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00" tabRatio="830" activeTab="2"/>
  </bookViews>
  <sheets>
    <sheet name="zestawienie" sheetId="25" r:id="rId1"/>
    <sheet name="I.WO Kontraktu" sheetId="22" r:id="rId2"/>
    <sheet name="II.WO Robót" sheetId="70" r:id="rId3"/>
    <sheet name="III. Prace przyg. i Zieleń " sheetId="79" r:id="rId4"/>
    <sheet name="IV. Układ drogowy" sheetId="77" r:id="rId5"/>
    <sheet name="V. Kanalizacja deszczowa" sheetId="78" r:id="rId6"/>
    <sheet name="VI. Sieci elekt. i oświetlenie " sheetId="80" r:id="rId7"/>
    <sheet name="VII. Telekomunikacja" sheetId="81" r:id="rId8"/>
  </sheets>
  <definedNames>
    <definedName name="_Toc443992364" localSheetId="3">'III. Prace przyg. i Zieleń '!#REF!</definedName>
    <definedName name="_Toc443992364" localSheetId="4">'IV. Układ drogowy'!#REF!</definedName>
    <definedName name="_Toc443992364" localSheetId="5">'V. Kanalizacja deszczowa'!#REF!</definedName>
    <definedName name="_Toc443992364" localSheetId="6">'VI. Sieci elekt. i oświetlenie '!#REF!</definedName>
    <definedName name="_Toc443992364" localSheetId="7">'VII. Telekomunikacja'!#REF!</definedName>
    <definedName name="Ark" localSheetId="3">#REF!</definedName>
    <definedName name="Ark" localSheetId="4">#REF!</definedName>
    <definedName name="Ark" localSheetId="5">#REF!</definedName>
    <definedName name="Ark" localSheetId="6">#REF!</definedName>
    <definedName name="Ark" localSheetId="7">#REF!</definedName>
    <definedName name="Ark">#REF!</definedName>
    <definedName name="Arkusz2" localSheetId="3">#REF!</definedName>
    <definedName name="Arkusz2" localSheetId="4">#REF!</definedName>
    <definedName name="Arkusz2" localSheetId="5">#REF!</definedName>
    <definedName name="Arkusz2" localSheetId="6">#REF!</definedName>
    <definedName name="Arkusz2" localSheetId="7">#REF!</definedName>
    <definedName name="Arkusz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>#REF!</definedName>
    <definedName name="IX.WyspaSommera">#REF!</definedName>
    <definedName name="_xlnm.Print_Area" localSheetId="1">'I.WO Kontraktu'!$A$1:$G$8</definedName>
    <definedName name="_xlnm.Print_Area" localSheetId="2">'II.WO Robót'!$A$1:$G$9</definedName>
    <definedName name="_xlnm.Print_Area" localSheetId="3">'III. Prace przyg. i Zieleń '!$A$1:$G$23</definedName>
    <definedName name="_xlnm.Print_Area" localSheetId="4">'IV. Układ drogowy'!$A$1:$G$5</definedName>
    <definedName name="_xlnm.Print_Area" localSheetId="5">'V. Kanalizacja deszczowa'!$A$4:$G$23</definedName>
    <definedName name="_xlnm.Print_Area" localSheetId="6">'VI. Sieci elekt. i oświetlenie '!$A$1:$G$4</definedName>
    <definedName name="_xlnm.Print_Area" localSheetId="7">'VII. Telekomunikacja'!$A$1:$G$3</definedName>
    <definedName name="_xlnm.Print_Area" localSheetId="0">zestawienie!$A$1:$D$20</definedName>
    <definedName name="rrrr" localSheetId="3">#REF!</definedName>
    <definedName name="rrrr" localSheetId="6">#REF!</definedName>
    <definedName name="rrrr" localSheetId="7">#REF!</definedName>
    <definedName name="rrrr">#REF!</definedName>
    <definedName name="_xlnm.Print_Titles" localSheetId="1">'I.WO Kontraktu'!$1:$4</definedName>
    <definedName name="V.OstrogiCzescIIIodc.5" localSheetId="3">#REF!</definedName>
    <definedName name="V.OstrogiCzescIIIodc.5" localSheetId="4">#REF!</definedName>
    <definedName name="V.OstrogiCzescIIIodc.5" localSheetId="5">#REF!</definedName>
    <definedName name="V.OstrogiCzescIIIodc.5" localSheetId="6">#REF!</definedName>
    <definedName name="V.OstrogiCzescIIIodc.5" localSheetId="7">#REF!</definedName>
    <definedName name="V.OstrogiCzescIIIodc.5">#REF!</definedName>
    <definedName name="V.OstrogiCzęśćIIIodc.5" localSheetId="3">#REF!</definedName>
    <definedName name="V.OstrogiCzęśćIIIodc.5" localSheetId="4">#REF!</definedName>
    <definedName name="V.OstrogiCzęśćIIIodc.5" localSheetId="5">#REF!</definedName>
    <definedName name="V.OstrogiCzęśćIIIodc.5" localSheetId="6">#REF!</definedName>
    <definedName name="V.OstrogiCzęśćIIIodc.5" localSheetId="7">#REF!</definedName>
    <definedName name="V.OstrogiCzęśćIIIodc.5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2" i="77" l="1"/>
  <c r="G35" i="77"/>
  <c r="G34" i="77"/>
  <c r="G30" i="77"/>
  <c r="G28" i="77"/>
  <c r="G26" i="77"/>
  <c r="G22" i="77"/>
  <c r="G24" i="77" l="1"/>
  <c r="G20" i="77"/>
  <c r="G18" i="77"/>
  <c r="G16" i="77"/>
  <c r="G7" i="79" l="1"/>
  <c r="G8" i="79"/>
  <c r="G9" i="79"/>
  <c r="G10" i="79"/>
  <c r="G11" i="79"/>
  <c r="G12" i="79"/>
  <c r="G33" i="81" l="1"/>
  <c r="G36" i="81"/>
  <c r="G35" i="81"/>
  <c r="G34" i="81"/>
  <c r="G28" i="81"/>
  <c r="G26" i="81"/>
  <c r="G29" i="81"/>
  <c r="G41" i="81" l="1"/>
  <c r="G43" i="81"/>
  <c r="G10" i="81"/>
  <c r="G32" i="81"/>
  <c r="G27" i="81"/>
  <c r="G23" i="81"/>
  <c r="G22" i="81"/>
  <c r="G21" i="81"/>
  <c r="G19" i="81"/>
  <c r="G18" i="81"/>
  <c r="G17" i="81"/>
  <c r="G16" i="81"/>
  <c r="G15" i="81"/>
  <c r="G14" i="81"/>
  <c r="G13" i="81"/>
  <c r="G12" i="81"/>
  <c r="G9" i="81"/>
  <c r="G8" i="81"/>
  <c r="G37" i="81" s="1"/>
  <c r="G16" i="80" l="1"/>
  <c r="G17" i="80"/>
  <c r="G18" i="80"/>
  <c r="G19" i="80"/>
  <c r="G20" i="80"/>
  <c r="G21" i="80"/>
  <c r="G22" i="80"/>
  <c r="G23" i="80"/>
  <c r="G24" i="80"/>
  <c r="G25" i="80"/>
  <c r="G26" i="80"/>
  <c r="G27" i="80"/>
  <c r="G28" i="80"/>
  <c r="G29" i="80"/>
  <c r="G30" i="80"/>
  <c r="G31" i="80"/>
  <c r="G32" i="80"/>
  <c r="G33" i="80"/>
  <c r="G15" i="80"/>
  <c r="G11" i="80"/>
  <c r="G22" i="78"/>
  <c r="G20" i="78"/>
  <c r="G19" i="78"/>
  <c r="G18" i="78"/>
  <c r="G16" i="78"/>
  <c r="G15" i="78"/>
  <c r="G12" i="78"/>
  <c r="G90" i="77"/>
  <c r="G89" i="77"/>
  <c r="G83" i="77"/>
  <c r="G84" i="77"/>
  <c r="G85" i="77"/>
  <c r="G117" i="77"/>
  <c r="G118" i="77"/>
  <c r="G119" i="77"/>
  <c r="G120" i="77"/>
  <c r="G102" i="77"/>
  <c r="G101" i="77"/>
  <c r="G100" i="77"/>
  <c r="G97" i="77" l="1"/>
  <c r="G98" i="77"/>
  <c r="G87" i="77" l="1"/>
  <c r="G82" i="77"/>
  <c r="G75" i="77" l="1"/>
  <c r="G7" i="70"/>
  <c r="G53" i="77"/>
  <c r="G32" i="77" l="1"/>
  <c r="G44" i="81" l="1"/>
  <c r="G42" i="81"/>
  <c r="G40" i="81"/>
  <c r="G39" i="81"/>
  <c r="G6" i="80"/>
  <c r="G34" i="80" s="1"/>
  <c r="G7" i="80"/>
  <c r="G8" i="80"/>
  <c r="G9" i="80"/>
  <c r="G10" i="80"/>
  <c r="G12" i="80"/>
  <c r="G13" i="78"/>
  <c r="G11" i="78"/>
  <c r="G9" i="78"/>
  <c r="G8" i="78"/>
  <c r="G7" i="78"/>
  <c r="G6" i="78"/>
  <c r="G8" i="77"/>
  <c r="G9" i="77"/>
  <c r="G11" i="77"/>
  <c r="G13" i="77"/>
  <c r="G14" i="77"/>
  <c r="G15" i="77"/>
  <c r="G17" i="77"/>
  <c r="G19" i="77"/>
  <c r="G21" i="77"/>
  <c r="G23" i="77"/>
  <c r="G25" i="77"/>
  <c r="G27" i="77"/>
  <c r="G29" i="77"/>
  <c r="G31" i="77"/>
  <c r="G33" i="77"/>
  <c r="G36" i="77"/>
  <c r="G39" i="77"/>
  <c r="G40" i="77"/>
  <c r="G43" i="77"/>
  <c r="G44" i="77"/>
  <c r="G45" i="77"/>
  <c r="G47" i="77"/>
  <c r="G48" i="77"/>
  <c r="G49" i="77"/>
  <c r="G51" i="77"/>
  <c r="G57" i="77"/>
  <c r="G58" i="77"/>
  <c r="G60" i="77"/>
  <c r="G61" i="77"/>
  <c r="G62" i="77"/>
  <c r="G67" i="77"/>
  <c r="G69" i="77"/>
  <c r="G71" i="77"/>
  <c r="G72" i="77"/>
  <c r="G73" i="77"/>
  <c r="G79" i="77"/>
  <c r="G80" i="77"/>
  <c r="G94" i="77"/>
  <c r="G96" i="77"/>
  <c r="G106" i="77"/>
  <c r="G107" i="77"/>
  <c r="G108" i="77"/>
  <c r="G109" i="77"/>
  <c r="G111" i="77"/>
  <c r="G112" i="77"/>
  <c r="G114" i="77"/>
  <c r="G116" i="77"/>
  <c r="G123" i="77"/>
  <c r="G124" i="77"/>
  <c r="A1" i="77"/>
  <c r="G23" i="78" l="1"/>
  <c r="G125" i="77"/>
  <c r="G91" i="77"/>
  <c r="G121" i="77"/>
  <c r="G103" i="77"/>
  <c r="G76" i="77"/>
  <c r="G54" i="77"/>
  <c r="G41" i="77"/>
  <c r="G45" i="81"/>
  <c r="G46" i="81" s="1"/>
  <c r="G13" i="80"/>
  <c r="G35" i="80" s="1"/>
  <c r="G37" i="77"/>
  <c r="A1" i="79"/>
  <c r="G126" i="77" l="1"/>
  <c r="G13" i="79"/>
  <c r="A1" i="81" l="1"/>
  <c r="A1" i="78"/>
  <c r="A1" i="80"/>
  <c r="A1" i="70"/>
  <c r="A1" i="22"/>
  <c r="D12" i="25" l="1"/>
  <c r="G6" i="22" l="1"/>
  <c r="D11" i="25" l="1"/>
  <c r="G5" i="70"/>
  <c r="G6" i="70"/>
  <c r="G8" i="70" l="1"/>
  <c r="D10" i="25" l="1"/>
  <c r="D7" i="25"/>
  <c r="D6" i="25"/>
  <c r="D8" i="25" l="1"/>
  <c r="D13" i="25" s="1"/>
  <c r="D15" i="25" s="1"/>
  <c r="A49" i="22" l="1"/>
  <c r="A49" i="25"/>
  <c r="D9" i="25" l="1"/>
</calcChain>
</file>

<file path=xl/sharedStrings.xml><?xml version="1.0" encoding="utf-8"?>
<sst xmlns="http://schemas.openxmlformats.org/spreadsheetml/2006/main" count="830" uniqueCount="483">
  <si>
    <t>Zestawienie Ogóne</t>
  </si>
  <si>
    <t>Lp</t>
  </si>
  <si>
    <t>Wyszczególnienie</t>
  </si>
  <si>
    <t>Arkusz</t>
  </si>
  <si>
    <t>I. Wymagania Ogólne Kontraktu</t>
  </si>
  <si>
    <t>I</t>
  </si>
  <si>
    <t>II. Wymagania ogólne dla Robót</t>
  </si>
  <si>
    <t>II</t>
  </si>
  <si>
    <t>III</t>
  </si>
  <si>
    <t>V</t>
  </si>
  <si>
    <t>VI</t>
  </si>
  <si>
    <t>VII</t>
  </si>
  <si>
    <t>VIII</t>
  </si>
  <si>
    <t>Uwaga:</t>
  </si>
  <si>
    <t>*) Wartość  podawać w PLN z dokładnością do dwóch miejsc po przecinku</t>
  </si>
  <si>
    <t>Poz.</t>
  </si>
  <si>
    <t xml:space="preserve">Nr Specyfikacji Technicznej </t>
  </si>
  <si>
    <t xml:space="preserve">Wyszczególnienie elementów rozliczeniowych                                 </t>
  </si>
  <si>
    <t>Jednostka</t>
  </si>
  <si>
    <t>(PLN)</t>
  </si>
  <si>
    <t>I.1</t>
  </si>
  <si>
    <t>ST-00</t>
  </si>
  <si>
    <t>Pozyskanie wymaganych Kontraktem ubezpieczeń, gwarancji i zabezpieczeń</t>
  </si>
  <si>
    <t>ryczałt</t>
  </si>
  <si>
    <t>Razem Wymagania Ogólne Kontraktu</t>
  </si>
  <si>
    <t>Wartość należy podać z dokładnością do dwóch miejsc po przecinku</t>
  </si>
  <si>
    <t>Nr Specyfikacji Technicznej</t>
  </si>
  <si>
    <t xml:space="preserve">Nazwa i opis pozycji przedmiaru                              </t>
  </si>
  <si>
    <t xml:space="preserve">Jednostki miary                                </t>
  </si>
  <si>
    <t xml:space="preserve">nazwa         </t>
  </si>
  <si>
    <t>II.1</t>
  </si>
  <si>
    <t>II.2</t>
  </si>
  <si>
    <t>II.3</t>
  </si>
  <si>
    <t>Razem Wymagania Ogólne dla Robót</t>
  </si>
  <si>
    <r>
      <t xml:space="preserve">ilość              </t>
    </r>
    <r>
      <rPr>
        <i/>
        <sz val="8"/>
        <rFont val="Arial Narrow"/>
        <family val="2"/>
      </rPr>
      <t xml:space="preserve"> </t>
    </r>
  </si>
  <si>
    <t/>
  </si>
  <si>
    <t>Usuniecie drzew i krzaków</t>
  </si>
  <si>
    <t>III.1.1</t>
  </si>
  <si>
    <t>szt</t>
  </si>
  <si>
    <t>III.1.2</t>
  </si>
  <si>
    <t>III.1.3</t>
  </si>
  <si>
    <t>III.1.4</t>
  </si>
  <si>
    <t>III.1.5</t>
  </si>
  <si>
    <t>m</t>
  </si>
  <si>
    <t>kpl.</t>
  </si>
  <si>
    <t>ROBOTY PRZYGOTOWACZE</t>
  </si>
  <si>
    <t>D-01.01.01a</t>
  </si>
  <si>
    <t>Odtworzenie trasy i punktów wysokościowych oraz sporządzenie inwentaryzacji powykonawczej drogi</t>
  </si>
  <si>
    <t>kpl</t>
  </si>
  <si>
    <t>szt.</t>
  </si>
  <si>
    <t>Razem  Roboty przygotowawcze:</t>
  </si>
  <si>
    <t>Razem  Roboty ziemne:</t>
  </si>
  <si>
    <t>Razem Pobudowy:</t>
  </si>
  <si>
    <t>Razem Nawierzchnie:</t>
  </si>
  <si>
    <t>ROBOTY WYKOŃCZENIOWE</t>
  </si>
  <si>
    <t>Razem Roboty wykończeniowe:</t>
  </si>
  <si>
    <t>Oznakowanie poziome</t>
  </si>
  <si>
    <t>Oznakowanie pionowe</t>
  </si>
  <si>
    <t>D-08.00.00</t>
  </si>
  <si>
    <t>ELEMENTY ULIC</t>
  </si>
  <si>
    <t>Razem Elementy ulic:</t>
  </si>
  <si>
    <t>IV.1.1</t>
  </si>
  <si>
    <t>IV.1.2</t>
  </si>
  <si>
    <t>IV.1.3</t>
  </si>
  <si>
    <t>IV.1.4</t>
  </si>
  <si>
    <t>IV.1.5</t>
  </si>
  <si>
    <t>IV.1.6</t>
  </si>
  <si>
    <t>IV.1.7</t>
  </si>
  <si>
    <t>IV.1.8</t>
  </si>
  <si>
    <t>IV.1.10</t>
  </si>
  <si>
    <t>IV.2</t>
  </si>
  <si>
    <t>IV.2.1</t>
  </si>
  <si>
    <t>IV.2.2</t>
  </si>
  <si>
    <t>IV.4</t>
  </si>
  <si>
    <t>IV.4.1</t>
  </si>
  <si>
    <r>
      <t xml:space="preserve">ilość              </t>
    </r>
    <r>
      <rPr>
        <i/>
        <sz val="8"/>
        <rFont val="Arial CE"/>
        <charset val="238"/>
      </rPr>
      <t xml:space="preserve"> </t>
    </r>
  </si>
  <si>
    <t>VI.1</t>
  </si>
  <si>
    <t>VII.1</t>
  </si>
  <si>
    <t>Badania i pomiary</t>
  </si>
  <si>
    <t>Tymczasowe zabezpieczenie drzew i krzewów na czas trwania Robót</t>
  </si>
  <si>
    <t>D.01.01.01a</t>
  </si>
  <si>
    <t>Wyniesienie i stabilizacja granic pasa drogowego</t>
  </si>
  <si>
    <t>D.01.02.02a</t>
  </si>
  <si>
    <t>D.01.02.04</t>
  </si>
  <si>
    <t>m2</t>
  </si>
  <si>
    <t>D.02.01.01</t>
  </si>
  <si>
    <t>D.02.03.01</t>
  </si>
  <si>
    <t>Wykonanie nasypów  z pozyskaniem i transportem gruntu, formowaniem i zagęszczeniem</t>
  </si>
  <si>
    <t>D.06.01.01</t>
  </si>
  <si>
    <t>D.07.01.01</t>
  </si>
  <si>
    <t>D.07.02.01</t>
  </si>
  <si>
    <r>
      <t xml:space="preserve">ilość              </t>
    </r>
    <r>
      <rPr>
        <i/>
        <sz val="10"/>
        <rFont val="Arial Narrow"/>
        <family val="2"/>
        <charset val="238"/>
      </rPr>
      <t xml:space="preserve"> </t>
    </r>
  </si>
  <si>
    <t>D.08.01.01</t>
  </si>
  <si>
    <t>Krawężniki betonowe i kamienne                 
CPV: Roboty w zakresie konstruowania, fundamentowania oraz wykonywania nawierzchni autostrad, dróg.</t>
  </si>
  <si>
    <t>D.08.05.02</t>
  </si>
  <si>
    <t>Zdjęcie warstwy ziemi urodzajnej
CPV: Roboty w zakresie usuwania gleby</t>
  </si>
  <si>
    <t>Rozbiórka elementów dróg       
CPV: Roboty w zakresie burzenia, roboty ziemne</t>
  </si>
  <si>
    <t>ROBOTY ZIEMNE
CPV: Roboty w zakresie usuwania gleby</t>
  </si>
  <si>
    <t xml:space="preserve">PODBUDOWY
CPV: Roboty w zakresie konstruowania, fundamentowania oraz wykonywania nawierzchni autostrad, dróg    </t>
  </si>
  <si>
    <t xml:space="preserve">NAWIERZCHNIE
CPV: Roboty w zakresie konstruowania, fundamentowania oraz wykonywania nawierzchni autostrad, dróg    </t>
  </si>
  <si>
    <t>D.10.00.00</t>
  </si>
  <si>
    <t>INNE ROBOTY</t>
  </si>
  <si>
    <t xml:space="preserve">Razem Inne Roboty: </t>
  </si>
  <si>
    <t>Badania, sprawdzenia i pomiary</t>
  </si>
  <si>
    <t>IV.1</t>
  </si>
  <si>
    <t>IV.1.11</t>
  </si>
  <si>
    <t>IV.1.12</t>
  </si>
  <si>
    <t>IV.4.2</t>
  </si>
  <si>
    <t>IV.4.3</t>
  </si>
  <si>
    <t>IV.4.4</t>
  </si>
  <si>
    <t>IV.4.6</t>
  </si>
  <si>
    <t>IV.4.7</t>
  </si>
  <si>
    <t>IV.4.9</t>
  </si>
  <si>
    <t>IV.5</t>
  </si>
  <si>
    <t>IV.5.1</t>
  </si>
  <si>
    <t>IV.5.2</t>
  </si>
  <si>
    <t>IV.5.3</t>
  </si>
  <si>
    <t>IV.5.4</t>
  </si>
  <si>
    <t>IV.5.7</t>
  </si>
  <si>
    <t>IV.6</t>
  </si>
  <si>
    <t>IV.6.1</t>
  </si>
  <si>
    <t>IV.6.2</t>
  </si>
  <si>
    <t>IV.7</t>
  </si>
  <si>
    <t>IV.7.1</t>
  </si>
  <si>
    <t>IV.7.2</t>
  </si>
  <si>
    <t>IV.8</t>
  </si>
  <si>
    <t>Razem BUDOWA I PRZEBUDOWA OŚWIETLENIE ULICZNEGO :</t>
  </si>
  <si>
    <t>D 01.03.04</t>
  </si>
  <si>
    <t>Sprawdzenia, badania i pomiary</t>
  </si>
  <si>
    <t>Dokumentacja powykonawcza wraz z inwentaryzacją geodezyjna powykonawcza wraz z uzyskaniem mapy inwentaryzacyjnej potwierdzajacej przyjęcie do zasobu</t>
  </si>
  <si>
    <t>III. Prace przygotowawcze i Zieleń Drogowa</t>
  </si>
  <si>
    <t>Razem  BUDOWA KANAŁU TECHNOLOGICZNEGO:</t>
  </si>
  <si>
    <t>IV. Układ drogowy</t>
  </si>
  <si>
    <t>V. Kanalizacja deszczowa</t>
  </si>
  <si>
    <t>VII. Teletekomunikacja</t>
  </si>
  <si>
    <t>VI. Sieci elektr. I oświetlenie</t>
  </si>
  <si>
    <t>Zabezpieczenie siatką nawierzchni asfaltowej</t>
  </si>
  <si>
    <t>Ustawienie oporników betonowych o wymiarach 12x25cm z wykonaniem ław betonowych z oporem z betonu C12/15 - boki zjazdów</t>
  </si>
  <si>
    <t>Chodniki z kostki betonowej</t>
  </si>
  <si>
    <t>Nawierzchnia z kostki betonowej gr. 8cm na podsypce cem. piask. 1:4 gr. 3cm - nowy materiał</t>
  </si>
  <si>
    <t>Nawierzchnia z kostki betonowej gr. 8cm na podsypce cem. piask. 1:4 gr. 3cm - przebrukowanie istniejących nawierzchni</t>
  </si>
  <si>
    <t>Kamerowanie kanaizacji</t>
  </si>
  <si>
    <t>TOM I BRANŻA DROGOWA, TOM VI WZMOCNIENIE NAWIERZCHNI</t>
  </si>
  <si>
    <t>Próby szczelności, badania zagęszczenia</t>
  </si>
  <si>
    <t>Montaż opraw oświetlenia zewnętrznego na wysięgniku - Oprawa oświetlenia drogowego wraz z podłączeniem</t>
  </si>
  <si>
    <t>Rozebranie słupów i opraw oświetleniowych, wywiezienie w miejsce wskazane przez Zamwiajacego (matariał użyteczny), wywóz i utylizacja materiału nie nadajacego się do dalszego użytkowania</t>
  </si>
  <si>
    <t>Montaż wolnostojący Szafka oświetleniowa wraz z robotami ziemnymi, fundamentem, wyposażeniem i podłączeniem kabli</t>
  </si>
  <si>
    <t>Kabel - NAYY-O (YAKY) 4x25mm2 wraz z wykopem, podsypką, zasypaniem i zagęszczeniem lub wciagnieciem w rurę ochronną, złączami, mufami  podłączeniem oraz oznacznikami</t>
  </si>
  <si>
    <t>V.1</t>
  </si>
  <si>
    <t>V.2</t>
  </si>
  <si>
    <t>V.3</t>
  </si>
  <si>
    <t>V.4</t>
  </si>
  <si>
    <t>V.5</t>
  </si>
  <si>
    <t>V.6</t>
  </si>
  <si>
    <t>V.7</t>
  </si>
  <si>
    <t>V.8</t>
  </si>
  <si>
    <t>V.9</t>
  </si>
  <si>
    <t>V.10</t>
  </si>
  <si>
    <t>V.11</t>
  </si>
  <si>
    <t>V.12</t>
  </si>
  <si>
    <t>V.13</t>
  </si>
  <si>
    <t>VI.2</t>
  </si>
  <si>
    <t>VI.3</t>
  </si>
  <si>
    <t>VI.4</t>
  </si>
  <si>
    <t>VI.5</t>
  </si>
  <si>
    <t>VI.6</t>
  </si>
  <si>
    <t>VI.7</t>
  </si>
  <si>
    <t>VI.8</t>
  </si>
  <si>
    <t>VI.9</t>
  </si>
  <si>
    <t>VI.10</t>
  </si>
  <si>
    <t>VI.11</t>
  </si>
  <si>
    <t>VI.12</t>
  </si>
  <si>
    <t>VI.13</t>
  </si>
  <si>
    <t>VI.14</t>
  </si>
  <si>
    <t>VI.15</t>
  </si>
  <si>
    <t>VI.16</t>
  </si>
  <si>
    <t>VI.17</t>
  </si>
  <si>
    <t>VI.18</t>
  </si>
  <si>
    <t>VI.19</t>
  </si>
  <si>
    <t>VI.20</t>
  </si>
  <si>
    <t>VI.21</t>
  </si>
  <si>
    <t>VI.22</t>
  </si>
  <si>
    <t>VI.23</t>
  </si>
  <si>
    <t>VI.24</t>
  </si>
  <si>
    <t>VI.25</t>
  </si>
  <si>
    <t>VI.26</t>
  </si>
  <si>
    <t>ROBOTY PRZYGOTOWACZE i ZIELEŃ DROGOWA_Zadanie 4:</t>
  </si>
  <si>
    <t>Rozebranie krawężników betonowych drogowych 20x30 i 20x22 wraz z wywozem w miejsce wskazane przez Zamwjacego (materiał zakwalifikowany jako użyteczny), pozostały odpad  - wywóz i utylizacją</t>
  </si>
  <si>
    <t>Rozebranie słupków do znaków wraz ze zdjęciem tablic znaków drogowych zakazu, nakazu, ostrzegawczych, informacyjnych wraz z wywozem do skupu złomu</t>
  </si>
  <si>
    <t>Warstwa mrozoochronna z mieszanki niezwiązanej kruszywa 0/31,5 stabilizowanej mechanicznie C50/30, CBR&gt;80%
warstwa o grubości po zagęszczeniu 22cm - jezdnia główna, dla podłoża G1</t>
  </si>
  <si>
    <t>Warstwa mrozoochronna z mieszanki niezwiązanej kruszywa 0/31,5 stabilizowanej mechanicznie C50/30, CBR&gt;80%
warstwa o grubości po zagęszczeniu 28cm - jezdnia główna, dla podłoża G4</t>
  </si>
  <si>
    <t>Warstwa ulepszonego podłoża z mieszanki związanej cementem C1,5/2
grubość warstwy po zagęszczeniu 20cm</t>
  </si>
  <si>
    <t>Warstwa ulepszonego podłoża z mieszanki związanej cementem C1,5/2
grubość warstwy po zagęszczeniu 10cm</t>
  </si>
  <si>
    <t>Podbudowa pomocnicza z mieszanki związanej cementem C5/6
warstwa o grubości po zagęszczeniu 20cm</t>
  </si>
  <si>
    <t>Podbudowa zasadnicza z betonu cementowego C16/20
warstwa o grubości po zagęszczeniu 20cm</t>
  </si>
  <si>
    <t>Dolna warstwa podbudowy zasadniczej z mieszanki niezwiązanej kruszywa 0/31,5 stabilizowanej mechanicznie C90/3, CBR≥80%
warstwa o grubości po zagęszczeniu 20cm</t>
  </si>
  <si>
    <t>Dolna warstwa podbudowy zasadniczej z mieszanki niezwiązanej kruszywa 0/31,5 stabilizowanej mechanicznie C90/3, CBR≥80%
warstwa o grubości po zagęszczeniu 15cm</t>
  </si>
  <si>
    <t>Dolna warstwa podbudowy zasadniczej z mieszanki niezwiązanej kruszywa 0/31,5 stabilizowanej mechanicznie C90/3, CBR≥80%
warstwa o grubości po zagęszczeniu 12cm</t>
  </si>
  <si>
    <r>
      <t xml:space="preserve">ilość              </t>
    </r>
    <r>
      <rPr>
        <i/>
        <sz val="11"/>
        <rFont val="Arial Narrow"/>
        <family val="2"/>
        <charset val="238"/>
      </rPr>
      <t xml:space="preserve"> </t>
    </r>
  </si>
  <si>
    <r>
      <t>m</t>
    </r>
    <r>
      <rPr>
        <vertAlign val="superscript"/>
        <sz val="11"/>
        <rFont val="Arial Narrow"/>
        <family val="2"/>
        <charset val="238"/>
      </rPr>
      <t>3</t>
    </r>
  </si>
  <si>
    <r>
      <t>m</t>
    </r>
    <r>
      <rPr>
        <vertAlign val="superscript"/>
        <sz val="11"/>
        <rFont val="Arial Narrow"/>
        <family val="2"/>
        <charset val="238"/>
      </rPr>
      <t>2</t>
    </r>
  </si>
  <si>
    <t>Górna warstwa podbudowy zasadniczej z AC 22P 35/50 (wraz z mechanicznym oczyszczeniem o skropieniem powierzchni)
warstwa o grubości po zagęszczeniu 11cm</t>
  </si>
  <si>
    <t>Nawierzchnia z mieszanek mineralno-bitumicznych AC 8W 50/70 warstwa wiążąca grubość po zagęszczeniu 3cm (wraz z mechanicznym oczyszczeniem i skropieniem powierzchni)</t>
  </si>
  <si>
    <t>Nawierzchnia z mieszanek mineralno-bitumicznych AC 16W 35/50 warstwa wiążąca  grubość po zagęszczeniu 4cm (wraz z mechanicznym oczyszczeniem i skropieniem powierzchni)</t>
  </si>
  <si>
    <t>Nawierzchnia z mieszanek mineralno-bitumicznych grysowych - warstwa ścieralna asfaltowa SMA 11 PMB 45/80-65
grubość po zagęszczeniu 4 cm - jezdnia główna (wraz z mechanicznym oczyszczeniem o skropieniem powierzchni)</t>
  </si>
  <si>
    <t xml:space="preserve">Nawierzchnia z mieszanek mineralno-bitumicznych AC 16W PMB 25/55-65 warstwa wiążąca grubość po zagęszczeniu 8cm (wraz z mechanicznym oczyszczeniem i skropieniem powierzchni) </t>
  </si>
  <si>
    <t xml:space="preserve">Nawierzchnia z brukowej kostki granitowej koloru czerwonego, gr. 15-17cm, na podsypce cementowo - piaskowej gr. 5cm </t>
  </si>
  <si>
    <t xml:space="preserve">Nawierzchnia z brukowej kostki granitowej koloru szarego, gr. 15-17cm, na podsypce cementowo - piaskowej gr. 5cm </t>
  </si>
  <si>
    <t>Nawierzchnia z brukowej kostki betonowej bezfazowej koloru szarego, gr. 8cm, na podsypce cementowo - piaskowej gr. 3cm</t>
  </si>
  <si>
    <t>Nawierzchnia z brukowych płyt betonowych integracyjnych koloru żółtego, gr. 8cm, na podsypce cementowo - piaskowej gr. 3cm</t>
  </si>
  <si>
    <t>Nawierzchnia z brukowej kostki betonowej bezfazowej koloru grafitowego, gr. 8cm, na podsypce cementowo - piaskowej gr. 3cm</t>
  </si>
  <si>
    <t>Wykonanie warstwy z georusztu trójosiowego</t>
  </si>
  <si>
    <t>Humusowanie skarp z obsianiem trawą przy gr. humusu 15cm</t>
  </si>
  <si>
    <t xml:space="preserve">Wykonanie trawników z obsianiem o grubości warstwy humusu 15cm   </t>
  </si>
  <si>
    <t>Przepusty z rur spiralnie karbowanych</t>
  </si>
  <si>
    <t>Przepust prefabrykowany</t>
  </si>
  <si>
    <t>Pobocza</t>
  </si>
  <si>
    <t>Konstrukcje wsporcze kratownicowa do znaków typu E-1 (3 szt.)wraz z  z posadowieniem i zamocowanie tablic znaków typ E1 (3 szt.</t>
  </si>
  <si>
    <t xml:space="preserve">Słupki przeszkodowe U-5a - 3 szt.  z posadowieniem </t>
  </si>
  <si>
    <t xml:space="preserve">48 słupków a 42 znaki </t>
  </si>
  <si>
    <t>D.07.06.02</t>
  </si>
  <si>
    <t>IV.7.5</t>
  </si>
  <si>
    <t xml:space="preserve">Urządzenia zabezpieczające </t>
  </si>
  <si>
    <t>OZNAKOWANIE DRÓG I URZĄDZENIA BEZPIECZEŃSTWA RUCHU i  URZĄDZENIA ZABEZPIECZAJĄCE
CPV: Roboty w zakresie konstruowania, fundamentowania oraz wykonywania nawierzchni autostrad, dróg.</t>
  </si>
  <si>
    <t>Razem OZNAKOWANIE DRÓG I URZĄDZENIA BEZPIECZEŃSTWA RUCHU i  URZĄDZENIA ZABEZPIECZAJĄCE:</t>
  </si>
  <si>
    <t>Bariery ochronne stalowe jednostronne N2 W3 A (wraz z odcinkami początkowymi i końcowymi), z posadowieniem i  montażem</t>
  </si>
  <si>
    <t>Ogrodzenie segmentowe typu U-11a, wysokość 1,10m</t>
  </si>
  <si>
    <t>Ogrodzenia naprowadzające dla płazów o wysokości 0,50m, wymiar oczek 5x5cm</t>
  </si>
  <si>
    <t xml:space="preserve">Krawężniki betonowe o wymiarach 20x30cm z wykonaniem ław betonowych z oporem z betonu C12/15 </t>
  </si>
  <si>
    <t>Krawężniki betonowe zaniżone o wymiarach 20x30cm z wykonaniem ław betonowych z betonu C12/15</t>
  </si>
  <si>
    <t>Krawężniki kamienne trapezowe o wymiarach 15/21x30cm z wykonaniem ław betonowych z oporem z betonu C12/15</t>
  </si>
  <si>
    <t>Wykonanie ścieków skarpowych z betonowych elementów prefabrykowanych trapezowych na podsypce cementowo - kruszywowej, gr. 10cm</t>
  </si>
  <si>
    <t>Mur oporowy prefabrykowany typu L, wysokość 1,50m, gr. 12cm</t>
  </si>
  <si>
    <t>Wykonanie drenażu z rur PVC 110mm w otulinie, wraz z podbudową, obsypką, geowłokniną i umocniniem skarpy płytkami chodnikowymi 50x50x7 na podsypce</t>
  </si>
  <si>
    <t>Rura PCV dn 200x5,9mm PVC SN8</t>
  </si>
  <si>
    <t>Rura PCV dn 250 mm PVC SN8</t>
  </si>
  <si>
    <t>Kanalizacja deszczowa wraz z robotami ziemnymi,wywozem, utylizacją, podsypką,obsypką, zagęszczeniem,oznakowaniem, odwodnieniem wykopu, umocnienie wykopu,zagęszczeniem nasypów</t>
  </si>
  <si>
    <t xml:space="preserve">Studnie rewizyjne z kręgów betonowych o śr. 1200 mm  </t>
  </si>
  <si>
    <t>Separator - Studnia D2</t>
  </si>
  <si>
    <t xml:space="preserve">Zabezpieczenie Kolizji </t>
  </si>
  <si>
    <t>Rura PEHD PN100 SDR17 De160 mm</t>
  </si>
  <si>
    <t>Rura PEHD PN100 SDR17 De200 mm</t>
  </si>
  <si>
    <t>Zabezpieczenie Kolizji - wodociąg</t>
  </si>
  <si>
    <t>Demontaż konstrukcji podwieszeń rurociągów i kanałów o rozpiętości elementu 4.0 m i montaż konstrukcji podwieszeń rurociągów i kanałów o rozpiętości elementu 4.0 m</t>
  </si>
  <si>
    <t>Demontaż konstrukcji podwieszeń kabli energetycznych i telekomunikacyjnych typu ciężkiego o rozpiętości elementu 4.0 m i  montaż konstrukcji podwieszeń kabli energetycznych i telekomunikacyjnych typu ciężkiego o rozpiętości elementu 4.0 m</t>
  </si>
  <si>
    <t>Usunięcie kolizji 1</t>
  </si>
  <si>
    <t>Usunięcie kolizji 2</t>
  </si>
  <si>
    <t>Usunięcie kolizji 3</t>
  </si>
  <si>
    <t>Usunięcie kolizji 4</t>
  </si>
  <si>
    <t>Usunięcie kolizji 5</t>
  </si>
  <si>
    <t>BUDOWA I PRZEBUDOWA OŚWIETLENIE ULICZNEGO :</t>
  </si>
  <si>
    <t xml:space="preserve">BUDOWA I PRZEBUDOWA OŚWIETLENIE ULICZNEGO </t>
  </si>
  <si>
    <t>Razem PRZEBUDOWA URZĄDZEŃ ELEKTROENERGETYCZNYCH:</t>
  </si>
  <si>
    <t>Rura osłonowa giętka karbowana dwuścienna 110 odporność na ściskanie N450 kolor niebieski</t>
  </si>
  <si>
    <t>Rura osłonowa karbowana dwuścienna 110 odporność na ściskanie N450 kolor niebieski</t>
  </si>
  <si>
    <t>Przewód NYM-J(Dyżo) 5x1,5mm2 - 450/750V (350m) wraz z wciąganiem w słupy wraz z montażem złączy, uszczelnieniem, podłączeniem</t>
  </si>
  <si>
    <t>Montaż Słup oświetleniowy aluminiowy w kolorze szampańskim  h=8mz robotami ziemnymi, posadowieniem i fundamentem</t>
  </si>
  <si>
    <t>Montaż Słup oświetleniowy aluminiowy w kolorze szampańskim  składany u podstawy, h=8m z robotami ziemnymi, posadowieniem i fundamentem</t>
  </si>
  <si>
    <t>Montaż Słup oświetleniowy aluminiowy w kolorze szampańskim z fundamentem, h=6m z robotami ziemnymi, posadowieniem i fundamentem</t>
  </si>
  <si>
    <t>Wysięgnik aluminiowy h=1m, l=1m  kolor szampański</t>
  </si>
  <si>
    <t xml:space="preserve"> Wysięgnik aluminiowy h=1m, l=1,5m kolor szampański</t>
  </si>
  <si>
    <t>Montaż opraw oświetlenia zewnętrznego na wysięgniku - Oprawa oświetlenia przejscia dla pieszych wraz z podłączeniem</t>
  </si>
  <si>
    <t>Kabel - NAYY-O (YAKY) 4x35mm2 wraz z wykopem, podsypką, zasypaniem i zagęszczeniem lub wciagnieciem w rurę ochronną, złączami, mufami oraz  podłączeniem oznacznikami, folią niebieską</t>
  </si>
  <si>
    <t>Bednarki 25x4mm wraz z podłączeniem (przewód 1x16mm2)</t>
  </si>
  <si>
    <t>Studnie betonowe kablowe wraz z robotami ziemnymi,wywozem, utylizacją podsypką,obsypką, zagęszczeniem</t>
  </si>
  <si>
    <t>Przebudowa kanalizacji kablowej 2-otw, wraz z robotami ziemnymi,wywozem, utylizacją podsypką,zasypką, zagęszczeniem</t>
  </si>
  <si>
    <t>Przebudowa kanalizacji kablowej 2-otw, przeciskiem</t>
  </si>
  <si>
    <t>Przebudowa kanalizacji kablowej 2-otw, przewiertem</t>
  </si>
  <si>
    <t>kabel tymczasowego Z-XOTKtsd 6J w rurach 3x32mm, roboty ziemne, wywozem, utylizacją podsypką,zasypką, zagęszczeniem</t>
  </si>
  <si>
    <t>Przebudowa kabli ziemnych ułożonych wzdłuż kanalizacji</t>
  </si>
  <si>
    <t xml:space="preserve">Kabel XzTKMxpw 50x4x0,8  roboty ziemne, wywozem, utylizacją podsypką,zasypką, zagęszczeniem	</t>
  </si>
  <si>
    <t>Multimedia Polska S.A</t>
  </si>
  <si>
    <t xml:space="preserve">Przedudowa kanalizacji kablowej </t>
  </si>
  <si>
    <t>RCI Gdynia</t>
  </si>
  <si>
    <t>Montaż elementów mechanicznej ochrony przed ingerencją osób nieuprawnionych w istniejących studniach kablowych, pokrywa dodatkowa z listwami, rama ciężka lub podwójna lekka</t>
  </si>
  <si>
    <t xml:space="preserve">Przebudowa kanalizacji kablowej 3-otw, wraz z robotami ziemnymi,wywozem, utylizacją podsypką,zasypką, zagęszczeniem, </t>
  </si>
  <si>
    <t xml:space="preserve">Kabel docelowy Z-XOTKtsd 6J roboty ziemne, wywozem, utylizacją podsypką,zasypką, zagęszczeniem, wciaganiem kabla w rury, złącza, przełączenia	</t>
  </si>
  <si>
    <t>Ułozenie mikrorurek 12/8mm, złacza</t>
  </si>
  <si>
    <t>Studnie typu SKO-4g z pokrywą</t>
  </si>
  <si>
    <t>Budowa studni teletechnicznych SKR-2 z pokrywą</t>
  </si>
  <si>
    <t>Budowa studni teletechnicznych SKR-1 z pokrywą</t>
  </si>
  <si>
    <t>Budowa kanału technologicznego przeciskiem 1*110/6,3+(3*40/3,7+1*mikrowiązka 7* 12/8) w 1*125/7,1  oznaczeniem taśmami</t>
  </si>
  <si>
    <t>Budowa kanału technologicznego przewietem 1*110/6,3+(3*40/3,7+1*mikrowiązka 7* 12/8) w 1*125/7,1, oznaczeniem taśmami</t>
  </si>
  <si>
    <t>Budowa kanału technologicznego w wykopie otwartym ( 1*110/5,5+3*40/3,7+1*mikrowiązka 7* 12/8) z robotmai ziemymi,wywozem, utylizacją,  zagęszeniem, oznaczeniem taśmami, złaczki, uszczelenie końcówek w studniach, złaczki mikrorur</t>
  </si>
  <si>
    <t xml:space="preserve">Przebudowa kanalizacji kablowej </t>
  </si>
  <si>
    <t>Montaż stelaży SZ 2.2 zapasów kabli światłowodowych w studni wraz z nawinięciem zapasu kabla</t>
  </si>
  <si>
    <t>Wycofanie/ wyciągnięcie istniejacego kabla do istniejacej studni</t>
  </si>
  <si>
    <t>Ułożenie kabla Z-XOTKtsd 2x12J  w przebudowanej kanalizacji Orange Polska, wraz ze złączami i połączeniem</t>
  </si>
  <si>
    <t>Ułożenie kabla Z-XOTKtsd 2x12J  w przebudowanej kanalizacji Orange Polska wraz ze złączami i połączeniem</t>
  </si>
  <si>
    <t xml:space="preserve"> Kabel  XzTKMXpwFtlx 25x4x0,8 roboty ziemne, wywozem, utylizacją podsypką,ułożeniem wraz ze złączami i połączeniem  pomiędzy złączami ziemnymi,zasypką, zagęszczeniem, odcięcie kabla istniejącego, wywóz i utylizacja, taśma lokalizacyjna</t>
  </si>
  <si>
    <t xml:space="preserve">Kabel  XzTKMxpw 50x4x0,5 roboty ziemne, wywozem, utylizacją podsypką,zasypką, zagęszczeniem,  wciaganiem kabla w rury złącza, przełączenia, taśma lokalizacyjna	</t>
  </si>
  <si>
    <t>Wartość                  [PLN]*)</t>
  </si>
  <si>
    <t xml:space="preserve">RAZEM                                                                                                                                          Cena Oferty bez VAT </t>
  </si>
  <si>
    <t>Należny podatek VAT</t>
  </si>
  <si>
    <t xml:space="preserve">      Cena Oferty z VAT </t>
  </si>
  <si>
    <t>Tablice informacyjne o dofinansowaniu projektu przez UE (2 szt.)</t>
  </si>
  <si>
    <t>Tablice pamiątkowe (2 zt.)</t>
  </si>
  <si>
    <t>D-00.00.00</t>
  </si>
  <si>
    <t>Usunięcie drzew, których obwód pnia na wysokości 5 cm przekracza 50 cm, 65 cm lub 80 cm wraz z karczowaniem</t>
  </si>
  <si>
    <t>D-01.02.01a</t>
  </si>
  <si>
    <t>D-01.02.01      D-00.00.00      pkt 1.1.15</t>
  </si>
  <si>
    <t xml:space="preserve">D-09.01.01 
</t>
  </si>
  <si>
    <t xml:space="preserve">D-09.01.01 </t>
  </si>
  <si>
    <t>III.1.6</t>
  </si>
  <si>
    <t xml:space="preserve">Karczowanie drzew na powierzchni zalesionej </t>
  </si>
  <si>
    <t>Sadzenie i pielęgnacja drzew liściastych wraz z zakupem materiałów, transportem, robotami przygotowawczymi, porządkowymi, ziemnymi i zabiegami agrotechnicznymi - lipa drobnolistna</t>
  </si>
  <si>
    <t>Sadzenie i pielęgnacja drzew liściastych wraz z zakupem materiałów, transportem, robotami przygotowawczymi, porządkowymi, ziemnymi i zabiegami agrotechnicznymi - klon pospolity</t>
  </si>
  <si>
    <t>Sadzenie i pielęgnacja trawy ozdobnej wraz z zakupem materiałów, transportem, robotami przygotowawczymi, porządkowymi, ziemnymi i zabiegami agrotechnicznymi - wydmuchrzyca piaskowa</t>
  </si>
  <si>
    <t xml:space="preserve">Usunięcie warstwy ziemi urodzajnej (humus)   </t>
  </si>
  <si>
    <t>Rozebranie podbudowy o grubości 20 cm - pod zjazdami wraz z wywozem w  i utylizacją</t>
  </si>
  <si>
    <t>Rozebranie nawierzchni z kostki betonowej gr. 8cm - na zjeździe wraz z wywozem  i utylizacją</t>
  </si>
  <si>
    <t>Rozebranie nawierzchni z kostki betonowej gr. 8cm - na zjeździe wraz z wywozem na odl. do 15km (materiał zakwalifikowany jako użyteczny)</t>
  </si>
  <si>
    <t>Rozebranie nawierzchni z płyt betonowych typu "trylinka" na zjeździe wraz z wywozem na odl. do 15km (materiał zakwalifikowany jako użyteczny)</t>
  </si>
  <si>
    <t>Rozebranie nawierzchni z płyt betonowych typu "trylinka" na zjeździe wraz z wywozem  i utylizacją</t>
  </si>
  <si>
    <t>Rozebranie nawierzchni z płyt betonowych drogowych na zjeździe wraz z wywozem na odl. do 15km (materiał zakwalifikowany jako użyteczny)</t>
  </si>
  <si>
    <t>Rozebranie nawierzchni z płyt betonowych drogowych na zjeździe wraz z wywozem  i utylizacją</t>
  </si>
  <si>
    <t>Rozebranie nawierzchni asfaltowej na zjeździe wraz z wywozem na odl. do 15km (materiał zakwalifikowany jako użyteczny)</t>
  </si>
  <si>
    <t>Rozebranie nawierzchni asfaltowej na zjeździe wraz z wywozem  i utylizacją</t>
  </si>
  <si>
    <t>Rozebranie podbudowy o grubości 20cm - pod chodnikiem / ścieżką rowerową  wraz z wywozem na odl. do 15km (materiał zakwalifikowany jako użyteczny)</t>
  </si>
  <si>
    <t>Rozebranie podbudowy o grubości 20cm - pod chodnikiem / ścieżką rowerową wraz z wywozem  i utylizacją</t>
  </si>
  <si>
    <t>Rozebranie nawierzchni z kostki betonowej gr. 8cm na chodniku / ścieżce rowerowej wraz z wywozem na odl. do 15km (materiał zakwalifikowany jako użyteczny)</t>
  </si>
  <si>
    <t>Rozebranie nawierzchni z kostki betonowej gr. 8cm na chodniku / ścieżce rowerowej wraz z wywozemz i utylizacją</t>
  </si>
  <si>
    <t>Rozebranie obrzeży betonowych 8x30 i oporników betonowych 12x25 wraz z wywozem na odl. do 15km (materiał zakwalifikowany jako użyteczny)</t>
  </si>
  <si>
    <t>Rozebranie obrzeży betonowych 8x30 i oporników betonowych 12x25 wraz z wywozem  i utylizacją</t>
  </si>
  <si>
    <t>Rozebranie krawężników betonowych drogowych 20x30 i 20x22 wraz z wywozem na odl. do 15km (materiał zakwalifikowany jako użyteczny)</t>
  </si>
  <si>
    <t>Rozebranie ścieku przykrawężnikowego z kostki betonowej wraz z wywozem  i utylizacją</t>
  </si>
  <si>
    <t>Rozebranie ławy z oporem pod obrzeżami, opornikami, krawężnikami betonowymi wraz z wywozem  i utylizacją</t>
  </si>
  <si>
    <t>Rozebranie podbudowy z kruszywa kamiennego o grubości 25 cm - pod konstrukcją jezdni wraz z wywozem na odl. do 15km (materiał zakwalifikowany jako użyteczny)</t>
  </si>
  <si>
    <t>Rozebranie podbudowy z kruszywa kamiennego o grubości 25 cm - pod konstrukcją jezdni wraz z wywozem  i utylizacją</t>
  </si>
  <si>
    <t>Rozebranie nawierzchni z mieszanki mineralno - asfaltowej o grubości do 10cm - pod konstrukcją jezdni wraz z wywozem na odl. do 15km (materiał zakwalifikowany jako użyteczny)</t>
  </si>
  <si>
    <t>Rozebranie nawierzchni z mieszanki mineralno - asfaltowej o grubości do 10cm - pod konstrukcją jezdni wraz z wywozem  i utylizacją</t>
  </si>
  <si>
    <t>Wykopy oraz przekopy z wywozem nadmiaru gruntu i utylizacją (pozycja zawiera również obmiar dot. wykonania koryta)</t>
  </si>
  <si>
    <t>IV.3</t>
  </si>
  <si>
    <t>IV.3.1</t>
  </si>
  <si>
    <t>IV.3.2</t>
  </si>
  <si>
    <t>IV.3.3</t>
  </si>
  <si>
    <t>IV.3.4</t>
  </si>
  <si>
    <t>IV.3.5</t>
  </si>
  <si>
    <t>IV.3.6</t>
  </si>
  <si>
    <t>IV.3.7</t>
  </si>
  <si>
    <t>IV.3.8</t>
  </si>
  <si>
    <t>IV.3.9</t>
  </si>
  <si>
    <t>IV.3.10</t>
  </si>
  <si>
    <t>D.04.04.02</t>
  </si>
  <si>
    <t>D.04.05.00</t>
  </si>
  <si>
    <t>D.04.06.01</t>
  </si>
  <si>
    <t xml:space="preserve">Podbudowa z betonu asfaltowego   </t>
  </si>
  <si>
    <t>D.04.07.01</t>
  </si>
  <si>
    <t>IV.1.9</t>
  </si>
  <si>
    <t>IV.1.13</t>
  </si>
  <si>
    <t>IV.1.14</t>
  </si>
  <si>
    <t>IV.1.15</t>
  </si>
  <si>
    <t>IV.1.16</t>
  </si>
  <si>
    <t>IV.1.17</t>
  </si>
  <si>
    <t>IV.1.18</t>
  </si>
  <si>
    <t>IV.1.19</t>
  </si>
  <si>
    <t>IV.1.20</t>
  </si>
  <si>
    <t>IV.1.21</t>
  </si>
  <si>
    <t>IV.1.22</t>
  </si>
  <si>
    <t>IV.1.23</t>
  </si>
  <si>
    <t>IV.1.24</t>
  </si>
  <si>
    <t>IV.1.25</t>
  </si>
  <si>
    <t>IV.1.26</t>
  </si>
  <si>
    <t>IV.1.27</t>
  </si>
  <si>
    <t>Nawierzchnia z kostki brukowej granitowej</t>
  </si>
  <si>
    <t>D.05.03.01</t>
  </si>
  <si>
    <t>D.05.03.05a</t>
  </si>
  <si>
    <t>IV.4.5</t>
  </si>
  <si>
    <t>IV.4.8</t>
  </si>
  <si>
    <t>D.05.03.11</t>
  </si>
  <si>
    <t>Frezowanie nawierzchni bitumicznej o grubości do 5cm - ul. Ludzi Morza wraz z wywozem w na odl. do 15km (materiał zakwalifikowany jako użyteczny)</t>
  </si>
  <si>
    <t>D.05.03.05b</t>
  </si>
  <si>
    <t>Nawierzchnia z mieszanek mineralno-bitumicznych AC 5S 50/70 warstwa ścieralna grubość po zagęszczeniu 3cm (wraz z mechanicznym oczyszczeniem i skropieniem powierzchni)</t>
  </si>
  <si>
    <t>Nawierzchnia z mieszanek mineralno-bitumicznych AC 8S 50/70 warstwa ścieralna grubość po zagęszczeniu 4cm (wraz z mechanicznym oczyszczeniem i skropieniem powierzchni)</t>
  </si>
  <si>
    <t>D.05.03.13</t>
  </si>
  <si>
    <t xml:space="preserve">Nawierzchnia z betonu asfaltowego - warstwa ścieralna    </t>
  </si>
  <si>
    <t xml:space="preserve">Frezowanie nawierzchni asfaltowych na zimno    </t>
  </si>
  <si>
    <t xml:space="preserve">Nawierzchnia z mieszanki grysowo - mastyksowej SMA - warstwa ścieralna      </t>
  </si>
  <si>
    <t xml:space="preserve">Nawierzchnia z betonu asfaltowego - warstwa wiążąca </t>
  </si>
  <si>
    <t>Nawierzchnia z kostki brukowej betonowej</t>
  </si>
  <si>
    <t>IV.5.9</t>
  </si>
  <si>
    <t>D.05.03.23</t>
  </si>
  <si>
    <t>D.05.03.26a</t>
  </si>
  <si>
    <t>IV.4.10</t>
  </si>
  <si>
    <t>IV.4.11</t>
  </si>
  <si>
    <t>IV.4.12</t>
  </si>
  <si>
    <t>IV.4.13</t>
  </si>
  <si>
    <t xml:space="preserve">Humusowanie skarp i wykonanie trawników    </t>
  </si>
  <si>
    <t>Przepust rurowy R3 o śr. 500mm, dł. 3,5m pod obwodnicą Bazy Las - km 0+509,62 - wykonanienie przepustu wraz z robotami ziemnymi, odwodnieniem wykopów, zasypką,wykonaniem wlotu i wylotu, umocnieniem dna wlotu i wylotu narzutem kamiennym, umocnieniem skarpy kamieniem polnym na podbetonie C12/15 gr. 10cm oraz płytą chod. 50x50x7,</t>
  </si>
  <si>
    <t>Przepust rurowy R1 o śr. 1000mm, dł. 20,87m pod obwodnicą Bazy Las - km 0+514,00  - wykonanienie przepustu wraz z robotamii ziemnymi, odwodnieniem wykopów, zasypką,wykonaniem wlotu i wylotu, umocnieniem dna wlotu i wylotu narzutem kamiennym, umocnienie kamieniem polnym, kostką betonową, płytą chod. 50x50x7, wykonanie gurtu betonowego, ułożenie goewłókniny  i geomebrany, podsypki</t>
  </si>
  <si>
    <t>Przepust rurowy R2 o śr. 500mm, dł. 3,5m pod obwodnicą Bazy Las - km 0+509,62  - wykonanienie przepustu wraz z robotami ziemnymi, odwodnieniem wykopów, zasypką,wykonaniem wlotu i wylotu, umocnieniem dna wlotu i wylotu narzutem kamiennym, umocnienie kamieniem polnym, kostką betonową, płytą chod. 50x50x7, wykonanie gurtu betonowego, ułożenie goewłókniny  i geomebrany, podsypki</t>
  </si>
  <si>
    <t>Przepust rurowy R4 o śr. 500mm, dł. 3,5m pod obwodnicą Bazy Las - km 0+509,62 - wykonanienie przepustu wraz z robotami ziemnymi, odwodnieniem wykopów, zasypką,wykonaniem wlotu i wylotu, umocnieniem dna wlotu i wylotu narzutem kamiennym, umocnienie kamieniem polnym, kostką betonową, płytą chod. 50x50x7, wykonanie gurtu betonowego, ułożenie goewłókniny  i geomebrany, podsypki</t>
  </si>
  <si>
    <t>Przepust prefabrykowany (przejście skrzynkowe dla zwierząt) 1500x1500mmm w km 0,150.00  - wykonanie przepustu, w tym: roboty ziemne, odwodnienie wykopów, wlot, wylot, podbudowy, półki dla zwierząt, płyt przejściowych, izolacje,  zasypki, wraz z montażem punktów pomiarowo-kontronych (repery)</t>
  </si>
  <si>
    <t>D.06.02.01</t>
  </si>
  <si>
    <t>IV.5.5</t>
  </si>
  <si>
    <t>IV.5.6</t>
  </si>
  <si>
    <t>Pobocza z mieszanki niezwiązanej kruszywa 0/31,5 stabilizowanej mechanicznie C90/3, CBR≥80% o grubości po zagęszczeniu 15cm CPV: Wykonanie poboczy</t>
  </si>
  <si>
    <t>Dowiązanie do istniejącego terenu z mieszanki niezwiązanej kruszywa 0/31,5 stabilizowanej mechanicznie C90/3, CBR≥80% o grubości po zagęszczeniu 15 cm (ok. 80m2)</t>
  </si>
  <si>
    <t>D.06.03.01</t>
  </si>
  <si>
    <t>IV.5.8</t>
  </si>
  <si>
    <t xml:space="preserve">Mechaniczne malowanie linii na jezdni farbą grubowarstwową (masy chemoutwardzalne) </t>
  </si>
  <si>
    <t>Znaki drogowe (słupki do znaków dorogwych (łącznie 48szt., 12 szt= zwykłych, 36 szt. w tulejach montażowych z tulejami)  z posadowieniem i zamocowanie znaków zakazu, nakazu, ostrzegawczych i informacyjnych (łącznie 42 znaków)</t>
  </si>
  <si>
    <t>IV.6.3</t>
  </si>
  <si>
    <t>IV.6.4</t>
  </si>
  <si>
    <t>IV.6.5</t>
  </si>
  <si>
    <t>IV.6.6</t>
  </si>
  <si>
    <t>IV.6.7</t>
  </si>
  <si>
    <t>D.07.06.01</t>
  </si>
  <si>
    <t xml:space="preserve">Cena bez VAT                   </t>
  </si>
  <si>
    <t xml:space="preserve">Wartość bez VAT                </t>
  </si>
  <si>
    <t xml:space="preserve">Cena bez VAT                  </t>
  </si>
  <si>
    <t xml:space="preserve">Wartość bez VAT                 </t>
  </si>
  <si>
    <t>III. ROBOTY PRZYGOTOWACZE i ZIELEŃ DROGOWA</t>
  </si>
  <si>
    <t>VII. Telekomunikacja</t>
  </si>
  <si>
    <t>IV.7.3</t>
  </si>
  <si>
    <t>IV.7.4</t>
  </si>
  <si>
    <t>IV.7.6</t>
  </si>
  <si>
    <t>Betonowe obrzeża chodnikowe</t>
  </si>
  <si>
    <t>Ścieki drogowe trójkątne, śceiki skarpowe trapezowe</t>
  </si>
  <si>
    <t>D.08.03.01</t>
  </si>
  <si>
    <t>Wykonanie ścieku drogowego trójkątnego 20x50cm z wykonaniem ław betonowych z betonu C12/15</t>
  </si>
  <si>
    <t>Ustawienie obrzeży betonowych o wymiarach 8x30cm z wykonaniem ław betonowych z oporem z betonu C12/15</t>
  </si>
  <si>
    <t>D.08.05.01</t>
  </si>
  <si>
    <t>Łącznik ścieku trójkątnego ze skarpowym na ławie betonowej z betonu C12/15, gr. 10cm</t>
  </si>
  <si>
    <t>IV.7.7</t>
  </si>
  <si>
    <t>IV.7.8</t>
  </si>
  <si>
    <t>IV.7.9</t>
  </si>
  <si>
    <t>IV.7.10</t>
  </si>
  <si>
    <t>Umocnienie skarpy płytami chodnikowymi 50x50x7cm na podsypce cementowo - kruszywowej, gr. 10cm</t>
  </si>
  <si>
    <t>IV..8</t>
  </si>
  <si>
    <t>D.10.01.01</t>
  </si>
  <si>
    <t>IV..9</t>
  </si>
  <si>
    <t xml:space="preserve">Razem IV. Układ drogowy  </t>
  </si>
  <si>
    <t>Fundament prefabrykatu ścieku skarpowego na ławie betonowej z betonu C12/15, gr. 10cm</t>
  </si>
  <si>
    <t>S.03.02.01</t>
  </si>
  <si>
    <t xml:space="preserve">Studnie betonowe, wpusty deszczowe wraz z robotami ziemnymi,wywozem, utylizacją podsypką,obsypką, zagęszczeniem, uszczelnieniem,  przejściami rur, odwodnieniem i umocnieniem wykopu, </t>
  </si>
  <si>
    <t>Wpusty deszczowe 500mm</t>
  </si>
  <si>
    <t>S.03.02.02</t>
  </si>
  <si>
    <t>Wodociąg wraz z robotami ziemnymi,wywozem, utylizacją, podsypką,obsypką, zagęszczeniem,oznakowaniem, odwodnieniem wykopu, umocnienie wykopu, zagęszczeniem nasypów, połączeniem rur, łuki, kształtki</t>
  </si>
  <si>
    <t>Razem Kanalizacja deszczowa:</t>
  </si>
  <si>
    <t>VI. Sieci elektryczne i oświetlenie</t>
  </si>
  <si>
    <t>D.01.03.04</t>
  </si>
  <si>
    <t>Demontaż istniejacej linii kablowej wraz z wywozem i utylizacją (100m)</t>
  </si>
  <si>
    <t>Demontaż istniejacej linii kablowej wraz z wywozem i utylizacją (160m)</t>
  </si>
  <si>
    <t>Rura osłonowa głAdka 110  zakup ułożenie</t>
  </si>
  <si>
    <t>D.03.01.03</t>
  </si>
  <si>
    <t>Razem Sieci elektroenergetyczne i oświetlenie:</t>
  </si>
  <si>
    <t>PRZEBUDOWA URZĄDZEŃ ELEKTROENERGRTYCZNYCH</t>
  </si>
  <si>
    <t>D.03.01.01</t>
  </si>
  <si>
    <t>Kabel - BIT 1000 power 4x10mm wraz z wykopem, podsypką, zasypaniem i zagęszczeniem lub wciagnieciem w rurę ochronną, złączami, mufami, podłączeniem oraz oznacznikami, folią niebieską</t>
  </si>
  <si>
    <t>PRZEBUDOWA  KABLOWYCH  LINII TELEKOMUNIKACYJNYCH ORANGE POLSKA S.A.</t>
  </si>
  <si>
    <t>Studni typu SKO-4g murowana z pokrywą</t>
  </si>
  <si>
    <t>VII.2</t>
  </si>
  <si>
    <t>VII.3</t>
  </si>
  <si>
    <t>KANAŁ TECHNOLOGICZNY</t>
  </si>
  <si>
    <t>VII.4</t>
  </si>
  <si>
    <t>VII.5</t>
  </si>
  <si>
    <t>VII.6</t>
  </si>
  <si>
    <t>VII.7</t>
  </si>
  <si>
    <t>VII.8</t>
  </si>
  <si>
    <t>VII.9</t>
  </si>
  <si>
    <t>VII.10</t>
  </si>
  <si>
    <t>VII.11</t>
  </si>
  <si>
    <t>VII.12</t>
  </si>
  <si>
    <t>VII.13</t>
  </si>
  <si>
    <t>VII.14</t>
  </si>
  <si>
    <t>VII.15</t>
  </si>
  <si>
    <t>VII.16</t>
  </si>
  <si>
    <t>VII.17</t>
  </si>
  <si>
    <t>VII.18</t>
  </si>
  <si>
    <t>VII.19</t>
  </si>
  <si>
    <t>VII.20</t>
  </si>
  <si>
    <t>VII.21</t>
  </si>
  <si>
    <t>VII.22</t>
  </si>
  <si>
    <t>VII.23</t>
  </si>
  <si>
    <t>VII.24</t>
  </si>
  <si>
    <t>VII.25</t>
  </si>
  <si>
    <t>VII.26</t>
  </si>
  <si>
    <t>VII.27</t>
  </si>
  <si>
    <t>Razem  TELEKOMUNIKACJA:</t>
  </si>
  <si>
    <t xml:space="preserve">PRZEBUDOWA  KABLOWYCH  LINII TELEKOMUNIKACYJNYCH </t>
  </si>
  <si>
    <t>Razem  PRZEBUDOWA  KABLOWYCH  LINII TELEKOMUNIKACYJNYCH :</t>
  </si>
  <si>
    <t xml:space="preserve">Kosztorys ofertowy
Zadanie 4 "Budowa odcinka drogi (tzw. obwodnicy Bazy Las) pomiędzy drogą krajową nr 3 i ul. Ludzi Morza"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</si>
</sst>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z_ł_-;\-* #,##0.00\ _z_ł_-;_-* &quot;-&quot;??\ _z_ł_-;_-@_-"/>
    <numFmt numFmtId="165" formatCode="0#\.##\.##\.##\."/>
    <numFmt numFmtId="166" formatCode="#0.00"/>
  </numFmts>
  <fonts count="56" x14ac:knownFonts="1">
    <font>
      <sz val="10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i/>
      <sz val="12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i/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8"/>
      <color rgb="FFFF0000"/>
      <name val="Arial CE"/>
      <family val="2"/>
      <charset val="238"/>
    </font>
    <font>
      <sz val="9"/>
      <color rgb="FFFF000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sz val="10"/>
      <color rgb="FFFF0000"/>
      <name val="Arial CE"/>
      <charset val="238"/>
    </font>
    <font>
      <sz val="6"/>
      <name val="Arial CE"/>
      <charset val="238"/>
    </font>
    <font>
      <b/>
      <sz val="8"/>
      <name val="Arial CE"/>
      <charset val="238"/>
    </font>
    <font>
      <sz val="10"/>
      <name val="Arial Narrow"/>
      <family val="2"/>
    </font>
    <font>
      <sz val="10"/>
      <name val="Arial"/>
      <family val="2"/>
      <charset val="238"/>
    </font>
    <font>
      <b/>
      <sz val="11"/>
      <name val="Arial"/>
      <family val="2"/>
    </font>
    <font>
      <b/>
      <sz val="12"/>
      <name val="Arial CE"/>
      <family val="2"/>
      <charset val="238"/>
    </font>
    <font>
      <sz val="10"/>
      <color rgb="FFFF0000"/>
      <name val="Arial Narrow"/>
      <family val="2"/>
      <charset val="238"/>
    </font>
    <font>
      <sz val="11"/>
      <color theme="1"/>
      <name val="Calibri"/>
      <family val="2"/>
    </font>
    <font>
      <b/>
      <sz val="10"/>
      <name val="Arial Narrow"/>
      <family val="2"/>
      <charset val="238"/>
    </font>
    <font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sz val="12"/>
      <name val="Arial CE"/>
      <charset val="238"/>
    </font>
    <font>
      <i/>
      <sz val="1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rgb="FFFF0000"/>
      <name val="Arial Narrow"/>
      <family val="2"/>
    </font>
    <font>
      <b/>
      <sz val="9"/>
      <color rgb="FFFF0000"/>
      <name val="Arial CE"/>
      <charset val="238"/>
    </font>
    <font>
      <sz val="11"/>
      <name val="Calibri"/>
      <family val="2"/>
      <scheme val="minor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i/>
      <sz val="11"/>
      <name val="Arial Narrow"/>
      <family val="2"/>
      <charset val="238"/>
    </font>
    <font>
      <sz val="11"/>
      <color rgb="FFFF0000"/>
      <name val="Arial Narrow"/>
      <family val="2"/>
      <charset val="238"/>
    </font>
    <font>
      <vertAlign val="superscript"/>
      <sz val="11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0"/>
      <color theme="3"/>
      <name val="Arial CE"/>
      <charset val="238"/>
    </font>
    <font>
      <b/>
      <sz val="10"/>
      <color theme="1"/>
      <name val="Arial CE"/>
      <charset val="238"/>
    </font>
    <font>
      <b/>
      <sz val="11"/>
      <name val="Arial CE"/>
      <charset val="238"/>
    </font>
    <font>
      <b/>
      <i/>
      <sz val="11"/>
      <name val="Arial Narrow"/>
      <family val="2"/>
      <charset val="238"/>
    </font>
    <font>
      <i/>
      <sz val="11"/>
      <name val="Arial CE"/>
      <charset val="238"/>
    </font>
    <font>
      <sz val="11"/>
      <name val="Arial CE"/>
      <charset val="238"/>
    </font>
    <font>
      <sz val="11"/>
      <color rgb="FFFF0000"/>
      <name val="Arial CE"/>
      <charset val="238"/>
    </font>
    <font>
      <sz val="10"/>
      <color theme="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3" fillId="0" borderId="0"/>
    <xf numFmtId="0" fontId="27" fillId="0" borderId="0"/>
    <xf numFmtId="0" fontId="27" fillId="0" borderId="0"/>
    <xf numFmtId="164" fontId="27" fillId="0" borderId="0" applyFont="0" applyFill="0" applyBorder="0" applyAlignment="0" applyProtection="0"/>
    <xf numFmtId="0" fontId="29" fillId="0" borderId="0"/>
    <xf numFmtId="0" fontId="23" fillId="0" borderId="0"/>
  </cellStyleXfs>
  <cellXfs count="449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/>
    <xf numFmtId="0" fontId="0" fillId="0" borderId="0" xfId="0" applyAlignment="1"/>
    <xf numFmtId="0" fontId="8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/>
    </xf>
    <xf numFmtId="1" fontId="3" fillId="0" borderId="0" xfId="0" applyNumberFormat="1" applyFont="1" applyBorder="1" applyAlignment="1">
      <alignment vertical="top" wrapText="1"/>
    </xf>
    <xf numFmtId="0" fontId="9" fillId="0" borderId="0" xfId="0" applyFont="1"/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Border="1"/>
    <xf numFmtId="0" fontId="8" fillId="0" borderId="0" xfId="0" applyFont="1" applyBorder="1"/>
    <xf numFmtId="4" fontId="10" fillId="2" borderId="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2" fontId="13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0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0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9" xfId="0" applyNumberFormat="1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1" fontId="7" fillId="0" borderId="2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Border="1"/>
    <xf numFmtId="0" fontId="0" fillId="0" borderId="0" xfId="0" applyFill="1"/>
    <xf numFmtId="4" fontId="12" fillId="0" borderId="14" xfId="0" applyNumberFormat="1" applyFont="1" applyFill="1" applyBorder="1" applyAlignment="1">
      <alignment horizontal="right" vertical="center" wrapText="1"/>
    </xf>
    <xf numFmtId="0" fontId="0" fillId="0" borderId="31" xfId="0" applyBorder="1" applyAlignment="1"/>
    <xf numFmtId="0" fontId="0" fillId="0" borderId="31" xfId="0" applyBorder="1"/>
    <xf numFmtId="0" fontId="9" fillId="0" borderId="31" xfId="0" applyFont="1" applyBorder="1"/>
    <xf numFmtId="0" fontId="2" fillId="0" borderId="31" xfId="0" applyFont="1" applyBorder="1"/>
    <xf numFmtId="0" fontId="0" fillId="0" borderId="0" xfId="0" applyBorder="1" applyAlignment="1"/>
    <xf numFmtId="0" fontId="2" fillId="0" borderId="0" xfId="0" applyFont="1" applyBorder="1"/>
    <xf numFmtId="0" fontId="14" fillId="5" borderId="1" xfId="0" applyFont="1" applyFill="1" applyBorder="1" applyAlignment="1">
      <alignment horizontal="left" vertical="center" wrapText="1"/>
    </xf>
    <xf numFmtId="0" fontId="0" fillId="0" borderId="0" xfId="0" applyFont="1"/>
    <xf numFmtId="1" fontId="7" fillId="5" borderId="1" xfId="0" applyNumberFormat="1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2" fontId="14" fillId="0" borderId="9" xfId="0" applyNumberFormat="1" applyFont="1" applyFill="1" applyBorder="1" applyAlignment="1">
      <alignment horizontal="right" vertical="center" wrapText="1"/>
    </xf>
    <xf numFmtId="4" fontId="2" fillId="0" borderId="33" xfId="0" applyNumberFormat="1" applyFont="1" applyFill="1" applyBorder="1" applyAlignment="1">
      <alignment horizontal="right" vertical="center"/>
    </xf>
    <xf numFmtId="4" fontId="2" fillId="0" borderId="34" xfId="0" applyNumberFormat="1" applyFont="1" applyFill="1" applyBorder="1" applyAlignment="1">
      <alignment horizontal="right" vertical="center"/>
    </xf>
    <xf numFmtId="0" fontId="24" fillId="2" borderId="1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vertical="center" wrapText="1"/>
    </xf>
    <xf numFmtId="2" fontId="0" fillId="0" borderId="0" xfId="0" applyNumberFormat="1"/>
    <xf numFmtId="4" fontId="13" fillId="5" borderId="1" xfId="0" applyNumberFormat="1" applyFont="1" applyFill="1" applyBorder="1" applyAlignment="1">
      <alignment horizontal="right" vertical="center"/>
    </xf>
    <xf numFmtId="4" fontId="13" fillId="5" borderId="1" xfId="0" applyNumberFormat="1" applyFont="1" applyFill="1" applyBorder="1" applyAlignment="1">
      <alignment horizontal="left" vertical="top"/>
    </xf>
    <xf numFmtId="0" fontId="28" fillId="0" borderId="1" xfId="0" applyFont="1" applyFill="1" applyBorder="1" applyAlignment="1">
      <alignment vertical="center" wrapText="1"/>
    </xf>
    <xf numFmtId="0" fontId="13" fillId="0" borderId="1" xfId="5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/>
    <xf numFmtId="0" fontId="13" fillId="0" borderId="1" xfId="6" applyFont="1" applyFill="1" applyBorder="1" applyAlignment="1">
      <alignment horizontal="left" vertical="top" wrapText="1"/>
    </xf>
    <xf numFmtId="0" fontId="22" fillId="0" borderId="0" xfId="0" applyFont="1"/>
    <xf numFmtId="2" fontId="22" fillId="0" borderId="0" xfId="0" applyNumberFormat="1" applyFont="1"/>
    <xf numFmtId="4" fontId="32" fillId="2" borderId="1" xfId="0" applyNumberFormat="1" applyFont="1" applyFill="1" applyBorder="1" applyAlignment="1">
      <alignment horizontal="center" vertical="center" wrapText="1"/>
    </xf>
    <xf numFmtId="0" fontId="22" fillId="5" borderId="0" xfId="0" applyFont="1" applyFill="1"/>
    <xf numFmtId="2" fontId="22" fillId="5" borderId="0" xfId="0" applyNumberFormat="1" applyFont="1" applyFill="1"/>
    <xf numFmtId="2" fontId="35" fillId="5" borderId="1" xfId="0" applyNumberFormat="1" applyFont="1" applyFill="1" applyBorder="1" applyAlignment="1">
      <alignment vertical="center"/>
    </xf>
    <xf numFmtId="4" fontId="32" fillId="2" borderId="10" xfId="0" applyNumberFormat="1" applyFont="1" applyFill="1" applyBorder="1" applyAlignment="1">
      <alignment horizontal="center" vertical="center" wrapText="1"/>
    </xf>
    <xf numFmtId="0" fontId="30" fillId="0" borderId="1" xfId="2" applyFont="1" applyBorder="1" applyAlignment="1">
      <alignment horizontal="left" vertical="top" wrapText="1"/>
    </xf>
    <xf numFmtId="4" fontId="30" fillId="0" borderId="25" xfId="2" applyNumberFormat="1" applyFont="1" applyBorder="1" applyAlignment="1">
      <alignment horizontal="left" vertical="top"/>
    </xf>
    <xf numFmtId="0" fontId="30" fillId="0" borderId="1" xfId="2" applyFont="1" applyBorder="1" applyAlignment="1">
      <alignment horizontal="left" vertical="top"/>
    </xf>
    <xf numFmtId="4" fontId="22" fillId="0" borderId="1" xfId="2" applyNumberFormat="1" applyFont="1" applyBorder="1" applyAlignment="1">
      <alignment horizontal="right" vertical="top"/>
    </xf>
    <xf numFmtId="0" fontId="0" fillId="0" borderId="0" xfId="0" applyFont="1" applyBorder="1"/>
    <xf numFmtId="2" fontId="13" fillId="0" borderId="9" xfId="0" applyNumberFormat="1" applyFont="1" applyFill="1" applyBorder="1" applyAlignment="1">
      <alignment horizontal="right" vertical="top"/>
    </xf>
    <xf numFmtId="2" fontId="13" fillId="5" borderId="9" xfId="0" applyNumberFormat="1" applyFont="1" applyFill="1" applyBorder="1" applyAlignment="1">
      <alignment horizontal="right" vertical="top"/>
    </xf>
    <xf numFmtId="49" fontId="28" fillId="0" borderId="5" xfId="5" applyNumberFormat="1" applyFont="1" applyFill="1" applyBorder="1" applyAlignment="1" applyProtection="1">
      <alignment horizontal="center" vertical="center" wrapText="1"/>
      <protection locked="0"/>
    </xf>
    <xf numFmtId="49" fontId="30" fillId="0" borderId="1" xfId="2" applyNumberFormat="1" applyFont="1" applyBorder="1" applyAlignment="1">
      <alignment horizontal="left" vertical="top" wrapText="1"/>
    </xf>
    <xf numFmtId="49" fontId="22" fillId="0" borderId="1" xfId="2" applyNumberFormat="1" applyFont="1" applyBorder="1" applyAlignment="1">
      <alignment horizontal="left" vertical="top" wrapText="1"/>
    </xf>
    <xf numFmtId="0" fontId="13" fillId="0" borderId="0" xfId="0" applyFont="1"/>
    <xf numFmtId="49" fontId="28" fillId="0" borderId="5" xfId="2" applyNumberFormat="1" applyFont="1" applyFill="1" applyBorder="1" applyAlignment="1">
      <alignment horizontal="left" vertical="top" wrapText="1"/>
    </xf>
    <xf numFmtId="2" fontId="28" fillId="0" borderId="9" xfId="0" applyNumberFormat="1" applyFont="1" applyFill="1" applyBorder="1" applyAlignment="1">
      <alignment vertical="top"/>
    </xf>
    <xf numFmtId="0" fontId="13" fillId="0" borderId="0" xfId="0" applyFont="1" applyAlignment="1">
      <alignment vertical="top"/>
    </xf>
    <xf numFmtId="0" fontId="0" fillId="0" borderId="36" xfId="0" applyFont="1" applyBorder="1"/>
    <xf numFmtId="0" fontId="13" fillId="0" borderId="5" xfId="5" applyFont="1" applyFill="1" applyBorder="1" applyAlignment="1" applyProtection="1">
      <alignment horizontal="center" vertical="center" wrapText="1"/>
      <protection locked="0"/>
    </xf>
    <xf numFmtId="2" fontId="14" fillId="0" borderId="9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left" vertical="top" wrapText="1"/>
    </xf>
    <xf numFmtId="0" fontId="32" fillId="2" borderId="1" xfId="0" applyFont="1" applyFill="1" applyBorder="1" applyAlignment="1">
      <alignment horizontal="center" vertical="center" wrapText="1"/>
    </xf>
    <xf numFmtId="2" fontId="13" fillId="0" borderId="9" xfId="0" applyNumberFormat="1" applyFont="1" applyFill="1" applyBorder="1" applyAlignment="1">
      <alignment vertical="center"/>
    </xf>
    <xf numFmtId="2" fontId="13" fillId="0" borderId="9" xfId="0" applyNumberFormat="1" applyFont="1" applyFill="1" applyBorder="1" applyAlignment="1">
      <alignment vertical="center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right" vertical="center"/>
    </xf>
    <xf numFmtId="0" fontId="28" fillId="5" borderId="1" xfId="0" applyFont="1" applyFill="1" applyBorder="1" applyAlignment="1">
      <alignment horizontal="left" vertical="top" wrapText="1"/>
    </xf>
    <xf numFmtId="4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3" fillId="2" borderId="4" xfId="0" applyNumberFormat="1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4" fontId="13" fillId="2" borderId="32" xfId="0" applyNumberFormat="1" applyFont="1" applyFill="1" applyBorder="1" applyAlignment="1">
      <alignment horizontal="center" vertical="center" wrapText="1"/>
    </xf>
    <xf numFmtId="4" fontId="13" fillId="2" borderId="42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3" fillId="0" borderId="10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wrapText="1"/>
    </xf>
    <xf numFmtId="166" fontId="38" fillId="0" borderId="1" xfId="0" applyNumberFormat="1" applyFont="1" applyBorder="1" applyAlignment="1">
      <alignment horizontal="right" vertical="top" wrapText="1" shrinkToFit="1" readingOrder="1"/>
    </xf>
    <xf numFmtId="166" fontId="13" fillId="2" borderId="32" xfId="0" applyNumberFormat="1" applyFont="1" applyFill="1" applyBorder="1" applyAlignment="1">
      <alignment horizontal="right" vertical="center" wrapText="1"/>
    </xf>
    <xf numFmtId="166" fontId="0" fillId="0" borderId="0" xfId="0" applyNumberFormat="1" applyFont="1" applyAlignment="1">
      <alignment horizontal="right"/>
    </xf>
    <xf numFmtId="0" fontId="23" fillId="5" borderId="1" xfId="0" applyFont="1" applyFill="1" applyBorder="1" applyAlignment="1">
      <alignment horizontal="left" vertical="center" wrapText="1"/>
    </xf>
    <xf numFmtId="0" fontId="26" fillId="0" borderId="0" xfId="0" applyFont="1"/>
    <xf numFmtId="0" fontId="8" fillId="5" borderId="0" xfId="0" applyFont="1" applyFill="1"/>
    <xf numFmtId="0" fontId="40" fillId="0" borderId="0" xfId="0" applyFont="1"/>
    <xf numFmtId="0" fontId="13" fillId="6" borderId="0" xfId="0" applyFont="1" applyFill="1"/>
    <xf numFmtId="0" fontId="13" fillId="0" borderId="10" xfId="0" applyFont="1" applyBorder="1" applyAlignment="1">
      <alignment horizontal="left" vertical="center" wrapText="1"/>
    </xf>
    <xf numFmtId="0" fontId="23" fillId="0" borderId="1" xfId="2" applyFont="1" applyBorder="1" applyAlignment="1">
      <alignment horizontal="left" vertical="top" wrapText="1"/>
    </xf>
    <xf numFmtId="49" fontId="13" fillId="5" borderId="5" xfId="6" applyNumberFormat="1" applyFont="1" applyFill="1" applyBorder="1" applyAlignment="1">
      <alignment horizontal="left" vertical="top" wrapText="1"/>
    </xf>
    <xf numFmtId="0" fontId="0" fillId="5" borderId="0" xfId="0" applyFont="1" applyFill="1"/>
    <xf numFmtId="2" fontId="13" fillId="0" borderId="12" xfId="0" applyNumberFormat="1" applyFont="1" applyFill="1" applyBorder="1" applyAlignment="1">
      <alignment horizontal="right" vertical="top"/>
    </xf>
    <xf numFmtId="49" fontId="13" fillId="0" borderId="5" xfId="5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0" applyNumberFormat="1" applyFont="1" applyFill="1" applyBorder="1" applyAlignment="1">
      <alignment horizontal="left" vertical="top"/>
    </xf>
    <xf numFmtId="1" fontId="35" fillId="5" borderId="0" xfId="0" applyNumberFormat="1" applyFont="1" applyFill="1" applyBorder="1" applyAlignment="1">
      <alignment horizontal="right" vertical="center" wrapText="1"/>
    </xf>
    <xf numFmtId="2" fontId="35" fillId="5" borderId="0" xfId="0" applyNumberFormat="1" applyFont="1" applyFill="1" applyBorder="1" applyAlignment="1">
      <alignment vertical="center"/>
    </xf>
    <xf numFmtId="2" fontId="39" fillId="0" borderId="0" xfId="0" applyNumberFormat="1" applyFont="1"/>
    <xf numFmtId="0" fontId="14" fillId="5" borderId="27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right" vertical="center"/>
    </xf>
    <xf numFmtId="0" fontId="42" fillId="0" borderId="1" xfId="0" applyFont="1" applyBorder="1" applyAlignment="1">
      <alignment horizontal="center" vertical="center"/>
    </xf>
    <xf numFmtId="4" fontId="42" fillId="2" borderId="1" xfId="0" applyNumberFormat="1" applyFont="1" applyFill="1" applyBorder="1" applyAlignment="1">
      <alignment horizontal="center" vertical="center" wrapText="1"/>
    </xf>
    <xf numFmtId="4" fontId="42" fillId="2" borderId="9" xfId="0" applyNumberFormat="1" applyFont="1" applyFill="1" applyBorder="1" applyAlignment="1">
      <alignment horizontal="center" vertical="center" wrapText="1"/>
    </xf>
    <xf numFmtId="0" fontId="43" fillId="0" borderId="1" xfId="2" applyFont="1" applyFill="1" applyBorder="1" applyAlignment="1">
      <alignment horizontal="left" vertical="top" wrapText="1"/>
    </xf>
    <xf numFmtId="0" fontId="43" fillId="0" borderId="1" xfId="2" applyFont="1" applyFill="1" applyBorder="1" applyAlignment="1">
      <alignment horizontal="left" vertical="top"/>
    </xf>
    <xf numFmtId="4" fontId="43" fillId="0" borderId="1" xfId="2" applyNumberFormat="1" applyFont="1" applyFill="1" applyBorder="1" applyAlignment="1">
      <alignment vertical="center"/>
    </xf>
    <xf numFmtId="4" fontId="42" fillId="0" borderId="1" xfId="0" applyNumberFormat="1" applyFont="1" applyFill="1" applyBorder="1" applyAlignment="1">
      <alignment horizontal="left" vertical="top"/>
    </xf>
    <xf numFmtId="0" fontId="42" fillId="0" borderId="9" xfId="0" applyFont="1" applyBorder="1" applyAlignment="1">
      <alignment vertical="top"/>
    </xf>
    <xf numFmtId="0" fontId="42" fillId="0" borderId="1" xfId="2" applyFont="1" applyFill="1" applyBorder="1" applyAlignment="1">
      <alignment horizontal="left" vertical="top" wrapText="1"/>
    </xf>
    <xf numFmtId="0" fontId="42" fillId="0" borderId="1" xfId="2" applyFont="1" applyFill="1" applyBorder="1" applyAlignment="1">
      <alignment horizontal="center" vertical="center" wrapText="1"/>
    </xf>
    <xf numFmtId="4" fontId="42" fillId="0" borderId="1" xfId="2" applyNumberFormat="1" applyFont="1" applyFill="1" applyBorder="1" applyAlignment="1">
      <alignment vertical="center"/>
    </xf>
    <xf numFmtId="2" fontId="42" fillId="0" borderId="9" xfId="0" applyNumberFormat="1" applyFont="1" applyFill="1" applyBorder="1" applyAlignment="1">
      <alignment vertical="top"/>
    </xf>
    <xf numFmtId="0" fontId="43" fillId="0" borderId="1" xfId="2" applyFont="1" applyFill="1" applyBorder="1" applyAlignment="1">
      <alignment horizontal="center" vertic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9" xfId="0" applyFont="1" applyFill="1" applyBorder="1" applyAlignment="1">
      <alignment horizontal="left" vertical="top" wrapText="1"/>
    </xf>
    <xf numFmtId="4" fontId="42" fillId="5" borderId="1" xfId="0" applyNumberFormat="1" applyFont="1" applyFill="1" applyBorder="1" applyAlignment="1">
      <alignment horizontal="left" vertical="top"/>
    </xf>
    <xf numFmtId="2" fontId="42" fillId="5" borderId="9" xfId="0" applyNumberFormat="1" applyFont="1" applyFill="1" applyBorder="1" applyAlignment="1">
      <alignment horizontal="left" vertical="top"/>
    </xf>
    <xf numFmtId="0" fontId="42" fillId="0" borderId="1" xfId="0" applyFont="1" applyBorder="1" applyAlignment="1">
      <alignment vertical="center" wrapText="1"/>
    </xf>
    <xf numFmtId="4" fontId="42" fillId="0" borderId="1" xfId="0" applyNumberFormat="1" applyFont="1" applyBorder="1" applyAlignment="1">
      <alignment vertical="center"/>
    </xf>
    <xf numFmtId="4" fontId="42" fillId="0" borderId="1" xfId="0" applyNumberFormat="1" applyFont="1" applyBorder="1" applyAlignment="1">
      <alignment vertical="center" wrapText="1"/>
    </xf>
    <xf numFmtId="2" fontId="43" fillId="0" borderId="9" xfId="0" applyNumberFormat="1" applyFont="1" applyFill="1" applyBorder="1" applyAlignment="1">
      <alignment vertical="top"/>
    </xf>
    <xf numFmtId="0" fontId="43" fillId="5" borderId="1" xfId="0" applyFont="1" applyFill="1" applyBorder="1" applyAlignment="1">
      <alignment vertical="center" wrapText="1"/>
    </xf>
    <xf numFmtId="0" fontId="42" fillId="0" borderId="10" xfId="2" applyFont="1" applyFill="1" applyBorder="1" applyAlignment="1">
      <alignment horizontal="left" vertical="top" wrapText="1"/>
    </xf>
    <xf numFmtId="0" fontId="43" fillId="0" borderId="1" xfId="0" applyFont="1" applyBorder="1" applyAlignment="1">
      <alignment vertical="center" wrapText="1"/>
    </xf>
    <xf numFmtId="0" fontId="47" fillId="7" borderId="46" xfId="0" applyFont="1" applyFill="1" applyBorder="1" applyAlignment="1">
      <alignment horizontal="left" vertical="center" wrapText="1"/>
    </xf>
    <xf numFmtId="0" fontId="47" fillId="7" borderId="1" xfId="0" applyFont="1" applyFill="1" applyBorder="1" applyAlignment="1">
      <alignment horizontal="left" vertical="center" wrapText="1"/>
    </xf>
    <xf numFmtId="0" fontId="43" fillId="5" borderId="10" xfId="0" applyFont="1" applyFill="1" applyBorder="1" applyAlignment="1">
      <alignment vertical="center" wrapText="1"/>
    </xf>
    <xf numFmtId="0" fontId="42" fillId="5" borderId="1" xfId="0" applyFont="1" applyFill="1" applyBorder="1" applyAlignment="1">
      <alignment horizontal="center" vertical="center"/>
    </xf>
    <xf numFmtId="0" fontId="42" fillId="5" borderId="10" xfId="0" applyFont="1" applyFill="1" applyBorder="1" applyAlignment="1">
      <alignment horizontal="center" vertical="center"/>
    </xf>
    <xf numFmtId="4" fontId="42" fillId="5" borderId="41" xfId="0" applyNumberFormat="1" applyFont="1" applyFill="1" applyBorder="1" applyAlignment="1">
      <alignment vertical="center"/>
    </xf>
    <xf numFmtId="4" fontId="42" fillId="5" borderId="1" xfId="0" applyNumberFormat="1" applyFont="1" applyFill="1" applyBorder="1" applyAlignment="1">
      <alignment vertical="center"/>
    </xf>
    <xf numFmtId="0" fontId="47" fillId="7" borderId="10" xfId="0" applyFont="1" applyFill="1" applyBorder="1" applyAlignment="1">
      <alignment horizontal="center" vertical="center" wrapText="1"/>
    </xf>
    <xf numFmtId="4" fontId="42" fillId="0" borderId="26" xfId="0" applyNumberFormat="1" applyFont="1" applyBorder="1" applyAlignment="1">
      <alignment vertical="center"/>
    </xf>
    <xf numFmtId="2" fontId="43" fillId="0" borderId="42" xfId="0" applyNumberFormat="1" applyFont="1" applyFill="1" applyBorder="1" applyAlignment="1">
      <alignment vertical="top"/>
    </xf>
    <xf numFmtId="0" fontId="43" fillId="5" borderId="1" xfId="0" applyFont="1" applyFill="1" applyBorder="1" applyAlignment="1">
      <alignment horizontal="center" vertical="center"/>
    </xf>
    <xf numFmtId="4" fontId="43" fillId="5" borderId="1" xfId="0" applyNumberFormat="1" applyFont="1" applyFill="1" applyBorder="1" applyAlignment="1">
      <alignment vertical="center"/>
    </xf>
    <xf numFmtId="4" fontId="42" fillId="5" borderId="32" xfId="0" applyNumberFormat="1" applyFont="1" applyFill="1" applyBorder="1" applyAlignment="1">
      <alignment horizontal="left" vertical="top"/>
    </xf>
    <xf numFmtId="2" fontId="42" fillId="0" borderId="42" xfId="0" applyNumberFormat="1" applyFont="1" applyFill="1" applyBorder="1" applyAlignment="1">
      <alignment vertical="top"/>
    </xf>
    <xf numFmtId="0" fontId="47" fillId="7" borderId="45" xfId="0" applyFont="1" applyFill="1" applyBorder="1" applyAlignment="1">
      <alignment horizontal="left" vertical="center" wrapText="1"/>
    </xf>
    <xf numFmtId="2" fontId="43" fillId="5" borderId="8" xfId="0" applyNumberFormat="1" applyFont="1" applyFill="1" applyBorder="1" applyAlignment="1">
      <alignment vertical="top"/>
    </xf>
    <xf numFmtId="0" fontId="42" fillId="0" borderId="0" xfId="0" applyFont="1"/>
    <xf numFmtId="0" fontId="42" fillId="0" borderId="0" xfId="0" applyFont="1" applyAlignment="1">
      <alignment vertical="top"/>
    </xf>
    <xf numFmtId="0" fontId="43" fillId="0" borderId="1" xfId="0" applyFont="1" applyBorder="1" applyAlignment="1">
      <alignment horizontal="left" vertical="top" wrapText="1"/>
    </xf>
    <xf numFmtId="0" fontId="42" fillId="0" borderId="1" xfId="0" applyFont="1" applyBorder="1" applyAlignment="1">
      <alignment horizontal="left" vertical="top" wrapText="1"/>
    </xf>
    <xf numFmtId="0" fontId="41" fillId="0" borderId="1" xfId="0" applyFont="1" applyBorder="1" applyAlignment="1">
      <alignment horizontal="center" vertical="center"/>
    </xf>
    <xf numFmtId="0" fontId="28" fillId="0" borderId="1" xfId="2" applyFont="1" applyBorder="1" applyAlignment="1">
      <alignment horizontal="left" vertical="top" wrapText="1"/>
    </xf>
    <xf numFmtId="0" fontId="28" fillId="0" borderId="1" xfId="2" applyFont="1" applyBorder="1" applyAlignment="1">
      <alignment horizontal="left" vertical="top"/>
    </xf>
    <xf numFmtId="2" fontId="13" fillId="5" borderId="9" xfId="0" applyNumberFormat="1" applyFont="1" applyFill="1" applyBorder="1" applyAlignment="1">
      <alignment horizontal="left" vertical="top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2" fontId="13" fillId="0" borderId="9" xfId="0" applyNumberFormat="1" applyFont="1" applyBorder="1" applyAlignment="1">
      <alignment vertical="top"/>
    </xf>
    <xf numFmtId="49" fontId="13" fillId="6" borderId="5" xfId="2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28" fillId="5" borderId="1" xfId="0" applyFont="1" applyFill="1" applyBorder="1" applyAlignment="1">
      <alignment vertical="center" wrapText="1"/>
    </xf>
    <xf numFmtId="49" fontId="13" fillId="0" borderId="29" xfId="5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>
      <alignment horizontal="center" vertical="center"/>
    </xf>
    <xf numFmtId="2" fontId="28" fillId="0" borderId="42" xfId="0" applyNumberFormat="1" applyFont="1" applyFill="1" applyBorder="1" applyAlignment="1">
      <alignment vertical="top"/>
    </xf>
    <xf numFmtId="0" fontId="48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right" vertical="top" wrapText="1"/>
    </xf>
    <xf numFmtId="0" fontId="42" fillId="2" borderId="1" xfId="0" applyFont="1" applyFill="1" applyBorder="1" applyAlignment="1">
      <alignment horizontal="center" vertical="center" wrapText="1"/>
    </xf>
    <xf numFmtId="49" fontId="28" fillId="0" borderId="5" xfId="2" applyNumberFormat="1" applyFont="1" applyFill="1" applyBorder="1" applyAlignment="1">
      <alignment horizontal="right" vertical="top" wrapText="1"/>
    </xf>
    <xf numFmtId="0" fontId="28" fillId="0" borderId="1" xfId="0" applyFont="1" applyBorder="1" applyAlignment="1">
      <alignment horizontal="center" vertical="center"/>
    </xf>
    <xf numFmtId="4" fontId="2" fillId="0" borderId="48" xfId="0" applyNumberFormat="1" applyFont="1" applyBorder="1" applyAlignment="1">
      <alignment horizontal="right" vertical="center"/>
    </xf>
    <xf numFmtId="4" fontId="25" fillId="0" borderId="17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left" vertical="top" wrapText="1"/>
    </xf>
    <xf numFmtId="0" fontId="13" fillId="0" borderId="32" xfId="2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" fontId="35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/>
    <xf numFmtId="0" fontId="23" fillId="0" borderId="10" xfId="0" applyFont="1" applyFill="1" applyBorder="1" applyAlignment="1">
      <alignment horizontal="right" vertical="center"/>
    </xf>
    <xf numFmtId="49" fontId="42" fillId="0" borderId="1" xfId="2" applyNumberFormat="1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center" vertical="center"/>
    </xf>
    <xf numFmtId="49" fontId="13" fillId="0" borderId="5" xfId="2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28" fillId="0" borderId="1" xfId="2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13" fillId="0" borderId="32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right" vertical="top" wrapText="1"/>
    </xf>
    <xf numFmtId="0" fontId="42" fillId="0" borderId="1" xfId="0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top" wrapText="1"/>
    </xf>
    <xf numFmtId="4" fontId="42" fillId="0" borderId="26" xfId="0" applyNumberFormat="1" applyFont="1" applyBorder="1" applyAlignment="1">
      <alignment vertical="center" wrapText="1"/>
    </xf>
    <xf numFmtId="4" fontId="42" fillId="0" borderId="41" xfId="0" applyNumberFormat="1" applyFont="1" applyBorder="1" applyAlignment="1">
      <alignment vertical="center" wrapText="1"/>
    </xf>
    <xf numFmtId="4" fontId="42" fillId="0" borderId="41" xfId="0" applyNumberFormat="1" applyFont="1" applyBorder="1" applyAlignment="1">
      <alignment vertical="center"/>
    </xf>
    <xf numFmtId="4" fontId="42" fillId="0" borderId="1" xfId="0" applyNumberFormat="1" applyFont="1" applyBorder="1" applyAlignment="1">
      <alignment vertical="top" wrapText="1"/>
    </xf>
    <xf numFmtId="4" fontId="13" fillId="0" borderId="1" xfId="2" applyNumberFormat="1" applyFont="1" applyBorder="1" applyAlignment="1">
      <alignment vertical="top"/>
    </xf>
    <xf numFmtId="4" fontId="13" fillId="0" borderId="26" xfId="0" applyNumberFormat="1" applyFont="1" applyBorder="1" applyAlignment="1">
      <alignment vertical="center"/>
    </xf>
    <xf numFmtId="4" fontId="41" fillId="0" borderId="26" xfId="0" applyNumberFormat="1" applyFont="1" applyBorder="1" applyAlignment="1">
      <alignment vertical="center"/>
    </xf>
    <xf numFmtId="4" fontId="47" fillId="7" borderId="1" xfId="0" applyNumberFormat="1" applyFont="1" applyFill="1" applyBorder="1" applyAlignment="1">
      <alignment vertical="center" wrapText="1"/>
    </xf>
    <xf numFmtId="4" fontId="47" fillId="7" borderId="10" xfId="0" applyNumberFormat="1" applyFont="1" applyFill="1" applyBorder="1" applyAlignment="1">
      <alignment vertical="center" wrapText="1"/>
    </xf>
    <xf numFmtId="4" fontId="43" fillId="0" borderId="1" xfId="0" applyNumberFormat="1" applyFont="1" applyBorder="1" applyAlignment="1">
      <alignment vertical="top" wrapText="1"/>
    </xf>
    <xf numFmtId="4" fontId="42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49" fontId="13" fillId="0" borderId="47" xfId="2" applyNumberFormat="1" applyFont="1" applyFill="1" applyBorder="1" applyAlignment="1">
      <alignment horizontal="left" vertical="top" wrapText="1"/>
    </xf>
    <xf numFmtId="49" fontId="28" fillId="0" borderId="37" xfId="2" applyNumberFormat="1" applyFont="1" applyFill="1" applyBorder="1" applyAlignment="1">
      <alignment horizontal="left" vertical="top" wrapText="1"/>
    </xf>
    <xf numFmtId="49" fontId="13" fillId="0" borderId="37" xfId="2" applyNumberFormat="1" applyFont="1" applyFill="1" applyBorder="1" applyAlignment="1">
      <alignment horizontal="left" vertical="top" wrapText="1"/>
    </xf>
    <xf numFmtId="0" fontId="13" fillId="0" borderId="32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center" vertical="center"/>
    </xf>
    <xf numFmtId="4" fontId="13" fillId="0" borderId="32" xfId="0" applyNumberFormat="1" applyFont="1" applyBorder="1" applyAlignment="1">
      <alignment vertical="center"/>
    </xf>
    <xf numFmtId="0" fontId="13" fillId="5" borderId="31" xfId="0" applyFont="1" applyFill="1" applyBorder="1"/>
    <xf numFmtId="166" fontId="13" fillId="0" borderId="0" xfId="0" applyNumberFormat="1" applyFont="1" applyAlignment="1">
      <alignment horizontal="right"/>
    </xf>
    <xf numFmtId="0" fontId="13" fillId="5" borderId="0" xfId="0" applyFont="1" applyFill="1"/>
    <xf numFmtId="49" fontId="38" fillId="0" borderId="1" xfId="0" applyNumberFormat="1" applyFont="1" applyBorder="1" applyAlignment="1">
      <alignment horizontal="left" vertical="top" wrapText="1" shrinkToFit="1" readingOrder="1"/>
    </xf>
    <xf numFmtId="49" fontId="38" fillId="0" borderId="1" xfId="0" applyNumberFormat="1" applyFont="1" applyBorder="1" applyAlignment="1">
      <alignment horizontal="center" vertical="top" wrapText="1" shrinkToFit="1" readingOrder="1"/>
    </xf>
    <xf numFmtId="49" fontId="38" fillId="5" borderId="44" xfId="0" applyNumberFormat="1" applyFont="1" applyFill="1" applyBorder="1" applyAlignment="1">
      <alignment horizontal="left" vertical="top" wrapText="1" shrinkToFit="1" readingOrder="1"/>
    </xf>
    <xf numFmtId="49" fontId="38" fillId="5" borderId="44" xfId="0" applyNumberFormat="1" applyFont="1" applyFill="1" applyBorder="1" applyAlignment="1">
      <alignment horizontal="center" vertical="top" wrapText="1" shrinkToFit="1" readingOrder="1"/>
    </xf>
    <xf numFmtId="166" fontId="38" fillId="5" borderId="44" xfId="0" applyNumberFormat="1" applyFont="1" applyFill="1" applyBorder="1" applyAlignment="1">
      <alignment horizontal="right" vertical="top" wrapText="1" shrinkToFit="1" readingOrder="1"/>
    </xf>
    <xf numFmtId="49" fontId="13" fillId="5" borderId="44" xfId="0" applyNumberFormat="1" applyFont="1" applyFill="1" applyBorder="1" applyAlignment="1">
      <alignment horizontal="left" vertical="top" wrapText="1" shrinkToFit="1" readingOrder="1"/>
    </xf>
    <xf numFmtId="49" fontId="38" fillId="0" borderId="44" xfId="0" applyNumberFormat="1" applyFont="1" applyBorder="1" applyAlignment="1">
      <alignment horizontal="left" vertical="top" wrapText="1" shrinkToFit="1" readingOrder="1"/>
    </xf>
    <xf numFmtId="166" fontId="38" fillId="0" borderId="44" xfId="0" applyNumberFormat="1" applyFont="1" applyBorder="1" applyAlignment="1">
      <alignment horizontal="right" vertical="top" wrapText="1" shrinkToFit="1" readingOrder="1"/>
    </xf>
    <xf numFmtId="49" fontId="38" fillId="0" borderId="1" xfId="0" applyNumberFormat="1" applyFont="1" applyFill="1" applyBorder="1" applyAlignment="1">
      <alignment horizontal="center" vertical="top" wrapText="1" shrinkToFit="1" readingOrder="1"/>
    </xf>
    <xf numFmtId="49" fontId="38" fillId="0" borderId="10" xfId="0" applyNumberFormat="1" applyFont="1" applyFill="1" applyBorder="1" applyAlignment="1">
      <alignment horizontal="center" vertical="top" wrapText="1" shrinkToFit="1" readingOrder="1"/>
    </xf>
    <xf numFmtId="165" fontId="13" fillId="0" borderId="1" xfId="6" applyNumberFormat="1" applyFont="1" applyFill="1" applyBorder="1" applyAlignment="1">
      <alignment horizontal="left" vertical="top" wrapText="1"/>
    </xf>
    <xf numFmtId="49" fontId="38" fillId="0" borderId="44" xfId="0" applyNumberFormat="1" applyFont="1" applyFill="1" applyBorder="1" applyAlignment="1">
      <alignment horizontal="center" vertical="top" wrapText="1" shrinkToFit="1" readingOrder="1"/>
    </xf>
    <xf numFmtId="0" fontId="0" fillId="0" borderId="0" xfId="0" applyFont="1" applyFill="1"/>
    <xf numFmtId="0" fontId="0" fillId="0" borderId="0" xfId="0" applyFill="1" applyAlignment="1">
      <alignment vertical="top"/>
    </xf>
    <xf numFmtId="49" fontId="43" fillId="0" borderId="1" xfId="2" applyNumberFormat="1" applyFont="1" applyFill="1" applyBorder="1" applyAlignment="1">
      <alignment horizontal="left" vertical="top" wrapText="1"/>
    </xf>
    <xf numFmtId="0" fontId="53" fillId="0" borderId="1" xfId="0" applyFont="1" applyFill="1" applyBorder="1" applyAlignment="1">
      <alignment horizontal="left" vertical="top"/>
    </xf>
    <xf numFmtId="0" fontId="43" fillId="0" borderId="1" xfId="1" applyFont="1" applyBorder="1" applyAlignment="1">
      <alignment vertical="top" wrapText="1"/>
    </xf>
    <xf numFmtId="0" fontId="53" fillId="0" borderId="1" xfId="0" applyFont="1" applyBorder="1" applyAlignment="1">
      <alignment horizontal="left" vertical="top"/>
    </xf>
    <xf numFmtId="0" fontId="42" fillId="0" borderId="1" xfId="1" applyFont="1" applyBorder="1" applyAlignment="1">
      <alignment vertical="top" wrapText="1"/>
    </xf>
    <xf numFmtId="2" fontId="42" fillId="0" borderId="1" xfId="1" applyNumberFormat="1" applyFont="1" applyBorder="1" applyAlignment="1">
      <alignment vertical="top" wrapText="1"/>
    </xf>
    <xf numFmtId="2" fontId="42" fillId="0" borderId="1" xfId="0" applyNumberFormat="1" applyFont="1" applyFill="1" applyBorder="1" applyAlignment="1">
      <alignment vertical="center"/>
    </xf>
    <xf numFmtId="0" fontId="54" fillId="0" borderId="1" xfId="0" applyFont="1" applyFill="1" applyBorder="1" applyAlignment="1">
      <alignment horizontal="left" vertical="top"/>
    </xf>
    <xf numFmtId="0" fontId="53" fillId="0" borderId="25" xfId="0" applyFont="1" applyBorder="1" applyAlignment="1">
      <alignment horizontal="left" vertical="top"/>
    </xf>
    <xf numFmtId="2" fontId="45" fillId="0" borderId="1" xfId="1" applyNumberFormat="1" applyFont="1" applyBorder="1" applyAlignment="1">
      <alignment vertical="top" wrapText="1"/>
    </xf>
    <xf numFmtId="0" fontId="54" fillId="0" borderId="1" xfId="0" applyFont="1" applyBorder="1" applyAlignment="1">
      <alignment horizontal="left" vertical="top"/>
    </xf>
    <xf numFmtId="2" fontId="45" fillId="0" borderId="1" xfId="0" applyNumberFormat="1" applyFont="1" applyFill="1" applyBorder="1" applyAlignment="1">
      <alignment vertical="center"/>
    </xf>
    <xf numFmtId="0" fontId="42" fillId="0" borderId="1" xfId="1" applyFont="1" applyBorder="1" applyAlignment="1">
      <alignment horizontal="center" vertical="top" wrapText="1"/>
    </xf>
    <xf numFmtId="0" fontId="42" fillId="0" borderId="1" xfId="1" applyFont="1" applyBorder="1" applyAlignment="1">
      <alignment horizontal="center" vertical="top"/>
    </xf>
    <xf numFmtId="0" fontId="43" fillId="5" borderId="1" xfId="0" applyFont="1" applyFill="1" applyBorder="1" applyAlignment="1">
      <alignment horizontal="left" vertical="center" wrapText="1"/>
    </xf>
    <xf numFmtId="49" fontId="42" fillId="0" borderId="5" xfId="1" applyNumberFormat="1" applyFont="1" applyFill="1" applyBorder="1" applyAlignment="1">
      <alignment horizontal="center" vertical="center"/>
    </xf>
    <xf numFmtId="2" fontId="53" fillId="0" borderId="1" xfId="0" applyNumberFormat="1" applyFont="1" applyBorder="1" applyAlignment="1">
      <alignment horizontal="center"/>
    </xf>
    <xf numFmtId="4" fontId="42" fillId="0" borderId="1" xfId="0" applyNumberFormat="1" applyFont="1" applyFill="1" applyBorder="1" applyAlignment="1">
      <alignment horizontal="right" vertical="center"/>
    </xf>
    <xf numFmtId="0" fontId="53" fillId="0" borderId="31" xfId="0" applyFont="1" applyFill="1" applyBorder="1"/>
    <xf numFmtId="0" fontId="53" fillId="0" borderId="0" xfId="0" applyFont="1" applyFill="1" applyAlignment="1">
      <alignment vertical="top"/>
    </xf>
    <xf numFmtId="0" fontId="53" fillId="0" borderId="0" xfId="0" applyFont="1"/>
    <xf numFmtId="0" fontId="53" fillId="0" borderId="0" xfId="0" applyFont="1" applyFill="1"/>
    <xf numFmtId="49" fontId="13" fillId="6" borderId="32" xfId="0" applyNumberFormat="1" applyFont="1" applyFill="1" applyBorder="1" applyAlignment="1">
      <alignment horizontal="center" vertical="center"/>
    </xf>
    <xf numFmtId="0" fontId="43" fillId="6" borderId="1" xfId="0" applyFont="1" applyFill="1" applyBorder="1" applyAlignment="1">
      <alignment vertical="center" wrapText="1"/>
    </xf>
    <xf numFmtId="0" fontId="42" fillId="6" borderId="1" xfId="0" applyFont="1" applyFill="1" applyBorder="1" applyAlignment="1">
      <alignment horizontal="center" vertical="center"/>
    </xf>
    <xf numFmtId="4" fontId="42" fillId="6" borderId="26" xfId="0" applyNumberFormat="1" applyFont="1" applyFill="1" applyBorder="1" applyAlignment="1">
      <alignment vertical="center"/>
    </xf>
    <xf numFmtId="4" fontId="42" fillId="6" borderId="1" xfId="0" applyNumberFormat="1" applyFont="1" applyFill="1" applyBorder="1" applyAlignment="1">
      <alignment horizontal="left" vertical="top"/>
    </xf>
    <xf numFmtId="2" fontId="42" fillId="6" borderId="9" xfId="0" applyNumberFormat="1" applyFont="1" applyFill="1" applyBorder="1" applyAlignment="1">
      <alignment vertical="top"/>
    </xf>
    <xf numFmtId="0" fontId="47" fillId="6" borderId="46" xfId="0" applyFont="1" applyFill="1" applyBorder="1" applyAlignment="1">
      <alignment horizontal="left" vertical="center" wrapText="1"/>
    </xf>
    <xf numFmtId="0" fontId="47" fillId="6" borderId="46" xfId="0" applyFont="1" applyFill="1" applyBorder="1" applyAlignment="1">
      <alignment horizontal="center" vertical="center" wrapText="1"/>
    </xf>
    <xf numFmtId="4" fontId="47" fillId="6" borderId="46" xfId="0" applyNumberFormat="1" applyFont="1" applyFill="1" applyBorder="1" applyAlignment="1">
      <alignment vertical="center" wrapText="1"/>
    </xf>
    <xf numFmtId="0" fontId="43" fillId="6" borderId="1" xfId="0" applyFont="1" applyFill="1" applyBorder="1" applyAlignment="1">
      <alignment horizontal="left" vertical="top" wrapText="1"/>
    </xf>
    <xf numFmtId="49" fontId="38" fillId="0" borderId="52" xfId="0" applyNumberFormat="1" applyFont="1" applyBorder="1" applyAlignment="1">
      <alignment horizontal="left" vertical="top" wrapText="1" shrinkToFit="1" readingOrder="1"/>
    </xf>
    <xf numFmtId="49" fontId="55" fillId="0" borderId="1" xfId="0" applyNumberFormat="1" applyFont="1" applyBorder="1" applyAlignment="1">
      <alignment horizontal="left" vertical="top" wrapText="1" shrinkToFit="1" readingOrder="1"/>
    </xf>
    <xf numFmtId="2" fontId="43" fillId="5" borderId="8" xfId="0" applyNumberFormat="1" applyFont="1" applyFill="1" applyBorder="1" applyAlignment="1">
      <alignment horizontal="right" vertical="top"/>
    </xf>
    <xf numFmtId="0" fontId="28" fillId="0" borderId="10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49" fontId="38" fillId="0" borderId="44" xfId="0" applyNumberFormat="1" applyFont="1" applyFill="1" applyBorder="1" applyAlignment="1">
      <alignment horizontal="left" vertical="top" wrapText="1" shrinkToFit="1" readingOrder="1"/>
    </xf>
    <xf numFmtId="0" fontId="28" fillId="0" borderId="1" xfId="0" applyFont="1" applyBorder="1" applyAlignment="1">
      <alignment vertical="center"/>
    </xf>
    <xf numFmtId="0" fontId="53" fillId="0" borderId="1" xfId="0" applyFont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2" fontId="42" fillId="0" borderId="1" xfId="1" applyNumberFormat="1" applyFont="1" applyBorder="1" applyAlignment="1">
      <alignment horizontal="center" vertical="top" wrapText="1"/>
    </xf>
    <xf numFmtId="2" fontId="43" fillId="0" borderId="1" xfId="0" applyNumberFormat="1" applyFont="1" applyFill="1" applyBorder="1" applyAlignment="1">
      <alignment vertical="center"/>
    </xf>
    <xf numFmtId="2" fontId="45" fillId="0" borderId="1" xfId="1" applyNumberFormat="1" applyFont="1" applyBorder="1" applyAlignment="1">
      <alignment horizontal="center" vertical="top" wrapText="1"/>
    </xf>
    <xf numFmtId="0" fontId="53" fillId="0" borderId="0" xfId="0" applyFont="1" applyAlignment="1">
      <alignment horizontal="center"/>
    </xf>
    <xf numFmtId="0" fontId="29" fillId="0" borderId="0" xfId="0" applyFont="1" applyFill="1" applyBorder="1" applyAlignment="1">
      <alignment wrapText="1"/>
    </xf>
    <xf numFmtId="1" fontId="21" fillId="5" borderId="23" xfId="0" applyNumberFormat="1" applyFont="1" applyFill="1" applyBorder="1" applyAlignment="1">
      <alignment horizontal="left" vertical="center" wrapText="1"/>
    </xf>
    <xf numFmtId="1" fontId="21" fillId="5" borderId="22" xfId="0" applyNumberFormat="1" applyFont="1" applyFill="1" applyBorder="1" applyAlignment="1">
      <alignment horizontal="left" vertical="center" wrapText="1"/>
    </xf>
    <xf numFmtId="1" fontId="21" fillId="5" borderId="14" xfId="0" applyNumberFormat="1" applyFont="1" applyFill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49" fillId="3" borderId="16" xfId="0" applyFont="1" applyFill="1" applyBorder="1" applyAlignment="1">
      <alignment horizontal="center" vertical="center" wrapText="1"/>
    </xf>
    <xf numFmtId="0" fontId="49" fillId="3" borderId="35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49" fontId="2" fillId="0" borderId="2" xfId="0" applyNumberFormat="1" applyFont="1" applyBorder="1" applyAlignment="1">
      <alignment horizontal="right" vertical="center" wrapText="1"/>
    </xf>
    <xf numFmtId="49" fontId="2" fillId="0" borderId="7" xfId="0" applyNumberFormat="1" applyFont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right" vertical="center" wrapText="1"/>
    </xf>
    <xf numFmtId="1" fontId="50" fillId="0" borderId="49" xfId="0" applyNumberFormat="1" applyFont="1" applyBorder="1" applyAlignment="1">
      <alignment horizontal="right" vertical="center" wrapText="1"/>
    </xf>
    <xf numFmtId="1" fontId="50" fillId="0" borderId="50" xfId="0" applyNumberFormat="1" applyFont="1" applyBorder="1" applyAlignment="1">
      <alignment horizontal="right" vertical="center" wrapText="1"/>
    </xf>
    <xf numFmtId="1" fontId="50" fillId="0" borderId="51" xfId="0" applyNumberFormat="1" applyFont="1" applyBorder="1" applyAlignment="1">
      <alignment horizontal="right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" fontId="8" fillId="0" borderId="2" xfId="0" applyNumberFormat="1" applyFont="1" applyFill="1" applyBorder="1" applyAlignment="1">
      <alignment horizontal="right" vertical="center" wrapText="1"/>
    </xf>
    <xf numFmtId="1" fontId="8" fillId="0" borderId="7" xfId="0" applyNumberFormat="1" applyFont="1" applyFill="1" applyBorder="1" applyAlignment="1">
      <alignment horizontal="right" vertical="center" wrapText="1"/>
    </xf>
    <xf numFmtId="1" fontId="8" fillId="0" borderId="30" xfId="0" applyNumberFormat="1" applyFont="1" applyFill="1" applyBorder="1" applyAlignment="1">
      <alignment horizontal="right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1" fontId="21" fillId="5" borderId="2" xfId="0" applyNumberFormat="1" applyFont="1" applyFill="1" applyBorder="1" applyAlignment="1">
      <alignment horizontal="left" vertical="center" wrapText="1"/>
    </xf>
    <xf numFmtId="1" fontId="21" fillId="5" borderId="7" xfId="0" applyNumberFormat="1" applyFont="1" applyFill="1" applyBorder="1" applyAlignment="1">
      <alignment horizontal="left" vertical="center" wrapText="1"/>
    </xf>
    <xf numFmtId="1" fontId="21" fillId="5" borderId="13" xfId="0" applyNumberFormat="1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43" fillId="4" borderId="2" xfId="0" applyFont="1" applyFill="1" applyBorder="1" applyAlignment="1">
      <alignment horizontal="left" vertical="center" wrapText="1"/>
    </xf>
    <xf numFmtId="0" fontId="43" fillId="4" borderId="7" xfId="0" applyFont="1" applyFill="1" applyBorder="1" applyAlignment="1">
      <alignment horizontal="left" vertical="center" wrapText="1"/>
    </xf>
    <xf numFmtId="0" fontId="43" fillId="4" borderId="30" xfId="0" applyFont="1" applyFill="1" applyBorder="1" applyAlignment="1">
      <alignment horizontal="left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right" vertical="center" wrapText="1"/>
    </xf>
    <xf numFmtId="0" fontId="14" fillId="0" borderId="25" xfId="0" applyFont="1" applyFill="1" applyBorder="1" applyAlignment="1">
      <alignment horizontal="right" vertical="center" wrapText="1"/>
    </xf>
    <xf numFmtId="0" fontId="14" fillId="0" borderId="27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51" fillId="4" borderId="29" xfId="0" applyFont="1" applyFill="1" applyBorder="1" applyAlignment="1">
      <alignment horizontal="left" vertical="center" wrapText="1"/>
    </xf>
    <xf numFmtId="0" fontId="51" fillId="4" borderId="25" xfId="0" applyFont="1" applyFill="1" applyBorder="1" applyAlignment="1">
      <alignment horizontal="left" vertical="center" wrapText="1"/>
    </xf>
    <xf numFmtId="0" fontId="51" fillId="4" borderId="28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1" fontId="35" fillId="5" borderId="1" xfId="0" applyNumberFormat="1" applyFont="1" applyFill="1" applyBorder="1" applyAlignment="1">
      <alignment horizontal="right" vertical="center" wrapText="1"/>
    </xf>
    <xf numFmtId="1" fontId="35" fillId="5" borderId="10" xfId="0" applyNumberFormat="1" applyFont="1" applyFill="1" applyBorder="1" applyAlignment="1">
      <alignment horizontal="right" vertical="center" wrapText="1"/>
    </xf>
    <xf numFmtId="1" fontId="31" fillId="5" borderId="32" xfId="0" applyNumberFormat="1" applyFont="1" applyFill="1" applyBorder="1" applyAlignment="1">
      <alignment horizontal="left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1" fontId="31" fillId="5" borderId="26" xfId="0" applyNumberFormat="1" applyFont="1" applyFill="1" applyBorder="1" applyAlignment="1">
      <alignment horizontal="left" vertical="center" wrapText="1"/>
    </xf>
    <xf numFmtId="1" fontId="31" fillId="5" borderId="25" xfId="0" applyNumberFormat="1" applyFont="1" applyFill="1" applyBorder="1" applyAlignment="1">
      <alignment horizontal="left" vertical="center" wrapText="1"/>
    </xf>
    <xf numFmtId="1" fontId="31" fillId="5" borderId="27" xfId="0" applyNumberFormat="1" applyFont="1" applyFill="1" applyBorder="1" applyAlignment="1">
      <alignment horizontal="left" vertical="center" wrapText="1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51" fillId="4" borderId="26" xfId="2" applyFont="1" applyFill="1" applyBorder="1" applyAlignment="1">
      <alignment horizontal="left" vertical="top" wrapText="1"/>
    </xf>
    <xf numFmtId="0" fontId="51" fillId="4" borderId="25" xfId="2" applyFont="1" applyFill="1" applyBorder="1" applyAlignment="1">
      <alignment horizontal="left" vertical="top" wrapText="1"/>
    </xf>
    <xf numFmtId="0" fontId="51" fillId="4" borderId="27" xfId="2" applyFont="1" applyFill="1" applyBorder="1" applyAlignment="1">
      <alignment horizontal="left" vertical="top" wrapText="1"/>
    </xf>
    <xf numFmtId="0" fontId="43" fillId="2" borderId="5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49" fontId="43" fillId="0" borderId="24" xfId="2" applyNumberFormat="1" applyFont="1" applyFill="1" applyBorder="1" applyAlignment="1">
      <alignment horizontal="right" vertical="top" wrapText="1"/>
    </xf>
    <xf numFmtId="0" fontId="43" fillId="0" borderId="10" xfId="0" applyFont="1" applyBorder="1" applyAlignment="1">
      <alignment horizontal="right" vertical="top" wrapText="1"/>
    </xf>
    <xf numFmtId="0" fontId="43" fillId="0" borderId="1" xfId="0" applyFont="1" applyBorder="1" applyAlignment="1">
      <alignment horizontal="right" vertical="top" wrapText="1"/>
    </xf>
    <xf numFmtId="0" fontId="43" fillId="0" borderId="19" xfId="0" applyFont="1" applyFill="1" applyBorder="1" applyAlignment="1">
      <alignment horizontal="right" vertical="center" wrapText="1"/>
    </xf>
    <xf numFmtId="0" fontId="43" fillId="0" borderId="21" xfId="0" applyFont="1" applyFill="1" applyBorder="1" applyAlignment="1">
      <alignment horizontal="right" vertical="center" wrapText="1"/>
    </xf>
    <xf numFmtId="0" fontId="43" fillId="0" borderId="43" xfId="0" applyFont="1" applyFill="1" applyBorder="1" applyAlignment="1">
      <alignment horizontal="right" vertical="center" wrapText="1"/>
    </xf>
    <xf numFmtId="0" fontId="43" fillId="0" borderId="1" xfId="0" applyFont="1" applyFill="1" applyBorder="1" applyAlignment="1">
      <alignment horizontal="right" vertical="center" wrapText="1"/>
    </xf>
    <xf numFmtId="49" fontId="43" fillId="0" borderId="5" xfId="2" applyNumberFormat="1" applyFont="1" applyFill="1" applyBorder="1" applyAlignment="1">
      <alignment horizontal="right" vertical="top" wrapText="1"/>
    </xf>
    <xf numFmtId="1" fontId="43" fillId="5" borderId="15" xfId="0" applyNumberFormat="1" applyFont="1" applyFill="1" applyBorder="1" applyAlignment="1">
      <alignment horizontal="left" vertical="center" wrapText="1"/>
    </xf>
    <xf numFmtId="1" fontId="43" fillId="5" borderId="3" xfId="0" applyNumberFormat="1" applyFont="1" applyFill="1" applyBorder="1" applyAlignment="1">
      <alignment horizontal="left" vertical="center" wrapText="1"/>
    </xf>
    <xf numFmtId="1" fontId="43" fillId="5" borderId="4" xfId="0" applyNumberFormat="1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1" fontId="43" fillId="5" borderId="29" xfId="0" applyNumberFormat="1" applyFont="1" applyFill="1" applyBorder="1" applyAlignment="1">
      <alignment horizontal="left" vertical="center" wrapText="1"/>
    </xf>
    <xf numFmtId="1" fontId="43" fillId="5" borderId="25" xfId="0" applyNumberFormat="1" applyFont="1" applyFill="1" applyBorder="1" applyAlignment="1">
      <alignment horizontal="left" vertical="center" wrapText="1"/>
    </xf>
    <xf numFmtId="1" fontId="43" fillId="5" borderId="28" xfId="0" applyNumberFormat="1" applyFont="1" applyFill="1" applyBorder="1" applyAlignment="1">
      <alignment horizontal="left" vertical="center" wrapText="1"/>
    </xf>
    <xf numFmtId="0" fontId="43" fillId="0" borderId="26" xfId="2" applyFont="1" applyFill="1" applyBorder="1" applyAlignment="1">
      <alignment horizontal="left" vertical="top" wrapText="1"/>
    </xf>
    <xf numFmtId="0" fontId="43" fillId="0" borderId="25" xfId="2" applyFont="1" applyFill="1" applyBorder="1" applyAlignment="1">
      <alignment horizontal="left" vertical="top" wrapText="1"/>
    </xf>
    <xf numFmtId="0" fontId="43" fillId="0" borderId="27" xfId="2" applyFont="1" applyFill="1" applyBorder="1" applyAlignment="1">
      <alignment horizontal="left" vertical="top" wrapText="1"/>
    </xf>
    <xf numFmtId="0" fontId="43" fillId="0" borderId="28" xfId="2" applyFont="1" applyFill="1" applyBorder="1" applyAlignment="1">
      <alignment horizontal="left" vertical="top" wrapText="1"/>
    </xf>
    <xf numFmtId="0" fontId="43" fillId="5" borderId="26" xfId="0" applyFont="1" applyFill="1" applyBorder="1" applyAlignment="1">
      <alignment horizontal="left" vertical="center" wrapText="1"/>
    </xf>
    <xf numFmtId="0" fontId="43" fillId="5" borderId="25" xfId="0" applyFont="1" applyFill="1" applyBorder="1" applyAlignment="1">
      <alignment horizontal="left" vertical="center" wrapText="1"/>
    </xf>
    <xf numFmtId="0" fontId="43" fillId="5" borderId="27" xfId="0" applyFont="1" applyFill="1" applyBorder="1" applyAlignment="1">
      <alignment horizontal="left" vertical="center" wrapText="1"/>
    </xf>
    <xf numFmtId="0" fontId="43" fillId="0" borderId="32" xfId="0" applyFont="1" applyBorder="1" applyAlignment="1">
      <alignment horizontal="right" vertical="top" wrapText="1"/>
    </xf>
    <xf numFmtId="49" fontId="51" fillId="4" borderId="26" xfId="2" applyNumberFormat="1" applyFont="1" applyFill="1" applyBorder="1" applyAlignment="1">
      <alignment horizontal="left" vertical="top" wrapText="1"/>
    </xf>
    <xf numFmtId="0" fontId="52" fillId="4" borderId="25" xfId="0" applyFont="1" applyFill="1" applyBorder="1" applyAlignment="1">
      <alignment horizontal="left" vertical="top"/>
    </xf>
    <xf numFmtId="0" fontId="52" fillId="4" borderId="27" xfId="0" applyFont="1" applyFill="1" applyBorder="1" applyAlignment="1">
      <alignment horizontal="left" vertical="top"/>
    </xf>
    <xf numFmtId="0" fontId="14" fillId="5" borderId="29" xfId="0" applyFont="1" applyFill="1" applyBorder="1" applyAlignment="1">
      <alignment horizontal="right" vertical="center" wrapText="1"/>
    </xf>
    <xf numFmtId="0" fontId="36" fillId="0" borderId="25" xfId="0" applyFont="1" applyBorder="1" applyAlignment="1">
      <alignment horizontal="right" vertical="center"/>
    </xf>
    <xf numFmtId="0" fontId="36" fillId="0" borderId="27" xfId="0" applyFont="1" applyBorder="1" applyAlignment="1">
      <alignment horizontal="right" vertical="center"/>
    </xf>
    <xf numFmtId="0" fontId="20" fillId="2" borderId="20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left" vertical="center" wrapText="1"/>
    </xf>
    <xf numFmtId="0" fontId="28" fillId="0" borderId="25" xfId="0" applyFont="1" applyFill="1" applyBorder="1" applyAlignment="1">
      <alignment horizontal="left" vertical="center" wrapText="1"/>
    </xf>
    <xf numFmtId="0" fontId="28" fillId="0" borderId="28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vertical="center"/>
    </xf>
    <xf numFmtId="0" fontId="44" fillId="4" borderId="25" xfId="0" applyFont="1" applyFill="1" applyBorder="1" applyAlignment="1">
      <alignment horizontal="left" vertical="top"/>
    </xf>
    <xf numFmtId="0" fontId="44" fillId="4" borderId="27" xfId="0" applyFont="1" applyFill="1" applyBorder="1" applyAlignment="1">
      <alignment horizontal="left" vertical="top"/>
    </xf>
    <xf numFmtId="49" fontId="43" fillId="0" borderId="38" xfId="1" applyNumberFormat="1" applyFont="1" applyFill="1" applyBorder="1" applyAlignment="1">
      <alignment horizontal="right" vertical="top"/>
    </xf>
    <xf numFmtId="0" fontId="42" fillId="0" borderId="39" xfId="0" applyFont="1" applyBorder="1" applyAlignment="1">
      <alignment horizontal="right" vertical="top"/>
    </xf>
    <xf numFmtId="0" fontId="42" fillId="0" borderId="40" xfId="0" applyFont="1" applyBorder="1" applyAlignment="1">
      <alignment horizontal="right" vertical="top"/>
    </xf>
    <xf numFmtId="49" fontId="28" fillId="0" borderId="37" xfId="2" applyNumberFormat="1" applyFont="1" applyFill="1" applyBorder="1" applyAlignment="1">
      <alignment horizontal="right" vertical="top" wrapText="1"/>
    </xf>
    <xf numFmtId="0" fontId="28" fillId="0" borderId="32" xfId="0" applyFont="1" applyBorder="1" applyAlignment="1">
      <alignment horizontal="right" vertical="top" wrapText="1"/>
    </xf>
    <xf numFmtId="49" fontId="28" fillId="0" borderId="5" xfId="2" applyNumberFormat="1" applyFont="1" applyFill="1" applyBorder="1" applyAlignment="1">
      <alignment horizontal="right" vertical="top" wrapText="1"/>
    </xf>
    <xf numFmtId="0" fontId="28" fillId="0" borderId="1" xfId="0" applyFont="1" applyBorder="1" applyAlignment="1">
      <alignment horizontal="right" vertical="top" wrapText="1"/>
    </xf>
    <xf numFmtId="1" fontId="28" fillId="5" borderId="23" xfId="0" applyNumberFormat="1" applyFont="1" applyFill="1" applyBorder="1" applyAlignment="1">
      <alignment horizontal="left" vertical="center" wrapText="1"/>
    </xf>
    <xf numFmtId="1" fontId="28" fillId="5" borderId="22" xfId="0" applyNumberFormat="1" applyFont="1" applyFill="1" applyBorder="1" applyAlignment="1">
      <alignment horizontal="left" vertical="center" wrapText="1"/>
    </xf>
    <xf numFmtId="1" fontId="28" fillId="5" borderId="14" xfId="0" applyNumberFormat="1" applyFont="1" applyFill="1" applyBorder="1" applyAlignment="1">
      <alignment horizontal="left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3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49" fontId="43" fillId="0" borderId="29" xfId="1" applyNumberFormat="1" applyFont="1" applyBorder="1" applyAlignment="1">
      <alignment horizontal="right" vertical="center"/>
    </xf>
    <xf numFmtId="0" fontId="50" fillId="0" borderId="25" xfId="0" applyFont="1" applyBorder="1" applyAlignment="1">
      <alignment horizontal="right"/>
    </xf>
    <xf numFmtId="0" fontId="50" fillId="0" borderId="27" xfId="0" applyFont="1" applyBorder="1" applyAlignment="1">
      <alignment horizontal="right"/>
    </xf>
    <xf numFmtId="0" fontId="43" fillId="0" borderId="26" xfId="1" applyFont="1" applyBorder="1" applyAlignment="1">
      <alignment horizontal="left" vertical="top" wrapText="1"/>
    </xf>
    <xf numFmtId="0" fontId="43" fillId="0" borderId="25" xfId="1" applyFont="1" applyBorder="1" applyAlignment="1">
      <alignment horizontal="left" vertical="top" wrapText="1"/>
    </xf>
    <xf numFmtId="0" fontId="43" fillId="0" borderId="27" xfId="1" applyFont="1" applyBorder="1" applyAlignment="1">
      <alignment horizontal="left" vertical="top" wrapText="1"/>
    </xf>
    <xf numFmtId="0" fontId="43" fillId="0" borderId="29" xfId="1" applyFont="1" applyBorder="1" applyAlignment="1">
      <alignment horizontal="left" vertical="top" wrapText="1"/>
    </xf>
    <xf numFmtId="0" fontId="28" fillId="0" borderId="26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8" fillId="0" borderId="27" xfId="0" applyFont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</cellXfs>
  <cellStyles count="7">
    <cellStyle name="Dziesiętny 2" xfId="4"/>
    <cellStyle name="Normal" xfId="2"/>
    <cellStyle name="Normalny" xfId="0" builtinId="0"/>
    <cellStyle name="Normalny 2" xfId="1"/>
    <cellStyle name="Normalny 3" xfId="3"/>
    <cellStyle name="Normalny_Tabela zbiorcza cz.1 (0030-0035)" xfId="6"/>
    <cellStyle name="Normalny_Wzór tabeli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zoomScaleSheetLayoutView="94" workbookViewId="0">
      <selection activeCell="H7" sqref="H7"/>
    </sheetView>
  </sheetViews>
  <sheetFormatPr defaultRowHeight="12.75" x14ac:dyDescent="0.2"/>
  <cols>
    <col min="1" max="1" width="5" style="3" customWidth="1"/>
    <col min="2" max="2" width="44.42578125" customWidth="1"/>
    <col min="3" max="3" width="17" style="10" customWidth="1"/>
    <col min="4" max="4" width="22.42578125" style="13" customWidth="1"/>
    <col min="5" max="5" width="9.140625" style="14"/>
  </cols>
  <sheetData>
    <row r="1" spans="1:8" ht="26.25" customHeight="1" thickBot="1" x14ac:dyDescent="0.25"/>
    <row r="2" spans="1:8" ht="63" customHeight="1" thickBot="1" x14ac:dyDescent="0.25">
      <c r="A2" s="305" t="s">
        <v>482</v>
      </c>
      <c r="B2" s="306"/>
      <c r="C2" s="306"/>
      <c r="D2" s="307"/>
      <c r="E2"/>
    </row>
    <row r="3" spans="1:8" ht="31.5" customHeight="1" thickBot="1" x14ac:dyDescent="0.25">
      <c r="A3" s="308" t="s">
        <v>0</v>
      </c>
      <c r="B3" s="309"/>
      <c r="C3" s="309"/>
      <c r="D3" s="310"/>
      <c r="E3" s="9"/>
      <c r="F3" s="3"/>
      <c r="G3" s="3"/>
      <c r="H3" s="3"/>
    </row>
    <row r="4" spans="1:8" s="4" customFormat="1" ht="25.9" customHeight="1" x14ac:dyDescent="0.2">
      <c r="A4" s="311" t="s">
        <v>1</v>
      </c>
      <c r="B4" s="313" t="s">
        <v>2</v>
      </c>
      <c r="C4" s="313" t="s">
        <v>3</v>
      </c>
      <c r="D4" s="315" t="s">
        <v>291</v>
      </c>
      <c r="E4" s="15"/>
      <c r="G4" s="118"/>
    </row>
    <row r="5" spans="1:8" s="4" customFormat="1" ht="22.5" customHeight="1" thickBot="1" x14ac:dyDescent="0.25">
      <c r="A5" s="312"/>
      <c r="B5" s="314"/>
      <c r="C5" s="317"/>
      <c r="D5" s="316"/>
      <c r="E5" s="15"/>
      <c r="F5" s="119"/>
    </row>
    <row r="6" spans="1:8" ht="24.75" customHeight="1" x14ac:dyDescent="0.2">
      <c r="A6" s="21">
        <v>1</v>
      </c>
      <c r="B6" s="62" t="s">
        <v>4</v>
      </c>
      <c r="C6" s="61" t="s">
        <v>5</v>
      </c>
      <c r="D6" s="59">
        <f>'I.WO Kontraktu'!G6</f>
        <v>0</v>
      </c>
    </row>
    <row r="7" spans="1:8" ht="21.75" customHeight="1" x14ac:dyDescent="0.2">
      <c r="A7" s="22">
        <v>2</v>
      </c>
      <c r="B7" s="20" t="s">
        <v>6</v>
      </c>
      <c r="C7" s="61" t="s">
        <v>7</v>
      </c>
      <c r="D7" s="60">
        <f>'II.WO Robót'!G8</f>
        <v>0</v>
      </c>
    </row>
    <row r="8" spans="1:8" ht="21.75" customHeight="1" thickBot="1" x14ac:dyDescent="0.25">
      <c r="A8" s="22">
        <v>3</v>
      </c>
      <c r="B8" s="57" t="s">
        <v>130</v>
      </c>
      <c r="C8" s="61" t="s">
        <v>8</v>
      </c>
      <c r="D8" s="60" t="e">
        <f>'III. Prace przyg. i Zieleń '!#REF!</f>
        <v>#REF!</v>
      </c>
    </row>
    <row r="9" spans="1:8" ht="21.75" customHeight="1" x14ac:dyDescent="0.2">
      <c r="A9" s="21">
        <v>4</v>
      </c>
      <c r="B9" s="57" t="s">
        <v>132</v>
      </c>
      <c r="C9" s="61" t="s">
        <v>9</v>
      </c>
      <c r="D9" s="60" t="e">
        <f>'IV. Układ drogowy'!#REF!</f>
        <v>#REF!</v>
      </c>
    </row>
    <row r="10" spans="1:8" ht="21.75" customHeight="1" x14ac:dyDescent="0.2">
      <c r="A10" s="22">
        <v>5</v>
      </c>
      <c r="B10" s="57" t="s">
        <v>133</v>
      </c>
      <c r="C10" s="61" t="s">
        <v>10</v>
      </c>
      <c r="D10" s="60" t="e">
        <f>'V. Kanalizacja deszczowa'!#REF!</f>
        <v>#REF!</v>
      </c>
    </row>
    <row r="11" spans="1:8" ht="21.75" customHeight="1" thickBot="1" x14ac:dyDescent="0.25">
      <c r="A11" s="22">
        <v>6</v>
      </c>
      <c r="B11" s="57" t="s">
        <v>135</v>
      </c>
      <c r="C11" s="61" t="s">
        <v>11</v>
      </c>
      <c r="D11" s="60" t="e">
        <f>'VI. Sieci elekt. i oświetlenie '!#REF!</f>
        <v>#REF!</v>
      </c>
    </row>
    <row r="12" spans="1:8" ht="21.75" customHeight="1" thickBot="1" x14ac:dyDescent="0.25">
      <c r="A12" s="21">
        <v>7</v>
      </c>
      <c r="B12" s="57" t="s">
        <v>134</v>
      </c>
      <c r="C12" s="61" t="s">
        <v>12</v>
      </c>
      <c r="D12" s="60" t="e">
        <f>'VII. Telekomunikacja'!#REF!</f>
        <v>#REF!</v>
      </c>
    </row>
    <row r="13" spans="1:8" s="45" customFormat="1" ht="40.5" customHeight="1" thickBot="1" x14ac:dyDescent="0.25">
      <c r="A13" s="318" t="s">
        <v>292</v>
      </c>
      <c r="B13" s="319"/>
      <c r="C13" s="320"/>
      <c r="D13" s="200" t="e">
        <f>SUM(D6:D12)</f>
        <v>#REF!</v>
      </c>
      <c r="E13" s="44"/>
    </row>
    <row r="14" spans="1:8" s="45" customFormat="1" ht="27.75" customHeight="1" thickBot="1" x14ac:dyDescent="0.25">
      <c r="A14" s="318" t="s">
        <v>293</v>
      </c>
      <c r="B14" s="319"/>
      <c r="C14" s="320"/>
      <c r="D14" s="200">
        <v>0</v>
      </c>
      <c r="E14" s="44"/>
    </row>
    <row r="15" spans="1:8" s="45" customFormat="1" ht="32.25" customHeight="1" thickBot="1" x14ac:dyDescent="0.25">
      <c r="A15" s="321" t="s">
        <v>294</v>
      </c>
      <c r="B15" s="322"/>
      <c r="C15" s="323"/>
      <c r="D15" s="201" t="e">
        <f>SUM(D13:D14)</f>
        <v>#REF!</v>
      </c>
      <c r="E15" s="44"/>
    </row>
    <row r="16" spans="1:8" ht="24.6" customHeight="1" x14ac:dyDescent="0.2">
      <c r="A16" s="47"/>
      <c r="B16" s="48"/>
      <c r="C16" s="49"/>
      <c r="D16" s="50"/>
    </row>
    <row r="17" spans="1:4" ht="17.45" customHeight="1" x14ac:dyDescent="0.2">
      <c r="A17" s="51"/>
      <c r="B17" s="68" t="s">
        <v>13</v>
      </c>
      <c r="C17" s="68"/>
      <c r="D17" s="52"/>
    </row>
    <row r="18" spans="1:4" ht="27.75" customHeight="1" x14ac:dyDescent="0.2">
      <c r="A18" s="51"/>
      <c r="B18" s="304" t="s">
        <v>14</v>
      </c>
      <c r="C18" s="304"/>
      <c r="D18" s="52"/>
    </row>
    <row r="49" spans="1:1" x14ac:dyDescent="0.2">
      <c r="A49" s="3">
        <f>A48+1</f>
        <v>1</v>
      </c>
    </row>
  </sheetData>
  <mergeCells count="10">
    <mergeCell ref="B18:C18"/>
    <mergeCell ref="A2:D2"/>
    <mergeCell ref="A3:D3"/>
    <mergeCell ref="A4:A5"/>
    <mergeCell ref="B4:B5"/>
    <mergeCell ref="D4:D5"/>
    <mergeCell ref="C4:C5"/>
    <mergeCell ref="A13:C13"/>
    <mergeCell ref="A14:C14"/>
    <mergeCell ref="A15:C15"/>
  </mergeCells>
  <phoneticPr fontId="0" type="noConversion"/>
  <pageMargins left="0.98425196850393704" right="0.39370078740157483" top="0.78740157480314965" bottom="0.98425196850393704" header="0.31496062992125984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Normal="100" zoomScaleSheetLayoutView="94" workbookViewId="0">
      <selection activeCell="A2" sqref="A2:G2"/>
    </sheetView>
  </sheetViews>
  <sheetFormatPr defaultRowHeight="12.75" x14ac:dyDescent="0.2"/>
  <cols>
    <col min="1" max="1" width="5.85546875" customWidth="1"/>
    <col min="2" max="2" width="12.140625" style="6" customWidth="1"/>
    <col min="3" max="3" width="46.28515625" customWidth="1"/>
    <col min="4" max="4" width="10.7109375" customWidth="1"/>
    <col min="5" max="5" width="2.7109375" customWidth="1"/>
    <col min="6" max="6" width="2.42578125" style="8" customWidth="1"/>
    <col min="7" max="7" width="14.5703125" style="8" customWidth="1"/>
  </cols>
  <sheetData>
    <row r="1" spans="1:7" ht="68.45" customHeight="1" thickBot="1" x14ac:dyDescent="0.25">
      <c r="A1" s="333" t="str">
        <f>zestawienie!A2</f>
        <v xml:space="preserve">Kosztorys ofertowy
Zadanie 4 "Budowa odcinka drogi (tzw. obwodnicy Bazy Las) pomiędzy drogą krajową nr 3 i ul. Ludzi Morza"
</v>
      </c>
      <c r="B1" s="334"/>
      <c r="C1" s="334"/>
      <c r="D1" s="334"/>
      <c r="E1" s="334"/>
      <c r="F1" s="334"/>
      <c r="G1" s="335"/>
    </row>
    <row r="2" spans="1:7" ht="21.75" customHeight="1" thickBot="1" x14ac:dyDescent="0.25">
      <c r="A2" s="340" t="s">
        <v>4</v>
      </c>
      <c r="B2" s="341"/>
      <c r="C2" s="341"/>
      <c r="D2" s="341"/>
      <c r="E2" s="341"/>
      <c r="F2" s="341"/>
      <c r="G2" s="342"/>
    </row>
    <row r="3" spans="1:7" s="2" customFormat="1" ht="33.75" customHeight="1" x14ac:dyDescent="0.2">
      <c r="A3" s="338" t="s">
        <v>15</v>
      </c>
      <c r="B3" s="336" t="s">
        <v>16</v>
      </c>
      <c r="C3" s="336" t="s">
        <v>17</v>
      </c>
      <c r="D3" s="324" t="s">
        <v>18</v>
      </c>
      <c r="E3" s="325"/>
      <c r="F3" s="326"/>
      <c r="G3" s="12" t="s">
        <v>409</v>
      </c>
    </row>
    <row r="4" spans="1:7" s="2" customFormat="1" ht="30.75" customHeight="1" thickBot="1" x14ac:dyDescent="0.25">
      <c r="A4" s="339"/>
      <c r="B4" s="337"/>
      <c r="C4" s="337"/>
      <c r="D4" s="343"/>
      <c r="E4" s="344"/>
      <c r="F4" s="345"/>
      <c r="G4" s="16" t="s">
        <v>19</v>
      </c>
    </row>
    <row r="5" spans="1:7" s="17" customFormat="1" ht="27" customHeight="1" thickBot="1" x14ac:dyDescent="0.25">
      <c r="A5" s="42" t="s">
        <v>20</v>
      </c>
      <c r="B5" s="18" t="s">
        <v>21</v>
      </c>
      <c r="C5" s="55" t="s">
        <v>22</v>
      </c>
      <c r="D5" s="330" t="s">
        <v>23</v>
      </c>
      <c r="E5" s="331"/>
      <c r="F5" s="332"/>
      <c r="G5" s="19"/>
    </row>
    <row r="6" spans="1:7" s="43" customFormat="1" ht="24" customHeight="1" thickBot="1" x14ac:dyDescent="0.25">
      <c r="A6" s="327" t="s">
        <v>24</v>
      </c>
      <c r="B6" s="328"/>
      <c r="C6" s="328"/>
      <c r="D6" s="328"/>
      <c r="E6" s="328"/>
      <c r="F6" s="329"/>
      <c r="G6" s="46">
        <f>G5</f>
        <v>0</v>
      </c>
    </row>
    <row r="7" spans="1:7" s="1" customFormat="1" x14ac:dyDescent="0.2">
      <c r="A7" s="1" t="s">
        <v>25</v>
      </c>
      <c r="B7" s="5"/>
      <c r="F7" s="7"/>
      <c r="G7" s="7"/>
    </row>
    <row r="8" spans="1:7" s="1" customFormat="1" x14ac:dyDescent="0.2">
      <c r="B8" s="5"/>
      <c r="F8" s="7"/>
      <c r="G8" s="7"/>
    </row>
    <row r="9" spans="1:7" s="1" customFormat="1" ht="15.75" customHeight="1" x14ac:dyDescent="0.2">
      <c r="B9" s="5"/>
      <c r="F9" s="7"/>
      <c r="G9" s="7"/>
    </row>
    <row r="10" spans="1:7" s="1" customFormat="1" x14ac:dyDescent="0.2">
      <c r="B10" s="5"/>
      <c r="F10" s="7"/>
      <c r="G10" s="7"/>
    </row>
    <row r="11" spans="1:7" s="1" customFormat="1" ht="51" customHeight="1" x14ac:dyDescent="0.2">
      <c r="B11" s="5"/>
      <c r="F11" s="7"/>
      <c r="G11" s="7"/>
    </row>
    <row r="12" spans="1:7" s="1" customFormat="1" x14ac:dyDescent="0.2">
      <c r="B12" s="5"/>
      <c r="F12" s="7"/>
      <c r="G12" s="7"/>
    </row>
    <row r="13" spans="1:7" s="1" customFormat="1" x14ac:dyDescent="0.2">
      <c r="B13" s="5"/>
      <c r="F13" s="7"/>
      <c r="G13" s="7"/>
    </row>
    <row r="14" spans="1:7" s="1" customFormat="1" x14ac:dyDescent="0.2">
      <c r="B14" s="5"/>
      <c r="F14" s="7"/>
      <c r="G14" s="7"/>
    </row>
    <row r="15" spans="1:7" s="1" customFormat="1" x14ac:dyDescent="0.2">
      <c r="B15" s="5"/>
      <c r="F15" s="7"/>
      <c r="G15" s="7"/>
    </row>
    <row r="16" spans="1:7" s="1" customFormat="1" x14ac:dyDescent="0.2">
      <c r="B16" s="5"/>
      <c r="F16" s="7"/>
      <c r="G16" s="7"/>
    </row>
    <row r="17" spans="2:7" s="1" customFormat="1" x14ac:dyDescent="0.2">
      <c r="B17" s="5"/>
      <c r="F17" s="7"/>
      <c r="G17" s="7"/>
    </row>
    <row r="18" spans="2:7" s="1" customFormat="1" x14ac:dyDescent="0.2">
      <c r="B18" s="5"/>
      <c r="F18" s="7"/>
      <c r="G18" s="7"/>
    </row>
    <row r="19" spans="2:7" s="1" customFormat="1" x14ac:dyDescent="0.2">
      <c r="B19" s="5"/>
      <c r="F19" s="7"/>
      <c r="G19" s="7"/>
    </row>
    <row r="20" spans="2:7" s="1" customFormat="1" x14ac:dyDescent="0.2">
      <c r="B20" s="5"/>
      <c r="F20" s="7"/>
      <c r="G20" s="7"/>
    </row>
    <row r="21" spans="2:7" s="1" customFormat="1" x14ac:dyDescent="0.2">
      <c r="B21" s="5"/>
      <c r="F21" s="7"/>
      <c r="G21" s="7"/>
    </row>
    <row r="22" spans="2:7" s="1" customFormat="1" x14ac:dyDescent="0.2">
      <c r="B22" s="5"/>
      <c r="F22" s="7"/>
      <c r="G22" s="7"/>
    </row>
    <row r="23" spans="2:7" s="1" customFormat="1" x14ac:dyDescent="0.2">
      <c r="B23" s="5"/>
      <c r="F23" s="7"/>
      <c r="G23" s="7"/>
    </row>
    <row r="24" spans="2:7" s="1" customFormat="1" x14ac:dyDescent="0.2">
      <c r="B24" s="5"/>
      <c r="F24" s="7"/>
      <c r="G24" s="7"/>
    </row>
    <row r="25" spans="2:7" s="1" customFormat="1" x14ac:dyDescent="0.2">
      <c r="B25" s="5"/>
      <c r="F25" s="7"/>
      <c r="G25" s="7"/>
    </row>
    <row r="26" spans="2:7" s="1" customFormat="1" x14ac:dyDescent="0.2">
      <c r="B26" s="5"/>
      <c r="F26" s="7"/>
      <c r="G26" s="7"/>
    </row>
    <row r="27" spans="2:7" s="1" customFormat="1" x14ac:dyDescent="0.2">
      <c r="B27" s="5"/>
      <c r="F27" s="7"/>
      <c r="G27" s="7"/>
    </row>
    <row r="28" spans="2:7" s="1" customFormat="1" x14ac:dyDescent="0.2">
      <c r="B28" s="5"/>
      <c r="F28" s="7"/>
      <c r="G28" s="7"/>
    </row>
    <row r="29" spans="2:7" s="1" customFormat="1" x14ac:dyDescent="0.2">
      <c r="B29" s="5"/>
      <c r="F29" s="7"/>
      <c r="G29" s="7"/>
    </row>
    <row r="30" spans="2:7" s="1" customFormat="1" x14ac:dyDescent="0.2">
      <c r="B30" s="5"/>
      <c r="F30" s="7"/>
      <c r="G30" s="7"/>
    </row>
    <row r="31" spans="2:7" s="1" customFormat="1" x14ac:dyDescent="0.2">
      <c r="B31" s="5"/>
      <c r="F31" s="7"/>
      <c r="G31" s="7"/>
    </row>
    <row r="32" spans="2:7" s="1" customFormat="1" x14ac:dyDescent="0.2">
      <c r="B32" s="5"/>
      <c r="F32" s="7"/>
      <c r="G32" s="7"/>
    </row>
    <row r="33" spans="2:7" s="1" customFormat="1" x14ac:dyDescent="0.2">
      <c r="B33" s="5"/>
      <c r="F33" s="7"/>
      <c r="G33" s="7"/>
    </row>
    <row r="34" spans="2:7" s="1" customFormat="1" x14ac:dyDescent="0.2">
      <c r="B34" s="5"/>
      <c r="F34" s="7"/>
      <c r="G34" s="7"/>
    </row>
    <row r="35" spans="2:7" s="1" customFormat="1" x14ac:dyDescent="0.2">
      <c r="B35" s="5"/>
      <c r="F35" s="7"/>
      <c r="G35" s="7"/>
    </row>
    <row r="36" spans="2:7" s="1" customFormat="1" x14ac:dyDescent="0.2">
      <c r="B36" s="5"/>
      <c r="F36" s="7"/>
      <c r="G36" s="7"/>
    </row>
    <row r="37" spans="2:7" s="1" customFormat="1" x14ac:dyDescent="0.2">
      <c r="B37" s="5"/>
      <c r="F37" s="7"/>
      <c r="G37" s="7"/>
    </row>
    <row r="38" spans="2:7" s="1" customFormat="1" x14ac:dyDescent="0.2">
      <c r="B38" s="5"/>
      <c r="F38" s="7"/>
      <c r="G38" s="7"/>
    </row>
    <row r="39" spans="2:7" s="1" customFormat="1" x14ac:dyDescent="0.2">
      <c r="B39" s="5"/>
      <c r="F39" s="7"/>
      <c r="G39" s="7"/>
    </row>
    <row r="49" spans="1:1" x14ac:dyDescent="0.2">
      <c r="A49">
        <f>A48+1</f>
        <v>1</v>
      </c>
    </row>
  </sheetData>
  <mergeCells count="9">
    <mergeCell ref="D3:F3"/>
    <mergeCell ref="A6:F6"/>
    <mergeCell ref="D5:F5"/>
    <mergeCell ref="A1:G1"/>
    <mergeCell ref="C3:C4"/>
    <mergeCell ref="A3:A4"/>
    <mergeCell ref="B3:B4"/>
    <mergeCell ref="A2:G2"/>
    <mergeCell ref="D4:F4"/>
  </mergeCells>
  <phoneticPr fontId="0" type="noConversion"/>
  <pageMargins left="0.78740157480314965" right="0.39370078740157483" top="0.78740157480314965" bottom="0.98425196850393704" header="0.31496062992125984" footer="0.39370078740157483"/>
  <pageSetup paperSize="9" scale="86" firstPageNumber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view="pageBreakPreview" zoomScale="150" zoomScaleNormal="100" zoomScaleSheetLayoutView="150" workbookViewId="0">
      <selection activeCell="A4" sqref="A4:G4"/>
    </sheetView>
  </sheetViews>
  <sheetFormatPr defaultColWidth="9.140625" defaultRowHeight="12.75" x14ac:dyDescent="0.2"/>
  <cols>
    <col min="1" max="1" width="7.42578125" style="23" customWidth="1"/>
    <col min="2" max="2" width="13.5703125" style="23" customWidth="1"/>
    <col min="3" max="3" width="46.85546875" style="23" customWidth="1"/>
    <col min="4" max="4" width="8.140625" style="23" customWidth="1"/>
    <col min="5" max="5" width="6.140625" style="23" customWidth="1"/>
    <col min="6" max="6" width="11.42578125" style="24" customWidth="1"/>
    <col min="7" max="7" width="13.28515625" style="32" customWidth="1"/>
    <col min="8" max="8" width="62.85546875" style="41" customWidth="1"/>
    <col min="9" max="9" width="10.28515625" style="30" bestFit="1" customWidth="1"/>
    <col min="10" max="10" width="20.42578125" style="31" customWidth="1"/>
    <col min="11" max="16384" width="9.140625" style="32"/>
  </cols>
  <sheetData>
    <row r="1" spans="1:10" customFormat="1" ht="72.75" customHeight="1" thickBot="1" x14ac:dyDescent="0.25">
      <c r="A1" s="305" t="str">
        <f>zestawienie!A2</f>
        <v xml:space="preserve">Kosztorys ofertowy
Zadanie 4 "Budowa odcinka drogi (tzw. obwodnicy Bazy Las) pomiędzy drogą krajową nr 3 i ul. Ludzi Morza"
</v>
      </c>
      <c r="B1" s="306"/>
      <c r="C1" s="306"/>
      <c r="D1" s="306"/>
      <c r="E1" s="306"/>
      <c r="F1" s="306"/>
      <c r="G1" s="307"/>
    </row>
    <row r="2" spans="1:10" ht="33.75" customHeight="1" x14ac:dyDescent="0.2">
      <c r="A2" s="358" t="s">
        <v>15</v>
      </c>
      <c r="B2" s="353" t="s">
        <v>26</v>
      </c>
      <c r="C2" s="351" t="s">
        <v>27</v>
      </c>
      <c r="D2" s="351" t="s">
        <v>28</v>
      </c>
      <c r="E2" s="351"/>
      <c r="F2" s="11" t="s">
        <v>410</v>
      </c>
      <c r="G2" s="12" t="s">
        <v>411</v>
      </c>
      <c r="H2" s="39"/>
    </row>
    <row r="3" spans="1:10" ht="17.25" customHeight="1" x14ac:dyDescent="0.2">
      <c r="A3" s="359"/>
      <c r="B3" s="354"/>
      <c r="C3" s="352"/>
      <c r="D3" s="360" t="s">
        <v>29</v>
      </c>
      <c r="E3" s="361"/>
      <c r="F3" s="33" t="s">
        <v>19</v>
      </c>
      <c r="G3" s="34" t="s">
        <v>19</v>
      </c>
      <c r="H3" s="39"/>
    </row>
    <row r="4" spans="1:10" customFormat="1" ht="21.75" customHeight="1" x14ac:dyDescent="0.2">
      <c r="A4" s="355" t="s">
        <v>6</v>
      </c>
      <c r="B4" s="356"/>
      <c r="C4" s="356"/>
      <c r="D4" s="356"/>
      <c r="E4" s="356"/>
      <c r="F4" s="356"/>
      <c r="G4" s="357"/>
    </row>
    <row r="5" spans="1:10" s="23" customFormat="1" ht="39" customHeight="1" x14ac:dyDescent="0.2">
      <c r="A5" s="35" t="s">
        <v>30</v>
      </c>
      <c r="B5" s="202" t="s">
        <v>297</v>
      </c>
      <c r="C5" s="56" t="s">
        <v>129</v>
      </c>
      <c r="D5" s="346" t="s">
        <v>23</v>
      </c>
      <c r="E5" s="347"/>
      <c r="F5" s="37"/>
      <c r="G5" s="97">
        <f t="shared" ref="G5:G7" si="0">F5</f>
        <v>0</v>
      </c>
      <c r="H5" s="40"/>
      <c r="I5" s="26"/>
      <c r="J5" s="27"/>
    </row>
    <row r="6" spans="1:10" s="23" customFormat="1" ht="24.75" customHeight="1" x14ac:dyDescent="0.2">
      <c r="A6" s="35" t="s">
        <v>31</v>
      </c>
      <c r="B6" s="202" t="s">
        <v>297</v>
      </c>
      <c r="C6" s="56" t="s">
        <v>295</v>
      </c>
      <c r="D6" s="346" t="s">
        <v>23</v>
      </c>
      <c r="E6" s="347"/>
      <c r="F6" s="37"/>
      <c r="G6" s="97">
        <f t="shared" si="0"/>
        <v>0</v>
      </c>
      <c r="H6" s="40"/>
      <c r="I6" s="26"/>
      <c r="J6" s="27"/>
    </row>
    <row r="7" spans="1:10" s="23" customFormat="1" ht="28.5" customHeight="1" x14ac:dyDescent="0.2">
      <c r="A7" s="35" t="s">
        <v>32</v>
      </c>
      <c r="B7" s="202" t="s">
        <v>297</v>
      </c>
      <c r="C7" s="56" t="s">
        <v>296</v>
      </c>
      <c r="D7" s="346" t="s">
        <v>23</v>
      </c>
      <c r="E7" s="347"/>
      <c r="F7" s="37"/>
      <c r="G7" s="98">
        <f t="shared" si="0"/>
        <v>0</v>
      </c>
      <c r="H7" s="40"/>
      <c r="I7" s="26"/>
      <c r="J7" s="27"/>
    </row>
    <row r="8" spans="1:10" s="25" customFormat="1" ht="22.5" customHeight="1" x14ac:dyDescent="0.2">
      <c r="A8" s="348" t="s">
        <v>33</v>
      </c>
      <c r="B8" s="349"/>
      <c r="C8" s="349"/>
      <c r="D8" s="349"/>
      <c r="E8" s="349"/>
      <c r="F8" s="350"/>
      <c r="G8" s="58">
        <f>SUM(G5:G7)</f>
        <v>0</v>
      </c>
      <c r="H8" s="38"/>
      <c r="I8" s="28"/>
      <c r="J8" s="29"/>
    </row>
    <row r="9" spans="1:10" ht="18" customHeight="1" x14ac:dyDescent="0.2">
      <c r="A9" s="23" t="s">
        <v>25</v>
      </c>
    </row>
  </sheetData>
  <mergeCells count="11">
    <mergeCell ref="D7:E7"/>
    <mergeCell ref="A8:F8"/>
    <mergeCell ref="D6:E6"/>
    <mergeCell ref="D5:E5"/>
    <mergeCell ref="A1:G1"/>
    <mergeCell ref="C2:C3"/>
    <mergeCell ref="D2:E2"/>
    <mergeCell ref="B2:B3"/>
    <mergeCell ref="A4:G4"/>
    <mergeCell ref="A2:A3"/>
    <mergeCell ref="D3:E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firstPageNumber="3" orientation="portrait" useFirstPageNumber="1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zoomScale="110" zoomScaleNormal="110" zoomScaleSheetLayoutView="100" workbookViewId="0">
      <selection activeCell="A5" sqref="A5:G5"/>
    </sheetView>
  </sheetViews>
  <sheetFormatPr defaultColWidth="9.140625" defaultRowHeight="43.5" customHeight="1" x14ac:dyDescent="0.2"/>
  <cols>
    <col min="1" max="1" width="8.140625" style="70" customWidth="1"/>
    <col min="2" max="2" width="11.85546875" style="208" customWidth="1"/>
    <col min="3" max="3" width="44.7109375" style="70" customWidth="1"/>
    <col min="4" max="4" width="7.7109375" style="70" customWidth="1"/>
    <col min="5" max="5" width="9.140625" style="70" customWidth="1"/>
    <col min="6" max="6" width="11.42578125" style="70" customWidth="1"/>
    <col min="7" max="7" width="12.85546875" style="70" customWidth="1"/>
    <col min="8" max="8" width="9.140625" style="70"/>
    <col min="9" max="9" width="9.85546875" style="71" bestFit="1" customWidth="1"/>
    <col min="10" max="16384" width="9.140625" style="70"/>
  </cols>
  <sheetData>
    <row r="1" spans="1:12" ht="50.25" customHeight="1" x14ac:dyDescent="0.2">
      <c r="A1" s="364" t="str">
        <f>zestawienie!A2</f>
        <v xml:space="preserve">Kosztorys ofertowy
Zadanie 4 "Budowa odcinka drogi (tzw. obwodnicy Bazy Las) pomiędzy drogą krajową nr 3 i ul. Ludzi Morza"
</v>
      </c>
      <c r="B1" s="364"/>
      <c r="C1" s="364"/>
      <c r="D1" s="364"/>
      <c r="E1" s="364"/>
      <c r="F1" s="364"/>
      <c r="G1" s="364"/>
    </row>
    <row r="2" spans="1:12" ht="23.25" customHeight="1" x14ac:dyDescent="0.2">
      <c r="A2" s="369"/>
      <c r="B2" s="370"/>
      <c r="C2" s="370"/>
      <c r="D2" s="370"/>
      <c r="E2" s="370"/>
      <c r="F2" s="370"/>
      <c r="G2" s="371"/>
    </row>
    <row r="3" spans="1:12" ht="43.5" customHeight="1" x14ac:dyDescent="0.2">
      <c r="A3" s="365" t="s">
        <v>15</v>
      </c>
      <c r="B3" s="367" t="s">
        <v>26</v>
      </c>
      <c r="C3" s="365" t="s">
        <v>27</v>
      </c>
      <c r="D3" s="365" t="s">
        <v>28</v>
      </c>
      <c r="E3" s="365"/>
      <c r="F3" s="76" t="s">
        <v>408</v>
      </c>
      <c r="G3" s="76" t="s">
        <v>409</v>
      </c>
    </row>
    <row r="4" spans="1:12" ht="18.600000000000001" customHeight="1" x14ac:dyDescent="0.2">
      <c r="A4" s="366"/>
      <c r="B4" s="368"/>
      <c r="C4" s="366"/>
      <c r="D4" s="96" t="s">
        <v>29</v>
      </c>
      <c r="E4" s="96" t="s">
        <v>34</v>
      </c>
      <c r="F4" s="72" t="s">
        <v>19</v>
      </c>
      <c r="G4" s="72" t="s">
        <v>19</v>
      </c>
    </row>
    <row r="5" spans="1:12" s="73" customFormat="1" ht="19.5" customHeight="1" x14ac:dyDescent="0.2">
      <c r="A5" s="374" t="s">
        <v>412</v>
      </c>
      <c r="B5" s="375"/>
      <c r="C5" s="375"/>
      <c r="D5" s="375"/>
      <c r="E5" s="375"/>
      <c r="F5" s="375"/>
      <c r="G5" s="376"/>
      <c r="I5" s="74"/>
    </row>
    <row r="6" spans="1:12" ht="21.75" customHeight="1" x14ac:dyDescent="0.2">
      <c r="A6" s="85"/>
      <c r="B6" s="204"/>
      <c r="C6" s="77" t="s">
        <v>36</v>
      </c>
      <c r="D6" s="79" t="s">
        <v>35</v>
      </c>
      <c r="E6" s="78" t="s">
        <v>35</v>
      </c>
      <c r="F6" s="95"/>
      <c r="G6" s="95"/>
    </row>
    <row r="7" spans="1:12" ht="48.75" customHeight="1" x14ac:dyDescent="0.2">
      <c r="A7" s="86" t="s">
        <v>37</v>
      </c>
      <c r="B7" s="205" t="s">
        <v>300</v>
      </c>
      <c r="C7" s="99" t="s">
        <v>298</v>
      </c>
      <c r="D7" s="100" t="s">
        <v>38</v>
      </c>
      <c r="E7" s="133">
        <v>35</v>
      </c>
      <c r="F7" s="95"/>
      <c r="G7" s="80">
        <f>ROUND(E7*F7,2)</f>
        <v>0</v>
      </c>
      <c r="I7" s="70"/>
    </row>
    <row r="8" spans="1:12" ht="43.5" customHeight="1" x14ac:dyDescent="0.2">
      <c r="A8" s="86" t="s">
        <v>39</v>
      </c>
      <c r="B8" s="205" t="s">
        <v>300</v>
      </c>
      <c r="C8" s="116" t="s">
        <v>304</v>
      </c>
      <c r="D8" s="100" t="s">
        <v>44</v>
      </c>
      <c r="E8" s="133">
        <v>1</v>
      </c>
      <c r="F8" s="95"/>
      <c r="G8" s="80">
        <f>ROUND(E8*F8,2)</f>
        <v>0</v>
      </c>
      <c r="L8" s="130"/>
    </row>
    <row r="9" spans="1:12" ht="34.5" customHeight="1" x14ac:dyDescent="0.2">
      <c r="A9" s="86" t="s">
        <v>40</v>
      </c>
      <c r="B9" s="205" t="s">
        <v>299</v>
      </c>
      <c r="C9" s="122" t="s">
        <v>79</v>
      </c>
      <c r="D9" s="372" t="s">
        <v>23</v>
      </c>
      <c r="E9" s="373"/>
      <c r="F9" s="95"/>
      <c r="G9" s="80">
        <f>ROUND(F9,2)</f>
        <v>0</v>
      </c>
    </row>
    <row r="10" spans="1:12" ht="61.5" customHeight="1" x14ac:dyDescent="0.2">
      <c r="A10" s="86" t="s">
        <v>41</v>
      </c>
      <c r="B10" s="205" t="s">
        <v>301</v>
      </c>
      <c r="C10" s="99" t="s">
        <v>305</v>
      </c>
      <c r="D10" s="100" t="s">
        <v>49</v>
      </c>
      <c r="E10" s="101">
        <v>225</v>
      </c>
      <c r="F10" s="95"/>
      <c r="G10" s="80">
        <f>ROUND(E10*F10,2)</f>
        <v>0</v>
      </c>
    </row>
    <row r="11" spans="1:12" ht="63" customHeight="1" x14ac:dyDescent="0.2">
      <c r="A11" s="86" t="s">
        <v>42</v>
      </c>
      <c r="B11" s="206" t="s">
        <v>302</v>
      </c>
      <c r="C11" s="99" t="s">
        <v>306</v>
      </c>
      <c r="D11" s="132" t="s">
        <v>49</v>
      </c>
      <c r="E11" s="133">
        <v>14</v>
      </c>
      <c r="F11" s="95"/>
      <c r="G11" s="80">
        <f t="shared" ref="G11:G12" si="0">ROUND(E11*F11,2)</f>
        <v>0</v>
      </c>
    </row>
    <row r="12" spans="1:12" ht="66" customHeight="1" x14ac:dyDescent="0.2">
      <c r="A12" s="86" t="s">
        <v>303</v>
      </c>
      <c r="B12" s="206" t="s">
        <v>302</v>
      </c>
      <c r="C12" s="99" t="s">
        <v>307</v>
      </c>
      <c r="D12" s="132" t="s">
        <v>49</v>
      </c>
      <c r="E12" s="209">
        <v>940</v>
      </c>
      <c r="F12" s="95"/>
      <c r="G12" s="80">
        <f t="shared" si="0"/>
        <v>0</v>
      </c>
    </row>
    <row r="13" spans="1:12" ht="43.5" customHeight="1" x14ac:dyDescent="0.2">
      <c r="A13" s="362" t="s">
        <v>186</v>
      </c>
      <c r="B13" s="363"/>
      <c r="C13" s="363"/>
      <c r="D13" s="363"/>
      <c r="E13" s="363"/>
      <c r="F13" s="362"/>
      <c r="G13" s="75">
        <f>SUM(G7:G10)</f>
        <v>0</v>
      </c>
    </row>
    <row r="14" spans="1:12" ht="43.5" customHeight="1" x14ac:dyDescent="0.2">
      <c r="A14" s="128"/>
      <c r="B14" s="207"/>
      <c r="C14" s="128"/>
      <c r="D14" s="128"/>
      <c r="E14" s="128"/>
      <c r="F14" s="128"/>
      <c r="G14" s="129"/>
    </row>
    <row r="15" spans="1:12" ht="43.5" customHeight="1" x14ac:dyDescent="0.2">
      <c r="A15" s="128"/>
      <c r="B15" s="207"/>
      <c r="C15" s="128"/>
      <c r="D15" s="128"/>
      <c r="E15" s="128"/>
      <c r="F15" s="128"/>
      <c r="G15" s="129"/>
    </row>
    <row r="16" spans="1:12" ht="43.5" customHeight="1" x14ac:dyDescent="0.2">
      <c r="A16" s="128"/>
      <c r="B16" s="207"/>
      <c r="C16" s="128"/>
      <c r="D16" s="128"/>
      <c r="E16" s="128"/>
      <c r="F16" s="128"/>
      <c r="G16" s="129"/>
    </row>
    <row r="17" spans="1:7" ht="43.5" customHeight="1" x14ac:dyDescent="0.2">
      <c r="A17" s="128"/>
      <c r="B17" s="207"/>
      <c r="C17" s="128"/>
      <c r="D17" s="128"/>
      <c r="E17" s="128"/>
      <c r="F17" s="128"/>
      <c r="G17" s="129"/>
    </row>
    <row r="18" spans="1:7" ht="43.5" customHeight="1" x14ac:dyDescent="0.2">
      <c r="A18" s="128"/>
      <c r="B18" s="207"/>
      <c r="C18" s="128"/>
      <c r="D18" s="128"/>
      <c r="E18" s="128"/>
      <c r="F18" s="128"/>
      <c r="G18" s="129"/>
    </row>
    <row r="19" spans="1:7" ht="43.5" customHeight="1" x14ac:dyDescent="0.2">
      <c r="A19" s="128"/>
      <c r="B19" s="207"/>
      <c r="C19" s="128"/>
      <c r="D19" s="128"/>
      <c r="E19" s="128"/>
      <c r="F19" s="128"/>
      <c r="G19" s="129"/>
    </row>
    <row r="20" spans="1:7" ht="43.5" customHeight="1" x14ac:dyDescent="0.2">
      <c r="A20" s="128"/>
      <c r="B20" s="207"/>
      <c r="C20" s="128"/>
      <c r="D20" s="128"/>
      <c r="E20" s="128"/>
      <c r="F20" s="128"/>
      <c r="G20" s="129"/>
    </row>
    <row r="21" spans="1:7" ht="43.5" customHeight="1" x14ac:dyDescent="0.2">
      <c r="A21" s="128"/>
      <c r="B21" s="207"/>
      <c r="C21" s="128"/>
      <c r="D21" s="128"/>
      <c r="E21" s="128"/>
      <c r="F21" s="128"/>
      <c r="G21" s="129"/>
    </row>
    <row r="22" spans="1:7" ht="43.5" customHeight="1" x14ac:dyDescent="0.2">
      <c r="A22" s="70" t="s">
        <v>25</v>
      </c>
    </row>
  </sheetData>
  <mergeCells count="9">
    <mergeCell ref="A13:F13"/>
    <mergeCell ref="A1:G1"/>
    <mergeCell ref="A3:A4"/>
    <mergeCell ref="B3:B4"/>
    <mergeCell ref="C3:C4"/>
    <mergeCell ref="D3:E3"/>
    <mergeCell ref="A2:G2"/>
    <mergeCell ref="D9:E9"/>
    <mergeCell ref="A5:G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7"/>
  <sheetViews>
    <sheetView zoomScale="130" zoomScaleNormal="130" zoomScaleSheetLayoutView="100" workbookViewId="0">
      <selection activeCell="C84" sqref="C84"/>
    </sheetView>
  </sheetViews>
  <sheetFormatPr defaultColWidth="9.140625" defaultRowHeight="43.5" customHeight="1" x14ac:dyDescent="0.2"/>
  <cols>
    <col min="1" max="1" width="7.7109375" style="214" customWidth="1"/>
    <col min="2" max="2" width="11" style="214" customWidth="1"/>
    <col min="3" max="3" width="63" style="87" customWidth="1"/>
    <col min="4" max="4" width="12" style="87" customWidth="1"/>
    <col min="5" max="5" width="13.28515625" style="233" customWidth="1"/>
    <col min="6" max="6" width="18.42578125" style="87" customWidth="1"/>
    <col min="7" max="7" width="12.85546875" style="90" customWidth="1"/>
    <col min="8" max="8" width="9.140625" style="87"/>
    <col min="9" max="9" width="83.5703125" style="87" customWidth="1"/>
    <col min="10" max="16384" width="9.140625" style="87"/>
  </cols>
  <sheetData>
    <row r="1" spans="1:9" ht="65.099999999999994" customHeight="1" x14ac:dyDescent="0.2">
      <c r="A1" s="388" t="str">
        <f>zestawienie!A2</f>
        <v xml:space="preserve">Kosztorys ofertowy
Zadanie 4 "Budowa odcinka drogi (tzw. obwodnicy Bazy Las) pomiędzy drogą krajową nr 3 i ul. Ludzi Morza"
</v>
      </c>
      <c r="B1" s="389"/>
      <c r="C1" s="389"/>
      <c r="D1" s="389"/>
      <c r="E1" s="389"/>
      <c r="F1" s="389"/>
      <c r="G1" s="390"/>
    </row>
    <row r="2" spans="1:9" ht="27.75" customHeight="1" x14ac:dyDescent="0.2">
      <c r="A2" s="394"/>
      <c r="B2" s="395"/>
      <c r="C2" s="395"/>
      <c r="D2" s="395"/>
      <c r="E2" s="395"/>
      <c r="F2" s="395"/>
      <c r="G2" s="396"/>
    </row>
    <row r="3" spans="1:9" ht="43.5" customHeight="1" x14ac:dyDescent="0.2">
      <c r="A3" s="391" t="s">
        <v>15</v>
      </c>
      <c r="B3" s="392" t="s">
        <v>26</v>
      </c>
      <c r="C3" s="393" t="s">
        <v>27</v>
      </c>
      <c r="D3" s="393" t="s">
        <v>28</v>
      </c>
      <c r="E3" s="393"/>
      <c r="F3" s="135" t="s">
        <v>408</v>
      </c>
      <c r="G3" s="136" t="s">
        <v>409</v>
      </c>
    </row>
    <row r="4" spans="1:9" ht="28.5" customHeight="1" x14ac:dyDescent="0.2">
      <c r="A4" s="391"/>
      <c r="B4" s="392"/>
      <c r="C4" s="393"/>
      <c r="D4" s="197" t="s">
        <v>29</v>
      </c>
      <c r="E4" s="135" t="s">
        <v>198</v>
      </c>
      <c r="F4" s="135" t="s">
        <v>19</v>
      </c>
      <c r="G4" s="136" t="s">
        <v>19</v>
      </c>
    </row>
    <row r="5" spans="1:9" ht="43.5" hidden="1" customHeight="1" x14ac:dyDescent="0.2">
      <c r="A5" s="377" t="s">
        <v>142</v>
      </c>
      <c r="B5" s="378"/>
      <c r="C5" s="378"/>
      <c r="D5" s="378"/>
      <c r="E5" s="378"/>
      <c r="F5" s="378"/>
      <c r="G5" s="379"/>
    </row>
    <row r="6" spans="1:9" ht="27.75" customHeight="1" x14ac:dyDescent="0.2">
      <c r="A6" s="355" t="s">
        <v>132</v>
      </c>
      <c r="B6" s="356"/>
      <c r="C6" s="356"/>
      <c r="D6" s="356"/>
      <c r="E6" s="356"/>
      <c r="F6" s="356"/>
      <c r="G6" s="357"/>
    </row>
    <row r="7" spans="1:9" ht="26.25" customHeight="1" x14ac:dyDescent="0.2">
      <c r="A7" s="88" t="s">
        <v>104</v>
      </c>
      <c r="B7" s="215"/>
      <c r="C7" s="137" t="s">
        <v>45</v>
      </c>
      <c r="D7" s="138" t="s">
        <v>35</v>
      </c>
      <c r="E7" s="139" t="s">
        <v>35</v>
      </c>
      <c r="F7" s="140"/>
      <c r="G7" s="141"/>
    </row>
    <row r="8" spans="1:9" ht="43.5" customHeight="1" x14ac:dyDescent="0.2">
      <c r="A8" s="212" t="s">
        <v>61</v>
      </c>
      <c r="B8" s="203" t="s">
        <v>80</v>
      </c>
      <c r="C8" s="142" t="s">
        <v>47</v>
      </c>
      <c r="D8" s="143" t="s">
        <v>44</v>
      </c>
      <c r="E8" s="144">
        <v>1</v>
      </c>
      <c r="F8" s="140"/>
      <c r="G8" s="145">
        <f>ROUND(E8*F8,2)</f>
        <v>0</v>
      </c>
    </row>
    <row r="9" spans="1:9" ht="24" customHeight="1" x14ac:dyDescent="0.2">
      <c r="A9" s="212" t="s">
        <v>62</v>
      </c>
      <c r="B9" s="203" t="s">
        <v>46</v>
      </c>
      <c r="C9" s="142" t="s">
        <v>81</v>
      </c>
      <c r="D9" s="143" t="s">
        <v>44</v>
      </c>
      <c r="E9" s="144">
        <v>1</v>
      </c>
      <c r="F9" s="140"/>
      <c r="G9" s="145">
        <f>ROUND(E9*F9,2)</f>
        <v>0</v>
      </c>
    </row>
    <row r="10" spans="1:9" ht="43.5" customHeight="1" x14ac:dyDescent="0.2">
      <c r="A10" s="88"/>
      <c r="B10" s="215"/>
      <c r="C10" s="137" t="s">
        <v>95</v>
      </c>
      <c r="D10" s="146"/>
      <c r="E10" s="139"/>
      <c r="F10" s="147"/>
      <c r="G10" s="148"/>
    </row>
    <row r="11" spans="1:9" ht="21.75" customHeight="1" x14ac:dyDescent="0.2">
      <c r="A11" s="212" t="s">
        <v>63</v>
      </c>
      <c r="B11" s="203" t="s">
        <v>82</v>
      </c>
      <c r="C11" s="142" t="s">
        <v>308</v>
      </c>
      <c r="D11" s="143" t="s">
        <v>199</v>
      </c>
      <c r="E11" s="144">
        <v>13933.7</v>
      </c>
      <c r="F11" s="147"/>
      <c r="G11" s="145">
        <f>ROUND(E11*F11,2)</f>
        <v>0</v>
      </c>
      <c r="I11" s="117"/>
    </row>
    <row r="12" spans="1:9" ht="43.5" customHeight="1" x14ac:dyDescent="0.2">
      <c r="A12" s="88"/>
      <c r="B12" s="215"/>
      <c r="C12" s="137" t="s">
        <v>96</v>
      </c>
      <c r="D12" s="146"/>
      <c r="E12" s="144"/>
      <c r="F12" s="149"/>
      <c r="G12" s="150"/>
    </row>
    <row r="13" spans="1:9" ht="51.75" customHeight="1" x14ac:dyDescent="0.2">
      <c r="A13" s="212" t="s">
        <v>64</v>
      </c>
      <c r="B13" s="203" t="s">
        <v>83</v>
      </c>
      <c r="C13" s="151" t="s">
        <v>188</v>
      </c>
      <c r="D13" s="134" t="s">
        <v>44</v>
      </c>
      <c r="E13" s="152">
        <v>1</v>
      </c>
      <c r="F13" s="149"/>
      <c r="G13" s="145">
        <f>ROUND(E13*F13,2)</f>
        <v>0</v>
      </c>
    </row>
    <row r="14" spans="1:9" ht="46.5" customHeight="1" x14ac:dyDescent="0.2">
      <c r="A14" s="212" t="s">
        <v>65</v>
      </c>
      <c r="B14" s="203" t="s">
        <v>83</v>
      </c>
      <c r="C14" s="151" t="s">
        <v>309</v>
      </c>
      <c r="D14" s="143" t="s">
        <v>200</v>
      </c>
      <c r="E14" s="166">
        <v>187</v>
      </c>
      <c r="F14" s="147"/>
      <c r="G14" s="145">
        <f>ROUND(E14*F14,2)</f>
        <v>0</v>
      </c>
    </row>
    <row r="15" spans="1:9" ht="45" customHeight="1" x14ac:dyDescent="0.2">
      <c r="A15" s="212" t="s">
        <v>66</v>
      </c>
      <c r="B15" s="203" t="s">
        <v>83</v>
      </c>
      <c r="C15" s="151" t="s">
        <v>311</v>
      </c>
      <c r="D15" s="143" t="s">
        <v>200</v>
      </c>
      <c r="E15" s="222">
        <v>23</v>
      </c>
      <c r="F15" s="149"/>
      <c r="G15" s="145">
        <f t="shared" ref="G15:G36" si="0">ROUND(E15*F15,2)</f>
        <v>0</v>
      </c>
    </row>
    <row r="16" spans="1:9" ht="44.25" customHeight="1" x14ac:dyDescent="0.2">
      <c r="A16" s="212" t="s">
        <v>67</v>
      </c>
      <c r="B16" s="203" t="s">
        <v>83</v>
      </c>
      <c r="C16" s="151" t="s">
        <v>310</v>
      </c>
      <c r="D16" s="143" t="s">
        <v>200</v>
      </c>
      <c r="E16" s="222">
        <v>20</v>
      </c>
      <c r="F16" s="149"/>
      <c r="G16" s="145">
        <f t="shared" ref="G16" si="1">ROUND(E16*F16,2)</f>
        <v>0</v>
      </c>
    </row>
    <row r="17" spans="1:7" ht="40.5" customHeight="1" x14ac:dyDescent="0.2">
      <c r="A17" s="212" t="s">
        <v>68</v>
      </c>
      <c r="B17" s="203" t="s">
        <v>83</v>
      </c>
      <c r="C17" s="151" t="s">
        <v>312</v>
      </c>
      <c r="D17" s="143" t="s">
        <v>200</v>
      </c>
      <c r="E17" s="222">
        <v>50</v>
      </c>
      <c r="F17" s="149"/>
      <c r="G17" s="145">
        <f t="shared" si="0"/>
        <v>0</v>
      </c>
    </row>
    <row r="18" spans="1:7" ht="39.75" customHeight="1" x14ac:dyDescent="0.2">
      <c r="A18" s="212" t="s">
        <v>348</v>
      </c>
      <c r="B18" s="203" t="s">
        <v>83</v>
      </c>
      <c r="C18" s="151" t="s">
        <v>313</v>
      </c>
      <c r="D18" s="143" t="s">
        <v>200</v>
      </c>
      <c r="E18" s="222">
        <v>40</v>
      </c>
      <c r="F18" s="149"/>
      <c r="G18" s="145">
        <f t="shared" ref="G18" si="2">ROUND(E18*F18,2)</f>
        <v>0</v>
      </c>
    </row>
    <row r="19" spans="1:7" ht="48" customHeight="1" x14ac:dyDescent="0.2">
      <c r="A19" s="212" t="s">
        <v>69</v>
      </c>
      <c r="B19" s="203" t="s">
        <v>83</v>
      </c>
      <c r="C19" s="151" t="s">
        <v>314</v>
      </c>
      <c r="D19" s="143" t="s">
        <v>200</v>
      </c>
      <c r="E19" s="222">
        <v>2</v>
      </c>
      <c r="F19" s="149"/>
      <c r="G19" s="145">
        <f t="shared" si="0"/>
        <v>0</v>
      </c>
    </row>
    <row r="20" spans="1:7" ht="41.25" customHeight="1" x14ac:dyDescent="0.2">
      <c r="A20" s="212" t="s">
        <v>105</v>
      </c>
      <c r="B20" s="203" t="s">
        <v>83</v>
      </c>
      <c r="C20" s="151" t="s">
        <v>315</v>
      </c>
      <c r="D20" s="143" t="s">
        <v>200</v>
      </c>
      <c r="E20" s="222">
        <v>3</v>
      </c>
      <c r="F20" s="149"/>
      <c r="G20" s="145">
        <f t="shared" ref="G20" si="3">ROUND(E20*F20,2)</f>
        <v>0</v>
      </c>
    </row>
    <row r="21" spans="1:7" ht="48.75" customHeight="1" x14ac:dyDescent="0.2">
      <c r="A21" s="212" t="s">
        <v>106</v>
      </c>
      <c r="B21" s="203" t="s">
        <v>83</v>
      </c>
      <c r="C21" s="151" t="s">
        <v>316</v>
      </c>
      <c r="D21" s="143" t="s">
        <v>200</v>
      </c>
      <c r="E21" s="222">
        <v>29</v>
      </c>
      <c r="F21" s="147"/>
      <c r="G21" s="145">
        <f t="shared" si="0"/>
        <v>0</v>
      </c>
    </row>
    <row r="22" spans="1:7" ht="32.25" customHeight="1" x14ac:dyDescent="0.2">
      <c r="A22" s="212" t="s">
        <v>349</v>
      </c>
      <c r="B22" s="203" t="s">
        <v>83</v>
      </c>
      <c r="C22" s="151" t="s">
        <v>317</v>
      </c>
      <c r="D22" s="143" t="s">
        <v>200</v>
      </c>
      <c r="E22" s="222">
        <v>20</v>
      </c>
      <c r="F22" s="147"/>
      <c r="G22" s="145">
        <f t="shared" ref="G22" si="4">ROUND(E22*F22,2)</f>
        <v>0</v>
      </c>
    </row>
    <row r="23" spans="1:7" ht="48.75" customHeight="1" x14ac:dyDescent="0.2">
      <c r="A23" s="212" t="s">
        <v>350</v>
      </c>
      <c r="B23" s="203" t="s">
        <v>83</v>
      </c>
      <c r="C23" s="151" t="s">
        <v>318</v>
      </c>
      <c r="D23" s="143" t="s">
        <v>200</v>
      </c>
      <c r="E23" s="222">
        <v>19</v>
      </c>
      <c r="F23" s="147"/>
      <c r="G23" s="145">
        <f t="shared" si="0"/>
        <v>0</v>
      </c>
    </row>
    <row r="24" spans="1:7" ht="45" customHeight="1" x14ac:dyDescent="0.2">
      <c r="A24" s="212" t="s">
        <v>351</v>
      </c>
      <c r="B24" s="203" t="s">
        <v>83</v>
      </c>
      <c r="C24" s="151" t="s">
        <v>319</v>
      </c>
      <c r="D24" s="143" t="s">
        <v>200</v>
      </c>
      <c r="E24" s="222">
        <v>80</v>
      </c>
      <c r="F24" s="147"/>
      <c r="G24" s="145">
        <f t="shared" ref="G24" si="5">ROUND(E24*F24,2)</f>
        <v>0</v>
      </c>
    </row>
    <row r="25" spans="1:7" ht="57" customHeight="1" x14ac:dyDescent="0.2">
      <c r="A25" s="212" t="s">
        <v>352</v>
      </c>
      <c r="B25" s="203" t="s">
        <v>83</v>
      </c>
      <c r="C25" s="151" t="s">
        <v>320</v>
      </c>
      <c r="D25" s="143" t="s">
        <v>200</v>
      </c>
      <c r="E25" s="222">
        <v>50</v>
      </c>
      <c r="F25" s="147"/>
      <c r="G25" s="145">
        <f t="shared" si="0"/>
        <v>0</v>
      </c>
    </row>
    <row r="26" spans="1:7" ht="44.25" customHeight="1" x14ac:dyDescent="0.2">
      <c r="A26" s="212" t="s">
        <v>353</v>
      </c>
      <c r="B26" s="203" t="s">
        <v>83</v>
      </c>
      <c r="C26" s="151" t="s">
        <v>321</v>
      </c>
      <c r="D26" s="143" t="s">
        <v>200</v>
      </c>
      <c r="E26" s="222">
        <v>49</v>
      </c>
      <c r="F26" s="147"/>
      <c r="G26" s="145">
        <f t="shared" ref="G26" si="6">ROUND(E26*F26,2)</f>
        <v>0</v>
      </c>
    </row>
    <row r="27" spans="1:7" ht="45" customHeight="1" x14ac:dyDescent="0.2">
      <c r="A27" s="212" t="s">
        <v>354</v>
      </c>
      <c r="B27" s="203" t="s">
        <v>83</v>
      </c>
      <c r="C27" s="151" t="s">
        <v>322</v>
      </c>
      <c r="D27" s="134" t="s">
        <v>43</v>
      </c>
      <c r="E27" s="222">
        <v>40</v>
      </c>
      <c r="F27" s="147"/>
      <c r="G27" s="145">
        <f t="shared" si="0"/>
        <v>0</v>
      </c>
    </row>
    <row r="28" spans="1:7" ht="44.25" customHeight="1" x14ac:dyDescent="0.2">
      <c r="A28" s="212" t="s">
        <v>355</v>
      </c>
      <c r="B28" s="203" t="s">
        <v>83</v>
      </c>
      <c r="C28" s="151" t="s">
        <v>323</v>
      </c>
      <c r="D28" s="134" t="s">
        <v>43</v>
      </c>
      <c r="E28" s="222">
        <v>60</v>
      </c>
      <c r="F28" s="147"/>
      <c r="G28" s="145">
        <f t="shared" ref="G28" si="7">ROUND(E28*F28,2)</f>
        <v>0</v>
      </c>
    </row>
    <row r="29" spans="1:7" ht="54.75" customHeight="1" x14ac:dyDescent="0.2">
      <c r="A29" s="212" t="s">
        <v>356</v>
      </c>
      <c r="B29" s="203" t="s">
        <v>83</v>
      </c>
      <c r="C29" s="151" t="s">
        <v>187</v>
      </c>
      <c r="D29" s="134" t="s">
        <v>43</v>
      </c>
      <c r="E29" s="222">
        <v>131</v>
      </c>
      <c r="F29" s="147"/>
      <c r="G29" s="145">
        <f t="shared" si="0"/>
        <v>0</v>
      </c>
    </row>
    <row r="30" spans="1:7" ht="47.25" customHeight="1" x14ac:dyDescent="0.2">
      <c r="A30" s="212" t="s">
        <v>357</v>
      </c>
      <c r="B30" s="203" t="s">
        <v>83</v>
      </c>
      <c r="C30" s="151" t="s">
        <v>324</v>
      </c>
      <c r="D30" s="134" t="s">
        <v>43</v>
      </c>
      <c r="E30" s="222">
        <v>80</v>
      </c>
      <c r="F30" s="147"/>
      <c r="G30" s="145">
        <f t="shared" ref="G30" si="8">ROUND(E30*F30,2)</f>
        <v>0</v>
      </c>
    </row>
    <row r="31" spans="1:7" ht="45" customHeight="1" x14ac:dyDescent="0.2">
      <c r="A31" s="212" t="s">
        <v>358</v>
      </c>
      <c r="B31" s="203" t="s">
        <v>83</v>
      </c>
      <c r="C31" s="151" t="s">
        <v>325</v>
      </c>
      <c r="D31" s="134" t="s">
        <v>43</v>
      </c>
      <c r="E31" s="222">
        <v>17</v>
      </c>
      <c r="F31" s="147"/>
      <c r="G31" s="145">
        <f t="shared" si="0"/>
        <v>0</v>
      </c>
    </row>
    <row r="32" spans="1:7" ht="46.5" customHeight="1" x14ac:dyDescent="0.2">
      <c r="A32" s="212" t="s">
        <v>359</v>
      </c>
      <c r="B32" s="203" t="s">
        <v>83</v>
      </c>
      <c r="C32" s="151" t="s">
        <v>326</v>
      </c>
      <c r="D32" s="143" t="s">
        <v>199</v>
      </c>
      <c r="E32" s="222">
        <v>25</v>
      </c>
      <c r="F32" s="147"/>
      <c r="G32" s="145">
        <f t="shared" si="0"/>
        <v>0</v>
      </c>
    </row>
    <row r="33" spans="1:7" ht="57.75" customHeight="1" x14ac:dyDescent="0.2">
      <c r="A33" s="212" t="s">
        <v>360</v>
      </c>
      <c r="B33" s="203" t="s">
        <v>83</v>
      </c>
      <c r="C33" s="151" t="s">
        <v>327</v>
      </c>
      <c r="D33" s="143" t="s">
        <v>200</v>
      </c>
      <c r="E33" s="222">
        <v>160</v>
      </c>
      <c r="F33" s="147"/>
      <c r="G33" s="145">
        <f t="shared" si="0"/>
        <v>0</v>
      </c>
    </row>
    <row r="34" spans="1:7" ht="42.75" customHeight="1" x14ac:dyDescent="0.2">
      <c r="A34" s="212" t="s">
        <v>361</v>
      </c>
      <c r="B34" s="203" t="s">
        <v>83</v>
      </c>
      <c r="C34" s="151" t="s">
        <v>328</v>
      </c>
      <c r="D34" s="143" t="s">
        <v>200</v>
      </c>
      <c r="E34" s="222">
        <v>626</v>
      </c>
      <c r="F34" s="147"/>
      <c r="G34" s="145">
        <f t="shared" ref="G34:G35" si="9">ROUND(E34*F34,2)</f>
        <v>0</v>
      </c>
    </row>
    <row r="35" spans="1:7" ht="54" customHeight="1" x14ac:dyDescent="0.2">
      <c r="A35" s="212" t="s">
        <v>362</v>
      </c>
      <c r="B35" s="203" t="s">
        <v>83</v>
      </c>
      <c r="C35" s="151" t="s">
        <v>329</v>
      </c>
      <c r="D35" s="143" t="s">
        <v>200</v>
      </c>
      <c r="E35" s="222">
        <v>200</v>
      </c>
      <c r="F35" s="147"/>
      <c r="G35" s="145">
        <f t="shared" si="9"/>
        <v>0</v>
      </c>
    </row>
    <row r="36" spans="1:7" ht="51.75" customHeight="1" x14ac:dyDescent="0.2">
      <c r="A36" s="212" t="s">
        <v>363</v>
      </c>
      <c r="B36" s="203" t="s">
        <v>83</v>
      </c>
      <c r="C36" s="151" t="s">
        <v>330</v>
      </c>
      <c r="D36" s="143" t="s">
        <v>200</v>
      </c>
      <c r="E36" s="222">
        <v>586</v>
      </c>
      <c r="F36" s="147"/>
      <c r="G36" s="145">
        <f t="shared" si="0"/>
        <v>0</v>
      </c>
    </row>
    <row r="37" spans="1:7" ht="43.5" customHeight="1" x14ac:dyDescent="0.2">
      <c r="A37" s="387" t="s">
        <v>50</v>
      </c>
      <c r="B37" s="382"/>
      <c r="C37" s="404"/>
      <c r="D37" s="382"/>
      <c r="E37" s="382"/>
      <c r="F37" s="382"/>
      <c r="G37" s="154">
        <f>SUM(G8:G36)</f>
        <v>0</v>
      </c>
    </row>
    <row r="38" spans="1:7" ht="44.25" customHeight="1" x14ac:dyDescent="0.2">
      <c r="A38" s="88" t="s">
        <v>70</v>
      </c>
      <c r="B38" s="215"/>
      <c r="C38" s="155" t="s">
        <v>97</v>
      </c>
      <c r="D38" s="138"/>
      <c r="E38" s="144"/>
      <c r="F38" s="149"/>
      <c r="G38" s="150"/>
    </row>
    <row r="39" spans="1:7" ht="36.75" customHeight="1" x14ac:dyDescent="0.2">
      <c r="A39" s="212" t="s">
        <v>71</v>
      </c>
      <c r="B39" s="203" t="s">
        <v>85</v>
      </c>
      <c r="C39" s="156" t="s">
        <v>331</v>
      </c>
      <c r="D39" s="143" t="s">
        <v>199</v>
      </c>
      <c r="E39" s="144">
        <v>187</v>
      </c>
      <c r="F39" s="147"/>
      <c r="G39" s="145">
        <f>ROUND(E39*F39,2)</f>
        <v>0</v>
      </c>
    </row>
    <row r="40" spans="1:7" ht="40.5" customHeight="1" x14ac:dyDescent="0.2">
      <c r="A40" s="212" t="s">
        <v>72</v>
      </c>
      <c r="B40" s="203" t="s">
        <v>86</v>
      </c>
      <c r="C40" s="142" t="s">
        <v>87</v>
      </c>
      <c r="D40" s="143" t="s">
        <v>199</v>
      </c>
      <c r="E40" s="144">
        <v>28367</v>
      </c>
      <c r="F40" s="149"/>
      <c r="G40" s="145">
        <f>ROUND(E40*F40,2)</f>
        <v>0</v>
      </c>
    </row>
    <row r="41" spans="1:7" ht="34.5" customHeight="1" x14ac:dyDescent="0.2">
      <c r="A41" s="387" t="s">
        <v>51</v>
      </c>
      <c r="B41" s="382"/>
      <c r="C41" s="382"/>
      <c r="D41" s="382"/>
      <c r="E41" s="382"/>
      <c r="F41" s="382"/>
      <c r="G41" s="154">
        <f>SUM(G39:G40)</f>
        <v>0</v>
      </c>
    </row>
    <row r="42" spans="1:7" ht="41.25" customHeight="1" x14ac:dyDescent="0.2">
      <c r="A42" s="88" t="s">
        <v>332</v>
      </c>
      <c r="B42" s="215"/>
      <c r="C42" s="397" t="s">
        <v>98</v>
      </c>
      <c r="D42" s="398"/>
      <c r="E42" s="398"/>
      <c r="F42" s="399"/>
      <c r="G42" s="150"/>
    </row>
    <row r="43" spans="1:7" ht="57.75" customHeight="1" x14ac:dyDescent="0.2">
      <c r="A43" s="212" t="s">
        <v>333</v>
      </c>
      <c r="B43" s="203" t="s">
        <v>343</v>
      </c>
      <c r="C43" s="142" t="s">
        <v>189</v>
      </c>
      <c r="D43" s="143" t="s">
        <v>200</v>
      </c>
      <c r="E43" s="166">
        <v>1699</v>
      </c>
      <c r="F43" s="149"/>
      <c r="G43" s="145">
        <f>ROUND(E43*F43,2)</f>
        <v>0</v>
      </c>
    </row>
    <row r="44" spans="1:7" ht="63.75" customHeight="1" x14ac:dyDescent="0.2">
      <c r="A44" s="212" t="s">
        <v>334</v>
      </c>
      <c r="B44" s="203" t="s">
        <v>343</v>
      </c>
      <c r="C44" s="142" t="s">
        <v>190</v>
      </c>
      <c r="D44" s="143" t="s">
        <v>200</v>
      </c>
      <c r="E44" s="223">
        <v>6646</v>
      </c>
      <c r="F44" s="147"/>
      <c r="G44" s="145">
        <f>ROUND(E44*F44,2)</f>
        <v>0</v>
      </c>
    </row>
    <row r="45" spans="1:7" ht="59.25" customHeight="1" x14ac:dyDescent="0.2">
      <c r="A45" s="212" t="s">
        <v>335</v>
      </c>
      <c r="B45" s="203" t="s">
        <v>343</v>
      </c>
      <c r="C45" s="142" t="s">
        <v>195</v>
      </c>
      <c r="D45" s="143" t="s">
        <v>200</v>
      </c>
      <c r="E45" s="223">
        <v>7351</v>
      </c>
      <c r="F45" s="149"/>
      <c r="G45" s="145">
        <f>ROUND(E45*F45,2)</f>
        <v>0</v>
      </c>
    </row>
    <row r="46" spans="1:7" ht="53.25" customHeight="1" x14ac:dyDescent="0.2">
      <c r="A46" s="212" t="s">
        <v>336</v>
      </c>
      <c r="B46" s="203" t="s">
        <v>343</v>
      </c>
      <c r="C46" s="142" t="s">
        <v>196</v>
      </c>
      <c r="D46" s="143" t="s">
        <v>200</v>
      </c>
      <c r="E46" s="223">
        <v>197</v>
      </c>
      <c r="F46" s="149"/>
      <c r="G46" s="145"/>
    </row>
    <row r="47" spans="1:7" ht="51.75" customHeight="1" x14ac:dyDescent="0.2">
      <c r="A47" s="212" t="s">
        <v>337</v>
      </c>
      <c r="B47" s="203" t="s">
        <v>343</v>
      </c>
      <c r="C47" s="142" t="s">
        <v>197</v>
      </c>
      <c r="D47" s="143" t="s">
        <v>200</v>
      </c>
      <c r="E47" s="223">
        <v>2678</v>
      </c>
      <c r="F47" s="149"/>
      <c r="G47" s="145">
        <f t="shared" ref="G47:G49" si="10">ROUND(E47*F47,2)</f>
        <v>0</v>
      </c>
    </row>
    <row r="48" spans="1:7" ht="43.5" customHeight="1" x14ac:dyDescent="0.2">
      <c r="A48" s="212" t="s">
        <v>338</v>
      </c>
      <c r="B48" s="216" t="s">
        <v>344</v>
      </c>
      <c r="C48" s="142" t="s">
        <v>191</v>
      </c>
      <c r="D48" s="143" t="s">
        <v>200</v>
      </c>
      <c r="E48" s="223">
        <v>807</v>
      </c>
      <c r="F48" s="149"/>
      <c r="G48" s="145">
        <f t="shared" si="10"/>
        <v>0</v>
      </c>
    </row>
    <row r="49" spans="1:7" ht="43.5" customHeight="1" x14ac:dyDescent="0.2">
      <c r="A49" s="212" t="s">
        <v>339</v>
      </c>
      <c r="B49" s="216" t="s">
        <v>344</v>
      </c>
      <c r="C49" s="142" t="s">
        <v>192</v>
      </c>
      <c r="D49" s="143" t="s">
        <v>200</v>
      </c>
      <c r="E49" s="223">
        <v>2911</v>
      </c>
      <c r="F49" s="149"/>
      <c r="G49" s="145">
        <f t="shared" si="10"/>
        <v>0</v>
      </c>
    </row>
    <row r="50" spans="1:7" ht="43.5" customHeight="1" x14ac:dyDescent="0.2">
      <c r="A50" s="212" t="s">
        <v>340</v>
      </c>
      <c r="B50" s="216" t="s">
        <v>345</v>
      </c>
      <c r="C50" s="142" t="s">
        <v>193</v>
      </c>
      <c r="D50" s="143" t="s">
        <v>200</v>
      </c>
      <c r="E50" s="223">
        <v>807</v>
      </c>
      <c r="F50" s="147"/>
      <c r="G50" s="148"/>
    </row>
    <row r="51" spans="1:7" ht="43.5" customHeight="1" x14ac:dyDescent="0.2">
      <c r="A51" s="212" t="s">
        <v>341</v>
      </c>
      <c r="B51" s="216" t="s">
        <v>345</v>
      </c>
      <c r="C51" s="142" t="s">
        <v>194</v>
      </c>
      <c r="D51" s="143" t="s">
        <v>200</v>
      </c>
      <c r="E51" s="223">
        <v>807</v>
      </c>
      <c r="F51" s="147"/>
      <c r="G51" s="145">
        <f>ROUND(E51*F51,2)</f>
        <v>0</v>
      </c>
    </row>
    <row r="52" spans="1:7" ht="30.75" customHeight="1" x14ac:dyDescent="0.2">
      <c r="A52" s="212"/>
      <c r="B52" s="213"/>
      <c r="C52" s="157" t="s">
        <v>346</v>
      </c>
      <c r="D52" s="134"/>
      <c r="E52" s="153"/>
      <c r="F52" s="149"/>
      <c r="G52" s="145">
        <f t="shared" ref="G52:G53" si="11">ROUND(E52*F52,2)</f>
        <v>0</v>
      </c>
    </row>
    <row r="53" spans="1:7" ht="60.75" customHeight="1" x14ac:dyDescent="0.2">
      <c r="A53" s="212" t="s">
        <v>342</v>
      </c>
      <c r="B53" s="213" t="s">
        <v>347</v>
      </c>
      <c r="C53" s="159" t="s">
        <v>201</v>
      </c>
      <c r="D53" s="143" t="s">
        <v>200</v>
      </c>
      <c r="E53" s="229">
        <v>6909</v>
      </c>
      <c r="F53" s="147"/>
      <c r="G53" s="145">
        <f t="shared" si="11"/>
        <v>0</v>
      </c>
    </row>
    <row r="54" spans="1:7" ht="43.5" customHeight="1" x14ac:dyDescent="0.2">
      <c r="A54" s="387" t="s">
        <v>52</v>
      </c>
      <c r="B54" s="382"/>
      <c r="C54" s="382"/>
      <c r="D54" s="382"/>
      <c r="E54" s="382"/>
      <c r="F54" s="382"/>
      <c r="G54" s="154">
        <f>SUM(G43:G53)</f>
        <v>0</v>
      </c>
    </row>
    <row r="55" spans="1:7" ht="39.75" customHeight="1" x14ac:dyDescent="0.2">
      <c r="A55" s="88" t="s">
        <v>73</v>
      </c>
      <c r="B55" s="215"/>
      <c r="C55" s="397" t="s">
        <v>99</v>
      </c>
      <c r="D55" s="398"/>
      <c r="E55" s="398"/>
      <c r="F55" s="398"/>
      <c r="G55" s="400"/>
    </row>
    <row r="56" spans="1:7" ht="20.25" customHeight="1" x14ac:dyDescent="0.2">
      <c r="A56" s="88"/>
      <c r="B56" s="211"/>
      <c r="C56" s="160" t="s">
        <v>364</v>
      </c>
      <c r="D56" s="138" t="s">
        <v>35</v>
      </c>
      <c r="E56" s="144" t="s">
        <v>35</v>
      </c>
      <c r="F56" s="147"/>
      <c r="G56" s="150"/>
    </row>
    <row r="57" spans="1:7" ht="43.5" customHeight="1" x14ac:dyDescent="0.2">
      <c r="A57" s="212" t="s">
        <v>74</v>
      </c>
      <c r="B57" s="216" t="s">
        <v>365</v>
      </c>
      <c r="C57" s="151" t="s">
        <v>207</v>
      </c>
      <c r="D57" s="143" t="s">
        <v>200</v>
      </c>
      <c r="E57" s="166">
        <v>239</v>
      </c>
      <c r="F57" s="149"/>
      <c r="G57" s="145">
        <f t="shared" ref="G57:G58" si="12">ROUND(E57*F57,2)</f>
        <v>0</v>
      </c>
    </row>
    <row r="58" spans="1:7" ht="43.5" customHeight="1" x14ac:dyDescent="0.2">
      <c r="A58" s="212" t="s">
        <v>107</v>
      </c>
      <c r="B58" s="216" t="s">
        <v>365</v>
      </c>
      <c r="C58" s="151" t="s">
        <v>206</v>
      </c>
      <c r="D58" s="143" t="s">
        <v>200</v>
      </c>
      <c r="E58" s="166">
        <v>573</v>
      </c>
      <c r="F58" s="149"/>
      <c r="G58" s="145">
        <f t="shared" si="12"/>
        <v>0</v>
      </c>
    </row>
    <row r="59" spans="1:7" ht="26.25" customHeight="1" x14ac:dyDescent="0.2">
      <c r="A59" s="212"/>
      <c r="B59" s="211"/>
      <c r="C59" s="160" t="s">
        <v>378</v>
      </c>
      <c r="D59" s="138"/>
      <c r="E59" s="144"/>
      <c r="F59" s="149"/>
      <c r="G59" s="150"/>
    </row>
    <row r="60" spans="1:7" ht="54" customHeight="1" x14ac:dyDescent="0.2">
      <c r="A60" s="212" t="s">
        <v>108</v>
      </c>
      <c r="B60" s="216" t="s">
        <v>366</v>
      </c>
      <c r="C60" s="151" t="s">
        <v>205</v>
      </c>
      <c r="D60" s="143" t="s">
        <v>200</v>
      </c>
      <c r="E60" s="166">
        <v>6655</v>
      </c>
      <c r="F60" s="149"/>
      <c r="G60" s="145">
        <f t="shared" ref="G60:G62" si="13">ROUND(E60*F60,2)</f>
        <v>0</v>
      </c>
    </row>
    <row r="61" spans="1:7" ht="57" customHeight="1" x14ac:dyDescent="0.2">
      <c r="A61" s="212" t="s">
        <v>109</v>
      </c>
      <c r="B61" s="216" t="s">
        <v>366</v>
      </c>
      <c r="C61" s="151" t="s">
        <v>202</v>
      </c>
      <c r="D61" s="143" t="s">
        <v>200</v>
      </c>
      <c r="E61" s="166">
        <v>2358</v>
      </c>
      <c r="F61" s="147"/>
      <c r="G61" s="145">
        <f t="shared" si="13"/>
        <v>0</v>
      </c>
    </row>
    <row r="62" spans="1:7" ht="57.75" customHeight="1" x14ac:dyDescent="0.2">
      <c r="A62" s="212" t="s">
        <v>367</v>
      </c>
      <c r="B62" s="216" t="s">
        <v>366</v>
      </c>
      <c r="C62" s="151" t="s">
        <v>203</v>
      </c>
      <c r="D62" s="143" t="s">
        <v>200</v>
      </c>
      <c r="E62" s="166">
        <v>156</v>
      </c>
      <c r="F62" s="149"/>
      <c r="G62" s="145">
        <f t="shared" si="13"/>
        <v>0</v>
      </c>
    </row>
    <row r="63" spans="1:7" ht="35.25" customHeight="1" x14ac:dyDescent="0.2">
      <c r="A63" s="212"/>
      <c r="B63" s="216"/>
      <c r="C63" s="160" t="s">
        <v>375</v>
      </c>
      <c r="D63" s="143"/>
      <c r="E63" s="166"/>
      <c r="F63" s="149"/>
      <c r="G63" s="145"/>
    </row>
    <row r="64" spans="1:7" ht="57.75" customHeight="1" x14ac:dyDescent="0.2">
      <c r="A64" s="212" t="s">
        <v>110</v>
      </c>
      <c r="B64" s="216" t="s">
        <v>371</v>
      </c>
      <c r="C64" s="151" t="s">
        <v>372</v>
      </c>
      <c r="D64" s="143" t="s">
        <v>200</v>
      </c>
      <c r="E64" s="166">
        <v>2358</v>
      </c>
      <c r="F64" s="149"/>
      <c r="G64" s="145"/>
    </row>
    <row r="65" spans="1:7" ht="57.75" customHeight="1" x14ac:dyDescent="0.2">
      <c r="A65" s="212" t="s">
        <v>111</v>
      </c>
      <c r="B65" s="216" t="s">
        <v>371</v>
      </c>
      <c r="C65" s="151" t="s">
        <v>373</v>
      </c>
      <c r="D65" s="143" t="s">
        <v>200</v>
      </c>
      <c r="E65" s="166">
        <v>156</v>
      </c>
      <c r="F65" s="149"/>
      <c r="G65" s="145"/>
    </row>
    <row r="66" spans="1:7" ht="27.75" customHeight="1" x14ac:dyDescent="0.2">
      <c r="A66" s="212"/>
      <c r="B66" s="217"/>
      <c r="C66" s="155" t="s">
        <v>376</v>
      </c>
      <c r="D66" s="161"/>
      <c r="E66" s="144"/>
      <c r="F66" s="147"/>
      <c r="G66" s="150"/>
    </row>
    <row r="67" spans="1:7" ht="43.5" customHeight="1" x14ac:dyDescent="0.2">
      <c r="A67" s="212" t="s">
        <v>368</v>
      </c>
      <c r="B67" s="216" t="s">
        <v>369</v>
      </c>
      <c r="C67" s="151" t="s">
        <v>370</v>
      </c>
      <c r="D67" s="143" t="s">
        <v>200</v>
      </c>
      <c r="E67" s="152">
        <v>786</v>
      </c>
      <c r="F67" s="147"/>
      <c r="G67" s="145">
        <f>ROUND(E67*F67,2)</f>
        <v>0</v>
      </c>
    </row>
    <row r="68" spans="1:7" ht="29.25" customHeight="1" x14ac:dyDescent="0.2">
      <c r="A68" s="212"/>
      <c r="B68" s="211"/>
      <c r="C68" s="160" t="s">
        <v>377</v>
      </c>
      <c r="D68" s="162"/>
      <c r="E68" s="163"/>
      <c r="F68" s="149"/>
      <c r="G68" s="145"/>
    </row>
    <row r="69" spans="1:7" ht="79.5" customHeight="1" x14ac:dyDescent="0.2">
      <c r="A69" s="212" t="s">
        <v>112</v>
      </c>
      <c r="B69" s="216" t="s">
        <v>374</v>
      </c>
      <c r="C69" s="151" t="s">
        <v>204</v>
      </c>
      <c r="D69" s="143" t="s">
        <v>200</v>
      </c>
      <c r="E69" s="166">
        <v>6526</v>
      </c>
      <c r="F69" s="149"/>
      <c r="G69" s="145">
        <f>ROUND(E69*F69,2)</f>
        <v>0</v>
      </c>
    </row>
    <row r="70" spans="1:7" ht="29.25" customHeight="1" x14ac:dyDescent="0.2">
      <c r="A70" s="212"/>
      <c r="B70" s="217"/>
      <c r="C70" s="155" t="s">
        <v>379</v>
      </c>
      <c r="D70" s="161"/>
      <c r="E70" s="164"/>
      <c r="F70" s="149"/>
      <c r="G70" s="145"/>
    </row>
    <row r="71" spans="1:7" ht="46.5" customHeight="1" x14ac:dyDescent="0.2">
      <c r="A71" s="212" t="s">
        <v>383</v>
      </c>
      <c r="B71" s="216" t="s">
        <v>381</v>
      </c>
      <c r="C71" s="151" t="s">
        <v>208</v>
      </c>
      <c r="D71" s="143" t="s">
        <v>200</v>
      </c>
      <c r="E71" s="166">
        <v>236</v>
      </c>
      <c r="F71" s="149"/>
      <c r="G71" s="145">
        <f>ROUND(E71*F71,2)</f>
        <v>0</v>
      </c>
    </row>
    <row r="72" spans="1:7" ht="43.5" customHeight="1" x14ac:dyDescent="0.2">
      <c r="A72" s="212" t="s">
        <v>384</v>
      </c>
      <c r="B72" s="216" t="s">
        <v>381</v>
      </c>
      <c r="C72" s="151" t="s">
        <v>209</v>
      </c>
      <c r="D72" s="143" t="s">
        <v>200</v>
      </c>
      <c r="E72" s="166">
        <v>19.2</v>
      </c>
      <c r="F72" s="149"/>
      <c r="G72" s="145">
        <f>ROUND(E72*F72,2)</f>
        <v>0</v>
      </c>
    </row>
    <row r="73" spans="1:7" ht="43.5" customHeight="1" x14ac:dyDescent="0.2">
      <c r="A73" s="212" t="s">
        <v>385</v>
      </c>
      <c r="B73" s="216" t="s">
        <v>381</v>
      </c>
      <c r="C73" s="151" t="s">
        <v>210</v>
      </c>
      <c r="D73" s="143" t="s">
        <v>200</v>
      </c>
      <c r="E73" s="166">
        <v>41</v>
      </c>
      <c r="F73" s="149"/>
      <c r="G73" s="145">
        <f>ROUND(E73*F73,2)</f>
        <v>0</v>
      </c>
    </row>
    <row r="74" spans="1:7" ht="21.75" customHeight="1" x14ac:dyDescent="0.2">
      <c r="A74" s="234"/>
      <c r="B74" s="213"/>
      <c r="C74" s="155" t="s">
        <v>136</v>
      </c>
      <c r="D74" s="165"/>
      <c r="E74" s="230"/>
      <c r="F74" s="149"/>
      <c r="G74" s="145"/>
    </row>
    <row r="75" spans="1:7" ht="29.25" customHeight="1" x14ac:dyDescent="0.2">
      <c r="A75" s="234" t="s">
        <v>386</v>
      </c>
      <c r="B75" s="216" t="s">
        <v>382</v>
      </c>
      <c r="C75" s="151" t="s">
        <v>211</v>
      </c>
      <c r="D75" s="143" t="s">
        <v>200</v>
      </c>
      <c r="E75" s="166">
        <v>6894</v>
      </c>
      <c r="F75" s="149"/>
      <c r="G75" s="145">
        <f>ROUND(E75*F75,2)</f>
        <v>0</v>
      </c>
    </row>
    <row r="76" spans="1:7" ht="33.75" customHeight="1" x14ac:dyDescent="0.2">
      <c r="A76" s="380" t="s">
        <v>53</v>
      </c>
      <c r="B76" s="381"/>
      <c r="C76" s="381"/>
      <c r="D76" s="381"/>
      <c r="E76" s="381"/>
      <c r="F76" s="382"/>
      <c r="G76" s="154">
        <f>SUM(G57:G75)</f>
        <v>0</v>
      </c>
    </row>
    <row r="77" spans="1:7" ht="24" customHeight="1" x14ac:dyDescent="0.2">
      <c r="A77" s="88" t="s">
        <v>113</v>
      </c>
      <c r="B77" s="215"/>
      <c r="C77" s="137" t="s">
        <v>54</v>
      </c>
      <c r="D77" s="138" t="s">
        <v>35</v>
      </c>
      <c r="E77" s="144"/>
      <c r="F77" s="147"/>
      <c r="G77" s="148"/>
    </row>
    <row r="78" spans="1:7" ht="22.5" customHeight="1" x14ac:dyDescent="0.2">
      <c r="A78" s="88"/>
      <c r="B78" s="211"/>
      <c r="C78" s="160" t="s">
        <v>387</v>
      </c>
      <c r="D78" s="162"/>
      <c r="E78" s="163"/>
      <c r="F78" s="147"/>
      <c r="G78" s="150"/>
    </row>
    <row r="79" spans="1:7" ht="32.25" customHeight="1" x14ac:dyDescent="0.2">
      <c r="A79" s="212" t="s">
        <v>114</v>
      </c>
      <c r="B79" s="213" t="s">
        <v>88</v>
      </c>
      <c r="C79" s="158" t="s">
        <v>212</v>
      </c>
      <c r="D79" s="143" t="s">
        <v>200</v>
      </c>
      <c r="E79" s="224">
        <v>10346</v>
      </c>
      <c r="F79" s="147"/>
      <c r="G79" s="145">
        <f>ROUND(E79*F79,2)</f>
        <v>0</v>
      </c>
    </row>
    <row r="80" spans="1:7" ht="28.5" customHeight="1" x14ac:dyDescent="0.2">
      <c r="A80" s="212" t="s">
        <v>115</v>
      </c>
      <c r="B80" s="213" t="s">
        <v>88</v>
      </c>
      <c r="C80" s="158" t="s">
        <v>213</v>
      </c>
      <c r="D80" s="143" t="s">
        <v>200</v>
      </c>
      <c r="E80" s="224">
        <v>354</v>
      </c>
      <c r="F80" s="147"/>
      <c r="G80" s="145">
        <f>ROUND(E80*F80,2)</f>
        <v>0</v>
      </c>
    </row>
    <row r="81" spans="1:9" ht="22.5" customHeight="1" x14ac:dyDescent="0.2">
      <c r="A81" s="198"/>
      <c r="B81" s="219"/>
      <c r="C81" s="176" t="s">
        <v>214</v>
      </c>
      <c r="D81" s="196"/>
      <c r="E81" s="231"/>
      <c r="F81" s="196"/>
      <c r="G81" s="154"/>
    </row>
    <row r="82" spans="1:9" ht="105.75" customHeight="1" x14ac:dyDescent="0.2">
      <c r="A82" s="212" t="s">
        <v>116</v>
      </c>
      <c r="B82" s="213" t="s">
        <v>393</v>
      </c>
      <c r="C82" s="177" t="s">
        <v>389</v>
      </c>
      <c r="D82" s="220" t="s">
        <v>48</v>
      </c>
      <c r="E82" s="225">
        <v>1</v>
      </c>
      <c r="F82" s="196"/>
      <c r="G82" s="145">
        <f>ROUND(E82*F82,2)</f>
        <v>0</v>
      </c>
    </row>
    <row r="83" spans="1:9" ht="103.5" customHeight="1" x14ac:dyDescent="0.2">
      <c r="A83" s="212" t="s">
        <v>117</v>
      </c>
      <c r="B83" s="213" t="s">
        <v>393</v>
      </c>
      <c r="C83" s="177" t="s">
        <v>390</v>
      </c>
      <c r="D83" s="220" t="s">
        <v>48</v>
      </c>
      <c r="E83" s="225">
        <v>1</v>
      </c>
      <c r="F83" s="196"/>
      <c r="G83" s="145">
        <f t="shared" ref="G83:G85" si="14">ROUND(E83*F83,2)</f>
        <v>0</v>
      </c>
    </row>
    <row r="84" spans="1:9" ht="93.75" customHeight="1" x14ac:dyDescent="0.2">
      <c r="A84" s="212" t="s">
        <v>394</v>
      </c>
      <c r="B84" s="213" t="s">
        <v>393</v>
      </c>
      <c r="C84" s="177" t="s">
        <v>388</v>
      </c>
      <c r="D84" s="220" t="s">
        <v>48</v>
      </c>
      <c r="E84" s="225">
        <v>1</v>
      </c>
      <c r="F84" s="196"/>
      <c r="G84" s="145">
        <f t="shared" si="14"/>
        <v>0</v>
      </c>
    </row>
    <row r="85" spans="1:9" ht="104.25" customHeight="1" x14ac:dyDescent="0.2">
      <c r="A85" s="212" t="s">
        <v>395</v>
      </c>
      <c r="B85" s="213" t="s">
        <v>393</v>
      </c>
      <c r="C85" s="177" t="s">
        <v>391</v>
      </c>
      <c r="D85" s="220" t="s">
        <v>48</v>
      </c>
      <c r="E85" s="225">
        <v>1</v>
      </c>
      <c r="F85" s="196"/>
      <c r="G85" s="145">
        <f t="shared" si="14"/>
        <v>0</v>
      </c>
    </row>
    <row r="86" spans="1:9" ht="20.25" customHeight="1" x14ac:dyDescent="0.2">
      <c r="A86" s="198"/>
      <c r="B86" s="219"/>
      <c r="C86" s="288" t="s">
        <v>215</v>
      </c>
      <c r="D86" s="221"/>
      <c r="E86" s="231"/>
      <c r="F86" s="196"/>
      <c r="G86" s="154"/>
    </row>
    <row r="87" spans="1:9" ht="75.75" customHeight="1" x14ac:dyDescent="0.2">
      <c r="A87" s="212" t="s">
        <v>118</v>
      </c>
      <c r="B87" s="213" t="s">
        <v>393</v>
      </c>
      <c r="C87" s="177" t="s">
        <v>392</v>
      </c>
      <c r="D87" s="220" t="s">
        <v>48</v>
      </c>
      <c r="E87" s="225">
        <v>1</v>
      </c>
      <c r="F87" s="196"/>
      <c r="G87" s="145">
        <f>ROUND(E87*F87,2)</f>
        <v>0</v>
      </c>
      <c r="I87" s="117"/>
    </row>
    <row r="88" spans="1:9" ht="25.5" customHeight="1" x14ac:dyDescent="0.2">
      <c r="A88" s="198"/>
      <c r="B88" s="213"/>
      <c r="C88" s="176" t="s">
        <v>216</v>
      </c>
      <c r="D88" s="196"/>
      <c r="E88" s="231"/>
      <c r="F88" s="196"/>
      <c r="G88" s="154"/>
    </row>
    <row r="89" spans="1:9" ht="44.25" customHeight="1" x14ac:dyDescent="0.2">
      <c r="A89" s="212" t="s">
        <v>399</v>
      </c>
      <c r="B89" s="213" t="s">
        <v>398</v>
      </c>
      <c r="C89" s="177" t="s">
        <v>396</v>
      </c>
      <c r="D89" s="220" t="s">
        <v>84</v>
      </c>
      <c r="E89" s="225">
        <v>2334</v>
      </c>
      <c r="F89" s="196"/>
      <c r="G89" s="145">
        <f>ROUND(E89*F89,2)</f>
        <v>0</v>
      </c>
    </row>
    <row r="90" spans="1:9" ht="53.25" customHeight="1" x14ac:dyDescent="0.2">
      <c r="A90" s="212" t="s">
        <v>380</v>
      </c>
      <c r="B90" s="213" t="s">
        <v>398</v>
      </c>
      <c r="C90" s="177" t="s">
        <v>397</v>
      </c>
      <c r="D90" s="220" t="s">
        <v>48</v>
      </c>
      <c r="E90" s="225">
        <v>1</v>
      </c>
      <c r="F90" s="196"/>
      <c r="G90" s="145">
        <f>ROUND(E90*F90,2)</f>
        <v>0</v>
      </c>
    </row>
    <row r="91" spans="1:9" ht="37.5" customHeight="1" x14ac:dyDescent="0.2">
      <c r="A91" s="380" t="s">
        <v>55</v>
      </c>
      <c r="B91" s="381"/>
      <c r="C91" s="381"/>
      <c r="D91" s="381"/>
      <c r="E91" s="381"/>
      <c r="F91" s="382"/>
      <c r="G91" s="154">
        <f>SUM(G79:G90)</f>
        <v>0</v>
      </c>
    </row>
    <row r="92" spans="1:9" ht="42" customHeight="1" x14ac:dyDescent="0.2">
      <c r="A92" s="88" t="s">
        <v>119</v>
      </c>
      <c r="B92" s="215"/>
      <c r="C92" s="397" t="s">
        <v>223</v>
      </c>
      <c r="D92" s="398"/>
      <c r="E92" s="398"/>
      <c r="F92" s="399"/>
      <c r="G92" s="150"/>
    </row>
    <row r="93" spans="1:9" ht="24.75" customHeight="1" x14ac:dyDescent="0.2">
      <c r="A93" s="88"/>
      <c r="B93" s="211"/>
      <c r="C93" s="137" t="s">
        <v>56</v>
      </c>
      <c r="D93" s="138" t="s">
        <v>35</v>
      </c>
      <c r="E93" s="144"/>
      <c r="F93" s="149"/>
      <c r="G93" s="150"/>
    </row>
    <row r="94" spans="1:9" ht="33.75" customHeight="1" x14ac:dyDescent="0.2">
      <c r="A94" s="212" t="s">
        <v>120</v>
      </c>
      <c r="B94" s="213" t="s">
        <v>89</v>
      </c>
      <c r="C94" s="142" t="s">
        <v>400</v>
      </c>
      <c r="D94" s="177" t="s">
        <v>84</v>
      </c>
      <c r="E94" s="166">
        <v>432</v>
      </c>
      <c r="F94" s="149"/>
      <c r="G94" s="145">
        <f t="shared" ref="G94" si="15">ROUND(E94*F94,2)</f>
        <v>0</v>
      </c>
    </row>
    <row r="95" spans="1:9" ht="21.75" customHeight="1" x14ac:dyDescent="0.2">
      <c r="A95" s="88"/>
      <c r="B95" s="215"/>
      <c r="C95" s="137" t="s">
        <v>57</v>
      </c>
      <c r="D95" s="138"/>
      <c r="E95" s="144"/>
      <c r="F95" s="147"/>
      <c r="G95" s="150"/>
    </row>
    <row r="96" spans="1:9" ht="60" customHeight="1" x14ac:dyDescent="0.2">
      <c r="A96" s="212" t="s">
        <v>121</v>
      </c>
      <c r="B96" s="216" t="s">
        <v>90</v>
      </c>
      <c r="C96" s="151" t="s">
        <v>401</v>
      </c>
      <c r="D96" s="134" t="s">
        <v>48</v>
      </c>
      <c r="E96" s="166">
        <v>1</v>
      </c>
      <c r="F96" s="149"/>
      <c r="G96" s="145">
        <f t="shared" ref="G96:G98" si="16">ROUND(E96*F96,2)</f>
        <v>0</v>
      </c>
      <c r="I96" s="117" t="s">
        <v>219</v>
      </c>
    </row>
    <row r="97" spans="1:7" ht="45.75" customHeight="1" x14ac:dyDescent="0.2">
      <c r="A97" s="212" t="s">
        <v>402</v>
      </c>
      <c r="B97" s="216" t="s">
        <v>90</v>
      </c>
      <c r="C97" s="151" t="s">
        <v>217</v>
      </c>
      <c r="D97" s="134" t="s">
        <v>48</v>
      </c>
      <c r="E97" s="166">
        <v>1</v>
      </c>
      <c r="F97" s="149"/>
      <c r="G97" s="145">
        <f t="shared" si="16"/>
        <v>0</v>
      </c>
    </row>
    <row r="98" spans="1:7" ht="30.75" customHeight="1" x14ac:dyDescent="0.2">
      <c r="A98" s="212" t="s">
        <v>403</v>
      </c>
      <c r="B98" s="216" t="s">
        <v>90</v>
      </c>
      <c r="C98" s="151" t="s">
        <v>218</v>
      </c>
      <c r="D98" s="134" t="s">
        <v>48</v>
      </c>
      <c r="E98" s="166">
        <v>1</v>
      </c>
      <c r="F98" s="149"/>
      <c r="G98" s="145">
        <f t="shared" si="16"/>
        <v>0</v>
      </c>
    </row>
    <row r="99" spans="1:7" ht="27" customHeight="1" x14ac:dyDescent="0.2">
      <c r="A99" s="88"/>
      <c r="B99" s="211"/>
      <c r="C99" s="179" t="s">
        <v>222</v>
      </c>
      <c r="D99" s="180" t="s">
        <v>35</v>
      </c>
      <c r="E99" s="226"/>
      <c r="F99" s="65"/>
      <c r="G99" s="181"/>
    </row>
    <row r="100" spans="1:7" ht="40.5" customHeight="1" x14ac:dyDescent="0.2">
      <c r="A100" s="212" t="s">
        <v>404</v>
      </c>
      <c r="B100" s="213" t="s">
        <v>407</v>
      </c>
      <c r="C100" s="182" t="s">
        <v>225</v>
      </c>
      <c r="D100" s="183" t="s">
        <v>43</v>
      </c>
      <c r="E100" s="227">
        <v>411</v>
      </c>
      <c r="F100" s="65"/>
      <c r="G100" s="184">
        <f t="shared" ref="G100:G102" si="17">ROUND(E100*F100,2)</f>
        <v>0</v>
      </c>
    </row>
    <row r="101" spans="1:7" ht="30.75" customHeight="1" x14ac:dyDescent="0.2">
      <c r="A101" s="212" t="s">
        <v>405</v>
      </c>
      <c r="B101" s="213" t="s">
        <v>220</v>
      </c>
      <c r="C101" s="182" t="s">
        <v>226</v>
      </c>
      <c r="D101" s="183" t="s">
        <v>43</v>
      </c>
      <c r="E101" s="227">
        <v>742</v>
      </c>
      <c r="F101" s="65"/>
      <c r="G101" s="184">
        <f t="shared" si="17"/>
        <v>0</v>
      </c>
    </row>
    <row r="102" spans="1:7" ht="37.5" customHeight="1" x14ac:dyDescent="0.2">
      <c r="A102" s="212" t="s">
        <v>406</v>
      </c>
      <c r="B102" s="213" t="s">
        <v>220</v>
      </c>
      <c r="C102" s="182" t="s">
        <v>227</v>
      </c>
      <c r="D102" s="183" t="s">
        <v>43</v>
      </c>
      <c r="E102" s="227">
        <v>635</v>
      </c>
      <c r="F102" s="65"/>
      <c r="G102" s="184">
        <f t="shared" si="17"/>
        <v>0</v>
      </c>
    </row>
    <row r="103" spans="1:7" ht="39.75" customHeight="1" x14ac:dyDescent="0.2">
      <c r="A103" s="387" t="s">
        <v>224</v>
      </c>
      <c r="B103" s="382"/>
      <c r="C103" s="382"/>
      <c r="D103" s="382"/>
      <c r="E103" s="382"/>
      <c r="F103" s="382"/>
      <c r="G103" s="154">
        <f>SUM(G93:G102)</f>
        <v>0</v>
      </c>
    </row>
    <row r="104" spans="1:7" ht="27.75" customHeight="1" x14ac:dyDescent="0.2">
      <c r="A104" s="88" t="s">
        <v>122</v>
      </c>
      <c r="B104" s="215" t="s">
        <v>58</v>
      </c>
      <c r="C104" s="137" t="s">
        <v>59</v>
      </c>
      <c r="D104" s="138" t="s">
        <v>35</v>
      </c>
      <c r="E104" s="144"/>
      <c r="F104" s="149"/>
      <c r="G104" s="150"/>
    </row>
    <row r="105" spans="1:7" ht="35.25" customHeight="1" x14ac:dyDescent="0.2">
      <c r="A105" s="88"/>
      <c r="B105" s="211" t="s">
        <v>92</v>
      </c>
      <c r="C105" s="401" t="s">
        <v>93</v>
      </c>
      <c r="D105" s="402"/>
      <c r="E105" s="402"/>
      <c r="F105" s="403"/>
      <c r="G105" s="150"/>
    </row>
    <row r="106" spans="1:7" ht="41.25" customHeight="1" x14ac:dyDescent="0.2">
      <c r="A106" s="212" t="s">
        <v>123</v>
      </c>
      <c r="B106" s="216" t="s">
        <v>92</v>
      </c>
      <c r="C106" s="151" t="s">
        <v>228</v>
      </c>
      <c r="D106" s="178" t="s">
        <v>43</v>
      </c>
      <c r="E106" s="228">
        <v>881</v>
      </c>
      <c r="F106" s="149"/>
      <c r="G106" s="145">
        <f>ROUND(E106*F106,2)</f>
        <v>0</v>
      </c>
    </row>
    <row r="107" spans="1:7" ht="47.25" customHeight="1" x14ac:dyDescent="0.2">
      <c r="A107" s="212" t="s">
        <v>124</v>
      </c>
      <c r="B107" s="216" t="s">
        <v>92</v>
      </c>
      <c r="C107" s="151" t="s">
        <v>229</v>
      </c>
      <c r="D107" s="178" t="s">
        <v>43</v>
      </c>
      <c r="E107" s="228">
        <v>176</v>
      </c>
      <c r="F107" s="149"/>
      <c r="G107" s="145">
        <f>ROUND(E107*F107,2)</f>
        <v>0</v>
      </c>
    </row>
    <row r="108" spans="1:7" ht="50.25" customHeight="1" x14ac:dyDescent="0.2">
      <c r="A108" s="212" t="s">
        <v>414</v>
      </c>
      <c r="B108" s="218" t="s">
        <v>92</v>
      </c>
      <c r="C108" s="151" t="s">
        <v>230</v>
      </c>
      <c r="D108" s="178" t="s">
        <v>43</v>
      </c>
      <c r="E108" s="228">
        <v>242</v>
      </c>
      <c r="F108" s="149"/>
      <c r="G108" s="145">
        <f>ROUND(E108*F108,2)</f>
        <v>0</v>
      </c>
    </row>
    <row r="109" spans="1:7" ht="43.5" customHeight="1" x14ac:dyDescent="0.2">
      <c r="A109" s="212" t="s">
        <v>415</v>
      </c>
      <c r="B109" s="218" t="s">
        <v>92</v>
      </c>
      <c r="C109" s="151" t="s">
        <v>137</v>
      </c>
      <c r="D109" s="178" t="s">
        <v>43</v>
      </c>
      <c r="E109" s="228">
        <v>96</v>
      </c>
      <c r="F109" s="149"/>
      <c r="G109" s="145">
        <f>ROUND(E109*F109,2)</f>
        <v>0</v>
      </c>
    </row>
    <row r="110" spans="1:7" s="120" customFormat="1" ht="21.75" hidden="1" customHeight="1" x14ac:dyDescent="0.2">
      <c r="A110" s="185"/>
      <c r="B110" s="279"/>
      <c r="C110" s="280" t="s">
        <v>138</v>
      </c>
      <c r="D110" s="281"/>
      <c r="E110" s="282"/>
      <c r="F110" s="283"/>
      <c r="G110" s="284"/>
    </row>
    <row r="111" spans="1:7" s="120" customFormat="1" ht="43.5" hidden="1" customHeight="1" x14ac:dyDescent="0.2">
      <c r="A111" s="185" t="s">
        <v>221</v>
      </c>
      <c r="B111" s="279"/>
      <c r="C111" s="285" t="s">
        <v>139</v>
      </c>
      <c r="D111" s="286"/>
      <c r="E111" s="287"/>
      <c r="F111" s="283"/>
      <c r="G111" s="284">
        <f>ROUND(E111*F111,2)</f>
        <v>0</v>
      </c>
    </row>
    <row r="112" spans="1:7" s="120" customFormat="1" ht="43.5" hidden="1" customHeight="1" x14ac:dyDescent="0.2">
      <c r="A112" s="185" t="s">
        <v>416</v>
      </c>
      <c r="B112" s="279"/>
      <c r="C112" s="285" t="s">
        <v>140</v>
      </c>
      <c r="D112" s="286"/>
      <c r="E112" s="287"/>
      <c r="F112" s="283"/>
      <c r="G112" s="284">
        <f>ROUND(E112*F112,2)</f>
        <v>0</v>
      </c>
    </row>
    <row r="113" spans="1:7" ht="24" customHeight="1" x14ac:dyDescent="0.2">
      <c r="A113" s="88"/>
      <c r="B113" s="217"/>
      <c r="C113" s="397" t="s">
        <v>417</v>
      </c>
      <c r="D113" s="398"/>
      <c r="E113" s="398"/>
      <c r="F113" s="399"/>
      <c r="G113" s="150"/>
    </row>
    <row r="114" spans="1:7" ht="37.5" customHeight="1" x14ac:dyDescent="0.2">
      <c r="A114" s="212" t="s">
        <v>221</v>
      </c>
      <c r="B114" s="216" t="s">
        <v>419</v>
      </c>
      <c r="C114" s="151" t="s">
        <v>421</v>
      </c>
      <c r="D114" s="134" t="s">
        <v>43</v>
      </c>
      <c r="E114" s="152">
        <v>1973</v>
      </c>
      <c r="F114" s="147"/>
      <c r="G114" s="145">
        <f>ROUND(E114*F114,2)</f>
        <v>0</v>
      </c>
    </row>
    <row r="115" spans="1:7" ht="30.75" customHeight="1" x14ac:dyDescent="0.2">
      <c r="A115" s="88"/>
      <c r="B115" s="211"/>
      <c r="C115" s="155" t="s">
        <v>418</v>
      </c>
      <c r="D115" s="134"/>
      <c r="E115" s="164"/>
      <c r="F115" s="149"/>
      <c r="G115" s="150"/>
    </row>
    <row r="116" spans="1:7" ht="41.25" customHeight="1" x14ac:dyDescent="0.2">
      <c r="A116" s="212" t="s">
        <v>416</v>
      </c>
      <c r="B116" s="218" t="s">
        <v>422</v>
      </c>
      <c r="C116" s="159" t="s">
        <v>420</v>
      </c>
      <c r="D116" s="134" t="s">
        <v>43</v>
      </c>
      <c r="E116" s="152">
        <v>53</v>
      </c>
      <c r="F116" s="149"/>
      <c r="G116" s="145">
        <f>ROUND(E116*F116,2)</f>
        <v>0</v>
      </c>
    </row>
    <row r="117" spans="1:7" ht="52.5" customHeight="1" x14ac:dyDescent="0.2">
      <c r="A117" s="212" t="s">
        <v>424</v>
      </c>
      <c r="B117" s="218" t="s">
        <v>94</v>
      </c>
      <c r="C117" s="159" t="s">
        <v>231</v>
      </c>
      <c r="D117" s="134" t="s">
        <v>43</v>
      </c>
      <c r="E117" s="152">
        <v>12</v>
      </c>
      <c r="F117" s="149"/>
      <c r="G117" s="145">
        <f t="shared" ref="G117:G120" si="18">ROUND(E117*F117,2)</f>
        <v>0</v>
      </c>
    </row>
    <row r="118" spans="1:7" ht="44.25" customHeight="1" x14ac:dyDescent="0.2">
      <c r="A118" s="212" t="s">
        <v>425</v>
      </c>
      <c r="B118" s="218" t="s">
        <v>94</v>
      </c>
      <c r="C118" s="159" t="s">
        <v>423</v>
      </c>
      <c r="D118" s="134" t="s">
        <v>49</v>
      </c>
      <c r="E118" s="152">
        <v>2</v>
      </c>
      <c r="F118" s="149"/>
      <c r="G118" s="145">
        <f t="shared" si="18"/>
        <v>0</v>
      </c>
    </row>
    <row r="119" spans="1:7" ht="47.25" customHeight="1" x14ac:dyDescent="0.2">
      <c r="A119" s="212" t="s">
        <v>426</v>
      </c>
      <c r="B119" s="218" t="s">
        <v>94</v>
      </c>
      <c r="C119" s="159" t="s">
        <v>433</v>
      </c>
      <c r="D119" s="134" t="s">
        <v>49</v>
      </c>
      <c r="E119" s="152">
        <v>2</v>
      </c>
      <c r="F119" s="149"/>
      <c r="G119" s="145">
        <f t="shared" si="18"/>
        <v>0</v>
      </c>
    </row>
    <row r="120" spans="1:7" ht="49.5" customHeight="1" x14ac:dyDescent="0.2">
      <c r="A120" s="212" t="s">
        <v>427</v>
      </c>
      <c r="B120" s="218" t="s">
        <v>94</v>
      </c>
      <c r="C120" s="159" t="s">
        <v>428</v>
      </c>
      <c r="D120" s="134" t="s">
        <v>84</v>
      </c>
      <c r="E120" s="152">
        <v>5.5</v>
      </c>
      <c r="F120" s="149"/>
      <c r="G120" s="145">
        <f t="shared" si="18"/>
        <v>0</v>
      </c>
    </row>
    <row r="121" spans="1:7" ht="43.5" customHeight="1" x14ac:dyDescent="0.2">
      <c r="A121" s="387" t="s">
        <v>60</v>
      </c>
      <c r="B121" s="382"/>
      <c r="C121" s="382"/>
      <c r="D121" s="382"/>
      <c r="E121" s="382"/>
      <c r="F121" s="382"/>
      <c r="G121" s="167">
        <f>SUM(G106:G120)</f>
        <v>0</v>
      </c>
    </row>
    <row r="122" spans="1:7" ht="43.5" customHeight="1" x14ac:dyDescent="0.2">
      <c r="A122" s="235" t="s">
        <v>125</v>
      </c>
      <c r="B122" s="217" t="s">
        <v>100</v>
      </c>
      <c r="C122" s="155" t="s">
        <v>101</v>
      </c>
      <c r="D122" s="168"/>
      <c r="E122" s="169"/>
      <c r="F122" s="170"/>
      <c r="G122" s="171"/>
    </row>
    <row r="123" spans="1:7" ht="35.25" customHeight="1" x14ac:dyDescent="0.2">
      <c r="A123" s="236" t="s">
        <v>429</v>
      </c>
      <c r="B123" s="213" t="s">
        <v>430</v>
      </c>
      <c r="C123" s="172" t="s">
        <v>232</v>
      </c>
      <c r="D123" s="134" t="s">
        <v>43</v>
      </c>
      <c r="E123" s="152">
        <v>16</v>
      </c>
      <c r="F123" s="170"/>
      <c r="G123" s="145">
        <f>ROUND(E123*F123,2)</f>
        <v>0</v>
      </c>
    </row>
    <row r="124" spans="1:7" ht="43.5" customHeight="1" x14ac:dyDescent="0.2">
      <c r="A124" s="236" t="s">
        <v>431</v>
      </c>
      <c r="B124" s="213" t="s">
        <v>430</v>
      </c>
      <c r="C124" s="172" t="s">
        <v>233</v>
      </c>
      <c r="D124" s="134" t="s">
        <v>43</v>
      </c>
      <c r="E124" s="152">
        <v>654.5</v>
      </c>
      <c r="F124" s="170"/>
      <c r="G124" s="145">
        <f>ROUND(E124*F124,2)</f>
        <v>0</v>
      </c>
    </row>
    <row r="125" spans="1:7" ht="43.5" customHeight="1" x14ac:dyDescent="0.2">
      <c r="A125" s="386" t="s">
        <v>102</v>
      </c>
      <c r="B125" s="386"/>
      <c r="C125" s="386"/>
      <c r="D125" s="386"/>
      <c r="E125" s="386"/>
      <c r="F125" s="386"/>
      <c r="G125" s="167">
        <f>SUM(G123:G124)</f>
        <v>0</v>
      </c>
    </row>
    <row r="126" spans="1:7" ht="43.5" customHeight="1" thickBot="1" x14ac:dyDescent="0.25">
      <c r="A126" s="383" t="s">
        <v>432</v>
      </c>
      <c r="B126" s="384"/>
      <c r="C126" s="384"/>
      <c r="D126" s="384"/>
      <c r="E126" s="384"/>
      <c r="F126" s="385"/>
      <c r="G126" s="173">
        <f>G125+G121+G103+G76+G54+G41+G37</f>
        <v>0</v>
      </c>
    </row>
    <row r="127" spans="1:7" ht="29.25" customHeight="1" x14ac:dyDescent="0.3">
      <c r="A127" s="214" t="s">
        <v>25</v>
      </c>
      <c r="C127" s="174"/>
      <c r="D127" s="174"/>
      <c r="E127" s="232"/>
      <c r="F127" s="174"/>
      <c r="G127" s="175"/>
    </row>
  </sheetData>
  <mergeCells count="22">
    <mergeCell ref="A1:G1"/>
    <mergeCell ref="A3:A4"/>
    <mergeCell ref="B3:B4"/>
    <mergeCell ref="C3:C4"/>
    <mergeCell ref="D3:E3"/>
    <mergeCell ref="A2:G2"/>
    <mergeCell ref="A5:G5"/>
    <mergeCell ref="A91:F91"/>
    <mergeCell ref="A126:F126"/>
    <mergeCell ref="A125:F125"/>
    <mergeCell ref="A121:F121"/>
    <mergeCell ref="A103:F103"/>
    <mergeCell ref="A76:F76"/>
    <mergeCell ref="A6:G6"/>
    <mergeCell ref="C113:F113"/>
    <mergeCell ref="C55:G55"/>
    <mergeCell ref="C42:F42"/>
    <mergeCell ref="C92:F92"/>
    <mergeCell ref="C105:F105"/>
    <mergeCell ref="A54:F54"/>
    <mergeCell ref="A41:F41"/>
    <mergeCell ref="A37:F37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9" zoomScale="120" zoomScaleNormal="120" zoomScaleSheetLayoutView="100" workbookViewId="0">
      <selection activeCell="G26" sqref="G26"/>
    </sheetView>
  </sheetViews>
  <sheetFormatPr defaultRowHeight="43.5" customHeight="1" x14ac:dyDescent="0.2"/>
  <cols>
    <col min="1" max="1" width="6.42578125" customWidth="1"/>
    <col min="2" max="2" width="10.85546875" customWidth="1"/>
    <col min="3" max="3" width="49.28515625" style="54" customWidth="1"/>
    <col min="4" max="4" width="7.7109375" customWidth="1"/>
    <col min="5" max="5" width="9.140625" customWidth="1"/>
    <col min="6" max="6" width="10.5703125" customWidth="1"/>
    <col min="7" max="7" width="11" customWidth="1"/>
  </cols>
  <sheetData>
    <row r="1" spans="1:8" ht="76.5" customHeight="1" thickBot="1" x14ac:dyDescent="0.25">
      <c r="A1" s="305" t="str">
        <f>zestawienie!A2</f>
        <v xml:space="preserve">Kosztorys ofertowy
Zadanie 4 "Budowa odcinka drogi (tzw. obwodnicy Bazy Las) pomiędzy drogą krajową nr 3 i ul. Ludzi Morza"
</v>
      </c>
      <c r="B1" s="306"/>
      <c r="C1" s="306"/>
      <c r="D1" s="306"/>
      <c r="E1" s="306"/>
      <c r="F1" s="306"/>
      <c r="G1" s="307"/>
    </row>
    <row r="2" spans="1:8" ht="39" customHeight="1" x14ac:dyDescent="0.2">
      <c r="A2" s="358" t="s">
        <v>15</v>
      </c>
      <c r="B2" s="411" t="s">
        <v>26</v>
      </c>
      <c r="C2" s="351" t="s">
        <v>27</v>
      </c>
      <c r="D2" s="351" t="s">
        <v>28</v>
      </c>
      <c r="E2" s="351"/>
      <c r="F2" s="11" t="s">
        <v>408</v>
      </c>
      <c r="G2" s="12" t="s">
        <v>409</v>
      </c>
    </row>
    <row r="3" spans="1:8" ht="30" customHeight="1" x14ac:dyDescent="0.2">
      <c r="A3" s="359"/>
      <c r="B3" s="412"/>
      <c r="C3" s="352"/>
      <c r="D3" s="94" t="s">
        <v>29</v>
      </c>
      <c r="E3" s="94" t="s">
        <v>75</v>
      </c>
      <c r="F3" s="33" t="s">
        <v>19</v>
      </c>
      <c r="G3" s="34" t="s">
        <v>19</v>
      </c>
    </row>
    <row r="4" spans="1:8" ht="33" customHeight="1" x14ac:dyDescent="0.2">
      <c r="A4" s="405" t="s">
        <v>133</v>
      </c>
      <c r="B4" s="406"/>
      <c r="C4" s="406"/>
      <c r="D4" s="406"/>
      <c r="E4" s="406"/>
      <c r="F4" s="406"/>
      <c r="G4" s="407"/>
    </row>
    <row r="5" spans="1:8" ht="32.25" customHeight="1" x14ac:dyDescent="0.2">
      <c r="A5" s="91"/>
      <c r="B5" s="112"/>
      <c r="C5" s="413" t="s">
        <v>236</v>
      </c>
      <c r="D5" s="414"/>
      <c r="E5" s="414"/>
      <c r="F5" s="414"/>
      <c r="G5" s="415"/>
    </row>
    <row r="6" spans="1:8" ht="33" customHeight="1" x14ac:dyDescent="0.2">
      <c r="A6" s="92" t="s">
        <v>148</v>
      </c>
      <c r="B6" s="112" t="s">
        <v>434</v>
      </c>
      <c r="C6" s="104" t="s">
        <v>234</v>
      </c>
      <c r="D6" s="67" t="s">
        <v>43</v>
      </c>
      <c r="E6" s="103">
        <v>188.44</v>
      </c>
      <c r="F6" s="64"/>
      <c r="G6" s="98">
        <f>ROUND(E6*F6,2)</f>
        <v>0</v>
      </c>
      <c r="H6" s="194"/>
    </row>
    <row r="7" spans="1:8" ht="25.5" customHeight="1" x14ac:dyDescent="0.2">
      <c r="A7" s="92" t="s">
        <v>149</v>
      </c>
      <c r="B7" s="112" t="s">
        <v>434</v>
      </c>
      <c r="C7" s="104" t="s">
        <v>235</v>
      </c>
      <c r="D7" s="67" t="s">
        <v>43</v>
      </c>
      <c r="E7" s="103">
        <v>96.65</v>
      </c>
      <c r="F7" s="53"/>
      <c r="G7" s="98">
        <f t="shared" ref="G7:G9" si="0">ROUND(E7*F7,2)</f>
        <v>0</v>
      </c>
      <c r="H7" s="194"/>
    </row>
    <row r="8" spans="1:8" ht="26.25" customHeight="1" x14ac:dyDescent="0.2">
      <c r="A8" s="92" t="s">
        <v>150</v>
      </c>
      <c r="B8" s="112" t="s">
        <v>434</v>
      </c>
      <c r="C8" s="121" t="s">
        <v>143</v>
      </c>
      <c r="D8" s="67" t="s">
        <v>44</v>
      </c>
      <c r="E8" s="67">
        <v>1</v>
      </c>
      <c r="F8" s="53"/>
      <c r="G8" s="98">
        <f t="shared" si="0"/>
        <v>0</v>
      </c>
    </row>
    <row r="9" spans="1:8" ht="22.5" customHeight="1" x14ac:dyDescent="0.2">
      <c r="A9" s="92" t="s">
        <v>151</v>
      </c>
      <c r="B9" s="112" t="s">
        <v>434</v>
      </c>
      <c r="C9" s="111" t="s">
        <v>141</v>
      </c>
      <c r="D9" s="67" t="s">
        <v>44</v>
      </c>
      <c r="E9" s="67">
        <v>1</v>
      </c>
      <c r="F9" s="64"/>
      <c r="G9" s="98">
        <f t="shared" si="0"/>
        <v>0</v>
      </c>
    </row>
    <row r="10" spans="1:8" ht="38.25" customHeight="1" x14ac:dyDescent="0.2">
      <c r="A10" s="84"/>
      <c r="B10" s="112"/>
      <c r="C10" s="413" t="s">
        <v>435</v>
      </c>
      <c r="D10" s="414"/>
      <c r="E10" s="414"/>
      <c r="F10" s="414"/>
      <c r="G10" s="415"/>
    </row>
    <row r="11" spans="1:8" ht="29.25" customHeight="1" x14ac:dyDescent="0.2">
      <c r="A11" s="92" t="s">
        <v>152</v>
      </c>
      <c r="B11" s="112" t="s">
        <v>434</v>
      </c>
      <c r="C11" s="36" t="s">
        <v>237</v>
      </c>
      <c r="D11" s="67" t="s">
        <v>44</v>
      </c>
      <c r="E11" s="67">
        <v>5</v>
      </c>
      <c r="F11" s="53"/>
      <c r="G11" s="98">
        <f t="shared" ref="G11:G12" si="1">ROUND(E11*F11,2)</f>
        <v>0</v>
      </c>
    </row>
    <row r="12" spans="1:8" ht="29.25" customHeight="1" x14ac:dyDescent="0.2">
      <c r="A12" s="92" t="s">
        <v>153</v>
      </c>
      <c r="B12" s="112" t="s">
        <v>434</v>
      </c>
      <c r="C12" s="36" t="s">
        <v>238</v>
      </c>
      <c r="D12" s="67" t="s">
        <v>44</v>
      </c>
      <c r="E12" s="67">
        <v>1</v>
      </c>
      <c r="F12" s="53"/>
      <c r="G12" s="98">
        <f t="shared" si="1"/>
        <v>0</v>
      </c>
    </row>
    <row r="13" spans="1:8" ht="29.25" customHeight="1" x14ac:dyDescent="0.2">
      <c r="A13" s="92" t="s">
        <v>154</v>
      </c>
      <c r="B13" s="112" t="s">
        <v>434</v>
      </c>
      <c r="C13" s="56" t="s">
        <v>436</v>
      </c>
      <c r="D13" s="67" t="s">
        <v>44</v>
      </c>
      <c r="E13" s="67">
        <v>27</v>
      </c>
      <c r="F13" s="53"/>
      <c r="G13" s="98">
        <f t="shared" ref="G13:G20" si="2">ROUND(E13*F13,2)</f>
        <v>0</v>
      </c>
      <c r="H13" s="194"/>
    </row>
    <row r="14" spans="1:8" ht="24.75" customHeight="1" x14ac:dyDescent="0.2">
      <c r="A14" s="92"/>
      <c r="B14" s="112"/>
      <c r="C14" s="190" t="s">
        <v>239</v>
      </c>
      <c r="D14" s="67"/>
      <c r="E14" s="67"/>
      <c r="F14" s="53"/>
      <c r="G14" s="98"/>
    </row>
    <row r="15" spans="1:8" ht="50.25" customHeight="1" x14ac:dyDescent="0.2">
      <c r="A15" s="92" t="s">
        <v>155</v>
      </c>
      <c r="B15" s="112" t="s">
        <v>434</v>
      </c>
      <c r="C15" s="56" t="s">
        <v>243</v>
      </c>
      <c r="D15" s="56" t="s">
        <v>44</v>
      </c>
      <c r="E15" s="56">
        <v>6</v>
      </c>
      <c r="F15" s="53"/>
      <c r="G15" s="98">
        <f t="shared" si="2"/>
        <v>0</v>
      </c>
    </row>
    <row r="16" spans="1:8" ht="67.5" customHeight="1" x14ac:dyDescent="0.2">
      <c r="A16" s="92" t="s">
        <v>156</v>
      </c>
      <c r="B16" s="112" t="s">
        <v>434</v>
      </c>
      <c r="C16" s="56" t="s">
        <v>244</v>
      </c>
      <c r="D16" s="56" t="s">
        <v>44</v>
      </c>
      <c r="E16" s="56">
        <v>19</v>
      </c>
      <c r="F16" s="53"/>
      <c r="G16" s="98">
        <f t="shared" si="2"/>
        <v>0</v>
      </c>
    </row>
    <row r="17" spans="1:8" ht="39" customHeight="1" x14ac:dyDescent="0.2">
      <c r="A17" s="84"/>
      <c r="B17" s="112"/>
      <c r="C17" s="413" t="s">
        <v>438</v>
      </c>
      <c r="D17" s="414"/>
      <c r="E17" s="414"/>
      <c r="F17" s="414"/>
      <c r="G17" s="415"/>
    </row>
    <row r="18" spans="1:8" ht="27" customHeight="1" x14ac:dyDescent="0.2">
      <c r="A18" s="126" t="s">
        <v>157</v>
      </c>
      <c r="B18" s="112" t="s">
        <v>437</v>
      </c>
      <c r="C18" s="104" t="s">
        <v>240</v>
      </c>
      <c r="D18" s="186" t="s">
        <v>43</v>
      </c>
      <c r="E18" s="187">
        <v>4</v>
      </c>
      <c r="F18" s="53"/>
      <c r="G18" s="98">
        <f t="shared" si="2"/>
        <v>0</v>
      </c>
      <c r="H18" s="194"/>
    </row>
    <row r="19" spans="1:8" ht="39" customHeight="1" x14ac:dyDescent="0.2">
      <c r="A19" s="126" t="s">
        <v>158</v>
      </c>
      <c r="B19" s="112" t="s">
        <v>437</v>
      </c>
      <c r="C19" s="104" t="s">
        <v>241</v>
      </c>
      <c r="D19" s="188" t="s">
        <v>43</v>
      </c>
      <c r="E19" s="189">
        <v>101.15</v>
      </c>
      <c r="F19" s="53"/>
      <c r="G19" s="98">
        <f t="shared" si="2"/>
        <v>0</v>
      </c>
      <c r="H19" s="194"/>
    </row>
    <row r="20" spans="1:8" ht="34.5" customHeight="1" x14ac:dyDescent="0.2">
      <c r="A20" s="126" t="s">
        <v>159</v>
      </c>
      <c r="B20" s="112" t="s">
        <v>437</v>
      </c>
      <c r="C20" s="121" t="s">
        <v>143</v>
      </c>
      <c r="D20" s="67" t="s">
        <v>44</v>
      </c>
      <c r="E20" s="67">
        <v>1</v>
      </c>
      <c r="F20" s="53"/>
      <c r="G20" s="98">
        <f t="shared" si="2"/>
        <v>0</v>
      </c>
    </row>
    <row r="21" spans="1:8" ht="29.25" customHeight="1" x14ac:dyDescent="0.2">
      <c r="A21" s="191"/>
      <c r="B21" s="112"/>
      <c r="C21" s="66" t="s">
        <v>242</v>
      </c>
      <c r="D21" s="67"/>
      <c r="E21" s="67"/>
      <c r="F21" s="131"/>
      <c r="G21" s="98"/>
    </row>
    <row r="22" spans="1:8" ht="53.25" customHeight="1" x14ac:dyDescent="0.2">
      <c r="A22" s="191" t="s">
        <v>160</v>
      </c>
      <c r="B22" s="112" t="s">
        <v>437</v>
      </c>
      <c r="C22" s="121" t="s">
        <v>243</v>
      </c>
      <c r="D22" s="67" t="s">
        <v>44</v>
      </c>
      <c r="E22" s="67">
        <v>5</v>
      </c>
      <c r="F22" s="131"/>
      <c r="G22" s="98">
        <f t="shared" ref="G22" si="3">ROUND(E22*F22,2)</f>
        <v>0</v>
      </c>
    </row>
    <row r="23" spans="1:8" ht="47.25" customHeight="1" x14ac:dyDescent="0.2">
      <c r="A23" s="408" t="s">
        <v>439</v>
      </c>
      <c r="B23" s="409"/>
      <c r="C23" s="409"/>
      <c r="D23" s="409"/>
      <c r="E23" s="409"/>
      <c r="F23" s="410"/>
      <c r="G23" s="93">
        <f>SUM(G6:G22)</f>
        <v>0</v>
      </c>
    </row>
    <row r="24" spans="1:8" ht="35.25" customHeight="1" x14ac:dyDescent="0.2">
      <c r="A24" s="81" t="s">
        <v>25</v>
      </c>
      <c r="B24" s="54"/>
      <c r="D24" s="54"/>
      <c r="E24" s="54"/>
      <c r="F24" s="54"/>
      <c r="G24" s="54"/>
    </row>
    <row r="25" spans="1:8" ht="67.5" customHeight="1" x14ac:dyDescent="0.2"/>
    <row r="26" spans="1:8" ht="67.5" customHeight="1" x14ac:dyDescent="0.2"/>
    <row r="27" spans="1:8" ht="67.5" customHeight="1" x14ac:dyDescent="0.2"/>
    <row r="28" spans="1:8" ht="67.5" customHeight="1" x14ac:dyDescent="0.2"/>
    <row r="29" spans="1:8" ht="67.5" customHeight="1" x14ac:dyDescent="0.2"/>
    <row r="30" spans="1:8" ht="67.5" customHeight="1" x14ac:dyDescent="0.2"/>
    <row r="31" spans="1:8" ht="67.5" customHeight="1" x14ac:dyDescent="0.2"/>
  </sheetData>
  <mergeCells count="10">
    <mergeCell ref="A4:G4"/>
    <mergeCell ref="A23:F23"/>
    <mergeCell ref="A1:G1"/>
    <mergeCell ref="A2:A3"/>
    <mergeCell ref="B2:B3"/>
    <mergeCell ref="C2:C3"/>
    <mergeCell ref="D2:E2"/>
    <mergeCell ref="C5:G5"/>
    <mergeCell ref="C10:G10"/>
    <mergeCell ref="C17:G17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zoomScale="130" zoomScaleNormal="130" zoomScaleSheetLayoutView="100" workbookViewId="0">
      <selection activeCell="A5" sqref="A5:G5"/>
    </sheetView>
  </sheetViews>
  <sheetFormatPr defaultColWidth="9.140625" defaultRowHeight="43.5" customHeight="1" x14ac:dyDescent="0.2"/>
  <cols>
    <col min="1" max="1" width="7.85546875" style="124" customWidth="1"/>
    <col min="2" max="2" width="12.28515625" style="255" customWidth="1"/>
    <col min="3" max="3" width="49.42578125" style="54" customWidth="1"/>
    <col min="4" max="4" width="7.7109375" style="54" customWidth="1"/>
    <col min="5" max="5" width="8.7109375" style="115" customWidth="1"/>
    <col min="6" max="6" width="11" style="54" customWidth="1"/>
    <col min="7" max="7" width="12.85546875" style="54" customWidth="1"/>
    <col min="8" max="16384" width="9.140625" style="54"/>
  </cols>
  <sheetData>
    <row r="1" spans="1:7" ht="57.75" customHeight="1" thickBot="1" x14ac:dyDescent="0.25">
      <c r="A1" s="426" t="str">
        <f>zestawienie!A2</f>
        <v xml:space="preserve">Kosztorys ofertowy
Zadanie 4 "Budowa odcinka drogi (tzw. obwodnicy Bazy Las) pomiędzy drogą krajową nr 3 i ul. Ludzi Morza"
</v>
      </c>
      <c r="B1" s="427"/>
      <c r="C1" s="427"/>
      <c r="D1" s="427"/>
      <c r="E1" s="427"/>
      <c r="F1" s="427"/>
      <c r="G1" s="428"/>
    </row>
    <row r="2" spans="1:7" ht="30" customHeight="1" x14ac:dyDescent="0.2">
      <c r="A2" s="429" t="s">
        <v>15</v>
      </c>
      <c r="B2" s="431" t="s">
        <v>26</v>
      </c>
      <c r="C2" s="433" t="s">
        <v>27</v>
      </c>
      <c r="D2" s="433" t="s">
        <v>28</v>
      </c>
      <c r="E2" s="433"/>
      <c r="F2" s="105" t="s">
        <v>408</v>
      </c>
      <c r="G2" s="106" t="s">
        <v>409</v>
      </c>
    </row>
    <row r="3" spans="1:7" ht="25.5" customHeight="1" x14ac:dyDescent="0.2">
      <c r="A3" s="430"/>
      <c r="B3" s="432"/>
      <c r="C3" s="434"/>
      <c r="D3" s="107" t="s">
        <v>29</v>
      </c>
      <c r="E3" s="114" t="s">
        <v>91</v>
      </c>
      <c r="F3" s="108" t="s">
        <v>19</v>
      </c>
      <c r="G3" s="109" t="s">
        <v>19</v>
      </c>
    </row>
    <row r="4" spans="1:7" ht="23.25" customHeight="1" x14ac:dyDescent="0.2">
      <c r="A4" s="405" t="s">
        <v>440</v>
      </c>
      <c r="B4" s="417"/>
      <c r="C4" s="417"/>
      <c r="D4" s="417"/>
      <c r="E4" s="417"/>
      <c r="F4" s="417"/>
      <c r="G4" s="418"/>
    </row>
    <row r="5" spans="1:7" s="255" customFormat="1" ht="23.25" customHeight="1" x14ac:dyDescent="0.2">
      <c r="A5" s="416" t="s">
        <v>447</v>
      </c>
      <c r="B5" s="416"/>
      <c r="C5" s="416"/>
      <c r="D5" s="416"/>
      <c r="E5" s="416"/>
      <c r="F5" s="416"/>
      <c r="G5" s="416"/>
    </row>
    <row r="6" spans="1:7" ht="27" customHeight="1" x14ac:dyDescent="0.2">
      <c r="A6" s="123" t="s">
        <v>76</v>
      </c>
      <c r="B6" s="251" t="s">
        <v>441</v>
      </c>
      <c r="C6" s="290" t="s">
        <v>442</v>
      </c>
      <c r="D6" s="244" t="s">
        <v>48</v>
      </c>
      <c r="E6" s="113">
        <v>1</v>
      </c>
      <c r="F6" s="102"/>
      <c r="G6" s="83">
        <f t="shared" ref="G6" si="0">ROUND(E6*F6,2)</f>
        <v>0</v>
      </c>
    </row>
    <row r="7" spans="1:7" ht="24.75" customHeight="1" x14ac:dyDescent="0.2">
      <c r="A7" s="123" t="s">
        <v>161</v>
      </c>
      <c r="B7" s="251" t="s">
        <v>441</v>
      </c>
      <c r="C7" s="69" t="s">
        <v>245</v>
      </c>
      <c r="D7" s="244" t="s">
        <v>48</v>
      </c>
      <c r="E7" s="113">
        <v>1</v>
      </c>
      <c r="F7" s="102"/>
      <c r="G7" s="82">
        <f>ROUND(E7*F7,2)</f>
        <v>0</v>
      </c>
    </row>
    <row r="8" spans="1:7" ht="24.75" customHeight="1" x14ac:dyDescent="0.2">
      <c r="A8" s="123" t="s">
        <v>162</v>
      </c>
      <c r="B8" s="252" t="s">
        <v>441</v>
      </c>
      <c r="C8" s="69" t="s">
        <v>246</v>
      </c>
      <c r="D8" s="244" t="s">
        <v>48</v>
      </c>
      <c r="E8" s="113">
        <v>1</v>
      </c>
      <c r="F8" s="127"/>
      <c r="G8" s="125">
        <f t="shared" ref="G8:G12" si="1">ROUND(E8*F8,2)</f>
        <v>0</v>
      </c>
    </row>
    <row r="9" spans="1:7" ht="27.75" customHeight="1" x14ac:dyDescent="0.2">
      <c r="A9" s="123" t="s">
        <v>163</v>
      </c>
      <c r="B9" s="253" t="s">
        <v>441</v>
      </c>
      <c r="C9" s="69" t="s">
        <v>247</v>
      </c>
      <c r="D9" s="244" t="s">
        <v>48</v>
      </c>
      <c r="E9" s="113">
        <v>1</v>
      </c>
      <c r="F9" s="102"/>
      <c r="G9" s="82">
        <f t="shared" si="1"/>
        <v>0</v>
      </c>
    </row>
    <row r="10" spans="1:7" ht="27.75" customHeight="1" x14ac:dyDescent="0.2">
      <c r="A10" s="123" t="s">
        <v>164</v>
      </c>
      <c r="B10" s="254" t="s">
        <v>441</v>
      </c>
      <c r="C10" s="69" t="s">
        <v>248</v>
      </c>
      <c r="D10" s="244" t="s">
        <v>48</v>
      </c>
      <c r="E10" s="113">
        <v>1</v>
      </c>
      <c r="F10" s="65"/>
      <c r="G10" s="82">
        <f t="shared" si="1"/>
        <v>0</v>
      </c>
    </row>
    <row r="11" spans="1:7" ht="26.25" customHeight="1" x14ac:dyDescent="0.2">
      <c r="A11" s="123" t="s">
        <v>165</v>
      </c>
      <c r="B11" s="254" t="s">
        <v>441</v>
      </c>
      <c r="C11" s="69" t="s">
        <v>249</v>
      </c>
      <c r="D11" s="244" t="s">
        <v>48</v>
      </c>
      <c r="E11" s="113">
        <v>1</v>
      </c>
      <c r="F11" s="65"/>
      <c r="G11" s="82">
        <f t="shared" ref="G11" si="2">ROUND(E11*F11,2)</f>
        <v>0</v>
      </c>
    </row>
    <row r="12" spans="1:7" ht="30.75" customHeight="1" x14ac:dyDescent="0.2">
      <c r="A12" s="123" t="s">
        <v>166</v>
      </c>
      <c r="B12" s="254" t="s">
        <v>441</v>
      </c>
      <c r="C12" s="289" t="s">
        <v>78</v>
      </c>
      <c r="D12" s="246" t="s">
        <v>48</v>
      </c>
      <c r="E12" s="250">
        <v>1</v>
      </c>
      <c r="F12" s="102"/>
      <c r="G12" s="82">
        <f t="shared" si="1"/>
        <v>0</v>
      </c>
    </row>
    <row r="13" spans="1:7" ht="23.25" customHeight="1" x14ac:dyDescent="0.2">
      <c r="A13" s="422" t="s">
        <v>252</v>
      </c>
      <c r="B13" s="423"/>
      <c r="C13" s="423"/>
      <c r="D13" s="423"/>
      <c r="E13" s="423"/>
      <c r="F13" s="423"/>
      <c r="G13" s="193">
        <f>SUM(G7:G12)</f>
        <v>0</v>
      </c>
    </row>
    <row r="14" spans="1:7" ht="33.75" customHeight="1" x14ac:dyDescent="0.2">
      <c r="A14" s="416" t="s">
        <v>251</v>
      </c>
      <c r="B14" s="416"/>
      <c r="C14" s="416" t="s">
        <v>250</v>
      </c>
      <c r="D14" s="416"/>
      <c r="E14" s="416"/>
      <c r="F14" s="416"/>
      <c r="G14" s="416"/>
    </row>
    <row r="15" spans="1:7" ht="49.5" customHeight="1" x14ac:dyDescent="0.2">
      <c r="A15" s="295" t="s">
        <v>167</v>
      </c>
      <c r="B15" s="251" t="s">
        <v>448</v>
      </c>
      <c r="C15" s="243" t="s">
        <v>145</v>
      </c>
      <c r="D15" s="244" t="s">
        <v>44</v>
      </c>
      <c r="E15" s="113">
        <v>3</v>
      </c>
      <c r="F15" s="199"/>
      <c r="G15" s="82">
        <f t="shared" ref="G15:G33" si="3">ROUND(E15*F15,2)</f>
        <v>0</v>
      </c>
    </row>
    <row r="16" spans="1:7" ht="33" customHeight="1" x14ac:dyDescent="0.2">
      <c r="A16" s="295" t="s">
        <v>168</v>
      </c>
      <c r="B16" s="251" t="s">
        <v>448</v>
      </c>
      <c r="C16" s="290" t="s">
        <v>443</v>
      </c>
      <c r="D16" s="244" t="s">
        <v>44</v>
      </c>
      <c r="E16" s="113">
        <v>1</v>
      </c>
      <c r="F16" s="292"/>
      <c r="G16" s="82">
        <f t="shared" si="3"/>
        <v>0</v>
      </c>
    </row>
    <row r="17" spans="1:7" ht="36" customHeight="1" x14ac:dyDescent="0.2">
      <c r="A17" s="295" t="s">
        <v>169</v>
      </c>
      <c r="B17" s="251" t="s">
        <v>448</v>
      </c>
      <c r="C17" s="245" t="s">
        <v>253</v>
      </c>
      <c r="D17" s="246" t="s">
        <v>43</v>
      </c>
      <c r="E17" s="247">
        <v>150</v>
      </c>
      <c r="F17" s="293"/>
      <c r="G17" s="82">
        <f t="shared" si="3"/>
        <v>0</v>
      </c>
    </row>
    <row r="18" spans="1:7" ht="43.5" customHeight="1" x14ac:dyDescent="0.2">
      <c r="A18" s="295" t="s">
        <v>170</v>
      </c>
      <c r="B18" s="251" t="s">
        <v>448</v>
      </c>
      <c r="C18" s="237" t="s">
        <v>254</v>
      </c>
      <c r="D18" s="238" t="s">
        <v>43</v>
      </c>
      <c r="E18" s="239">
        <v>100</v>
      </c>
      <c r="F18" s="199"/>
      <c r="G18" s="82">
        <f t="shared" si="3"/>
        <v>0</v>
      </c>
    </row>
    <row r="19" spans="1:7" ht="31.5" customHeight="1" x14ac:dyDescent="0.2">
      <c r="A19" s="295" t="s">
        <v>171</v>
      </c>
      <c r="B19" s="251" t="s">
        <v>448</v>
      </c>
      <c r="C19" s="245" t="s">
        <v>444</v>
      </c>
      <c r="D19" s="246" t="s">
        <v>43</v>
      </c>
      <c r="E19" s="247">
        <v>70</v>
      </c>
      <c r="F19" s="293"/>
      <c r="G19" s="82">
        <f t="shared" si="3"/>
        <v>0</v>
      </c>
    </row>
    <row r="20" spans="1:7" ht="29.25" customHeight="1" x14ac:dyDescent="0.2">
      <c r="A20" s="295" t="s">
        <v>172</v>
      </c>
      <c r="B20" s="251" t="s">
        <v>445</v>
      </c>
      <c r="C20" s="245" t="s">
        <v>263</v>
      </c>
      <c r="D20" s="238" t="s">
        <v>43</v>
      </c>
      <c r="E20" s="239">
        <v>1150</v>
      </c>
      <c r="F20" s="199"/>
      <c r="G20" s="82">
        <f t="shared" si="3"/>
        <v>0</v>
      </c>
    </row>
    <row r="21" spans="1:7" ht="49.5" customHeight="1" x14ac:dyDescent="0.2">
      <c r="A21" s="295" t="s">
        <v>173</v>
      </c>
      <c r="B21" s="251" t="s">
        <v>445</v>
      </c>
      <c r="C21" s="245" t="s">
        <v>262</v>
      </c>
      <c r="D21" s="183" t="s">
        <v>43</v>
      </c>
      <c r="E21" s="239">
        <v>10</v>
      </c>
      <c r="F21" s="292"/>
      <c r="G21" s="82">
        <f t="shared" si="3"/>
        <v>0</v>
      </c>
    </row>
    <row r="22" spans="1:7" ht="45" customHeight="1" x14ac:dyDescent="0.2">
      <c r="A22" s="295" t="s">
        <v>174</v>
      </c>
      <c r="B22" s="251" t="s">
        <v>445</v>
      </c>
      <c r="C22" s="245" t="s">
        <v>147</v>
      </c>
      <c r="D22" s="183" t="s">
        <v>43</v>
      </c>
      <c r="E22" s="239">
        <v>800</v>
      </c>
      <c r="F22" s="199"/>
      <c r="G22" s="82">
        <f t="shared" si="3"/>
        <v>0</v>
      </c>
    </row>
    <row r="23" spans="1:7" ht="54.75" customHeight="1" x14ac:dyDescent="0.2">
      <c r="A23" s="295" t="s">
        <v>175</v>
      </c>
      <c r="B23" s="251" t="s">
        <v>445</v>
      </c>
      <c r="C23" s="296" t="s">
        <v>449</v>
      </c>
      <c r="D23" s="246" t="s">
        <v>43</v>
      </c>
      <c r="E23" s="247">
        <v>550</v>
      </c>
      <c r="F23" s="293"/>
      <c r="G23" s="82">
        <f t="shared" si="3"/>
        <v>0</v>
      </c>
    </row>
    <row r="24" spans="1:7" ht="43.5" customHeight="1" x14ac:dyDescent="0.2">
      <c r="A24" s="295" t="s">
        <v>176</v>
      </c>
      <c r="B24" s="251" t="s">
        <v>445</v>
      </c>
      <c r="C24" s="248" t="s">
        <v>255</v>
      </c>
      <c r="D24" s="246" t="s">
        <v>48</v>
      </c>
      <c r="E24" s="247">
        <v>37</v>
      </c>
      <c r="F24" s="294"/>
      <c r="G24" s="82">
        <f t="shared" si="3"/>
        <v>0</v>
      </c>
    </row>
    <row r="25" spans="1:7" ht="37.5" customHeight="1" x14ac:dyDescent="0.2">
      <c r="A25" s="295" t="s">
        <v>177</v>
      </c>
      <c r="B25" s="251" t="s">
        <v>445</v>
      </c>
      <c r="C25" s="249" t="s">
        <v>256</v>
      </c>
      <c r="D25" s="246" t="s">
        <v>48</v>
      </c>
      <c r="E25" s="239">
        <v>19</v>
      </c>
      <c r="F25" s="199"/>
      <c r="G25" s="82">
        <f t="shared" si="3"/>
        <v>0</v>
      </c>
    </row>
    <row r="26" spans="1:7" ht="47.25" customHeight="1" x14ac:dyDescent="0.2">
      <c r="A26" s="295" t="s">
        <v>178</v>
      </c>
      <c r="B26" s="251" t="s">
        <v>445</v>
      </c>
      <c r="C26" s="249" t="s">
        <v>257</v>
      </c>
      <c r="D26" s="246" t="s">
        <v>48</v>
      </c>
      <c r="E26" s="239">
        <v>10</v>
      </c>
      <c r="F26" s="199"/>
      <c r="G26" s="82">
        <f t="shared" si="3"/>
        <v>0</v>
      </c>
    </row>
    <row r="27" spans="1:7" ht="43.5" customHeight="1" x14ac:dyDescent="0.2">
      <c r="A27" s="295" t="s">
        <v>179</v>
      </c>
      <c r="B27" s="251" t="s">
        <v>445</v>
      </c>
      <c r="C27" s="249" t="s">
        <v>258</v>
      </c>
      <c r="D27" s="246" t="s">
        <v>48</v>
      </c>
      <c r="E27" s="239">
        <v>2</v>
      </c>
      <c r="F27" s="199"/>
      <c r="G27" s="82">
        <f t="shared" si="3"/>
        <v>0</v>
      </c>
    </row>
    <row r="28" spans="1:7" ht="24.75" customHeight="1" x14ac:dyDescent="0.2">
      <c r="A28" s="295" t="s">
        <v>180</v>
      </c>
      <c r="B28" s="251" t="s">
        <v>445</v>
      </c>
      <c r="C28" s="245" t="s">
        <v>260</v>
      </c>
      <c r="D28" s="246" t="s">
        <v>48</v>
      </c>
      <c r="E28" s="247">
        <v>18</v>
      </c>
      <c r="F28" s="293"/>
      <c r="G28" s="82">
        <f t="shared" si="3"/>
        <v>0</v>
      </c>
    </row>
    <row r="29" spans="1:7" ht="26.25" customHeight="1" x14ac:dyDescent="0.2">
      <c r="A29" s="295" t="s">
        <v>181</v>
      </c>
      <c r="B29" s="251" t="s">
        <v>445</v>
      </c>
      <c r="C29" s="245" t="s">
        <v>259</v>
      </c>
      <c r="D29" s="246" t="s">
        <v>48</v>
      </c>
      <c r="E29" s="247">
        <v>19</v>
      </c>
      <c r="F29" s="294"/>
      <c r="G29" s="82">
        <f t="shared" si="3"/>
        <v>0</v>
      </c>
    </row>
    <row r="30" spans="1:7" ht="37.5" customHeight="1" x14ac:dyDescent="0.2">
      <c r="A30" s="295" t="s">
        <v>182</v>
      </c>
      <c r="B30" s="251" t="s">
        <v>445</v>
      </c>
      <c r="C30" s="245" t="s">
        <v>144</v>
      </c>
      <c r="D30" s="246" t="s">
        <v>48</v>
      </c>
      <c r="E30" s="247">
        <v>29</v>
      </c>
      <c r="F30" s="294"/>
      <c r="G30" s="82">
        <f t="shared" si="3"/>
        <v>0</v>
      </c>
    </row>
    <row r="31" spans="1:7" ht="43.5" customHeight="1" x14ac:dyDescent="0.2">
      <c r="A31" s="295" t="s">
        <v>183</v>
      </c>
      <c r="B31" s="251" t="s">
        <v>445</v>
      </c>
      <c r="C31" s="245" t="s">
        <v>261</v>
      </c>
      <c r="D31" s="246" t="s">
        <v>48</v>
      </c>
      <c r="E31" s="247">
        <v>8</v>
      </c>
      <c r="F31" s="293"/>
      <c r="G31" s="82">
        <f t="shared" si="3"/>
        <v>0</v>
      </c>
    </row>
    <row r="32" spans="1:7" ht="43.5" customHeight="1" x14ac:dyDescent="0.2">
      <c r="A32" s="295" t="s">
        <v>184</v>
      </c>
      <c r="B32" s="251" t="s">
        <v>445</v>
      </c>
      <c r="C32" s="249" t="s">
        <v>146</v>
      </c>
      <c r="D32" s="246" t="s">
        <v>48</v>
      </c>
      <c r="E32" s="250">
        <v>1</v>
      </c>
      <c r="F32" s="293"/>
      <c r="G32" s="82">
        <f t="shared" si="3"/>
        <v>0</v>
      </c>
    </row>
    <row r="33" spans="1:7" ht="29.25" customHeight="1" x14ac:dyDescent="0.2">
      <c r="A33" s="295" t="s">
        <v>185</v>
      </c>
      <c r="B33" s="251" t="s">
        <v>445</v>
      </c>
      <c r="C33" s="243" t="s">
        <v>103</v>
      </c>
      <c r="D33" s="246" t="s">
        <v>48</v>
      </c>
      <c r="E33" s="250">
        <v>1</v>
      </c>
      <c r="F33" s="192"/>
      <c r="G33" s="82">
        <f t="shared" si="3"/>
        <v>0</v>
      </c>
    </row>
    <row r="34" spans="1:7" ht="26.25" customHeight="1" x14ac:dyDescent="0.2">
      <c r="A34" s="424" t="s">
        <v>126</v>
      </c>
      <c r="B34" s="425"/>
      <c r="C34" s="423"/>
      <c r="D34" s="425"/>
      <c r="E34" s="425"/>
      <c r="F34" s="425"/>
      <c r="G34" s="89">
        <f>SUM(G6:G6)</f>
        <v>0</v>
      </c>
    </row>
    <row r="35" spans="1:7" ht="25.5" customHeight="1" thickBot="1" x14ac:dyDescent="0.25">
      <c r="A35" s="419" t="s">
        <v>446</v>
      </c>
      <c r="B35" s="420"/>
      <c r="C35" s="420"/>
      <c r="D35" s="420"/>
      <c r="E35" s="420"/>
      <c r="F35" s="421"/>
      <c r="G35" s="291">
        <f>G13+G34</f>
        <v>0</v>
      </c>
    </row>
    <row r="36" spans="1:7" ht="24.75" customHeight="1" x14ac:dyDescent="0.2">
      <c r="A36" s="240" t="s">
        <v>25</v>
      </c>
      <c r="B36" s="214"/>
      <c r="C36" s="87"/>
      <c r="D36" s="87"/>
      <c r="E36" s="241"/>
      <c r="F36" s="87"/>
      <c r="G36" s="87"/>
    </row>
    <row r="37" spans="1:7" ht="43.5" customHeight="1" x14ac:dyDescent="0.2">
      <c r="A37" s="242"/>
      <c r="B37" s="214"/>
      <c r="C37" s="87"/>
      <c r="D37" s="87"/>
      <c r="E37" s="241"/>
      <c r="F37" s="87"/>
      <c r="G37" s="87"/>
    </row>
    <row r="38" spans="1:7" ht="43.5" customHeight="1" x14ac:dyDescent="0.2">
      <c r="A38" s="242"/>
      <c r="B38" s="214"/>
      <c r="C38" s="87"/>
      <c r="D38" s="87"/>
      <c r="E38" s="241"/>
      <c r="F38" s="87"/>
      <c r="G38" s="87"/>
    </row>
    <row r="39" spans="1:7" ht="43.5" customHeight="1" x14ac:dyDescent="0.2">
      <c r="A39" s="242"/>
      <c r="B39" s="214"/>
      <c r="C39" s="87"/>
      <c r="D39" s="87"/>
      <c r="E39" s="241"/>
      <c r="F39" s="87"/>
      <c r="G39" s="87"/>
    </row>
    <row r="40" spans="1:7" ht="43.5" customHeight="1" x14ac:dyDescent="0.2">
      <c r="A40" s="242"/>
      <c r="B40" s="214"/>
      <c r="C40" s="87"/>
      <c r="D40" s="87"/>
      <c r="E40" s="241"/>
      <c r="F40" s="87"/>
      <c r="G40" s="87"/>
    </row>
    <row r="41" spans="1:7" ht="43.5" customHeight="1" x14ac:dyDescent="0.2">
      <c r="A41" s="242"/>
      <c r="B41" s="214"/>
      <c r="C41" s="87"/>
      <c r="D41" s="87"/>
      <c r="E41" s="241"/>
      <c r="F41" s="87"/>
      <c r="G41" s="87"/>
    </row>
    <row r="42" spans="1:7" ht="43.5" customHeight="1" x14ac:dyDescent="0.2">
      <c r="A42" s="242"/>
      <c r="B42" s="214"/>
      <c r="C42" s="87"/>
      <c r="D42" s="87"/>
      <c r="E42" s="241"/>
      <c r="F42" s="87"/>
      <c r="G42" s="87"/>
    </row>
    <row r="43" spans="1:7" ht="43.5" customHeight="1" x14ac:dyDescent="0.2">
      <c r="A43" s="242"/>
      <c r="B43" s="214"/>
      <c r="C43" s="87"/>
      <c r="D43" s="87"/>
      <c r="E43" s="241"/>
      <c r="F43" s="87"/>
      <c r="G43" s="87"/>
    </row>
    <row r="44" spans="1:7" ht="43.5" customHeight="1" x14ac:dyDescent="0.2">
      <c r="A44" s="242"/>
      <c r="B44" s="214"/>
      <c r="C44" s="87"/>
      <c r="D44" s="87"/>
      <c r="E44" s="241"/>
      <c r="F44" s="87"/>
      <c r="G44" s="87"/>
    </row>
    <row r="45" spans="1:7" ht="43.5" customHeight="1" x14ac:dyDescent="0.2">
      <c r="A45" s="242"/>
      <c r="B45" s="214"/>
      <c r="C45" s="87"/>
      <c r="D45" s="87"/>
      <c r="E45" s="241"/>
      <c r="F45" s="87"/>
      <c r="G45" s="87"/>
    </row>
    <row r="46" spans="1:7" ht="43.5" customHeight="1" x14ac:dyDescent="0.2">
      <c r="A46" s="242"/>
      <c r="B46" s="214"/>
      <c r="C46" s="87"/>
      <c r="D46" s="87"/>
      <c r="E46" s="241"/>
      <c r="F46" s="87"/>
      <c r="G46" s="87"/>
    </row>
    <row r="47" spans="1:7" ht="43.5" customHeight="1" x14ac:dyDescent="0.2">
      <c r="A47" s="242"/>
      <c r="B47" s="214"/>
      <c r="C47" s="87"/>
      <c r="D47" s="87"/>
      <c r="E47" s="241"/>
      <c r="F47" s="87"/>
      <c r="G47" s="87"/>
    </row>
    <row r="48" spans="1:7" ht="43.5" customHeight="1" x14ac:dyDescent="0.2">
      <c r="A48" s="242"/>
      <c r="B48" s="214"/>
      <c r="C48" s="87"/>
      <c r="D48" s="87"/>
      <c r="E48" s="241"/>
      <c r="F48" s="87"/>
      <c r="G48" s="87"/>
    </row>
    <row r="49" spans="1:7" ht="43.5" customHeight="1" x14ac:dyDescent="0.2">
      <c r="A49" s="242"/>
      <c r="B49" s="214"/>
      <c r="C49" s="87"/>
      <c r="D49" s="87"/>
      <c r="E49" s="241"/>
      <c r="F49" s="87"/>
      <c r="G49" s="87"/>
    </row>
    <row r="50" spans="1:7" ht="43.5" customHeight="1" x14ac:dyDescent="0.2">
      <c r="A50" s="242"/>
      <c r="B50" s="214"/>
      <c r="C50" s="87"/>
      <c r="D50" s="87"/>
      <c r="E50" s="241"/>
      <c r="F50" s="87"/>
      <c r="G50" s="87"/>
    </row>
  </sheetData>
  <mergeCells count="11">
    <mergeCell ref="A1:G1"/>
    <mergeCell ref="A2:A3"/>
    <mergeCell ref="B2:B3"/>
    <mergeCell ref="C2:C3"/>
    <mergeCell ref="D2:E2"/>
    <mergeCell ref="A5:G5"/>
    <mergeCell ref="A4:G4"/>
    <mergeCell ref="A35:F35"/>
    <mergeCell ref="A13:F13"/>
    <mergeCell ref="A34:F34"/>
    <mergeCell ref="A14:G1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zoomScale="120" zoomScaleNormal="120" zoomScaleSheetLayoutView="100" workbookViewId="0">
      <selection activeCell="C7" sqref="C7:G7"/>
    </sheetView>
  </sheetViews>
  <sheetFormatPr defaultRowHeight="43.5" customHeight="1" x14ac:dyDescent="0.2"/>
  <cols>
    <col min="1" max="1" width="6.42578125" style="45" customWidth="1"/>
    <col min="2" max="2" width="10.85546875" style="256" customWidth="1"/>
    <col min="3" max="3" width="58.140625" style="54" customWidth="1"/>
    <col min="4" max="4" width="7.7109375" style="6" customWidth="1"/>
    <col min="5" max="5" width="9.140625" customWidth="1"/>
    <col min="6" max="6" width="11.42578125" customWidth="1"/>
    <col min="7" max="7" width="12.85546875" customWidth="1"/>
    <col min="9" max="9" width="9.85546875" style="63" bestFit="1" customWidth="1"/>
    <col min="15" max="15" width="34.28515625" customWidth="1"/>
  </cols>
  <sheetData>
    <row r="1" spans="1:7" ht="65.099999999999994" customHeight="1" thickBot="1" x14ac:dyDescent="0.25">
      <c r="A1" s="305" t="str">
        <f>zestawienie!A2</f>
        <v xml:space="preserve">Kosztorys ofertowy
Zadanie 4 "Budowa odcinka drogi (tzw. obwodnicy Bazy Las) pomiędzy drogą krajową nr 3 i ul. Ludzi Morza"
</v>
      </c>
      <c r="B1" s="306"/>
      <c r="C1" s="306"/>
      <c r="D1" s="306"/>
      <c r="E1" s="306"/>
      <c r="F1" s="306"/>
      <c r="G1" s="307"/>
    </row>
    <row r="2" spans="1:7" ht="37.5" customHeight="1" x14ac:dyDescent="0.2">
      <c r="A2" s="445" t="s">
        <v>15</v>
      </c>
      <c r="B2" s="447" t="s">
        <v>26</v>
      </c>
      <c r="C2" s="351" t="s">
        <v>27</v>
      </c>
      <c r="D2" s="351" t="s">
        <v>28</v>
      </c>
      <c r="E2" s="351"/>
      <c r="F2" s="11" t="s">
        <v>408</v>
      </c>
      <c r="G2" s="12" t="s">
        <v>409</v>
      </c>
    </row>
    <row r="3" spans="1:7" ht="27" customHeight="1" x14ac:dyDescent="0.2">
      <c r="A3" s="446"/>
      <c r="B3" s="448"/>
      <c r="C3" s="352"/>
      <c r="D3" s="195" t="s">
        <v>29</v>
      </c>
      <c r="E3" s="94" t="s">
        <v>75</v>
      </c>
      <c r="F3" s="33" t="s">
        <v>19</v>
      </c>
      <c r="G3" s="34" t="s">
        <v>19</v>
      </c>
    </row>
    <row r="4" spans="1:7" ht="26.25" customHeight="1" x14ac:dyDescent="0.2">
      <c r="A4" s="405" t="s">
        <v>413</v>
      </c>
      <c r="B4" s="406"/>
      <c r="C4" s="406"/>
      <c r="D4" s="406"/>
      <c r="E4" s="406"/>
      <c r="F4" s="406"/>
      <c r="G4" s="407"/>
    </row>
    <row r="5" spans="1:7" ht="27.75" customHeight="1" x14ac:dyDescent="0.2">
      <c r="A5" s="416" t="s">
        <v>480</v>
      </c>
      <c r="B5" s="416"/>
      <c r="C5" s="416"/>
      <c r="D5" s="416"/>
      <c r="E5" s="416"/>
      <c r="F5" s="416"/>
      <c r="G5" s="416"/>
    </row>
    <row r="6" spans="1:7" ht="27.75" customHeight="1" x14ac:dyDescent="0.2">
      <c r="A6" s="297"/>
      <c r="B6" s="297"/>
      <c r="C6" s="442" t="s">
        <v>450</v>
      </c>
      <c r="D6" s="443"/>
      <c r="E6" s="443"/>
      <c r="F6" s="443"/>
      <c r="G6" s="444"/>
    </row>
    <row r="7" spans="1:7" ht="26.25" customHeight="1" x14ac:dyDescent="0.2">
      <c r="A7" s="257"/>
      <c r="B7" s="258"/>
      <c r="C7" s="438" t="s">
        <v>264</v>
      </c>
      <c r="D7" s="439"/>
      <c r="E7" s="439"/>
      <c r="F7" s="439"/>
      <c r="G7" s="440"/>
    </row>
    <row r="8" spans="1:7" ht="33" customHeight="1" x14ac:dyDescent="0.2">
      <c r="A8" s="210" t="s">
        <v>77</v>
      </c>
      <c r="B8" s="299" t="s">
        <v>441</v>
      </c>
      <c r="C8" s="261" t="s">
        <v>278</v>
      </c>
      <c r="D8" s="269" t="s">
        <v>48</v>
      </c>
      <c r="E8" s="262">
        <v>4</v>
      </c>
      <c r="F8" s="260"/>
      <c r="G8" s="263">
        <f t="shared" ref="G8" si="0">ROUND(E8*F8,2)</f>
        <v>0</v>
      </c>
    </row>
    <row r="9" spans="1:7" ht="33.75" customHeight="1" x14ac:dyDescent="0.2">
      <c r="A9" s="210" t="s">
        <v>452</v>
      </c>
      <c r="B9" s="299" t="s">
        <v>441</v>
      </c>
      <c r="C9" s="261" t="s">
        <v>451</v>
      </c>
      <c r="D9" s="269" t="s">
        <v>48</v>
      </c>
      <c r="E9" s="262">
        <v>4</v>
      </c>
      <c r="F9" s="260"/>
      <c r="G9" s="263">
        <f t="shared" ref="G9:G12" si="1">ROUND(E9*F9,2)</f>
        <v>0</v>
      </c>
    </row>
    <row r="10" spans="1:7" ht="49.5" customHeight="1" x14ac:dyDescent="0.2">
      <c r="A10" s="210" t="s">
        <v>453</v>
      </c>
      <c r="B10" s="299" t="s">
        <v>441</v>
      </c>
      <c r="C10" s="261" t="s">
        <v>274</v>
      </c>
      <c r="D10" s="269" t="s">
        <v>48</v>
      </c>
      <c r="E10" s="262">
        <v>3</v>
      </c>
      <c r="F10" s="260"/>
      <c r="G10" s="263">
        <f t="shared" si="1"/>
        <v>0</v>
      </c>
    </row>
    <row r="11" spans="1:7" ht="26.25" customHeight="1" x14ac:dyDescent="0.2">
      <c r="A11" s="257"/>
      <c r="B11" s="299"/>
      <c r="C11" s="259" t="s">
        <v>272</v>
      </c>
      <c r="D11" s="269"/>
      <c r="E11" s="262"/>
      <c r="F11" s="260"/>
      <c r="G11" s="263"/>
    </row>
    <row r="12" spans="1:7" ht="43.5" customHeight="1" x14ac:dyDescent="0.2">
      <c r="A12" s="210" t="s">
        <v>455</v>
      </c>
      <c r="B12" s="299" t="s">
        <v>441</v>
      </c>
      <c r="C12" s="261" t="s">
        <v>275</v>
      </c>
      <c r="D12" s="269" t="s">
        <v>43</v>
      </c>
      <c r="E12" s="262">
        <v>26</v>
      </c>
      <c r="F12" s="260"/>
      <c r="G12" s="263">
        <f t="shared" si="1"/>
        <v>0</v>
      </c>
    </row>
    <row r="13" spans="1:7" ht="43.5" customHeight="1" x14ac:dyDescent="0.2">
      <c r="A13" s="210" t="s">
        <v>456</v>
      </c>
      <c r="B13" s="299" t="s">
        <v>441</v>
      </c>
      <c r="C13" s="261" t="s">
        <v>265</v>
      </c>
      <c r="D13" s="269" t="s">
        <v>43</v>
      </c>
      <c r="E13" s="262">
        <v>70</v>
      </c>
      <c r="F13" s="260"/>
      <c r="G13" s="263">
        <f t="shared" ref="G13" si="2">ROUND(E13*F13,2)</f>
        <v>0</v>
      </c>
    </row>
    <row r="14" spans="1:7" ht="25.5" customHeight="1" x14ac:dyDescent="0.2">
      <c r="A14" s="210" t="s">
        <v>457</v>
      </c>
      <c r="B14" s="299" t="s">
        <v>441</v>
      </c>
      <c r="C14" s="261" t="s">
        <v>266</v>
      </c>
      <c r="D14" s="269" t="s">
        <v>43</v>
      </c>
      <c r="E14" s="262">
        <v>11</v>
      </c>
      <c r="F14" s="260"/>
      <c r="G14" s="263">
        <f t="shared" ref="G14:G16" si="3">ROUND(E14*F14,2)</f>
        <v>0</v>
      </c>
    </row>
    <row r="15" spans="1:7" ht="30" customHeight="1" x14ac:dyDescent="0.2">
      <c r="A15" s="210" t="s">
        <v>458</v>
      </c>
      <c r="B15" s="299" t="s">
        <v>441</v>
      </c>
      <c r="C15" s="261" t="s">
        <v>267</v>
      </c>
      <c r="D15" s="269" t="s">
        <v>43</v>
      </c>
      <c r="E15" s="262">
        <v>22</v>
      </c>
      <c r="F15" s="260"/>
      <c r="G15" s="263">
        <f t="shared" si="3"/>
        <v>0</v>
      </c>
    </row>
    <row r="16" spans="1:7" ht="43.5" customHeight="1" x14ac:dyDescent="0.2">
      <c r="A16" s="210" t="s">
        <v>459</v>
      </c>
      <c r="B16" s="299" t="s">
        <v>441</v>
      </c>
      <c r="C16" s="261" t="s">
        <v>268</v>
      </c>
      <c r="D16" s="300" t="s">
        <v>43</v>
      </c>
      <c r="E16" s="262">
        <v>2005</v>
      </c>
      <c r="F16" s="260"/>
      <c r="G16" s="263">
        <f t="shared" si="3"/>
        <v>0</v>
      </c>
    </row>
    <row r="17" spans="1:10" ht="51" customHeight="1" x14ac:dyDescent="0.2">
      <c r="A17" s="210" t="s">
        <v>460</v>
      </c>
      <c r="B17" s="299" t="s">
        <v>441</v>
      </c>
      <c r="C17" s="261" t="s">
        <v>276</v>
      </c>
      <c r="D17" s="300" t="s">
        <v>43</v>
      </c>
      <c r="E17" s="262">
        <v>2005</v>
      </c>
      <c r="F17" s="260"/>
      <c r="G17" s="263">
        <f t="shared" ref="G17" si="4">ROUND(E17*F17,2)</f>
        <v>0</v>
      </c>
    </row>
    <row r="18" spans="1:10" ht="53.25" customHeight="1" x14ac:dyDescent="0.2">
      <c r="A18" s="210" t="s">
        <v>461</v>
      </c>
      <c r="B18" s="299" t="s">
        <v>441</v>
      </c>
      <c r="C18" s="261" t="s">
        <v>290</v>
      </c>
      <c r="D18" s="300" t="s">
        <v>43</v>
      </c>
      <c r="E18" s="262">
        <v>450</v>
      </c>
      <c r="F18" s="260"/>
      <c r="G18" s="263">
        <f t="shared" ref="G18" si="5">ROUND(E18*F18,2)</f>
        <v>0</v>
      </c>
    </row>
    <row r="19" spans="1:10" ht="27" customHeight="1" x14ac:dyDescent="0.2">
      <c r="A19" s="210" t="s">
        <v>462</v>
      </c>
      <c r="B19" s="299" t="s">
        <v>441</v>
      </c>
      <c r="C19" s="261" t="s">
        <v>277</v>
      </c>
      <c r="D19" s="300" t="s">
        <v>43</v>
      </c>
      <c r="E19" s="262">
        <v>129</v>
      </c>
      <c r="F19" s="260"/>
      <c r="G19" s="263">
        <f t="shared" ref="G19" si="6">ROUND(E19*F19,2)</f>
        <v>0</v>
      </c>
    </row>
    <row r="20" spans="1:10" ht="33.75" customHeight="1" x14ac:dyDescent="0.2">
      <c r="A20" s="257"/>
      <c r="B20" s="299"/>
      <c r="C20" s="259" t="s">
        <v>269</v>
      </c>
      <c r="D20" s="298"/>
      <c r="E20" s="260"/>
      <c r="F20" s="260"/>
      <c r="G20" s="260"/>
    </row>
    <row r="21" spans="1:10" ht="43.5" customHeight="1" x14ac:dyDescent="0.2">
      <c r="A21" s="210" t="s">
        <v>463</v>
      </c>
      <c r="B21" s="299" t="s">
        <v>441</v>
      </c>
      <c r="C21" s="261" t="s">
        <v>270</v>
      </c>
      <c r="D21" s="300" t="s">
        <v>43</v>
      </c>
      <c r="E21" s="262">
        <v>145</v>
      </c>
      <c r="F21" s="260"/>
      <c r="G21" s="263">
        <f t="shared" ref="G21" si="7">ROUND(E21*F21,2)</f>
        <v>0</v>
      </c>
    </row>
    <row r="22" spans="1:10" ht="43.5" customHeight="1" x14ac:dyDescent="0.2">
      <c r="A22" s="210" t="s">
        <v>464</v>
      </c>
      <c r="B22" s="299" t="s">
        <v>441</v>
      </c>
      <c r="C22" s="261" t="s">
        <v>270</v>
      </c>
      <c r="D22" s="300" t="s">
        <v>43</v>
      </c>
      <c r="E22" s="262">
        <v>145</v>
      </c>
      <c r="F22" s="260"/>
      <c r="G22" s="263">
        <f t="shared" ref="G22:G23" si="8">ROUND(E22*F22,2)</f>
        <v>0</v>
      </c>
    </row>
    <row r="23" spans="1:10" ht="24.75" customHeight="1" x14ac:dyDescent="0.2">
      <c r="A23" s="210" t="s">
        <v>465</v>
      </c>
      <c r="B23" s="299" t="s">
        <v>441</v>
      </c>
      <c r="C23" s="261" t="s">
        <v>128</v>
      </c>
      <c r="D23" s="300" t="s">
        <v>48</v>
      </c>
      <c r="E23" s="262">
        <v>1</v>
      </c>
      <c r="F23" s="260"/>
      <c r="G23" s="263">
        <f t="shared" si="8"/>
        <v>0</v>
      </c>
    </row>
    <row r="24" spans="1:10" ht="22.5" customHeight="1" x14ac:dyDescent="0.2">
      <c r="A24" s="257"/>
      <c r="B24" s="264"/>
      <c r="C24" s="265" t="s">
        <v>271</v>
      </c>
      <c r="D24" s="300"/>
      <c r="E24" s="262"/>
      <c r="F24" s="260"/>
      <c r="G24" s="263"/>
    </row>
    <row r="25" spans="1:10" ht="19.5" customHeight="1" x14ac:dyDescent="0.2">
      <c r="A25" s="257"/>
      <c r="B25" s="264"/>
      <c r="C25" s="259" t="s">
        <v>284</v>
      </c>
      <c r="D25" s="300"/>
      <c r="E25" s="262"/>
      <c r="F25" s="260"/>
      <c r="G25" s="263"/>
    </row>
    <row r="26" spans="1:10" ht="26.25" customHeight="1" x14ac:dyDescent="0.2">
      <c r="A26" s="210" t="s">
        <v>464</v>
      </c>
      <c r="B26" s="299" t="s">
        <v>441</v>
      </c>
      <c r="C26" s="261" t="s">
        <v>286</v>
      </c>
      <c r="D26" s="300" t="s">
        <v>48</v>
      </c>
      <c r="E26" s="262">
        <v>1</v>
      </c>
      <c r="F26" s="260"/>
      <c r="G26" s="263">
        <f t="shared" ref="G26" si="9">ROUND(E26*F26,2)</f>
        <v>0</v>
      </c>
    </row>
    <row r="27" spans="1:10" ht="43.5" customHeight="1" x14ac:dyDescent="0.2">
      <c r="A27" s="210" t="s">
        <v>465</v>
      </c>
      <c r="B27" s="299" t="s">
        <v>441</v>
      </c>
      <c r="C27" s="261" t="s">
        <v>288</v>
      </c>
      <c r="D27" s="300" t="s">
        <v>43</v>
      </c>
      <c r="E27" s="262">
        <v>629</v>
      </c>
      <c r="F27" s="260"/>
      <c r="G27" s="263">
        <f t="shared" ref="G27:G29" si="10">ROUND(E27*F27,2)</f>
        <v>0</v>
      </c>
      <c r="J27" s="110"/>
    </row>
    <row r="28" spans="1:10" ht="43.5" customHeight="1" x14ac:dyDescent="0.2">
      <c r="A28" s="210" t="s">
        <v>466</v>
      </c>
      <c r="B28" s="299" t="s">
        <v>441</v>
      </c>
      <c r="C28" s="261" t="s">
        <v>285</v>
      </c>
      <c r="D28" s="300" t="s">
        <v>48</v>
      </c>
      <c r="E28" s="262">
        <v>2</v>
      </c>
      <c r="F28" s="260"/>
      <c r="G28" s="263">
        <f t="shared" si="10"/>
        <v>0</v>
      </c>
    </row>
    <row r="29" spans="1:10" ht="26.25" customHeight="1" x14ac:dyDescent="0.2">
      <c r="A29" s="210" t="s">
        <v>467</v>
      </c>
      <c r="B29" s="299" t="s">
        <v>441</v>
      </c>
      <c r="C29" s="261" t="s">
        <v>128</v>
      </c>
      <c r="D29" s="300" t="s">
        <v>48</v>
      </c>
      <c r="E29" s="262">
        <v>1</v>
      </c>
      <c r="F29" s="260"/>
      <c r="G29" s="263">
        <f t="shared" si="10"/>
        <v>0</v>
      </c>
    </row>
    <row r="30" spans="1:10" ht="18.75" customHeight="1" x14ac:dyDescent="0.2">
      <c r="A30" s="257"/>
      <c r="B30" s="299"/>
      <c r="C30" s="265" t="s">
        <v>273</v>
      </c>
      <c r="D30" s="302"/>
      <c r="E30" s="266"/>
      <c r="F30" s="267"/>
      <c r="G30" s="268"/>
    </row>
    <row r="31" spans="1:10" ht="24" customHeight="1" x14ac:dyDescent="0.2">
      <c r="A31" s="257"/>
      <c r="B31" s="299"/>
      <c r="C31" s="259" t="s">
        <v>272</v>
      </c>
      <c r="D31" s="302"/>
      <c r="E31" s="266"/>
      <c r="F31" s="267"/>
      <c r="G31" s="268"/>
    </row>
    <row r="32" spans="1:10" ht="69" customHeight="1" x14ac:dyDescent="0.2">
      <c r="A32" s="210" t="s">
        <v>468</v>
      </c>
      <c r="B32" s="299" t="s">
        <v>441</v>
      </c>
      <c r="C32" s="261" t="s">
        <v>289</v>
      </c>
      <c r="D32" s="300" t="s">
        <v>43</v>
      </c>
      <c r="E32" s="262">
        <v>145</v>
      </c>
      <c r="F32" s="260"/>
      <c r="G32" s="263">
        <f t="shared" ref="G32:G36" si="11">ROUND(E32*F32,2)</f>
        <v>0</v>
      </c>
    </row>
    <row r="33" spans="1:10" ht="27" customHeight="1" x14ac:dyDescent="0.2">
      <c r="A33" s="210" t="s">
        <v>469</v>
      </c>
      <c r="B33" s="299" t="s">
        <v>441</v>
      </c>
      <c r="C33" s="261" t="s">
        <v>286</v>
      </c>
      <c r="D33" s="300" t="s">
        <v>48</v>
      </c>
      <c r="E33" s="262">
        <v>1</v>
      </c>
      <c r="F33" s="260"/>
      <c r="G33" s="263">
        <f t="shared" ref="G33" si="12">ROUND(E33*F33,2)</f>
        <v>0</v>
      </c>
    </row>
    <row r="34" spans="1:10" ht="43.5" customHeight="1" x14ac:dyDescent="0.2">
      <c r="A34" s="210" t="s">
        <v>470</v>
      </c>
      <c r="B34" s="299" t="s">
        <v>441</v>
      </c>
      <c r="C34" s="261" t="s">
        <v>287</v>
      </c>
      <c r="D34" s="300" t="s">
        <v>43</v>
      </c>
      <c r="E34" s="262">
        <v>295</v>
      </c>
      <c r="F34" s="260"/>
      <c r="G34" s="263">
        <f t="shared" si="11"/>
        <v>0</v>
      </c>
      <c r="J34" s="110"/>
    </row>
    <row r="35" spans="1:10" ht="43.5" customHeight="1" x14ac:dyDescent="0.2">
      <c r="A35" s="210" t="s">
        <v>471</v>
      </c>
      <c r="B35" s="299" t="s">
        <v>441</v>
      </c>
      <c r="C35" s="261" t="s">
        <v>285</v>
      </c>
      <c r="D35" s="300" t="s">
        <v>48</v>
      </c>
      <c r="E35" s="262">
        <v>2</v>
      </c>
      <c r="F35" s="260"/>
      <c r="G35" s="263">
        <f t="shared" si="11"/>
        <v>0</v>
      </c>
    </row>
    <row r="36" spans="1:10" ht="43.5" customHeight="1" x14ac:dyDescent="0.2">
      <c r="A36" s="210" t="s">
        <v>472</v>
      </c>
      <c r="B36" s="299" t="s">
        <v>441</v>
      </c>
      <c r="C36" s="261" t="s">
        <v>128</v>
      </c>
      <c r="D36" s="300" t="s">
        <v>48</v>
      </c>
      <c r="E36" s="262">
        <v>1</v>
      </c>
      <c r="F36" s="260"/>
      <c r="G36" s="263">
        <f t="shared" si="11"/>
        <v>0</v>
      </c>
    </row>
    <row r="37" spans="1:10" ht="43.5" customHeight="1" x14ac:dyDescent="0.25">
      <c r="A37" s="435" t="s">
        <v>481</v>
      </c>
      <c r="B37" s="436"/>
      <c r="C37" s="436"/>
      <c r="D37" s="436"/>
      <c r="E37" s="436"/>
      <c r="F37" s="437"/>
      <c r="G37" s="301">
        <f>SUM(G8:G36)</f>
        <v>0</v>
      </c>
    </row>
    <row r="38" spans="1:10" ht="27.75" customHeight="1" x14ac:dyDescent="0.2">
      <c r="A38" s="441" t="s">
        <v>454</v>
      </c>
      <c r="B38" s="439"/>
      <c r="C38" s="440"/>
      <c r="D38" s="269"/>
      <c r="E38" s="270"/>
      <c r="F38" s="271"/>
      <c r="G38" s="263"/>
    </row>
    <row r="39" spans="1:10" ht="53.25" customHeight="1" x14ac:dyDescent="0.2">
      <c r="A39" s="272" t="s">
        <v>473</v>
      </c>
      <c r="B39" s="299" t="s">
        <v>127</v>
      </c>
      <c r="C39" s="261" t="s">
        <v>283</v>
      </c>
      <c r="D39" s="300" t="s">
        <v>43</v>
      </c>
      <c r="E39" s="262">
        <v>801</v>
      </c>
      <c r="F39" s="273"/>
      <c r="G39" s="263">
        <f t="shared" ref="G39:G42" si="13">ROUND(E39*F39,2)</f>
        <v>0</v>
      </c>
    </row>
    <row r="40" spans="1:10" ht="54" customHeight="1" x14ac:dyDescent="0.2">
      <c r="A40" s="272" t="s">
        <v>474</v>
      </c>
      <c r="B40" s="299" t="s">
        <v>127</v>
      </c>
      <c r="C40" s="261" t="s">
        <v>281</v>
      </c>
      <c r="D40" s="300" t="s">
        <v>43</v>
      </c>
      <c r="E40" s="262">
        <v>19</v>
      </c>
      <c r="F40" s="274"/>
      <c r="G40" s="263">
        <f t="shared" si="13"/>
        <v>0</v>
      </c>
    </row>
    <row r="41" spans="1:10" ht="51" customHeight="1" x14ac:dyDescent="0.2">
      <c r="A41" s="272" t="s">
        <v>475</v>
      </c>
      <c r="B41" s="299" t="s">
        <v>127</v>
      </c>
      <c r="C41" s="261" t="s">
        <v>282</v>
      </c>
      <c r="D41" s="300" t="s">
        <v>43</v>
      </c>
      <c r="E41" s="262">
        <v>23</v>
      </c>
      <c r="F41" s="274"/>
      <c r="G41" s="263">
        <f t="shared" ref="G41" si="14">ROUND(E41*F41,2)</f>
        <v>0</v>
      </c>
    </row>
    <row r="42" spans="1:10" ht="30" customHeight="1" x14ac:dyDescent="0.2">
      <c r="A42" s="272" t="s">
        <v>476</v>
      </c>
      <c r="B42" s="299" t="s">
        <v>127</v>
      </c>
      <c r="C42" s="261" t="s">
        <v>279</v>
      </c>
      <c r="D42" s="300" t="s">
        <v>48</v>
      </c>
      <c r="E42" s="262">
        <v>2</v>
      </c>
      <c r="F42" s="271"/>
      <c r="G42" s="263">
        <f t="shared" si="13"/>
        <v>0</v>
      </c>
    </row>
    <row r="43" spans="1:10" ht="27.75" customHeight="1" x14ac:dyDescent="0.2">
      <c r="A43" s="272" t="s">
        <v>477</v>
      </c>
      <c r="B43" s="299" t="s">
        <v>127</v>
      </c>
      <c r="C43" s="261" t="s">
        <v>280</v>
      </c>
      <c r="D43" s="300" t="s">
        <v>48</v>
      </c>
      <c r="E43" s="262">
        <v>12</v>
      </c>
      <c r="F43" s="271"/>
      <c r="G43" s="263">
        <f t="shared" ref="G43" si="15">ROUND(E43*F43,2)</f>
        <v>0</v>
      </c>
    </row>
    <row r="44" spans="1:10" ht="30" customHeight="1" x14ac:dyDescent="0.2">
      <c r="A44" s="272" t="s">
        <v>478</v>
      </c>
      <c r="B44" s="299" t="s">
        <v>127</v>
      </c>
      <c r="C44" s="261" t="s">
        <v>128</v>
      </c>
      <c r="D44" s="300" t="s">
        <v>48</v>
      </c>
      <c r="E44" s="262">
        <v>1</v>
      </c>
      <c r="F44" s="271"/>
      <c r="G44" s="263">
        <f>ROUND(F44,2)</f>
        <v>0</v>
      </c>
    </row>
    <row r="45" spans="1:10" ht="43.5" customHeight="1" x14ac:dyDescent="0.25">
      <c r="A45" s="435" t="s">
        <v>131</v>
      </c>
      <c r="B45" s="436"/>
      <c r="C45" s="436"/>
      <c r="D45" s="436"/>
      <c r="E45" s="436"/>
      <c r="F45" s="437"/>
      <c r="G45" s="301">
        <f>SUM(G39:G44)</f>
        <v>0</v>
      </c>
    </row>
    <row r="46" spans="1:10" ht="43.5" customHeight="1" thickBot="1" x14ac:dyDescent="0.3">
      <c r="A46" s="435" t="s">
        <v>479</v>
      </c>
      <c r="B46" s="436"/>
      <c r="C46" s="436"/>
      <c r="D46" s="436"/>
      <c r="E46" s="436"/>
      <c r="F46" s="437"/>
      <c r="G46" s="301">
        <f>G37+G45</f>
        <v>0</v>
      </c>
    </row>
    <row r="47" spans="1:10" ht="29.25" customHeight="1" x14ac:dyDescent="0.2">
      <c r="A47" s="275" t="s">
        <v>25</v>
      </c>
      <c r="B47" s="276"/>
      <c r="C47" s="277"/>
      <c r="D47" s="303"/>
      <c r="E47" s="277"/>
      <c r="F47" s="277"/>
      <c r="G47" s="277"/>
    </row>
    <row r="48" spans="1:10" ht="43.5" customHeight="1" x14ac:dyDescent="0.2">
      <c r="A48" s="278"/>
      <c r="B48" s="276"/>
      <c r="C48" s="277"/>
      <c r="D48" s="303"/>
      <c r="E48" s="277"/>
      <c r="F48" s="277"/>
      <c r="G48" s="277"/>
    </row>
    <row r="49" spans="1:7" ht="43.5" customHeight="1" x14ac:dyDescent="0.2">
      <c r="A49" s="278"/>
      <c r="B49" s="276"/>
      <c r="C49" s="277"/>
      <c r="D49" s="303"/>
      <c r="E49" s="277"/>
      <c r="F49" s="277"/>
      <c r="G49" s="277"/>
    </row>
    <row r="50" spans="1:7" ht="43.5" customHeight="1" x14ac:dyDescent="0.2">
      <c r="A50" s="278"/>
      <c r="B50" s="276"/>
      <c r="C50" s="277"/>
      <c r="D50" s="303"/>
      <c r="E50" s="277"/>
      <c r="F50" s="277"/>
      <c r="G50" s="277"/>
    </row>
    <row r="51" spans="1:7" ht="43.5" customHeight="1" x14ac:dyDescent="0.2">
      <c r="A51" s="278"/>
      <c r="B51" s="276"/>
      <c r="C51" s="277"/>
      <c r="D51" s="303"/>
      <c r="E51" s="277"/>
      <c r="F51" s="277"/>
      <c r="G51" s="277"/>
    </row>
    <row r="52" spans="1:7" ht="43.5" customHeight="1" x14ac:dyDescent="0.2">
      <c r="A52" s="278"/>
      <c r="B52" s="276"/>
      <c r="C52" s="277"/>
      <c r="D52" s="303"/>
      <c r="E52" s="277"/>
      <c r="F52" s="277"/>
      <c r="G52" s="277"/>
    </row>
    <row r="53" spans="1:7" ht="43.5" customHeight="1" x14ac:dyDescent="0.2">
      <c r="A53" s="278"/>
      <c r="B53" s="276"/>
      <c r="C53" s="277"/>
      <c r="D53" s="303"/>
      <c r="E53" s="277"/>
      <c r="F53" s="277"/>
      <c r="G53" s="277"/>
    </row>
    <row r="54" spans="1:7" ht="43.5" customHeight="1" x14ac:dyDescent="0.2">
      <c r="A54" s="278"/>
      <c r="B54" s="276"/>
      <c r="C54" s="277"/>
      <c r="D54" s="303"/>
      <c r="E54" s="277"/>
      <c r="F54" s="277"/>
      <c r="G54" s="277"/>
    </row>
  </sheetData>
  <mergeCells count="13">
    <mergeCell ref="A1:G1"/>
    <mergeCell ref="A2:A3"/>
    <mergeCell ref="B2:B3"/>
    <mergeCell ref="C2:C3"/>
    <mergeCell ref="D2:E2"/>
    <mergeCell ref="A4:G4"/>
    <mergeCell ref="A45:F45"/>
    <mergeCell ref="A46:F46"/>
    <mergeCell ref="A5:G5"/>
    <mergeCell ref="C7:G7"/>
    <mergeCell ref="A38:C38"/>
    <mergeCell ref="A37:F37"/>
    <mergeCell ref="C6:G6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97CB408962F944AB32CD94AD883E1D" ma:contentTypeVersion="4" ma:contentTypeDescription="Create a new document." ma:contentTypeScope="" ma:versionID="bdb81c7eb8f1b32e1b3fe389d6f1ab22">
  <xsd:schema xmlns:xsd="http://www.w3.org/2001/XMLSchema" xmlns:xs="http://www.w3.org/2001/XMLSchema" xmlns:p="http://schemas.microsoft.com/office/2006/metadata/properties" xmlns:ns2="4a26cc43-21bc-4b55-b230-5cbf4cc981eb" targetNamespace="http://schemas.microsoft.com/office/2006/metadata/properties" ma:root="true" ma:fieldsID="dc981dde2deb8830f07b846bff83b500" ns2:_="">
    <xsd:import namespace="4a26cc43-21bc-4b55-b230-5cbf4cc981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6cc43-21bc-4b55-b230-5cbf4cc981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84C0A6-B5F1-4B88-B854-055940F15A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CA16E0-6951-438F-9C39-0FE9A2CB0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26cc43-21bc-4b55-b230-5cbf4cc981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7035E4-62DB-4215-8315-5A04363B2943}">
  <ds:schemaRefs>
    <ds:schemaRef ds:uri="http://purl.org/dc/elements/1.1/"/>
    <ds:schemaRef ds:uri="http://schemas.microsoft.com/office/2006/metadata/properties"/>
    <ds:schemaRef ds:uri="4a26cc43-21bc-4b55-b230-5cbf4cc981e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9</vt:i4>
      </vt:variant>
    </vt:vector>
  </HeadingPairs>
  <TitlesOfParts>
    <vt:vector size="17" baseType="lpstr">
      <vt:lpstr>zestawienie</vt:lpstr>
      <vt:lpstr>I.WO Kontraktu</vt:lpstr>
      <vt:lpstr>II.WO Robót</vt:lpstr>
      <vt:lpstr>III. Prace przyg. i Zieleń </vt:lpstr>
      <vt:lpstr>IV. Układ drogowy</vt:lpstr>
      <vt:lpstr>V. Kanalizacja deszczowa</vt:lpstr>
      <vt:lpstr>VI. Sieci elekt. i oświetlenie </vt:lpstr>
      <vt:lpstr>VII. Telekomunikacja</vt:lpstr>
      <vt:lpstr>'I.WO Kontraktu'!Obszar_wydruku</vt:lpstr>
      <vt:lpstr>'II.WO Robót'!Obszar_wydruku</vt:lpstr>
      <vt:lpstr>'III. Prace przyg. i Zieleń '!Obszar_wydruku</vt:lpstr>
      <vt:lpstr>'IV. Układ drogowy'!Obszar_wydruku</vt:lpstr>
      <vt:lpstr>'V. Kanalizacja deszczowa'!Obszar_wydruku</vt:lpstr>
      <vt:lpstr>'VI. Sieci elekt. i oświetlenie '!Obszar_wydruku</vt:lpstr>
      <vt:lpstr>'VII. Telekomunikacja'!Obszar_wydruku</vt:lpstr>
      <vt:lpstr>zestawienie!Obszar_wydruku</vt:lpstr>
      <vt:lpstr>'I.WO Kontraktu'!Tytuły_wydruku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</dc:title>
  <dc:subject/>
  <dc:creator/>
  <cp:keywords/>
  <dc:description/>
  <cp:lastModifiedBy/>
  <cp:revision/>
  <dcterms:created xsi:type="dcterms:W3CDTF">2003-01-05T13:43:05Z</dcterms:created>
  <dcterms:modified xsi:type="dcterms:W3CDTF">2021-10-18T08:51:48Z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2020-09-24T06:25:31Z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43d8b047-a614-42d6-a92c-00008eeb1e56</vt:lpwstr>
  </property>
  <property fmtid="{D5CDD505-2E9C-101B-9397-08002B2CF9AE}" pid="8" name="MSIP_Label_43f08ec5-d6d9-4227-8387-ccbfcb3632c4_ContentBits">
    <vt:lpwstr>0</vt:lpwstr>
  </property>
  <property fmtid="{D5CDD505-2E9C-101B-9397-08002B2CF9AE}" pid="9" name="ContentTypeId">
    <vt:lpwstr>0x010100E997CB408962F944AB32CD94AD883E1D</vt:lpwstr>
  </property>
</Properties>
</file>