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mbrozewiczn\Desktop\458 wyposażenie koni, psów, jeźdźców\1 wszczęcie\"/>
    </mc:Choice>
  </mc:AlternateContent>
  <bookViews>
    <workbookView xWindow="480" yWindow="465" windowWidth="11385" windowHeight="7620" activeTab="2"/>
  </bookViews>
  <sheets>
    <sheet name="Zadanie nr 1" sheetId="26" r:id="rId1"/>
    <sheet name="Zadanie nr 2" sheetId="25" r:id="rId2"/>
    <sheet name="Zadanie nr 3" sheetId="24" r:id="rId3"/>
    <sheet name="425 i 606" sheetId="19" state="hidden" r:id="rId4"/>
    <sheet name="Potrzeby" sheetId="15" state="hidden" r:id="rId5"/>
    <sheet name="Zestawienie zbiorcze" sheetId="16" state="hidden" r:id="rId6"/>
    <sheet name="425 dodat." sheetId="7" state="hidden" r:id="rId7"/>
    <sheet name="opis do wzp" sheetId="17" state="hidden" r:id="rId8"/>
    <sheet name="425" sheetId="5" state="hidden" r:id="rId9"/>
    <sheet name="425A" sheetId="8" state="hidden" r:id="rId10"/>
    <sheet name="606A" sheetId="14" state="hidden" r:id="rId11"/>
    <sheet name="606" sheetId="6" state="hidden" r:id="rId12"/>
  </sheets>
  <definedNames>
    <definedName name="_xlnm.Print_Area" localSheetId="8">'425'!$A$1:$L$69</definedName>
    <definedName name="_xlnm.Print_Area" localSheetId="11">'606'!$A$1:$H$15</definedName>
    <definedName name="_xlnm.Print_Area" localSheetId="10">'606A'!$A$1:$L$13</definedName>
    <definedName name="_xlnm.Print_Area" localSheetId="7">'opis do wzp'!$A$1:$H$97</definedName>
    <definedName name="_xlnm.Print_Area" localSheetId="0">'Zadanie nr 1'!$A$2:$I$14</definedName>
    <definedName name="_xlnm.Print_Area" localSheetId="1">'Zadanie nr 2'!$A$2:$I$16</definedName>
    <definedName name="_xlnm.Print_Area" localSheetId="2">'Zadanie nr 3'!$1:$15</definedName>
  </definedNames>
  <calcPr calcId="162913"/>
</workbook>
</file>

<file path=xl/calcChain.xml><?xml version="1.0" encoding="utf-8"?>
<calcChain xmlns="http://schemas.openxmlformats.org/spreadsheetml/2006/main">
  <c r="I70" i="19" l="1"/>
  <c r="H70" i="19"/>
  <c r="G70" i="19"/>
  <c r="K69" i="19" l="1"/>
  <c r="F69" i="19"/>
  <c r="F68" i="19"/>
  <c r="J68" i="19" s="1"/>
  <c r="K67" i="19"/>
  <c r="F67" i="19"/>
  <c r="K66" i="19"/>
  <c r="F66" i="19"/>
  <c r="K65" i="19"/>
  <c r="F65" i="19"/>
  <c r="K64" i="19"/>
  <c r="F64" i="19"/>
  <c r="K63" i="19"/>
  <c r="F63" i="19"/>
  <c r="K62" i="19"/>
  <c r="F62" i="19"/>
  <c r="K61" i="19"/>
  <c r="F61" i="19"/>
  <c r="K60" i="19"/>
  <c r="F60" i="19"/>
  <c r="K59" i="19"/>
  <c r="F59" i="19"/>
  <c r="I57" i="19"/>
  <c r="H57" i="19"/>
  <c r="F57" i="19"/>
  <c r="J57" i="19" s="1"/>
  <c r="K57" i="19" s="1"/>
  <c r="I56" i="19"/>
  <c r="H56" i="19"/>
  <c r="F56" i="19"/>
  <c r="J56" i="19" s="1"/>
  <c r="K56" i="19" s="1"/>
  <c r="I55" i="19"/>
  <c r="H55" i="19"/>
  <c r="F55" i="19"/>
  <c r="J55" i="19" s="1"/>
  <c r="K55" i="19" s="1"/>
  <c r="I54" i="19"/>
  <c r="H54" i="19"/>
  <c r="F54" i="19"/>
  <c r="J54" i="19" s="1"/>
  <c r="K54" i="19" s="1"/>
  <c r="I53" i="19"/>
  <c r="H53" i="19"/>
  <c r="F53" i="19"/>
  <c r="J53" i="19" s="1"/>
  <c r="K53" i="19" s="1"/>
  <c r="I52" i="19"/>
  <c r="H52" i="19"/>
  <c r="F52" i="19"/>
  <c r="J52" i="19" s="1"/>
  <c r="K52" i="19" s="1"/>
  <c r="I51" i="19"/>
  <c r="H51" i="19"/>
  <c r="F51" i="19"/>
  <c r="J51" i="19" s="1"/>
  <c r="K51" i="19" s="1"/>
  <c r="I50" i="19"/>
  <c r="H50" i="19"/>
  <c r="F50" i="19"/>
  <c r="J50" i="19" s="1"/>
  <c r="K50" i="19" s="1"/>
  <c r="I49" i="19"/>
  <c r="H49" i="19"/>
  <c r="F49" i="19"/>
  <c r="J49" i="19" s="1"/>
  <c r="K49" i="19" s="1"/>
  <c r="I48" i="19"/>
  <c r="H48" i="19"/>
  <c r="F48" i="19"/>
  <c r="J48" i="19" s="1"/>
  <c r="K48" i="19" s="1"/>
  <c r="I47" i="19"/>
  <c r="H47" i="19"/>
  <c r="F47" i="19"/>
  <c r="J47" i="19" s="1"/>
  <c r="K47" i="19" s="1"/>
  <c r="I46" i="19"/>
  <c r="H46" i="19"/>
  <c r="F46" i="19"/>
  <c r="J46" i="19" s="1"/>
  <c r="K46" i="19" s="1"/>
  <c r="I45" i="19"/>
  <c r="H45" i="19"/>
  <c r="F45" i="19"/>
  <c r="J45" i="19" s="1"/>
  <c r="K45" i="19" s="1"/>
  <c r="I44" i="19"/>
  <c r="H44" i="19"/>
  <c r="F44" i="19"/>
  <c r="J44" i="19" s="1"/>
  <c r="K44" i="19" s="1"/>
  <c r="I43" i="19"/>
  <c r="H43" i="19"/>
  <c r="F43" i="19"/>
  <c r="J43" i="19" s="1"/>
  <c r="K43" i="19" s="1"/>
  <c r="I42" i="19"/>
  <c r="H42" i="19"/>
  <c r="F42" i="19"/>
  <c r="J42" i="19" s="1"/>
  <c r="K42" i="19" s="1"/>
  <c r="I41" i="19"/>
  <c r="H41" i="19"/>
  <c r="F41" i="19"/>
  <c r="J41" i="19" s="1"/>
  <c r="K41" i="19" s="1"/>
  <c r="I40" i="19"/>
  <c r="H40" i="19"/>
  <c r="F40" i="19"/>
  <c r="J40" i="19" s="1"/>
  <c r="K40" i="19" s="1"/>
  <c r="I39" i="19"/>
  <c r="H39" i="19"/>
  <c r="F39" i="19"/>
  <c r="J39" i="19" s="1"/>
  <c r="K39" i="19" s="1"/>
  <c r="I38" i="19"/>
  <c r="H38" i="19"/>
  <c r="F38" i="19"/>
  <c r="J38" i="19" s="1"/>
  <c r="K38" i="19" s="1"/>
  <c r="I37" i="19"/>
  <c r="H37" i="19"/>
  <c r="F37" i="19"/>
  <c r="J37" i="19" s="1"/>
  <c r="K37" i="19" s="1"/>
  <c r="I36" i="19"/>
  <c r="H36" i="19"/>
  <c r="F36" i="19"/>
  <c r="J36" i="19" s="1"/>
  <c r="K36" i="19" s="1"/>
  <c r="I35" i="19"/>
  <c r="H35" i="19"/>
  <c r="F35" i="19"/>
  <c r="J35" i="19" s="1"/>
  <c r="K35" i="19" s="1"/>
  <c r="I34" i="19"/>
  <c r="H34" i="19"/>
  <c r="F34" i="19"/>
  <c r="J34" i="19" s="1"/>
  <c r="K34" i="19" s="1"/>
  <c r="I33" i="19"/>
  <c r="H33" i="19"/>
  <c r="F33" i="19"/>
  <c r="J33" i="19" s="1"/>
  <c r="K33" i="19" s="1"/>
  <c r="I32" i="19"/>
  <c r="H32" i="19"/>
  <c r="F32" i="19"/>
  <c r="J32" i="19" s="1"/>
  <c r="K32" i="19" s="1"/>
  <c r="I31" i="19"/>
  <c r="H31" i="19"/>
  <c r="F31" i="19"/>
  <c r="J31" i="19" s="1"/>
  <c r="K31" i="19" s="1"/>
  <c r="I30" i="19"/>
  <c r="H30" i="19"/>
  <c r="F30" i="19"/>
  <c r="J30" i="19" s="1"/>
  <c r="K30" i="19" s="1"/>
  <c r="I29" i="19"/>
  <c r="H29" i="19"/>
  <c r="F29" i="19"/>
  <c r="J29" i="19" s="1"/>
  <c r="K29" i="19" s="1"/>
  <c r="I28" i="19"/>
  <c r="H28" i="19"/>
  <c r="F28" i="19"/>
  <c r="J28" i="19" s="1"/>
  <c r="K28" i="19" s="1"/>
  <c r="I27" i="19"/>
  <c r="H27" i="19"/>
  <c r="F27" i="19"/>
  <c r="J27" i="19" s="1"/>
  <c r="K27" i="19" s="1"/>
  <c r="I26" i="19"/>
  <c r="H26" i="19"/>
  <c r="F26" i="19"/>
  <c r="J26" i="19" s="1"/>
  <c r="K26" i="19" s="1"/>
  <c r="I25" i="19"/>
  <c r="H25" i="19"/>
  <c r="F25" i="19"/>
  <c r="J25" i="19" s="1"/>
  <c r="K25" i="19" s="1"/>
  <c r="I24" i="19"/>
  <c r="H24" i="19"/>
  <c r="F24" i="19"/>
  <c r="J24" i="19" s="1"/>
  <c r="K24" i="19" s="1"/>
  <c r="I23" i="19"/>
  <c r="H23" i="19"/>
  <c r="F23" i="19"/>
  <c r="J23" i="19" s="1"/>
  <c r="K23" i="19" s="1"/>
  <c r="I22" i="19"/>
  <c r="H22" i="19"/>
  <c r="F22" i="19"/>
  <c r="J22" i="19" s="1"/>
  <c r="K22" i="19" s="1"/>
  <c r="I21" i="19"/>
  <c r="H21" i="19"/>
  <c r="F21" i="19"/>
  <c r="J21" i="19" s="1"/>
  <c r="K21" i="19" s="1"/>
  <c r="I20" i="19"/>
  <c r="H20" i="19"/>
  <c r="F20" i="19"/>
  <c r="J20" i="19" s="1"/>
  <c r="K20" i="19" s="1"/>
  <c r="I19" i="19"/>
  <c r="H19" i="19"/>
  <c r="F19" i="19"/>
  <c r="J19" i="19" s="1"/>
  <c r="K19" i="19" s="1"/>
  <c r="I18" i="19"/>
  <c r="H18" i="19"/>
  <c r="F18" i="19"/>
  <c r="J18" i="19" s="1"/>
  <c r="K18" i="19" s="1"/>
  <c r="I17" i="19"/>
  <c r="H17" i="19"/>
  <c r="F17" i="19"/>
  <c r="J17" i="19" s="1"/>
  <c r="K17" i="19" s="1"/>
  <c r="I16" i="19"/>
  <c r="H16" i="19"/>
  <c r="F16" i="19"/>
  <c r="J16" i="19" s="1"/>
  <c r="K16" i="19" s="1"/>
  <c r="I15" i="19"/>
  <c r="H15" i="19"/>
  <c r="F15" i="19"/>
  <c r="J15" i="19" s="1"/>
  <c r="K15" i="19" s="1"/>
  <c r="I14" i="19"/>
  <c r="H14" i="19"/>
  <c r="F14" i="19"/>
  <c r="J14" i="19" s="1"/>
  <c r="K14" i="19" s="1"/>
  <c r="I13" i="19"/>
  <c r="H13" i="19"/>
  <c r="F13" i="19"/>
  <c r="J13" i="19" s="1"/>
  <c r="K13" i="19" s="1"/>
  <c r="I12" i="19"/>
  <c r="H12" i="19"/>
  <c r="F12" i="19"/>
  <c r="J12" i="19" s="1"/>
  <c r="K12" i="19" s="1"/>
  <c r="I11" i="19"/>
  <c r="H11" i="19"/>
  <c r="F11" i="19"/>
  <c r="J11" i="19" s="1"/>
  <c r="K11" i="19" s="1"/>
  <c r="I10" i="19"/>
  <c r="H10" i="19"/>
  <c r="F10" i="19"/>
  <c r="J10" i="19" s="1"/>
  <c r="K10" i="19" s="1"/>
  <c r="I9" i="19"/>
  <c r="H9" i="19"/>
  <c r="F9" i="19"/>
  <c r="J9" i="19" s="1"/>
  <c r="K9" i="19" s="1"/>
  <c r="I8" i="19"/>
  <c r="H8" i="19"/>
  <c r="F8" i="19"/>
  <c r="J8" i="19" s="1"/>
  <c r="K8" i="19" s="1"/>
  <c r="I7" i="19"/>
  <c r="H7" i="19"/>
  <c r="F7" i="19"/>
  <c r="J7" i="19" s="1"/>
  <c r="K7" i="19" s="1"/>
  <c r="I6" i="19"/>
  <c r="H6" i="19"/>
  <c r="F6" i="19"/>
  <c r="J6" i="19" s="1"/>
  <c r="K6" i="19" s="1"/>
  <c r="I5" i="19"/>
  <c r="H5" i="19"/>
  <c r="F5" i="19"/>
  <c r="J5" i="19" s="1"/>
  <c r="K5" i="19" s="1"/>
  <c r="I4" i="19"/>
  <c r="H4" i="19"/>
  <c r="F4" i="19"/>
  <c r="J4" i="19" s="1"/>
  <c r="K4" i="19" s="1"/>
  <c r="I3" i="19"/>
  <c r="H3" i="19"/>
  <c r="F3" i="19"/>
  <c r="J3" i="19" s="1"/>
  <c r="K3" i="19" s="1"/>
  <c r="I2" i="19"/>
  <c r="H2" i="19"/>
  <c r="F2" i="19"/>
  <c r="J2" i="19" s="1"/>
  <c r="K12" i="14"/>
  <c r="K10" i="14"/>
  <c r="K9" i="14"/>
  <c r="K8" i="14"/>
  <c r="K7" i="14"/>
  <c r="K6" i="14"/>
  <c r="K5" i="14"/>
  <c r="K4" i="14"/>
  <c r="K3" i="14"/>
  <c r="K2" i="14"/>
  <c r="I58" i="19" l="1"/>
  <c r="J58" i="19"/>
  <c r="K58" i="19" s="1"/>
  <c r="K68" i="19"/>
  <c r="J70" i="19"/>
  <c r="H58" i="19"/>
  <c r="H71" i="19" s="1"/>
  <c r="K2" i="19"/>
  <c r="I13" i="14"/>
  <c r="H13" i="14"/>
  <c r="F3" i="14"/>
  <c r="F4" i="14"/>
  <c r="F5" i="14"/>
  <c r="F6" i="14"/>
  <c r="F7" i="14"/>
  <c r="F8" i="14"/>
  <c r="F9" i="14"/>
  <c r="F10" i="14"/>
  <c r="F11" i="14"/>
  <c r="F12" i="14"/>
  <c r="F2" i="14"/>
  <c r="F3" i="8"/>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2" i="8"/>
  <c r="J71" i="19" l="1"/>
  <c r="K71" i="19" s="1"/>
  <c r="K70" i="19"/>
  <c r="G89" i="17"/>
  <c r="F72" i="17"/>
  <c r="G72" i="17" s="1"/>
  <c r="G86" i="17"/>
  <c r="G85" i="17"/>
  <c r="G82" i="17"/>
  <c r="G81" i="17"/>
  <c r="G80" i="17"/>
  <c r="G79" i="17"/>
  <c r="G78" i="17"/>
  <c r="G77" i="17"/>
  <c r="G76" i="17"/>
  <c r="J3" i="8"/>
  <c r="J4" i="8"/>
  <c r="K4" i="8" s="1"/>
  <c r="J5" i="8"/>
  <c r="K5" i="8" s="1"/>
  <c r="J6" i="8"/>
  <c r="K6" i="8" s="1"/>
  <c r="J7" i="8"/>
  <c r="K7" i="8" s="1"/>
  <c r="J8" i="8"/>
  <c r="K8" i="8" s="1"/>
  <c r="J9" i="8"/>
  <c r="K9" i="8" s="1"/>
  <c r="J10" i="8"/>
  <c r="K10" i="8" s="1"/>
  <c r="J11" i="8"/>
  <c r="K11" i="8" s="1"/>
  <c r="J12" i="8"/>
  <c r="K12" i="8" s="1"/>
  <c r="J13" i="8"/>
  <c r="K13" i="8" s="1"/>
  <c r="J14" i="8"/>
  <c r="K14" i="8" s="1"/>
  <c r="J15" i="8"/>
  <c r="K15" i="8" s="1"/>
  <c r="J16" i="8"/>
  <c r="K16" i="8" s="1"/>
  <c r="J17" i="8"/>
  <c r="K17" i="8" s="1"/>
  <c r="J18" i="8"/>
  <c r="K18" i="8" s="1"/>
  <c r="J19" i="8"/>
  <c r="K19" i="8" s="1"/>
  <c r="J20" i="8"/>
  <c r="K20" i="8" s="1"/>
  <c r="J21" i="8"/>
  <c r="K21" i="8" s="1"/>
  <c r="J22" i="8"/>
  <c r="K22" i="8" s="1"/>
  <c r="J23" i="8"/>
  <c r="K23" i="8" s="1"/>
  <c r="J24" i="8"/>
  <c r="K24" i="8" s="1"/>
  <c r="J25" i="8"/>
  <c r="K25" i="8" s="1"/>
  <c r="J26" i="8"/>
  <c r="K26" i="8" s="1"/>
  <c r="J27" i="8"/>
  <c r="K27" i="8" s="1"/>
  <c r="J28" i="8"/>
  <c r="K28" i="8" s="1"/>
  <c r="J29" i="8"/>
  <c r="K29" i="8" s="1"/>
  <c r="J30" i="8"/>
  <c r="K30" i="8" s="1"/>
  <c r="J31" i="8"/>
  <c r="K31" i="8" s="1"/>
  <c r="J32" i="8"/>
  <c r="K32" i="8" s="1"/>
  <c r="J33" i="8"/>
  <c r="K33" i="8" s="1"/>
  <c r="J34" i="8"/>
  <c r="K34" i="8" s="1"/>
  <c r="J35" i="8"/>
  <c r="K35" i="8" s="1"/>
  <c r="J36" i="8"/>
  <c r="K36" i="8" s="1"/>
  <c r="J37" i="8"/>
  <c r="K37" i="8" s="1"/>
  <c r="J38" i="8"/>
  <c r="K38" i="8" s="1"/>
  <c r="J39" i="8"/>
  <c r="K39" i="8" s="1"/>
  <c r="J40" i="8"/>
  <c r="K40" i="8" s="1"/>
  <c r="J41" i="8"/>
  <c r="K41" i="8" s="1"/>
  <c r="J42" i="8"/>
  <c r="K42" i="8" s="1"/>
  <c r="J43" i="8"/>
  <c r="K43" i="8" s="1"/>
  <c r="J44" i="8"/>
  <c r="K44" i="8" s="1"/>
  <c r="J45" i="8"/>
  <c r="K45" i="8" s="1"/>
  <c r="J46" i="8"/>
  <c r="K46" i="8" s="1"/>
  <c r="J47" i="8"/>
  <c r="K47" i="8" s="1"/>
  <c r="J48" i="8"/>
  <c r="K48" i="8" s="1"/>
  <c r="J49" i="8"/>
  <c r="K49" i="8" s="1"/>
  <c r="J50" i="8"/>
  <c r="K50" i="8" s="1"/>
  <c r="J51" i="8"/>
  <c r="K51" i="8" s="1"/>
  <c r="J52" i="8"/>
  <c r="K52" i="8" s="1"/>
  <c r="J53" i="8"/>
  <c r="K53" i="8" s="1"/>
  <c r="J54" i="8"/>
  <c r="K54" i="8" s="1"/>
  <c r="J55" i="8"/>
  <c r="K55" i="8" s="1"/>
  <c r="J56" i="8"/>
  <c r="K56" i="8" s="1"/>
  <c r="J57" i="8"/>
  <c r="K57" i="8" s="1"/>
  <c r="I3" i="8"/>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H57" i="8"/>
  <c r="H3"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J2" i="8"/>
  <c r="K2" i="8" s="1"/>
  <c r="I2" i="8"/>
  <c r="I58" i="8" s="1"/>
  <c r="H2" i="8"/>
  <c r="G92" i="17"/>
  <c r="G71" i="17"/>
  <c r="G70" i="17"/>
  <c r="G69" i="17"/>
  <c r="F66" i="17"/>
  <c r="F65" i="17"/>
  <c r="F64" i="17"/>
  <c r="F63" i="17"/>
  <c r="F62" i="17"/>
  <c r="F61" i="17"/>
  <c r="F58" i="17"/>
  <c r="F57" i="17"/>
  <c r="F56" i="17"/>
  <c r="F55" i="17"/>
  <c r="F52" i="17"/>
  <c r="F51" i="17"/>
  <c r="F50" i="17"/>
  <c r="F49" i="17"/>
  <c r="F48" i="17"/>
  <c r="F47" i="17"/>
  <c r="F44" i="17"/>
  <c r="G44" i="17" s="1"/>
  <c r="F43" i="17"/>
  <c r="G43" i="17" s="1"/>
  <c r="F42" i="17"/>
  <c r="G42" i="17" s="1"/>
  <c r="F41" i="17"/>
  <c r="G41" i="17" s="1"/>
  <c r="F40" i="17"/>
  <c r="G40" i="17" s="1"/>
  <c r="F39" i="17"/>
  <c r="G39" i="17" s="1"/>
  <c r="F38" i="17"/>
  <c r="G38" i="17" s="1"/>
  <c r="F37" i="17"/>
  <c r="G37" i="17" s="1"/>
  <c r="G36" i="17"/>
  <c r="G35" i="17"/>
  <c r="G32" i="17"/>
  <c r="G29" i="17"/>
  <c r="G28" i="17"/>
  <c r="G27" i="17"/>
  <c r="G24" i="17"/>
  <c r="F24" i="17"/>
  <c r="G23" i="17"/>
  <c r="F23" i="17"/>
  <c r="G22" i="17"/>
  <c r="F22" i="17"/>
  <c r="G21" i="17"/>
  <c r="F21" i="17"/>
  <c r="G20" i="17"/>
  <c r="F20" i="17"/>
  <c r="G19" i="17"/>
  <c r="G18" i="17"/>
  <c r="F18" i="17"/>
  <c r="G17" i="17"/>
  <c r="F17" i="17"/>
  <c r="G16" i="17"/>
  <c r="F16" i="17"/>
  <c r="G15" i="17"/>
  <c r="F15" i="17"/>
  <c r="G14" i="17"/>
  <c r="F14" i="17"/>
  <c r="G13" i="17"/>
  <c r="F13" i="17"/>
  <c r="G12" i="17"/>
  <c r="F12" i="17"/>
  <c r="G11" i="17"/>
  <c r="F11" i="17"/>
  <c r="G10" i="17"/>
  <c r="F10" i="17"/>
  <c r="G9" i="17"/>
  <c r="F9" i="17"/>
  <c r="G8" i="17"/>
  <c r="F8" i="17"/>
  <c r="G7" i="17"/>
  <c r="F7" i="17"/>
  <c r="G6" i="17"/>
  <c r="F6" i="17"/>
  <c r="G5" i="17"/>
  <c r="F5" i="17"/>
  <c r="G4" i="17"/>
  <c r="F4" i="17"/>
  <c r="G3" i="17"/>
  <c r="F3" i="17"/>
  <c r="J11" i="14"/>
  <c r="J13" i="14" l="1"/>
  <c r="K11" i="14"/>
  <c r="K13" i="14" s="1"/>
  <c r="J58" i="8"/>
  <c r="H58" i="8"/>
  <c r="K3" i="8"/>
  <c r="K58" i="8" s="1"/>
  <c r="I4" i="16"/>
  <c r="I8" i="16" s="1"/>
  <c r="I7" i="16"/>
  <c r="H6" i="16"/>
  <c r="E6" i="16"/>
  <c r="D6" i="16"/>
  <c r="C6" i="16"/>
  <c r="I5" i="16"/>
  <c r="H4" i="16"/>
  <c r="E4" i="16"/>
  <c r="D4" i="16"/>
  <c r="C4" i="16"/>
  <c r="D82" i="15"/>
  <c r="F82" i="15"/>
  <c r="F10" i="6"/>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4" i="15"/>
  <c r="E68" i="15"/>
  <c r="D68" i="15"/>
  <c r="F36" i="5"/>
  <c r="H36" i="5"/>
  <c r="I36" i="5"/>
  <c r="F68" i="15" l="1"/>
  <c r="J36" i="5"/>
  <c r="H64" i="5"/>
  <c r="I64" i="5"/>
  <c r="I67" i="5"/>
  <c r="H67" i="5"/>
  <c r="I66" i="5"/>
  <c r="H66" i="5"/>
  <c r="F66" i="5"/>
  <c r="I65" i="5"/>
  <c r="H65" i="5"/>
  <c r="J65" i="5" s="1"/>
  <c r="F65" i="5"/>
  <c r="I63" i="5"/>
  <c r="H63" i="5"/>
  <c r="F63" i="5"/>
  <c r="I62" i="5"/>
  <c r="H62" i="5"/>
  <c r="F62" i="5"/>
  <c r="I61" i="5"/>
  <c r="H61" i="5"/>
  <c r="F61" i="5"/>
  <c r="I60" i="5"/>
  <c r="H60" i="5"/>
  <c r="F60" i="5"/>
  <c r="I11" i="7"/>
  <c r="H11" i="7"/>
  <c r="J11" i="7"/>
  <c r="I10" i="7"/>
  <c r="J10" i="7" s="1"/>
  <c r="H10" i="7"/>
  <c r="F10" i="7"/>
  <c r="I9" i="7"/>
  <c r="H9" i="7"/>
  <c r="F9" i="7"/>
  <c r="I8" i="7"/>
  <c r="H8" i="7"/>
  <c r="J8" i="7" s="1"/>
  <c r="F8" i="7"/>
  <c r="I7" i="7"/>
  <c r="H7" i="7"/>
  <c r="J7" i="7" s="1"/>
  <c r="F7" i="7"/>
  <c r="I6" i="7"/>
  <c r="H6" i="7"/>
  <c r="F6" i="7"/>
  <c r="I5" i="7"/>
  <c r="H5" i="7"/>
  <c r="J5" i="7" s="1"/>
  <c r="F5" i="7"/>
  <c r="I4" i="7"/>
  <c r="I12" i="7" s="1"/>
  <c r="J4" i="7"/>
  <c r="H4" i="7"/>
  <c r="F4" i="7"/>
  <c r="I59" i="5"/>
  <c r="H59" i="5"/>
  <c r="F59" i="5"/>
  <c r="F56" i="5"/>
  <c r="F57" i="5"/>
  <c r="F58" i="5"/>
  <c r="F54" i="5"/>
  <c r="I55" i="5"/>
  <c r="H55" i="5"/>
  <c r="F55" i="5"/>
  <c r="I54" i="5"/>
  <c r="H54" i="5"/>
  <c r="I53" i="5"/>
  <c r="H53" i="5"/>
  <c r="F53" i="5"/>
  <c r="F51" i="5"/>
  <c r="I58" i="5"/>
  <c r="H58" i="5"/>
  <c r="I57" i="5"/>
  <c r="H57" i="5"/>
  <c r="J57" i="5" s="1"/>
  <c r="I56" i="5"/>
  <c r="H56" i="5"/>
  <c r="I52" i="5"/>
  <c r="H52" i="5"/>
  <c r="F52" i="5"/>
  <c r="F49" i="5"/>
  <c r="F48" i="5"/>
  <c r="F46" i="5"/>
  <c r="I51" i="5"/>
  <c r="H51" i="5"/>
  <c r="I50" i="5"/>
  <c r="H50" i="5"/>
  <c r="F50" i="5"/>
  <c r="I49" i="5"/>
  <c r="H49" i="5"/>
  <c r="J49" i="5" s="1"/>
  <c r="F45" i="5"/>
  <c r="F43" i="5"/>
  <c r="I45" i="5"/>
  <c r="H45" i="5"/>
  <c r="J45" i="5" s="1"/>
  <c r="I44" i="5"/>
  <c r="H44" i="5"/>
  <c r="F44" i="5"/>
  <c r="I43" i="5"/>
  <c r="H43" i="5"/>
  <c r="F12" i="6"/>
  <c r="F6" i="6"/>
  <c r="F5" i="6"/>
  <c r="F11" i="6"/>
  <c r="F14" i="6"/>
  <c r="F7" i="6"/>
  <c r="F8" i="6"/>
  <c r="F9" i="6"/>
  <c r="F4" i="6"/>
  <c r="F15" i="6" s="1"/>
  <c r="I47" i="5"/>
  <c r="H47" i="5"/>
  <c r="F47" i="5"/>
  <c r="I46" i="5"/>
  <c r="H46" i="5"/>
  <c r="F42" i="5"/>
  <c r="F41" i="5"/>
  <c r="F40" i="5"/>
  <c r="F8" i="5"/>
  <c r="F9" i="5"/>
  <c r="F39" i="5"/>
  <c r="I48" i="5"/>
  <c r="H48" i="5"/>
  <c r="I42" i="5"/>
  <c r="H42" i="5"/>
  <c r="F38" i="5"/>
  <c r="I38" i="5"/>
  <c r="I39" i="5"/>
  <c r="I40" i="5"/>
  <c r="I41" i="5"/>
  <c r="H38" i="5"/>
  <c r="H39" i="5"/>
  <c r="J39" i="5" s="1"/>
  <c r="H40" i="5"/>
  <c r="H41" i="5"/>
  <c r="J41" i="5" s="1"/>
  <c r="H32" i="5"/>
  <c r="H33" i="5"/>
  <c r="H34" i="5"/>
  <c r="H35" i="5"/>
  <c r="H37" i="5"/>
  <c r="I32" i="5"/>
  <c r="I33" i="5"/>
  <c r="I34" i="5"/>
  <c r="I35" i="5"/>
  <c r="I37" i="5"/>
  <c r="F31" i="5"/>
  <c r="F32" i="5"/>
  <c r="F33" i="5"/>
  <c r="F34" i="5"/>
  <c r="F35" i="5"/>
  <c r="F37" i="5"/>
  <c r="I5" i="5"/>
  <c r="I6" i="5"/>
  <c r="I7" i="5"/>
  <c r="I8" i="5"/>
  <c r="I9" i="5"/>
  <c r="I10" i="5"/>
  <c r="I11" i="5"/>
  <c r="I12" i="5"/>
  <c r="I13" i="5"/>
  <c r="I14" i="5"/>
  <c r="I15" i="5"/>
  <c r="I16" i="5"/>
  <c r="I17" i="5"/>
  <c r="I18" i="5"/>
  <c r="I19" i="5"/>
  <c r="I20" i="5"/>
  <c r="I21" i="5"/>
  <c r="I22" i="5"/>
  <c r="I23" i="5"/>
  <c r="I24" i="5"/>
  <c r="I25" i="5"/>
  <c r="I26" i="5"/>
  <c r="I27" i="5"/>
  <c r="I28" i="5"/>
  <c r="I29" i="5"/>
  <c r="I30" i="5"/>
  <c r="I31" i="5"/>
  <c r="H5" i="5"/>
  <c r="H6" i="5"/>
  <c r="H7" i="5"/>
  <c r="H8" i="5"/>
  <c r="H9" i="5"/>
  <c r="H10" i="5"/>
  <c r="H11" i="5"/>
  <c r="H12" i="5"/>
  <c r="H13" i="5"/>
  <c r="H14" i="5"/>
  <c r="H15" i="5"/>
  <c r="H16" i="5"/>
  <c r="H17" i="5"/>
  <c r="H18" i="5"/>
  <c r="H19" i="5"/>
  <c r="H20" i="5"/>
  <c r="H21" i="5"/>
  <c r="H22" i="5"/>
  <c r="H23" i="5"/>
  <c r="H24" i="5"/>
  <c r="H25" i="5"/>
  <c r="J25" i="5" s="1"/>
  <c r="H26" i="5"/>
  <c r="H27" i="5"/>
  <c r="J27" i="5" s="1"/>
  <c r="H28" i="5"/>
  <c r="H29" i="5"/>
  <c r="H30" i="5"/>
  <c r="H31" i="5"/>
  <c r="I4" i="5"/>
  <c r="H4" i="5"/>
  <c r="F30" i="5"/>
  <c r="F5" i="5"/>
  <c r="F6" i="5"/>
  <c r="F7" i="5"/>
  <c r="F10" i="5"/>
  <c r="F11" i="5"/>
  <c r="F12" i="5"/>
  <c r="F13" i="5"/>
  <c r="F14" i="5"/>
  <c r="F15" i="5"/>
  <c r="F16" i="5"/>
  <c r="F17" i="5"/>
  <c r="F18" i="5"/>
  <c r="F19" i="5"/>
  <c r="F20" i="5"/>
  <c r="F21" i="5"/>
  <c r="F22" i="5"/>
  <c r="F23" i="5"/>
  <c r="F24" i="5"/>
  <c r="F25" i="5"/>
  <c r="F26" i="5"/>
  <c r="F4" i="5"/>
  <c r="J28" i="5" l="1"/>
  <c r="J24" i="5"/>
  <c r="J16" i="5"/>
  <c r="J12" i="5"/>
  <c r="J9" i="7"/>
  <c r="J63" i="5"/>
  <c r="J67" i="5"/>
  <c r="J46" i="5"/>
  <c r="H12" i="7"/>
  <c r="J19" i="5"/>
  <c r="J15" i="5"/>
  <c r="J33" i="5"/>
  <c r="J6" i="7"/>
  <c r="J12" i="7" s="1"/>
  <c r="J51" i="5"/>
  <c r="J6" i="5"/>
  <c r="J37" i="5"/>
  <c r="J13" i="5"/>
  <c r="J9" i="5"/>
  <c r="J22" i="5"/>
  <c r="J10" i="5"/>
  <c r="J32" i="5"/>
  <c r="J21" i="5"/>
  <c r="J48" i="5"/>
  <c r="J47" i="5"/>
  <c r="J43" i="5"/>
  <c r="J52" i="5"/>
  <c r="J62" i="5"/>
  <c r="J61" i="5"/>
  <c r="J60" i="5"/>
  <c r="J7" i="5"/>
  <c r="J11" i="5"/>
  <c r="J42" i="5"/>
  <c r="J53" i="5"/>
  <c r="J20" i="5"/>
  <c r="J17" i="5"/>
  <c r="J26" i="5"/>
  <c r="J44" i="5"/>
  <c r="J56" i="5"/>
  <c r="J5" i="5"/>
  <c r="J30" i="5"/>
  <c r="J14" i="5"/>
  <c r="J55" i="5"/>
  <c r="J64" i="5"/>
  <c r="J29" i="5"/>
  <c r="J34" i="5"/>
  <c r="J40" i="5"/>
  <c r="J38" i="5"/>
  <c r="J54" i="5"/>
  <c r="J4" i="5"/>
  <c r="J18" i="5"/>
  <c r="J31" i="5"/>
  <c r="J23" i="5"/>
  <c r="J35" i="5"/>
  <c r="J50" i="5"/>
  <c r="J58" i="5"/>
  <c r="J59" i="5"/>
  <c r="J66" i="5"/>
  <c r="H68" i="5"/>
  <c r="J8" i="5"/>
  <c r="I68" i="5"/>
  <c r="J68" i="5" l="1"/>
</calcChain>
</file>

<file path=xl/sharedStrings.xml><?xml version="1.0" encoding="utf-8"?>
<sst xmlns="http://schemas.openxmlformats.org/spreadsheetml/2006/main" count="1433" uniqueCount="435">
  <si>
    <t>Ilość</t>
  </si>
  <si>
    <t>Przedmiot zamówienia</t>
  </si>
  <si>
    <t>l.p</t>
  </si>
  <si>
    <t>Szpice i łopatki do młotów</t>
  </si>
  <si>
    <t>Wykaz narzędzi i elektronarzędzi na potrzeby KSP i KPP z paragrafu 425</t>
  </si>
  <si>
    <t>KSP</t>
  </si>
  <si>
    <t>jednostka miary</t>
  </si>
  <si>
    <t>KPP</t>
  </si>
  <si>
    <t xml:space="preserve">cena jednostkowa </t>
  </si>
  <si>
    <t>wartość brutto</t>
  </si>
  <si>
    <t xml:space="preserve">przedłużacz bebnowy </t>
  </si>
  <si>
    <t>wiertarko-wkrętarka GSR -12</t>
  </si>
  <si>
    <t>szt.</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</si>
  <si>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</si>
  <si>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</si>
  <si>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</si>
  <si>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</si>
  <si>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</si>
  <si>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</si>
  <si>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</si>
  <si>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</si>
  <si>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5mb</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</si>
  <si>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</si>
  <si>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</si>
  <si>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</si>
  <si>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</si>
  <si>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</si>
  <si>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</si>
  <si>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</si>
  <si>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betoniarka 130 l 230V</t>
  </si>
  <si>
    <t>wartość KSP</t>
  </si>
  <si>
    <t>wartość KPP</t>
  </si>
  <si>
    <t>Wykaz narzędzi i elektronarzędzi na potrzeby KSP i KPP z paragrafu 606</t>
  </si>
  <si>
    <t xml:space="preserve">frezarka górnowrzecionowa Festool OF   1010 EBQ </t>
  </si>
  <si>
    <t xml:space="preserve">wkrętarka Bosch 12 V-LI Professional </t>
  </si>
  <si>
    <t xml:space="preserve">pilarka ukośnica Bosch GTM 12 JL </t>
  </si>
  <si>
    <t>wiertarka - wktarka + młot Makita DHR241RF3E+DDF458Z</t>
  </si>
  <si>
    <t xml:space="preserve">szlifierka przecinarka ukośnica piła do metalu </t>
  </si>
  <si>
    <t>Bosch narzędzie wielofunkcyjne 400W UCHWYT STARLOCK PLUS GOP 40-30+AKCESORIA+AKCESORIA-BOXX</t>
  </si>
  <si>
    <t>Makita dłutownica łańcuchowa 2000 w KC100</t>
  </si>
  <si>
    <t>frezarka wielofunkcyjna Makita RTO700CX2J</t>
  </si>
  <si>
    <t>przecinarka plazmowa 60A - 400 W STAMOS gr. ciecia 20 mm</t>
  </si>
  <si>
    <t>kpl</t>
  </si>
  <si>
    <t>sprężyna elektryczne do udrazniania kanalizacji do rur max 110</t>
  </si>
  <si>
    <t>FREZARKO WIERTARKA KOLUMNOWA STOŁOWA fi-16 mm / 12 BIEGÓW - 230V</t>
  </si>
  <si>
    <t>110szt Narzynki Gwintowniki Niemieckie MANNESMANN</t>
  </si>
  <si>
    <t>IMADŁO MASZYNOWE 200mm WIERTARKA STOŁOWA</t>
  </si>
  <si>
    <t>Imadło warsztatowe YORK Lux 063</t>
  </si>
  <si>
    <t>Przepychacz do rur - 1100 W - 700 obr./min - Ø 32 mm</t>
  </si>
  <si>
    <t>Zgrzewarka 1500W z walizka + kamienie 20-63</t>
  </si>
  <si>
    <t>SZLIFIERKA STOŁOWA DWUTARCZ. 250W + WOLNOOBROTOWA</t>
  </si>
  <si>
    <t>szlifierka akumulatorowa BOSCH GWS 18-125 V-LI 2XAKU 5,0 ŁADOWARKA L-BOXX</t>
  </si>
  <si>
    <t>wiertarka  udarowa BOSCH GSB 162-2 RE</t>
  </si>
  <si>
    <t>migomat przenośny typ WEDER FANTASTY MIG/MAG/TIG</t>
  </si>
  <si>
    <t>migomat stacjonarny  MAG-2000 BESTER</t>
  </si>
  <si>
    <r>
      <t xml:space="preserve">szlifierka kątowa Makita GA 904 OR </t>
    </r>
    <r>
      <rPr>
        <sz val="10"/>
        <rFont val="Calibri"/>
        <family val="2"/>
        <charset val="238"/>
      </rPr>
      <t>Ø</t>
    </r>
    <r>
      <rPr>
        <sz val="10"/>
        <rFont val="Century Gothic"/>
        <family val="2"/>
        <charset val="238"/>
      </rPr>
      <t>230</t>
    </r>
  </si>
  <si>
    <t>szlifierka czołowa do metalu OPTIMUM TS 305</t>
  </si>
  <si>
    <t>nitownica ręczna dźwgniowa HN2 GESIPA</t>
  </si>
  <si>
    <t>plazma przenośna przecinarka magnum CUT 45 Compressor z integrowana spręzarką</t>
  </si>
  <si>
    <t>piła taśmowa HDS 251 5900251 HOLZSTAR</t>
  </si>
  <si>
    <t>zagłębiarka Festool TS 75EGQ PLUS-FS 561512</t>
  </si>
  <si>
    <t>dłutownica do rowków BBM 35 M - wiertarka do zawiasów (BLUM)</t>
  </si>
  <si>
    <t>RAZEM</t>
  </si>
  <si>
    <t>27.08.2018 r</t>
  </si>
  <si>
    <t>bruzdownica BOSH GNF 35 CA szer.cięcia 3 cm,gł.cięcia 3 cm.+odkurzacz</t>
  </si>
  <si>
    <t>frezarka renowacyjna do zdzierania tynku ,betonu i farb FLEX HPI 603</t>
  </si>
  <si>
    <t>frezarka do betonu Budomasz FB-200</t>
  </si>
  <si>
    <t>szlifierka do ścian ,do gipsu FLEX WSE 500</t>
  </si>
  <si>
    <t xml:space="preserve">lampa halogenowa DIAL naświetlacz przenośny </t>
  </si>
  <si>
    <t>wiertła do młotów 24,36,40 mm SDS dł.80mm</t>
  </si>
  <si>
    <t>wiertła do wiertarki SDS 6,8,10,12,14,16,18 SDS</t>
  </si>
  <si>
    <t xml:space="preserve">wyrzynarka BOSCH B0601518000, 800 W </t>
  </si>
  <si>
    <t>piła szablasta Makita  JR 3070CT</t>
  </si>
  <si>
    <t>gwintownica  Rems Amigo 2</t>
  </si>
  <si>
    <t>wózek paletowy,paleciak AC25 L-1150</t>
  </si>
  <si>
    <t>wózek paletowy,BF2000-2 2 t.</t>
  </si>
  <si>
    <t>wózek podnosnikowy CDD1025M 1t</t>
  </si>
  <si>
    <t>lutownica polska prosta LG-100</t>
  </si>
  <si>
    <t>Bosch GMF 1600 CE frezarka górnowrzecionowa 1600W w L-Boxx</t>
  </si>
  <si>
    <t>BOSCH AKE 35-18 S piła pilarka łańcuchowa ROBO-KOP</t>
  </si>
  <si>
    <t>03.09.2018 r</t>
  </si>
  <si>
    <t>wózek platformowy ręczny jednoburtowy 800x500 mm, udźwig ok. 200 kg</t>
  </si>
  <si>
    <t>uwagi</t>
  </si>
  <si>
    <t xml:space="preserve">nowe zamówienie - szacowanie </t>
  </si>
  <si>
    <t xml:space="preserve">uwagi </t>
  </si>
  <si>
    <t>nowe zamówienie - szacowanie</t>
  </si>
  <si>
    <t>tryb zamówienia</t>
  </si>
  <si>
    <t>WZP</t>
  </si>
  <si>
    <t>Zamówienie do zrealizowania przez WZP z podziałem na częsci wg. Przeznaczenia urządzeń .</t>
  </si>
  <si>
    <t>Cena jednostkowa</t>
  </si>
  <si>
    <t>Wartość Netto</t>
  </si>
  <si>
    <t>Wartość Brutto</t>
  </si>
  <si>
    <t>Dane techniczne</t>
  </si>
  <si>
    <t>Przedłużacz bębnowy</t>
  </si>
  <si>
    <t>Szlifierka kątowa</t>
  </si>
  <si>
    <t>Młot udarowo-obrotowy</t>
  </si>
  <si>
    <t>Frezarka renowacyjna</t>
  </si>
  <si>
    <t>Frezarka do betonu</t>
  </si>
  <si>
    <t>Szlifierka do ścian/gipsu</t>
  </si>
  <si>
    <t>Wyrzynarka</t>
  </si>
  <si>
    <t>Wiertarka udarowa</t>
  </si>
  <si>
    <t>Pilarka ukośnica</t>
  </si>
  <si>
    <t>Piła pilarka łańcuchowa</t>
  </si>
  <si>
    <t>L.p.</t>
  </si>
  <si>
    <t xml:space="preserve">Ilość </t>
  </si>
  <si>
    <t>Narzynki Gwintowniki</t>
  </si>
  <si>
    <t>kpl.</t>
  </si>
  <si>
    <t>Imadło maszynowe</t>
  </si>
  <si>
    <t>Imadło warsztatowe</t>
  </si>
  <si>
    <t>Walce mechaniczne</t>
  </si>
  <si>
    <t>Nitownica ręczna dźwigniowa</t>
  </si>
  <si>
    <t>J.m.</t>
  </si>
  <si>
    <t>Miernik Cyfrowy</t>
  </si>
  <si>
    <t>Poziomica laserowa</t>
  </si>
  <si>
    <t>Wykrywacz detektor</t>
  </si>
  <si>
    <t>Frezarka górnowrzecionowa</t>
  </si>
  <si>
    <t>Piła taśmowa</t>
  </si>
  <si>
    <t>Zagłębiarka</t>
  </si>
  <si>
    <t>Piła szablasta</t>
  </si>
  <si>
    <t>Wózek podnośnikowy</t>
  </si>
  <si>
    <t>Wózek platformowy jednoburtowy</t>
  </si>
  <si>
    <t>Nożyce gilotynowe</t>
  </si>
  <si>
    <t>Zaginarka do blachy z nożycami rolkowymi</t>
  </si>
  <si>
    <t>Nożyce mechaniczne</t>
  </si>
  <si>
    <t>Tokarka uniwersalna</t>
  </si>
  <si>
    <t>Prasa hydrauliczna</t>
  </si>
  <si>
    <t>Dłutownica łańcuchowa</t>
  </si>
  <si>
    <t>Ilość gniazd: 4 x GS Napięcie: 250 V    Dł: 40 m</t>
  </si>
  <si>
    <t xml:space="preserve">Wiertła do młotów </t>
  </si>
  <si>
    <t>35 narzynek M2- M18, 35 gwintowników wstępnych M2 - M18, 35 gwintowników głównych M2 - M18, 2 pokrętła M2 - M12 i M6 - M20, 2 uchwyty do narzynek M2 - M11 i M12- M18, 1 oprawka narzędziowa M2 - M6</t>
  </si>
  <si>
    <t xml:space="preserve">Przedmiot zamówienia </t>
  </si>
  <si>
    <t>Przenośna przecinarka plazmowa</t>
  </si>
  <si>
    <t>Sprężyna hydrauliczna 5mb</t>
  </si>
  <si>
    <t>Sprężyna hydrauliczna 10mb</t>
  </si>
  <si>
    <t>Sprężyna hydrauliczna 20mb</t>
  </si>
  <si>
    <t>Długość: 5m Średnica: 10mm Materiał: drut stalowy</t>
  </si>
  <si>
    <t>Długość: 10m Średnica: 20mm Materiał: drut stalowy</t>
  </si>
  <si>
    <t>Długość: 20m Średnica: 20mm Materiał: drut stalowy</t>
  </si>
  <si>
    <t>Normy: CE, CAT. II 1000V, CAT. III 600V Test ciągłości obwodu Test diody Wskaźnik polaryzacji Wskaźnik przekroczenia zakresu</t>
  </si>
  <si>
    <t>Szerokość szczęk: 200mm Maksymalny rozstaw szczęk: 195mm Wysokość szczęk: 46mm Wysokość całkowita: 90mm</t>
  </si>
  <si>
    <t>Szerokość szczęk: 63mm Maksymalny rozstaw szczęk: 55mm Waga: 4kg</t>
  </si>
  <si>
    <t>Zadanie/Specyfikacja</t>
  </si>
  <si>
    <t>§</t>
  </si>
  <si>
    <t>Razem</t>
  </si>
  <si>
    <t>Uzasadnienie</t>
  </si>
  <si>
    <t>7-425003</t>
  </si>
  <si>
    <t>szlifierka Stołowa DWUTARCZ. DS. 300 S tarcza 350mm</t>
  </si>
  <si>
    <t>Razem Brutto</t>
  </si>
  <si>
    <t>7-606010</t>
  </si>
  <si>
    <t>ZESTAWIENIE ZBIORCZE</t>
  </si>
  <si>
    <t>Zadanie</t>
  </si>
  <si>
    <t>Rozdział</t>
  </si>
  <si>
    <t>RAZEM:</t>
  </si>
  <si>
    <t xml:space="preserve">Wyrzynarka BOSCH B0601518000, 800 W </t>
  </si>
  <si>
    <t xml:space="preserve">Przedłużacz bebnowy </t>
  </si>
  <si>
    <t>Wiertarko-wkrętarka GSR -12</t>
  </si>
  <si>
    <t>Szlifierka kątowa GWS-18V-4</t>
  </si>
  <si>
    <t>Wiertarka akumulatorowa z udarem GSB-18-2</t>
  </si>
  <si>
    <t>Drabina aluminiowa 3x15</t>
  </si>
  <si>
    <t>Drabina aluminiowa 3x13</t>
  </si>
  <si>
    <t>Młot udarowo-obrotowy GBH 3-28 DRE BOSCH</t>
  </si>
  <si>
    <t>Odkurzacz przemysłowy GAS 25</t>
  </si>
  <si>
    <t>Wkrętarka do GK GSR 6-45TE</t>
  </si>
  <si>
    <t>Szlifierka kątowa GWS-13-125</t>
  </si>
  <si>
    <t>Sprężyna hydrauliczna 10 mb</t>
  </si>
  <si>
    <t>Sprężyna hydrauliczna 20 mb</t>
  </si>
  <si>
    <t>Młot udarowo-obrotowy GBH 2-24 DRE BOSCH</t>
  </si>
  <si>
    <t>Miernik cyfrowy UT 50 D RLC</t>
  </si>
  <si>
    <t>Poziomica laserowa GLL 2-10+BT 150</t>
  </si>
  <si>
    <t>Wykrywacz detektor GMS 120 BOSCH</t>
  </si>
  <si>
    <t>Drabina aluminiowa dwustronna 3x7</t>
  </si>
  <si>
    <t>Frezarka do betonu Budomasz FB-200</t>
  </si>
  <si>
    <t xml:space="preserve">Lampa halogenowa DIAL naświetlacz przenośny </t>
  </si>
  <si>
    <t>Wiertła do młotów 24,36,40 mm SDS dł.80mm</t>
  </si>
  <si>
    <t>Wiertła do wiertarki SDS 6,8,10,12,14,16,18 SDS</t>
  </si>
  <si>
    <t>Betoniarka 130 l 230V</t>
  </si>
  <si>
    <t>Wiertarka  udarowa BOSCH GSB 162-2 RE</t>
  </si>
  <si>
    <t>Migomat przenośny typ WEDER FANTASTY MIG/MAG/TIG</t>
  </si>
  <si>
    <t>Migomat stacjonarny  MAG-2000 BESTER</t>
  </si>
  <si>
    <t>Przecinarka plazmowa 60A - 400 W STAMOS gr. ciecia 20 mm</t>
  </si>
  <si>
    <t>Szlifierka kątowa Makita GA 904 OR Ø230</t>
  </si>
  <si>
    <t>Szlifierka czołowa do metalu OPTIMUM TS 305</t>
  </si>
  <si>
    <t xml:space="preserve">Frezarka górnowrzecionowa Festool OF   1010 EBQ </t>
  </si>
  <si>
    <t xml:space="preserve">Wkrętarka Bosch 12 V-LI Professional </t>
  </si>
  <si>
    <t xml:space="preserve">Pilarka ukośnica Bosch GTM 12 JL </t>
  </si>
  <si>
    <t>Piła taśmowa HDS 251 5900251 HOLZSTAR</t>
  </si>
  <si>
    <t>Zagłębiarka Festool TS 75EGQ PLUS-FS 561512</t>
  </si>
  <si>
    <t xml:space="preserve">Szlifierka przecinarka ukośnica piła do metalu </t>
  </si>
  <si>
    <t>Dłutownica do rowków BBM 35 M - wiertarka do zawiasów (BLUM)</t>
  </si>
  <si>
    <t>Frezarka wielofunkcyjna Makita RTO700CX2J</t>
  </si>
  <si>
    <t>Piła szablasta Makita  JR 3070CT</t>
  </si>
  <si>
    <t>Gwintownica  Rems Amigo 2</t>
  </si>
  <si>
    <t>Wózek platformowy ręczny jednoburtowy 800x500 mm, udźwig ok. 200 kg</t>
  </si>
  <si>
    <t>Lutownica polska prosta LG-100</t>
  </si>
  <si>
    <t>Nożyce gilotynowe EUROMET NG3,2x2000</t>
  </si>
  <si>
    <t>Zaginarka do blachy z nożycami rolkowymi HSBM 3000-06 METALKRAFT</t>
  </si>
  <si>
    <t>Wiertarka kolumnowa GB 35 HSV z układem chłodzenia</t>
  </si>
  <si>
    <t>Nożyce mechaniczne do cięcia prętów i płaskowników Krak-Old NM4-40</t>
  </si>
  <si>
    <t>Tokarka uniwersalna Euromet 410x1000</t>
  </si>
  <si>
    <t>Prasa hydrauliczna Euromet PH 25T</t>
  </si>
  <si>
    <t>Piła taśmowa do metaluSTILER MIT 400</t>
  </si>
  <si>
    <t>Olkleiniarka holzman KAM 35 MAX</t>
  </si>
  <si>
    <t>2) Sprzęt remontowo - budowlany</t>
  </si>
  <si>
    <t>1) Sprzęt gospodarczy (remontowo - budowlany)</t>
  </si>
  <si>
    <t>Bruzdownica BOSCH GNF 35 CA szer.cięcia 3 cm,gł.cięcia 3 cm.+odkurzacz</t>
  </si>
  <si>
    <t>Frezarka renowacyjna do zdzierania tynku, betonu i farb FLEX HPI 603</t>
  </si>
  <si>
    <t>Szlifierka do ścian, do gipsu FLEX WSE 500</t>
  </si>
  <si>
    <t>Frezarko wiertarka kolumnowa stołowa fi-16 mm / 12 biegów - 230V</t>
  </si>
  <si>
    <t>Narzynki gwintowniki Niemieckie MANNESMANN - 110 szt</t>
  </si>
  <si>
    <t>Imadło maszynowe 200mm wiertarka stołowa</t>
  </si>
  <si>
    <t>Sprężyna elektryczne do udrażniania kanalizacji do rur max 110</t>
  </si>
  <si>
    <t>Nitownica ręczna dźwigniowa HN2 GESIPA</t>
  </si>
  <si>
    <t>Plazma przenośna przecinarka magnum CUT 45 Compressor z integrowana sprężarką</t>
  </si>
  <si>
    <t>Wiertarka - wkrętarka + młot Makita DHR241RF3E+DDF458Z</t>
  </si>
  <si>
    <t>Szlifierka akumulatorowa BOSCH GWS 18-125 V-LI 2x Aku 5,0 ładowarka L-BOXX</t>
  </si>
  <si>
    <t>Szlifierka stołowa dwutarcz. 250W + wolnoobrotowa</t>
  </si>
  <si>
    <t>Szlifierka stołowa dwutarcz. DS. 300 S tarcza 350mm</t>
  </si>
  <si>
    <t>Bosch narzędzie wielofunkcyjne Uchwyt STARLOCK PLUS GOP 40-30 400W + akcesoria - BOXX</t>
  </si>
  <si>
    <t>Wózek paletowy, BF2000-2 2 t.</t>
  </si>
  <si>
    <t>Wózek paletowy, paleciak AC25 L-1150</t>
  </si>
  <si>
    <t>BOSCH GMF 1600 CE frezarka górnowrzecionowa 1600W w L-Boxx</t>
  </si>
  <si>
    <t>POTRZEBY KOMENDY STOŁECZNEJ POLICJI - WYDZIAŁ INWESTYCJI I REMONTÓW</t>
  </si>
  <si>
    <t>Piła taśmowa do metalu STILER MIT 400</t>
  </si>
  <si>
    <t>Makita dłutownica łańcuchowa 2000W KC100</t>
  </si>
  <si>
    <t>Długość: 80mm 24 mm 36mm 40mm</t>
  </si>
  <si>
    <t xml:space="preserve">    maks. moment obrotowy (twarde): 38 Nm
    prędkość obrotowa bez obciążenia (1. / 2. bieg): 0–450/1400 min
    zakres mocowania uchwytu wiertarskiego min./maks.: 1,5/10 mm
    gwint wrzeciona wiertarki: 1/2"
    napięcie akumulatora: 18 V
    pojemność akumulatora: 1,5 Ah
    liczba zakresów momentu obrotowego: 20+1
    maks. średnica wiercenia w drewnie: 38 mm
    maks. średnica wiercenia w stali: 10 mm</t>
  </si>
  <si>
    <t xml:space="preserve">Wiertarko-wkrętarka, zestaw z wiertłami, bitami, otwornicami, nakrętkami i innymi akcesoriami, walizka </t>
  </si>
  <si>
    <t xml:space="preserve">System elektronicznej ochrony ogniw przed przeciążeniem, przegrzaniem i całkowitym rozładowaniem ogniw
• Elektroniczna ochrona silnika  przed przeciążeniem, 
• wskaźnik stanu naładowania akumulatora: informuje użytkownika o dostępnych rezerwach energii
• Głowica przekładni obracana w skokach co 90 stopni
• Uchwyt boczny przykręcany z prawej lub lewej strony
• Osłona zabezpieczona przed obracaniem się – szybkie i łatwe przestawianie osłony 
• Doładowanie akumulatora w dowolnej chwili, bez ryzyka uszkodzenia ogniw
• Duża wydajność usuwania materiału i skrawania w tej klasie narzędzi na jednym cyklu ładowania akumulatora
• wytrzymały i dobrze znoszący obciążenia silnik  
• Tarcza do obróbki zgrubnej/cięcia, Ø 125 mm
• Gumowy talerz szlifierski, Ø 125 mm
Dane techniczne:
• Pojemność akumulatora 4 Ah
• Prędkość obrotowa bez obciążenia 10000 min-1
• Napięcie akumulatora 18 V
</t>
  </si>
  <si>
    <t>Akumulatorowa wiertarko-wkrętarka udarowa</t>
  </si>
  <si>
    <t xml:space="preserve">    Maks. moment obrotowy (wkręcanie twarde/miękkie): 50 / 31 Nm
    Prędkość obrotowa bez obciążenia (1. / 2. bieg): 0 – 500 – 1.700 min-1
    Maks. liczba udarów: 25.500 min-1
    Zakres mocowania uchwytu wiertarskiego min./maks.: 1,5 / 13 mm
    Gwint wrzeciona wiertarki: 1/2"
    Napięcie akumulatora: 18 V
    Pojemność akumulatora: 4,0 Ah
  Funkcje
Przełączanie biegów
    Wiercenie z udarem
    Bieg w prawo/lewo
    Oświetlenie
    </t>
  </si>
  <si>
    <t xml:space="preserve">    Wydajność nominalna: 800 W
    Energia udaru, maks.: 3,1 J
    Liczba udarów przy nominalnej prędkości obrotowej: 0 – 4.000 min-1
    Nominalna prędkość obrotowa: 0 – 900 min-1
    System montażu narzędzi: SDS-plus
    Średnica wiercenia wiertłami do młotów w betonie: 4 – 28 mm
    Optymalny zakres wiercenia wiertłami do młotów w betonie: 12 – 18 mm
    Maks. średnica wiercenia w murze koronkami wiertniczymi: 82 mm
    Maks. średnica wiercenia w stali: 13 mm
    Maks. średnica wiercenia w drewnie: 30 mm
    Bieg w prawo/lewo
    System Electronic
    Sprzęgło przeciążeniowe
    System Bosch SDS
dodatkowe wyposażenie; ogranicznik głębokości 210 mm, rękojeść dodatkowa, walizka narzędziowa </t>
  </si>
  <si>
    <t>Wkrętarka do GK do montażu suchej zabudowy</t>
  </si>
  <si>
    <t xml:space="preserve">Moc nominalna 701 W
Maks. moment obrotowy (wkręcanie miękkie) 12 Nm
Uchwyt narzędziowy Chwyt wewnętrzny sześciokątny 1/4"
Moc na wyjściu 327 W
Prędkość obrotowa bez obciążenia 0 – 4.500 min-1
Nominalny moment obrotowy 1,3 Nm
Ø śrub samogwintujących 6,0 mm
Napięcie, elektryczne 230 V
Obszary zastosowań Wkręcanie
dodatkowe wyposażenie: ogranicznik głębokości, klips do paska, walizka narzędziowa, wkładka do wkrętaka, magnetyczny uchwyt uniwersalny  </t>
  </si>
  <si>
    <t>Szlifierka kątowa akumulatorowa</t>
  </si>
  <si>
    <t xml:space="preserve">Moc nominalna  1.300 W
Prędkość obrotowa bez obciążenia  2.800 – 11.500 min-1
Moc na wyjściu  700 W
Gwint wrzeciona szlifierki  M 14
Ø tarcz  125 mm
Ø gumowego talerza szlifierskiego  125 mm
Ø szczotki garnkowej  75 mm
Wymiary narzędzia (długość)  297 mm
Wymiary narzędzia (wysokość)  103 mm
Waga  2,3 kg
Włącznik  2-kierunkowy
Poziom ciśnienia akustycznego  91 dB(A)
Poziom mocy akustycznej  102 dB(A)
Błąd pomiaru K  3 dB
Zoptymalizowany przepływ powietrza i zwiększona ochrona przed pyłem
 6-stopniowy wybór prędkości obrotowej dla różnych materiałów
Uchwyt dodatkowy z systemem Vibration Control obniża poziom drgań do 40%, 
 System łagodnego rozruchu i ogranicznik prądu rozruchowego
 Głowica przekładni obracana w skokach co 90°
  Uchwyt boczny przykręcany z prawej lub lewej strony
  Duży przycisk funkcji blokady wrzeciona ułatwia i przyspiesza wymianę osprzętu
</t>
  </si>
  <si>
    <t xml:space="preserve">    Wydajność nominalna: 790 W
    Energia udarowa: 2,7 J
    Liczba udarów przy nominalnej prędkości obrotowej: 0 – 4.200 min-1
    System montażu narzędzi: SDS-plus
    Średnica wiercenia wiertłami do młotów w betonie: 24 mm
    Maks. średnica wiercenia w murze koronkami wiertniczymi: 68 mm
    Maks. średnica wiercenia w stali: 13 mm
    Maks. średnica wiercenia w drewnie: 30 mmBieg w prawo/lewo
    System Electronic
    Sprzęgło przeciążeniowe
</t>
  </si>
  <si>
    <t>Bruzdownica regulacja szer. Cięcia- nie mniej niż 3 cm regulacja gł. Cięcia nie mniej niż 3 cm + odkurzacz</t>
  </si>
  <si>
    <t xml:space="preserve">Moc  1200,00 W
Średnica głowicy frezarskiej  150,00 mm
Moc oddawana  700 W
Ograniczenie prądu rozruchu.
Przyssawka: z bezstopniowym nastawianiem wysokości.
Możliwość przyłączenia do zewnętrznego odsysania pyłu za pomocą dołączonego adaptera.
Co najmniej  7 końcówek frezarskich z 28 płaskimi frezami zębatymi.
Mozliwość obróbki dużych powierzchni: usuwania tynku, szorstkowania betonu, wygładzania spoin pozostałych po odeskowaniu i powierzchni jastrychowych, rękojeść boczna, klucz nasadowy, przetyczka przesuwna, ściągacz, adapter o średnicy 32/36 mm, metalowa walizka transportowa
</t>
  </si>
  <si>
    <t xml:space="preserve">Dane techniczne:
   Średnica tarczy szlifierskiej maks. 225 mm
    Prędkość obrotowa biegu jałowego 1100-1650 / min
    Uchwyt narzędzia talerz szlifierski na rzep
    Przedłużenie wtykowe, 500 mm
    Kąt nachylenia na głowicy 100°
    Regulacja obrotów bezstopniowa, 6 pozycji
    Długość (talerz 90°) 1520 mm
</t>
  </si>
  <si>
    <t>Lampa halogenowa warsztatowa</t>
  </si>
  <si>
    <t xml:space="preserve">Moc: 400W, </t>
  </si>
  <si>
    <t xml:space="preserve">Dane techniczne:
Wydajność nominalna     800 W
Prędkość skokowa bez obciążenia     800 – 3.000 min-1
Wysokość skoku     26 mmGłębokość cięcia ;Głębokość cięcia w drewnie     160 mm
Głębokość cięcia w aluminium     20 mm
Głębokość cięcia w stali zwykłej     10 mm 
 - beznarzędziowy system wymiany brzeszczota SDS – 4 stopnie oscylacji cięcia
– Pochył stopy do 90°
– Oświetlenie LED i silny nadmuch na linię cięcia
– Zabezpieczenie przed samoczynnym rozruchem po awarii zasilania
Wyposażenie:
– 1 brzeszczot T144DP 2609991424
– 1 brzeszczot T244D 2609991423
– 1 brzeszczot T308B 2609991830
– Osłona przeciwodpryskowa 2601016096
– wkładka L-Boxx 2608438042
– walizka L-Boxx 2608438692
– Opakowanie: walizka L-Boxx
</t>
  </si>
  <si>
    <t xml:space="preserve">Frezarko wiertarka kolumnowo stołowa fi-16 mm / 12 biegów </t>
  </si>
  <si>
    <t>Moc nominalna 1.500 W
Prędkość obrotowa bez obciążenia 0 – 750 / 2.550 min-1
Moc na wyjściu 840 W
Nominalna prędkość obrotowa 0 – 555 / 1.890 min-1
Moment obrotowy (wkręcanie miękkie) 50,0 / 14,5 Nm
Nominalny moment obrotowy 17,0 / 5,0 Nm
Gwint przyłączeniowy uchwytu narzędziowego 5/8" – 16 UNF
Zakres mocowania 3 – 16 mm
Liczba udarów przy nominalnej prędkości obrotowej 0 – 12.750 / 43.350 min-1
Ø wiercenia w betonie 82 / 68 mm
Ø wiercenia w drewnie 50 / 30 mm
Ø wiercenia w stali 20 / 14 mm
Ø wiercenia w murze 162 / 68 mm
Napięcie, elektryczne 230 V
    Wiercenie w betonie,
    Wiercenie w metalach żelaznych,
    Wiercenie w drewnie,
    Wiercenie w tworzywach sztucznych,
    Wiercenie w metalach kolorowych,
    Wiercenie w kamieniu,
    Wiercenie na sucho w kamieniu,
    Wkręcanie,
    Obróbka szczotkami powłok,
    Obróbka szczotkami metali żelaznych,
    Obróbka szczotkami drewna,
    Obróbka szczotkami metali kolorowych ,
    Zębaty uchwyt wiertarski 16 mm 
    Rękojeść dodatkowa  
    Ogranicznik głębokości  
    Walizka narzędziowa ,</t>
  </si>
  <si>
    <t xml:space="preserve">silnik (typ)       Sg 112 M2  
moc (kW)       4,0  
napięcie (V)       380  
prąd znamionowy (A)       10,5  
obroty silnika (1/min.)       2800  
obroty bębna (1/min.)       1800  
tryb pracy       ciągły  
stopień ochronności       IP 54  
waga (kg)        115  
szerokość robocza (mm)        250  
zabezpieczenie przed porażeniem prądem       zerowanie   
</t>
  </si>
  <si>
    <t>Szlifierka czołowa do metalu i drewna</t>
  </si>
  <si>
    <t xml:space="preserve">Dane techniczne:   
Napięcie elektryczne  230 V / 50 Hz
Moc silnika  900 W
Talerz szlifierski  ∅305 mm
Prędkość obrotowa  1420 min-1
Wymiary stolika  155 x 440 mm
Przestawianie ogranicznika kątowego  ± 600
Stół szlifierski przechylny  ± 450
    Do szlifów zgrubnych, drobnych i kształtowych
    Naklejane tarcze y
Wyposażenie podstawowe:
- Regulowany przyrząd kątowy,
- Tarcza robocza ściernicy.
 </t>
  </si>
  <si>
    <r>
      <t xml:space="preserve">Dane techniczne:
    Typ zasilania: elektryczne
    Średnica tarczy: 305 mm
    Średnica otworu piły: 30 mm
    Moc: 1800 W
    Masa: 21 kg
    Hamulec tarczy tnącej: tak
    Laserowy wskaźnik linii cięcia: tak
Wyposażenie podstawowe:
    Drążek przesuwny
    Tarcza pilarska 305x30mm
    Worek na pył
</t>
    </r>
    <r>
      <rPr>
        <sz val="8"/>
        <color rgb="FFFF0000"/>
        <rFont val="Century Gothic"/>
        <family val="2"/>
        <charset val="238"/>
      </rPr>
      <t xml:space="preserve">
</t>
    </r>
    <r>
      <rPr>
        <sz val="8"/>
        <rFont val="Century Gothic"/>
        <family val="2"/>
        <charset val="238"/>
      </rPr>
      <t xml:space="preserve">
</t>
    </r>
  </si>
  <si>
    <t xml:space="preserve"> urządzenie wielofunkcyjne 400W   40-30 SET</t>
  </si>
  <si>
    <t xml:space="preserve">DANE TECHNICZNE
moc - 400W
prędkość bez obciążenia - 8000-20000 obr/min
kąt oscylacji prawy/lewy - 3,0° (2x1,5°)  wraz z aksesoriami, ( mogą być inne) 
walizka systemowa L-BOXX
przewód zasilający  
 brzeszczot   do drewna i metalu
brzeszczot z węglików spiekanych  do usuwania fug i cięcia
płytka z węglików spiekanych  do szlifowania
płyta szlifierska delta do mocowania papierów AVZ 93 G
brzeszczot BIM do cięcia wgłębnego AIZ 20 AB do drewna i metalu
brzeszczot Carbide do cięcia wgłębnego PAIZ 32 AT do metalu
brzeszczot BIM do cięcia wgłębnego AII 65 APB do drewna i metalu
brzeszczot BIM do cięcia wgłębnego PAII 65 APB do drewna i metalu
brzeszczot BIM do cięcia wgłębnego AII 65 BSPB do twardego drewna
brzeszczot BIM do cięcia wgłębnego AIZ 32 APB do drewna i metalu
brzeszczot BIM do cięcia wgłębnego PAIZ 32 APB do drewna i metalu
papiery ścierne Delta  
 </t>
  </si>
  <si>
    <t>Lutownica prosta LG - 100</t>
  </si>
  <si>
    <t xml:space="preserve">Dane techniczne:
Rodzaj zasilania: elektryczne
    Moc: 1800 W
   Prowadnica, długość: 300 mm / 350 mm / 400 mm
    Podziałka łańcucha: 3/8 in harakterystyka produktu:
Wydajny silnik o mocy 1800 W
    Długość prowadnicy
    - AKE 30-18 S 30 cm
    - AKE 35-18 S 35 cm
    - AKE 40-18 S 40 cm
   7 stalowych zębów trzymających materiał
    Stalowy bolec wychwytujący łańcucha
    Hamulec wybiegowy
    Automatyczny system smarowania łańcucha z kontrolką poziomu oleju
    Duży zbiornik oleju (200 ml) z sitkiem
    Wydajny silnik o mocy 1800 W i duża prędkość łańcucha 12 m/s 
</t>
  </si>
  <si>
    <t xml:space="preserve">Specyfikacja i parametry techniczne, jakie powinny posiadać narzędzia i urządzenia </t>
  </si>
  <si>
    <t xml:space="preserve">specyfikacja i parametry techniczne, jakie powinny posiadać narzędzia i urządzenia </t>
  </si>
  <si>
    <t>Szlifierka stołowa dwutarczowa, + tarcza wolnoobrotowa 250 w</t>
  </si>
  <si>
    <t>Cechy urządzenia:
Do użytku stacjonarnego
    Wsporniki do obrabianego materiału
    Obudowa odporna na pył
    Dwa kamienie szlifierskie P36 i P80
    Osłony przed iskrami                                                                                                                                                 Moc: 250 W
Prędkość obrotowa bez obciążenia: 2950 / min
Wymiary kamienia szlifierskiego: 150 x 20 mm
Średnica otworu kamienia szlifierskiego: 12,7 mm
Wymiary mokrego kamienia szlifierskiego: 200 x 40 mm
Średnica otworu mokrego kamienia szlifierskiego: 20 mm</t>
  </si>
  <si>
    <t xml:space="preserve">MIGOMAT    3w1 MIG TIG MMA </t>
  </si>
  <si>
    <t xml:space="preserve">    Rodzaj:
    półautomat spawalniczy
    Moc pobierana:
    6.7 kVA
    Napięcie zasilania (V):  230
    Metody spawania:
    MIG/MAG, MMA, TIG
  </t>
  </si>
  <si>
    <t>Szlifierka stołowa dwutarczowa DS. 300 S</t>
  </si>
  <si>
    <t>Dane techniczne:
Tarcza szlifierska 300 x 50 mm
Otwór tarczy szlifierskiej 75 mm
Ziarnistość K 36 / K 80
Liczba obrotów 1450 obr./min
Średnica króćca ssącego 2 x 35 mm
Moc silnika S1 100% 2,2 kW
Moc silnika S6 40% 3,0 kW
Napięcie 400 V
Szerokość 700 mm
Głębokość 500 mm
Wysokość 460 mm
Zakres dostawy:
Tarcza do szlifowania zgrubnego i wykańczającego K 36 / K 80
Obustronne zabezpieczenie przed iskrzeniem
Oświetlenie LED
Regulowane podtrzymki</t>
  </si>
  <si>
    <t xml:space="preserve">  Stojak do szlifierki DS 300</t>
  </si>
  <si>
    <t>Przecinarka plazmowa 60 A - 400 W</t>
  </si>
  <si>
    <t>Znamionowe napięcie wejściowe  400 V, 3-Fazowy
Częstotliwość sieciowa  50 / 60 Hz
Znamionowy prąd wejściowy  8,2 A
Maksymalny prąd wejściowy  11 A
Moc wejściowa znamionowa  5,3 kVA
Moc wejściowa maksymalna  7,2 kVA
Napięcie biegu jałowego  240 V
Prąd cięcia  20 - 60 A
Prąd cięcia w cyklu pracy 100%  46 A
Prąd cięcia w cyklu pracy 60%  60 A
Zapłon  Kontakt
Maksymalna grubość cięcia  22 mm
Szerokość cięcia  1 mm
Ochrona przeciwzwarciowa  Tak
Zawór magnetyczny  Tak</t>
  </si>
  <si>
    <t>zaopatrzona w zamkniętą obudowę stanowiącą podstawę stabilności i ochronę przed zabrudzeniem.   dźwignia do nasadzania i zaciskania nitów jednostronnie zamykanych. 
Dostawa: 5 szt. nasadek 16/29, 16/32, 16/36, 16/40, 16/45 1 szt. klucz montażowy
Zastosowanie:
Do wszystkich materiałów do fi 6,4 mm.
skok roboczy: 10 mm</t>
  </si>
  <si>
    <t xml:space="preserve">Cięcie stali do 10 mm
    Precyzja cięcia
    Stabilny łuk cięcia oraz niski pobór prądu
    Technologia inwertorowa - zwarta konstrukcja - małe rozmiary oraz niewielka waga to możliwość pracy w miejscach trudno dostępnych
    Duża moc urządzenia - 45A w cyklu pracy 60%
wyposażenie
uchwyt plazmowy do cięcia typ S-45
    przewód masowy
    zespół przygotowania powietrza
    zestaw części eksploatacyjnych uchwytu
</t>
  </si>
  <si>
    <t xml:space="preserve">Cechy:
Moc: 1100 W
Prędkość obrotów: 700 obr./min
Średnica spirali: 32 mm
Do rur Ø: min 32
Duże koła
</t>
  </si>
  <si>
    <t xml:space="preserve">do rur PP i tworzyw termoplastycznych, moc1500w, </t>
  </si>
  <si>
    <t>Dalmierz laserowy</t>
  </si>
  <si>
    <t>Zasięg  nie miniej niż 30 m, funkcja pomiaru powierzchni, objętości i Pitagorasa
Dokładność  1.5 mm 
Dodawanie i odejmowanie uzyskanych wyników
Pamięć   ostatnich pomiarów
Niewielkim rozmiarem oraz wagą
Prosta obsługa
Odporność na pył i bryzgającą wodę (IP54)
Podświetlany ekran</t>
  </si>
  <si>
    <t>Klasa lasera: 2 Zasięg pracy: 10 m , Ochrona przed pyłem i wilgocią: IP 54</t>
  </si>
  <si>
    <t xml:space="preserve"> Wykrywania konstrukcji drewnianych: 38 mm Głęb. Wykrywania metali nieżelaznych: 80 mm Głęb. Wykrywania metali żelaznych 120 mm Głęb. Wykrywania przewodów pod napięciem: 50 mm   </t>
  </si>
  <si>
    <t>Młotowiertarka</t>
  </si>
  <si>
    <t xml:space="preserve">typ zasilania: elektryczne
Typ mocowania: SDS Plus
Możliwość kucia: tak
Energia udaru: 3,2 J
Moc: 880 W
Prędkość obrotowa: 900 rpm
Walizka transportowa: tak
Dodatkowy uchwyt wiertarski: tak
System tłumienia drgań: tak
Max liczba udarów: 4000 min-1
Max śr. wiercenia w betonie: 28 mm
Max śr. wiercenia koronką: 68 mm
 </t>
  </si>
  <si>
    <t xml:space="preserve">ręczna gietarka do drutów </t>
  </si>
  <si>
    <t>możliwość gięcia 0-135, mozliwość giecia przestrzennego, max średnica giętego drutu 10 mm, prosta wymiana średnic gięcia</t>
  </si>
  <si>
    <t xml:space="preserve">Dane techniczne  
Wymiary stołu roboczego:  290 x 290 mm
Prędkość taśmy piły:  696 m/min
Średnica koła:  250 mm
Wysokość cięcia:  120 mm
Szerokość cięcia z prowadnicą:  121 mm
Szerokość cięcia bez prowadnicy:  245 mm
Długość taśmy piły:  ok. 1790 mm
 </t>
  </si>
  <si>
    <t xml:space="preserve">Dane techniczne
Głębokość cięcia przy 45° 55 mm
Prędkość obrotowa na biegu jałowym 1 350 - 3 550 min⁻¹
Średnica tarczy pilarskiej 210,00 mm
Zakres regulacji kątowej 0 - 47 °
Głębokość cięcia 0 - 75 mm
 tarcza pilarska uniwersalna HW W 36
 zabezpieczenie przed przesunięciem do tyłu FS-RSP
 szyna prowadząca FS 1400/2
 zabezpieczenie przeciwodpryskowe
 narzędzie do obsługi
 w Systainerze SYS 5 T-LOC
</t>
  </si>
  <si>
    <t xml:space="preserve">Pneumatyczna dłutownica do rowków BBM 35 P - wiertarka do zawiasów (BLUM)  </t>
  </si>
  <si>
    <t>Specyfikacja Średnica wiercenia 35 mm Ilość wrzecion 3 szt. Sterowanie pneumatyczne Mocowanie elementów obrabianych pneumatyczne Odstęp stół / wrzeciono max 85 mm Odstęp stół / wiertło 50 mm Rozmiar stołu 500 x 350 mm Ruch stołu Zapotrzebowanie na powietrze 105 mm 6-8 BAR Długość skoku 1500 mm Prędkość obrotowa 3000 obr./min.</t>
  </si>
  <si>
    <t>Frezarka wielofunkcyjna z zestawem frezów do drewna</t>
  </si>
  <si>
    <t xml:space="preserve">frezowanie wgłębne, wycinanie, frezowanie przy krawędziach, frezowanie pod kątem w zakresie 30 - 45°. Moc 710 Watt, regulacja obrotów oraz praca z frezami o śr. 6 mm i 8 mm. Rózne przystawki w wyposażeniu. </t>
  </si>
  <si>
    <t xml:space="preserve">przeznaczona do cięcia drewna, tworzywa sztucznego, metalu i materiałów budowlanych. Przystosowanie  do cięcia prostego i krzywoliniowego.  Beznarzędziowa wymiana brzeszczotu , walizka
AVT (Anti Vibration Technology), konstrukcja przeciwpyłowa, ogranicznik momentu obrotowego, możliwość ustawienia stopy w kilku pozycjach
</t>
  </si>
  <si>
    <t xml:space="preserve">Dane techniczne:
 Moc: 1600 W
    Typ zasilania: elektryczne
    Tuleja zaciskowa: 8 mm
    Obroty bez obciążenia: 25000 rpm
    Regulacja obrotów: tak
    Odsysanie pyłu: tak
    Skok zespołu frezowego: 76 mm
    Masa: 5,8 kg
    Walizka transportowa: tak
do profesjonalnych prac frezarskich – wykonywanie żłobień, rowków, wpustów, obrabianie krawędzi, regulator zgrubnego ustawienia głębokości z dźwignią blokady i ogranicznikiem głębokości  do wyregulowania w różnych poziomach.  Wyposażenie, które zapewni maksymalne dostosowanie urządzenia do pracy.
     </t>
  </si>
  <si>
    <t xml:space="preserve">gwintownica  </t>
  </si>
  <si>
    <t xml:space="preserve">Szybkie wymienianie głowic do gwintów rurowych. Silnik 1700W  nacinanie gwintów 30–18 1/min.  bezpieczny włącznik impulsowy i zabezpieczenie przeciwprzeciążeniowe. 
Dane techniczne: Gwinty rurowe: 1/8"- 2", 16-50mm, Gwinty sworzniowe: 6-35mm, 1/4-1", Uchwyt prowadzący do obydwu kierunków obrotów, szybkowymienne głowice z nożami do gwintów R: 1/2", 3/4", 1", 1 1/4", 1 1/2", 2"
</t>
  </si>
  <si>
    <t xml:space="preserve">Wózek ręczny paletowy AC 25/1150 </t>
  </si>
  <si>
    <t>(udźwig 2500 kg; widły 1150 mm) TANDEM</t>
  </si>
  <si>
    <t>Wózek ręczny paletowy ACC 20/2000 (wspomaganie jazdy PRZÓD/TYŁ</t>
  </si>
  <si>
    <t xml:space="preserve">(udźwig 2000 kg; widły 2000 mm) </t>
  </si>
  <si>
    <t xml:space="preserve">Wózek platformowy jednoburtowy 800x500, udźwig 200 kg, koła fi 125 pełna guma  </t>
  </si>
  <si>
    <t xml:space="preserve">nożyce gilotynowe do cięcia prostoliniowego arkuszy i pasów z blach stalowych, metali kolorowych i innych materiałów.  Wyposażenie:
Tylny zderzak napędzany elektrycznie
Cyfrowy odczyt pozycji tylnego zderzaka
 Regulacja szczeliny między nożami
 Podpory przednie
 Komplet noży
 Włącznik nożny
 Instrukcja obsługi w j. polskim
 Deklaracja zgodności CE
Dane techniczne Jednostka Wartość
Maksymalna grubość cięcia [mm] 3.2
Maksymalna szerokość cięcia [mm] 2500
Kąt noży [°] 1.3
Zakres regulacji tylnego zderzaka [mm] 0-650
 </t>
  </si>
  <si>
    <t xml:space="preserve">Dane techniczne:
Długość gięcia:  3000 mm
Grubość obrabianego przedmiotu:  0,6 mm
Kąt gięcia:  135°
Szerokość belki gnącej:  20 mm, 2 
5 segmentów górnej belki 25/50/75/205/255 mm
Wymienne ostrze rolkowe  
Opcjonalnie z funkcją zaginania obrzeży
 </t>
  </si>
  <si>
    <t>Wiertarka kolumnowa z układem chłodzenia z wyposażeniem doadatkowym</t>
  </si>
  <si>
    <t xml:space="preserve">Max wydajność wiercenia 32 mm Uchwyt wiertarski 1 - 16 mm / B 16 Stożek Morse`a MK 4 Prędkość (12) 75 - 3200 obr./min Posuw 0,10 / 0,18 / 0,26 mm/obr. Odstęp trzpień / kolumna 295 mm Odstęp trzpień / stół max 775 mm Odstęp trzpień / płyta dolna 1185 mm Skok kła 125 mm . Wyposażenie dodatkowe: Zestaw narzędzi mocujących, zestaw wierteł krętych 170 szt., HSS TiN-powlekane, zestaw wierteł krętych ze stożkiem Morsea MK 2 / 3 , 9 szt. - 14,5 - 30 mm, Płyn chłodzący olej emulgujący - emulgol RK 12 - 5l  </t>
  </si>
  <si>
    <t>Nożyce mechaniczne NM4-40 do cięcia bezpośrednio na placach budów, w magazynach stali i zbrojarniach prętów zbrojeniowych o przekroju kołowym, sześciokątnym, prostokątnym i kwadratowym oraz wiązki prętów ze stali węglowej lub stopowej.</t>
  </si>
  <si>
    <t xml:space="preserve">Tokarka do produkcji małoseryjnej oraz do pracy w narzędziowniach l
wyjmowany mostek
podstawa łoża wykonana jako odlew żeliwny - jeden element
prowadnice łoża hartowane
możliwość obróbki pełnego zakresu gwintów
blokada wyboru posuwu: przez śrubę lub za pomocą wału
Wyposażenie standardowe: 
    uchwyt tokarski 3-szczękowy 200mm
    uchwyt tokarski 4-szczękowy 250mm
    liniał do stożków
    tarcza zabierakowa 350mm
    podtrzymka stała
    podtrzymka ruchoma
    wskaźnik do gwintów
    tuleja redukcyjna MT 6/4
    kieł stały MT 4
    układ chłodzenia
    oświetlenie
    instrukcja obsługi w języku polskim
    deklaracja zgodności CE 
Maks. średnica toczenia   [mm]  410
Maks. średnica toczenia nad suportem   [mm]  255
Maks. średnica toczenia w mostku   [mm]  580 
Maks. długość toczenia   [mm]  1000
</t>
  </si>
  <si>
    <t>Prasa wysięgowa do wszystkich klasycznych procesów obróbki plastycznej blach oraz do powierzchniowego wytłaczania, kalibrowania, objętościowej obróbki plastycznej oraz do wykonywania operacji kombinowanych. Siła nacisku  kN  250
Ciśnienie oleju hydraulicznego MPa  20,3
Maks. posuw suwaka mm  350
Prędkość robocza suwaka mm/s  48
Prędkość ruch powrotnego suwaka mm/s  115
Wybranie w ścianie bocznej mm  280</t>
  </si>
  <si>
    <t>Przecinarka taśmowa</t>
  </si>
  <si>
    <t xml:space="preserve">Moc: 2,2 kW, Zasilanie: 400,   Rozmiar taśmy tnącej: 4335x34x1,1 mm Regulacja opadania ramienia: Siłownik hydrauliczny, Prędkość liniowa taśmy: 35/74 m/min                                               KĄT  RURA   PROFIL     KWADRAT
0º    ø400    500 x 360    360 x 360
45º  ø340   400 x 340     340 x 340
60°  ø260  3 40 x 260    260 x 260
</t>
  </si>
  <si>
    <t xml:space="preserve">Okleiniarka ze wstępnym frezowaniem </t>
  </si>
  <si>
    <t xml:space="preserve"> -Jednostronna automatyczna okleiniarka krawędziowa                                                                                                                                      Cechy
Moc silnika S1  5300 W
Napięcie  400 V 50 Hz
Prędkość posuwu  7 m/min
Wysokość stołu  900 mm
ax. grubość materiału  50 mm
Min. długość materiału  120 mm
Min. szerokość materiału  80 mm
Min. grubość materiału  10 mm
Grubość krawędzi  0,4-3 mm
-istwy z drewna do 3 mm grubości, krawędzie PVC do 2 mm
-Automatyczny i stały podajnik płyt ~9 m/min
-Grubość płyty 8-50 mm
-Jednostka frezowania góra- dół
-Cyklina promieniowa
-Dwie rolki dociskowe zapewniające idealne połączenie między laminatem a obrabianym przedmiotem
-Jednostka łączenia
-Obsługa ekranu dotykowego
-Temperatura kleju regulowana elektronicznie
-Bezpośrednie klejenie do prostych przedmiotów</t>
  </si>
  <si>
    <t>DANE TECHNICZNE
 Pobór mocy    2.000 W
 Prędkość obr. na biegu jałowym    4.500 min-1
 Głębokość dłutowania    do 100 mm
 WYPOSAŻENIE
Łańcuch frezujący    P-22084
 Szyna 40 mm    P-22115
  Koło łańcuchowe 40 mm    P-22143
  Zderzak boczny kompletny*    
  Narzędzie montażowe</t>
  </si>
  <si>
    <t>Walce mechaniczne do blachy 1,2mm x1530mm walcarka</t>
  </si>
  <si>
    <t>Moc silnika, kw, , 1.5
Maksymalna grubość blachy (mm), mm, , 1.2
ilość walców, szt, , 3
Długość, mm, , 2700
Szerokość, mm, , 600</t>
  </si>
  <si>
    <t>Dane techniczne:
Długość wideł:  1150 mm
Wysokość wózka:  1790 mm
Wysokość maksymalna wideł:  2500 mm
Wysokość minimalna wideł:  85 mm
Udźwig:  1000 kg
Podnoszenie:  elektryczne
Masa wózka:  485 kg
Wysokość podnoszenia:  2615 mm
Szerokość całkowita:  800 mm
Rozstaw wideł zewnętrzny:  560 mm
Długość całkowita:  1740 mm
Silnik:  2200 W
Wysokość maksymalna masztu:  2885 mm
Napęd:  elektryczny
Szerokość widły:  160 mm</t>
  </si>
  <si>
    <t xml:space="preserve">KSP </t>
  </si>
  <si>
    <t>KPP,KRP</t>
  </si>
  <si>
    <t>Ilość razem</t>
  </si>
  <si>
    <t>KPP i  KRP</t>
  </si>
  <si>
    <t xml:space="preserve">betoniarka 130 l </t>
  </si>
  <si>
    <t>230v</t>
  </si>
  <si>
    <t xml:space="preserve"> urządzenie wielofunkcyjne 400W   40-30 SET + akcesoria</t>
  </si>
  <si>
    <t>po 5 szt. Każdego rodzaju</t>
  </si>
  <si>
    <t>wartość KPP i KRP</t>
  </si>
  <si>
    <t>zadanie 1 - Wykaz elektronarzędzi i narzędzi elektrycznych (425)</t>
  </si>
  <si>
    <t>zadanie 2 - Wykaz wierteł, szpicaków i dłut  ( 425)</t>
  </si>
  <si>
    <t>zadanie 2 - Wykaz narzynek i gwintowników (425)</t>
  </si>
  <si>
    <t xml:space="preserve">zadanie 3 - Wykaz narzędzi ślusarskich ( 425) </t>
  </si>
  <si>
    <t>zadanie 4 - Wykaz narzędzi hydraulicznych (425)</t>
  </si>
  <si>
    <t>zadanie 5 - Wykaz elektronicznych urządzeń pomiarowych (425)</t>
  </si>
  <si>
    <t>zadanie 6 Wykaz Stolarskich maszyn i urządzeń  (425)</t>
  </si>
  <si>
    <t>zadanie 7 - Wykaz maszyn i urządzeń transportowych  (425)</t>
  </si>
  <si>
    <t>zadanie 8 - Wykaz maszyn i urządzeń ślusarskich  (606)</t>
  </si>
  <si>
    <t>zadanie 9 - Wykaz maszyn i urządzeń stolarskich (606)</t>
  </si>
  <si>
    <t xml:space="preserve">zadanie 10 - Wykaz pozostałych maszyn i urządzeń . </t>
  </si>
  <si>
    <t>57- 606</t>
  </si>
  <si>
    <t>58-606</t>
  </si>
  <si>
    <t>59-606</t>
  </si>
  <si>
    <t>60-606</t>
  </si>
  <si>
    <t>61-606</t>
  </si>
  <si>
    <t>62-606</t>
  </si>
  <si>
    <t>63-606</t>
  </si>
  <si>
    <t>64-606</t>
  </si>
  <si>
    <t>65-606</t>
  </si>
  <si>
    <t>66-606</t>
  </si>
  <si>
    <t>67-606</t>
  </si>
  <si>
    <t xml:space="preserve">zadanie 11 - Wykaz pozostałych maszyn i urządzeń . </t>
  </si>
  <si>
    <t>razem</t>
  </si>
  <si>
    <t>Cena jednostkowa netto w PLN **</t>
  </si>
  <si>
    <t>Stawka podatku VAT***</t>
  </si>
  <si>
    <t>** - należy wpisać, do dwóch miejsc po przecinku</t>
  </si>
  <si>
    <t>*** - należy wpisać obowiązujacą stawkę podatku VAT w %</t>
  </si>
  <si>
    <t>Rodzaj asortymentu</t>
  </si>
  <si>
    <r>
      <rPr>
        <b/>
        <sz val="8"/>
        <color rgb="FF000000"/>
        <rFont val="Century Gothic"/>
        <family val="2"/>
        <charset val="238"/>
      </rPr>
      <t xml:space="preserve">* </t>
    </r>
    <r>
      <rPr>
        <b/>
        <i/>
        <sz val="8"/>
        <rFont val="Century Gothic"/>
        <family val="2"/>
        <charset val="238"/>
      </rPr>
      <t>- należy wpisać</t>
    </r>
  </si>
  <si>
    <t>para</t>
  </si>
  <si>
    <t>Załącznik nr 3A do SIWZ</t>
  </si>
  <si>
    <t>Załącznik nr 3B do SIWZ</t>
  </si>
  <si>
    <t>Załącznik nr 3C do SIWZ</t>
  </si>
  <si>
    <t>Zadnie nr 1 - Dostawy wyposażenie na psów służbowych</t>
  </si>
  <si>
    <t>Cena jednostkowa brutto (suma poz. 1 - 10 kol. 7)**:</t>
  </si>
  <si>
    <t>Kaganiec</t>
  </si>
  <si>
    <t>Linka z karabińczykiem</t>
  </si>
  <si>
    <t xml:space="preserve">Obroża </t>
  </si>
  <si>
    <t>Obroża metalowa (kolczatka)</t>
  </si>
  <si>
    <t>Smycz</t>
  </si>
  <si>
    <t>Szorki parciane</t>
  </si>
  <si>
    <t>Zgrzebło</t>
  </si>
  <si>
    <t>Szczotka z włosia</t>
  </si>
  <si>
    <t>Aport</t>
  </si>
  <si>
    <t>Piłka gumowa</t>
  </si>
  <si>
    <t>Szacunkowe ilości</t>
  </si>
  <si>
    <t>Zadnie nr 2 - Dostawy wyposażenie dla koni służbowych</t>
  </si>
  <si>
    <t>Siodło</t>
  </si>
  <si>
    <t>Derka</t>
  </si>
  <si>
    <t>Strzemiona</t>
  </si>
  <si>
    <t>Kantar</t>
  </si>
  <si>
    <t>Popręg</t>
  </si>
  <si>
    <t>Wędzidło</t>
  </si>
  <si>
    <t>Wkładki do strzemion</t>
  </si>
  <si>
    <t>Puśliska</t>
  </si>
  <si>
    <t>Uwiąz</t>
  </si>
  <si>
    <t>Kopystka</t>
  </si>
  <si>
    <t>Bat do lonżowania</t>
  </si>
  <si>
    <t>Lonża</t>
  </si>
  <si>
    <t>Podkładka pod siodło</t>
  </si>
  <si>
    <t>Kantaro-ogłowie</t>
  </si>
  <si>
    <t>Czaprak</t>
  </si>
  <si>
    <t>Szczotka</t>
  </si>
  <si>
    <t>Cena jednostkowa brutto  (suma poz. 1 - 17 kol. 7)**:</t>
  </si>
  <si>
    <t>Zadnie nr 3 - Dostawy wyposażenia dla jeźdźców</t>
  </si>
  <si>
    <t>Rękawiczki do jazdy konnej letnie</t>
  </si>
  <si>
    <t>Rękawiczki do jazdy konnej zimowe</t>
  </si>
  <si>
    <t>Bryczesy letnie</t>
  </si>
  <si>
    <t>Bryczesy zimowe</t>
  </si>
  <si>
    <t>Ostrogi</t>
  </si>
  <si>
    <t>Paski do ostróg</t>
  </si>
  <si>
    <t>Kask jeździecki</t>
  </si>
  <si>
    <t>Spodnie do jazdy w niskich temperaturach</t>
  </si>
  <si>
    <t>Buty do jazdy w niskich temperaturach</t>
  </si>
  <si>
    <t>Sztylpy</t>
  </si>
  <si>
    <t>Sztyblety</t>
  </si>
  <si>
    <t>Cena jednostkowa brutto (suma poz. 1 - 11 kol. 7)**:</t>
  </si>
  <si>
    <t>Opis przedmiotu zamówienia - Formularz cenowy</t>
  </si>
  <si>
    <t>Dokument należy wypełnić i podpisać kwalifikowanym podpisem elektronicznym lub podpisem zaufanym lub podpisem osobistym.</t>
  </si>
  <si>
    <t xml:space="preserve">Zamawiający zaleca zapisanie dokumentu w formacie PDF. </t>
  </si>
  <si>
    <t>Opis przedmiotu zamówienia</t>
  </si>
  <si>
    <t>Kosz metalowy obszyty skórą grubości 3,5 x 4 mm i filcem białym naturalnym o grubości 5mm. Kaganiec posiada obrożę z regulacją boczną zapinaną na klamerki metalowe. Różne rozmiary.</t>
  </si>
  <si>
    <t>Linka o długości 10 mb oraz przekroju 7-10 mm zakończona z jednej strony karabińczykiem, z drugiej natomiast rączką. Umocowanie karabińczyka i rękojeści poprzez szycie grubą nitką i zabezpieczone skórą przed rozerwaniem.</t>
  </si>
  <si>
    <t>Wykonana z podwójnej skóry. Sprzączka i półkola mosiężne.Szlufki skórzane oraz wzmocnienie pod półkolem. Różne rozmiary.</t>
  </si>
  <si>
    <t>Obroża o szerokości ~ 39mm, grubość kolcy ~ 3mm, wysokość kolcy 14 mm. Obroża zakończona ściągaczem z łańcuszka o grubości drutu ~ 4mm. Obroża posiada oczka zgrzewane i krętlik do podpięcia smyczy lub linki. Różne rozmiary.</t>
  </si>
  <si>
    <t>Smycz o szerokości ~ 2,5cm, długość ~ 250cm. Grubość skóry ~ 4mm. Zakończona dwoma karabińczykami mosiężnymi oraz kółkiem i dwoma półkolami. Szycie smyczy wykonane grubą nicią stylonową. Okucia mosiężne są odporne na warunki atmosferyczne.</t>
  </si>
  <si>
    <t>Taśmowe, łatwa regulacja, równomiernie rozkłada u psa siłę uciągu na piersi, kolor czarny. Dla psa średniej i dużej wielkości.</t>
  </si>
  <si>
    <t xml:space="preserve">Zgrzebło o szerokości 10cm, w którym część do czesania psa jest metalowa. Posiada dwa rzędy igieł, których wysokość wynosi: pierwszy~ 19mm, a drugi ~ 14mm. Zgrzebło posiada również  uchwyt wykończony plastikiem oraz część antypoślizgową. </t>
  </si>
  <si>
    <t>Miękka szczotka z naturalnego włosia, drewniana rączka.</t>
  </si>
  <si>
    <t>Wykonany ze skóry/brezentu.
Kolor czarny/brązowy.
Wymiary: dł. 45 cm, szer. 7 cm.</t>
  </si>
  <si>
    <t>Piłka kauczukowa na sznurku o średnicy  7 cm. Długość sznurka ok. 60 cm.</t>
  </si>
  <si>
    <t>Wymiar 17,5” typ rajdowe, wykonane ze  skóry  koloru czarnego, w tylnych ławkach zamontowane metalowe uchwyty do montażu sakwy, w przednim górnym łęku zamontowany uchwyt do trzymania</t>
  </si>
  <si>
    <t>Kolor granatowy wykonana z materiału oddychającego, chroniąca przed wodą i wiatrem zapinana na rzep. zakładana na siodło bądź na nogi jeźdźca posiadająca elementy odblaskowe.</t>
  </si>
  <si>
    <t>Klasyczne wykonane ze stali szlachetnej z wkładką gumową koloru czarnego, antypoślizgową.</t>
  </si>
  <si>
    <t>Parciany podszywany okucia mosiężne kolor czarny lub niebieski</t>
  </si>
  <si>
    <t>Wykonany z elastycznego i oddychającego neoprenu oraz taśmy parcianej, sprzączki stalowe, obrotowe, kółko służące do przymocowania dodatkowych pomocy jeździeckich. Długość 130 cm</t>
  </si>
  <si>
    <t>Zgrzebło wykonane jest z wytrzymałego materiału.
Posiada miękką, dopasowującą się do dłoni żelową rączkę. 
Zgrzebło metalowe nadaje się do czyszczenia innych szczotek oraz silnych zabrudzeń sierści końskiej z błota.</t>
  </si>
  <si>
    <t>Oliwkowe — zapobiega ono zranieniom konia w kącikach warg; wykonywane z metalu łamane,</t>
  </si>
  <si>
    <t>Proste wykonane z gumy koloru czarnego, antypoślizgowe</t>
  </si>
  <si>
    <t>Wykonane ze  skóry  koloru czarnego o dużej wytrzymałości, spinki wykonane ze stali nierdzewnej</t>
  </si>
  <si>
    <t>Wykonany z grubej, plecionej linki polipropylenowej. Zakończony bezpiecznym karabińczykiem.</t>
  </si>
  <si>
    <t>Kopystka wykonana z tworzywa sztucznego ze szczoteczką ułatwiającą czyszczenie końskich kopyt</t>
  </si>
  <si>
    <t>Prosty, długość 200 cm</t>
  </si>
  <si>
    <t>Materiałowa gruba, nieparząca z karabińczykiem bezpiecznym i z skrętlikiem, długość 8 m.</t>
  </si>
  <si>
    <t>Podkładka pod siodło wykonana z naturalnego owczego futerka, podszycie z przodu i z tyłu.</t>
  </si>
  <si>
    <t>Typ wojskowy wzór 36 wykonane ze skóry  koloru czarnego, podwójna wodza, okucia metalowe</t>
  </si>
  <si>
    <t>Wykonany z wysokiej jakości bawełny. Pikowany w małe kwadraty. Czaprak jest podszyty materiałem wchłaniającym pot. Kolor czarny lub granatowy.</t>
  </si>
  <si>
    <t>Owalna szczotka do czyszczenia koni. Rączka drewniana lakierowana ze skórzanym paskiem, włosie naturalne. </t>
  </si>
  <si>
    <t>Wartość brutto w PLN  (kol. 4x5 powiększona o stawkę podatku VAT)**</t>
  </si>
  <si>
    <t xml:space="preserve">Wykonane z mocnego materiału oddychające.Wykonane z lekkiego, elastycznego materiału.
</t>
  </si>
  <si>
    <t xml:space="preserve">Wykonane z mocnego materiału bądź skóry, z wkładką termiczną wewnątrz. </t>
  </si>
  <si>
    <t>typ pełny lej, materiał elastyczny odporny na ścieranie koloru granatowego, wyposażone w szlufki kieszenie zasuwane z przodu i z tyłu oraz element odblaskowy typu lampas. Zgodnie z obowiązującą specyfikacją ST49/Ckt/2019 z dnia 21.03.2019 r. wprowadzoną przez KGP.</t>
  </si>
  <si>
    <t>Typ pełny lej, materiał elastyczny, od wewnętrznej strony dodatkowa membrana ocieplająca, odporne na ścieranie, koloru granatowego wyposażone w szlufki, kieszenie zasuwane z przodu i z tyłu oraz element odblaskowy typu lampas. Zgodnie z obowiązującą specyfikacją ST49/Ckt/2019 z dnia 21.03.2019 r. wprowadzoną przez KGP.</t>
  </si>
  <si>
    <t>Wykonane ze stali nierdzewnej.</t>
  </si>
  <si>
    <t xml:space="preserve">Parciane, okucie metalowe. </t>
  </si>
  <si>
    <t>Kolor granatowy. Powłoka zewnętrzna wykonana z bardzo wytrzymałego poliwęglanu Materiał wypełnienia absorbujący siłę uderzenia w przypadku upadku. Wnętrze kasku wyścielone komfortową oddychającą i wentylującą wyściółką, regulacja kasku do rozmiaru głowy łatwe zapinanie i rozpinanie kasku jedną ręką w każdych warunkach oraz miękki daszek.</t>
  </si>
  <si>
    <t>Funkcjonalne bryczesy przeciwdeszczowe unisex, lekki, wodoszczelny, oddychający materiał: QUALITYsystem 5000, szwy laminowane, po bokach dwusuwakowe zamki błyskawiczne ułatwiające zakładanie i zdejmowanie nawet w oficerkach.</t>
  </si>
  <si>
    <t xml:space="preserve">Oficerki zimowe. Wykonane z wysokiej jakości skóry.Podszyte miękkim futerkiem.
Wyposażone w szeroką, elastyczną wstawkę umożliwiającą najlepsze dopasowanie do łydki.Zapinane na zamek błyskawiczny z tyłu.
Podeszwa wodoodporna i antypoślizgowa, mieszcząca się w strzemieniu,dodatkowe zatrzaski na końcach obu zamków, po bokach, w strategicznych miejscach umieszczono paski odblaskowe, na końcach nogawek regulowane, elastyczne paski zakładane pod lub na buty,  profilowane nogawki zapewniają wygodę w siodle, z przodu duże kieszenie zamykane na zamek z podszewką z flauszu, pełny lej wykonany z materiału poliuretanowego zapewnia dobrą przyczepność do siodła, materiał wierzchni: 100% poliester,podszewka: 100% siatka poliestrowa 
</t>
  </si>
  <si>
    <t>Typ oficerski wykonane ze skóry bydlęcej koloru czarnego, zapinane na suwak umieszczony z tyłu. Tylna część sztylp wykonana z materiału elastycznego dostosowującego się do kształu łydki.</t>
  </si>
  <si>
    <t>Wykonane ze skóry bydlęcej koloru czarnego z tyłu zakończone pętelką ułatwiającą zakładanie, podeszwa antypoślizgowa.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</si>
</sst>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zł&quot;_-;\-* #,##0.00\ &quot;zł&quot;_-;_-* &quot;-&quot;??\ &quot;zł&quot;_-;_-@_-"/>
    <numFmt numFmtId="164" formatCode="0.000"/>
    <numFmt numFmtId="165" formatCode="#,##0.00;[Red]#,##0.00"/>
    <numFmt numFmtId="166" formatCode="#,##0.00\ &quot;zł&quot;"/>
  </numFmts>
  <fonts count="44">
    <font>
      <sz val="10"/>
      <name val="Arial"/>
      <charset val="238"/>
    </font>
    <font>
      <sz val="10"/>
      <name val="Arial"/>
      <family val="2"/>
      <charset val="238"/>
    </font>
    <font>
      <b/>
      <i/>
      <sz val="9"/>
      <name val="Century Gothic"/>
      <family val="2"/>
      <charset val="238"/>
    </font>
    <font>
      <sz val="10"/>
      <name val="Century Gothic"/>
      <family val="2"/>
      <charset val="238"/>
    </font>
    <font>
      <b/>
      <sz val="8"/>
      <name val="Century Gothic"/>
      <family val="2"/>
      <charset val="238"/>
    </font>
    <font>
      <b/>
      <sz val="10"/>
      <name val="Century Gothic"/>
      <family val="2"/>
      <charset val="238"/>
    </font>
    <font>
      <sz val="10"/>
      <name val="Calibri"/>
      <family val="2"/>
      <charset val="238"/>
    </font>
    <font>
      <b/>
      <sz val="11"/>
      <name val="Century Gothic"/>
      <family val="2"/>
      <charset val="238"/>
    </font>
    <font>
      <b/>
      <i/>
      <sz val="11"/>
      <name val="Century Gothic"/>
      <family val="2"/>
      <charset val="238"/>
    </font>
    <font>
      <sz val="11"/>
      <name val="Century Gothic"/>
      <family val="2"/>
      <charset val="238"/>
    </font>
    <font>
      <sz val="11"/>
      <name val="Arial"/>
      <family val="2"/>
      <charset val="238"/>
    </font>
    <font>
      <sz val="8"/>
      <name val="Century Gothic"/>
      <family val="2"/>
      <charset val="238"/>
    </font>
    <font>
      <sz val="9"/>
      <name val="Century Gothic"/>
      <family val="2"/>
      <charset val="238"/>
    </font>
    <font>
      <b/>
      <sz val="9"/>
      <name val="Century Gothic"/>
      <family val="2"/>
      <charset val="238"/>
    </font>
    <font>
      <b/>
      <i/>
      <sz val="10"/>
      <name val="Century Gothic"/>
      <family val="2"/>
      <charset val="238"/>
    </font>
    <font>
      <i/>
      <sz val="10"/>
      <name val="Century Gothic"/>
      <family val="2"/>
      <charset val="238"/>
    </font>
    <font>
      <sz val="10"/>
      <color theme="1"/>
      <name val="Arial"/>
      <family val="2"/>
      <charset val="238"/>
    </font>
    <font>
      <b/>
      <sz val="11"/>
      <color theme="1"/>
      <name val="Calibri"/>
      <family val="2"/>
      <charset val="238"/>
      <scheme val="minor"/>
    </font>
    <font>
      <b/>
      <sz val="15"/>
      <name val="Calibri"/>
      <family val="2"/>
      <charset val="238"/>
      <scheme val="minor"/>
    </font>
    <font>
      <b/>
      <sz val="11"/>
      <color theme="1"/>
      <name val="Czcionka tekstu podstawowego"/>
      <charset val="238"/>
    </font>
    <font>
      <b/>
      <sz val="11"/>
      <color theme="1"/>
      <name val="Century Gothic"/>
      <family val="2"/>
      <charset val="238"/>
    </font>
    <font>
      <b/>
      <sz val="12"/>
      <color theme="1"/>
      <name val="Calibri"/>
      <family val="2"/>
      <charset val="238"/>
      <scheme val="minor"/>
    </font>
    <font>
      <b/>
      <sz val="10"/>
      <name val="Arial"/>
      <family val="2"/>
      <charset val="238"/>
    </font>
    <font>
      <b/>
      <sz val="15"/>
      <name val="Century Gothic"/>
      <family val="2"/>
      <charset val="238"/>
    </font>
    <font>
      <sz val="8"/>
      <color rgb="FFFF0000"/>
      <name val="Century Gothic"/>
      <family val="2"/>
      <charset val="238"/>
    </font>
    <font>
      <sz val="8"/>
      <color theme="1"/>
      <name val="Century Gothic"/>
      <family val="2"/>
      <charset val="238"/>
    </font>
    <font>
      <b/>
      <sz val="8"/>
      <color rgb="FFC00000"/>
      <name val="Century Gothic"/>
      <family val="2"/>
      <charset val="238"/>
    </font>
    <font>
      <sz val="8"/>
      <color rgb="FFC00000"/>
      <name val="Century Gothic"/>
      <family val="2"/>
      <charset val="238"/>
    </font>
    <font>
      <b/>
      <sz val="8"/>
      <color theme="4" tint="-0.249977111117893"/>
      <name val="Century Gothic"/>
      <family val="2"/>
      <charset val="238"/>
    </font>
    <font>
      <sz val="8"/>
      <color theme="4" tint="-0.249977111117893"/>
      <name val="Century Gothic"/>
      <family val="2"/>
      <charset val="238"/>
    </font>
    <font>
      <sz val="10"/>
      <color theme="4" tint="-0.249977111117893"/>
      <name val="Arial"/>
      <family val="2"/>
      <charset val="238"/>
    </font>
    <font>
      <sz val="10"/>
      <color theme="1"/>
      <name val="Century Gothic"/>
      <family val="2"/>
      <charset val="238"/>
    </font>
    <font>
      <b/>
      <sz val="10"/>
      <color theme="1"/>
      <name val="Century Gothic"/>
      <family val="2"/>
      <charset val="238"/>
    </font>
    <font>
      <sz val="11"/>
      <color indexed="8"/>
      <name val="Calibri"/>
      <family val="2"/>
      <charset val="238"/>
    </font>
    <font>
      <b/>
      <sz val="10"/>
      <color indexed="8"/>
      <name val="Century Gothic"/>
      <family val="2"/>
      <charset val="238"/>
    </font>
    <font>
      <b/>
      <sz val="8"/>
      <color rgb="FF000000"/>
      <name val="Century Gothic"/>
      <family val="2"/>
      <charset val="238"/>
    </font>
    <font>
      <b/>
      <i/>
      <sz val="8"/>
      <name val="Century Gothic"/>
      <family val="2"/>
      <charset val="238"/>
    </font>
    <font>
      <sz val="12"/>
      <color indexed="8"/>
      <name val="Czcionka tekstu podstawowego"/>
      <family val="2"/>
      <charset val="238"/>
    </font>
    <font>
      <sz val="10"/>
      <color indexed="8"/>
      <name val="Century Gothic"/>
      <family val="2"/>
      <charset val="238"/>
    </font>
    <font>
      <sz val="9"/>
      <color theme="1"/>
      <name val="Century Gothic"/>
      <family val="2"/>
      <charset val="238"/>
    </font>
    <font>
      <sz val="10"/>
      <color rgb="FF000000"/>
      <name val="Century Gothic"/>
      <family val="2"/>
      <charset val="238"/>
    </font>
    <font>
      <sz val="10"/>
      <name val="Arial"/>
      <charset val="238"/>
    </font>
    <font>
      <sz val="9"/>
      <color rgb="FF000000"/>
      <name val="Century Gothic"/>
      <family val="2"/>
      <charset val="238"/>
    </font>
    <font>
      <b/>
      <i/>
      <sz val="9"/>
      <color rgb="FFFF0000"/>
      <name val="Times New Roman"/>
      <family val="1"/>
      <charset val="23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33" fillId="0" borderId="0"/>
    <xf numFmtId="44" fontId="41" fillId="0" borderId="0" applyFont="0" applyFill="0" applyBorder="0" applyAlignment="0" applyProtection="0"/>
  </cellStyleXfs>
  <cellXfs count="329">
    <xf numFmtId="0" fontId="0" fillId="0" borderId="0" xfId="0"/>
    <xf numFmtId="0" fontId="0" fillId="0" borderId="0" xfId="0" applyAlignment="1">
      <alignment horizontal="center"/>
    </xf>
    <xf numFmtId="0" fontId="3" fillId="0" borderId="0" xfId="0" applyFont="1"/>
    <xf numFmtId="0" fontId="3" fillId="2" borderId="0" xfId="0" applyFont="1" applyFill="1"/>
    <xf numFmtId="0" fontId="3" fillId="0" borderId="1" xfId="0" applyFont="1" applyBorder="1" applyAlignment="1">
      <alignment horizontal="center"/>
    </xf>
    <xf numFmtId="0" fontId="3" fillId="0" borderId="1" xfId="0" applyFont="1" applyBorder="1"/>
    <xf numFmtId="4" fontId="3" fillId="0" borderId="1" xfId="0" applyNumberFormat="1" applyFont="1" applyBorder="1"/>
    <xf numFmtId="0" fontId="3" fillId="0" borderId="1" xfId="0" applyFont="1" applyBorder="1" applyAlignment="1">
      <alignment wrapText="1"/>
    </xf>
    <xf numFmtId="4" fontId="3" fillId="0" borderId="2" xfId="0" applyNumberFormat="1" applyFont="1" applyBorder="1"/>
    <xf numFmtId="0" fontId="3" fillId="0" borderId="0" xfId="0" applyFont="1" applyAlignment="1">
      <alignment horizontal="center"/>
    </xf>
    <xf numFmtId="4" fontId="3" fillId="0" borderId="0" xfId="0" applyNumberFormat="1" applyFont="1"/>
    <xf numFmtId="0" fontId="3" fillId="2" borderId="2" xfId="0" applyFont="1" applyFill="1" applyBorder="1" applyAlignment="1">
      <alignment wrapText="1"/>
    </xf>
    <xf numFmtId="0" fontId="3" fillId="2" borderId="1"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wrapText="1"/>
    </xf>
    <xf numFmtId="0" fontId="3" fillId="2" borderId="1" xfId="0" applyFont="1" applyFill="1" applyBorder="1" applyAlignment="1">
      <alignment horizontal="center" wrapText="1"/>
    </xf>
    <xf numFmtId="0" fontId="3" fillId="2" borderId="4" xfId="0" applyFont="1" applyFill="1" applyBorder="1" applyAlignment="1">
      <alignment horizontal="center"/>
    </xf>
    <xf numFmtId="4" fontId="3" fillId="0" borderId="0" xfId="0" applyNumberFormat="1" applyFont="1" applyAlignment="1">
      <alignment horizontal="right"/>
    </xf>
    <xf numFmtId="4" fontId="0" fillId="0" borderId="0" xfId="0" applyNumberFormat="1" applyAlignment="1">
      <alignment horizontal="right"/>
    </xf>
    <xf numFmtId="0" fontId="0" fillId="0" borderId="1" xfId="0" applyBorder="1" applyAlignment="1">
      <alignment horizontal="center"/>
    </xf>
    <xf numFmtId="0" fontId="5" fillId="0" borderId="1" xfId="0" applyFont="1" applyBorder="1" applyAlignment="1">
      <alignment horizontal="right"/>
    </xf>
    <xf numFmtId="4" fontId="7" fillId="0" borderId="1" xfId="0" applyNumberFormat="1" applyFont="1" applyBorder="1" applyAlignment="1">
      <alignment horizontal="right"/>
    </xf>
    <xf numFmtId="4" fontId="8" fillId="0" borderId="1" xfId="0" applyNumberFormat="1" applyFont="1" applyBorder="1"/>
    <xf numFmtId="0" fontId="8" fillId="0" borderId="0" xfId="0" applyFont="1" applyBorder="1" applyAlignment="1">
      <alignment horizontal="center" vertical="center" wrapText="1"/>
    </xf>
    <xf numFmtId="14" fontId="8" fillId="0" borderId="0" xfId="0" applyNumberFormat="1" applyFont="1" applyAlignment="1">
      <alignment horizontal="center" wrapText="1"/>
    </xf>
    <xf numFmtId="0" fontId="9" fillId="0" borderId="0" xfId="0" applyFont="1"/>
    <xf numFmtId="0" fontId="9" fillId="2" borderId="0" xfId="0" applyFont="1" applyFill="1"/>
    <xf numFmtId="0" fontId="9" fillId="0" borderId="1" xfId="0" applyFont="1" applyBorder="1" applyAlignment="1">
      <alignment horizontal="center"/>
    </xf>
    <xf numFmtId="0" fontId="9" fillId="0" borderId="1" xfId="0" applyFont="1" applyBorder="1"/>
    <xf numFmtId="4" fontId="9" fillId="0" borderId="1" xfId="0" applyNumberFormat="1" applyFont="1" applyBorder="1"/>
    <xf numFmtId="0" fontId="7" fillId="0" borderId="1" xfId="0" applyFont="1" applyBorder="1" applyAlignment="1">
      <alignment horizontal="right"/>
    </xf>
    <xf numFmtId="0" fontId="9" fillId="0" borderId="0" xfId="0" applyFont="1" applyAlignment="1">
      <alignment horizontal="center"/>
    </xf>
    <xf numFmtId="4" fontId="9" fillId="0" borderId="0" xfId="0" applyNumberFormat="1" applyFont="1"/>
    <xf numFmtId="0" fontId="10" fillId="0" borderId="0" xfId="0" applyFont="1" applyAlignment="1">
      <alignment horizontal="center"/>
    </xf>
    <xf numFmtId="0" fontId="10" fillId="0" borderId="0" xfId="0" applyFont="1"/>
    <xf numFmtId="0" fontId="11" fillId="0" borderId="4" xfId="0" applyFont="1" applyBorder="1" applyAlignment="1">
      <alignment vertical="center" wrapText="1"/>
    </xf>
    <xf numFmtId="0" fontId="3" fillId="0" borderId="2" xfId="0" applyFont="1" applyBorder="1" applyAlignment="1">
      <alignment horizontal="center"/>
    </xf>
    <xf numFmtId="0" fontId="1" fillId="0" borderId="0" xfId="0" applyFont="1" applyAlignment="1">
      <alignment horizontal="center"/>
    </xf>
    <xf numFmtId="0" fontId="1" fillId="0" borderId="0" xfId="0" applyFont="1"/>
    <xf numFmtId="4" fontId="3" fillId="0" borderId="5" xfId="0" applyNumberFormat="1" applyFont="1" applyBorder="1"/>
    <xf numFmtId="4" fontId="3" fillId="0" borderId="3" xfId="0" applyNumberFormat="1" applyFont="1" applyBorder="1"/>
    <xf numFmtId="4" fontId="14" fillId="0" borderId="5" xfId="0" applyNumberFormat="1" applyFont="1" applyBorder="1"/>
    <xf numFmtId="0" fontId="3" fillId="2" borderId="1" xfId="0" applyFont="1" applyFill="1" applyBorder="1" applyAlignment="1">
      <alignment horizontal="left" vertical="center" wrapText="1"/>
    </xf>
    <xf numFmtId="0" fontId="5" fillId="0" borderId="1" xfId="0" applyFont="1" applyBorder="1" applyAlignment="1">
      <alignment horizontal="right" wrapText="1"/>
    </xf>
    <xf numFmtId="0" fontId="3" fillId="0" borderId="0" xfId="0" applyFont="1" applyAlignment="1">
      <alignment wrapText="1"/>
    </xf>
    <xf numFmtId="0" fontId="1" fillId="0" borderId="0" xfId="0" applyFont="1" applyAlignment="1">
      <alignment wrapText="1"/>
    </xf>
    <xf numFmtId="0" fontId="3" fillId="0" borderId="4" xfId="0" applyFont="1" applyBorder="1" applyAlignment="1">
      <alignment horizontal="center"/>
    </xf>
    <xf numFmtId="4" fontId="3" fillId="0" borderId="4" xfId="0" applyNumberFormat="1" applyFont="1" applyBorder="1"/>
    <xf numFmtId="4" fontId="14" fillId="0" borderId="4" xfId="0" applyNumberFormat="1" applyFont="1" applyBorder="1"/>
    <xf numFmtId="0" fontId="11" fillId="0" borderId="1" xfId="0" applyFont="1" applyBorder="1" applyAlignment="1">
      <alignment vertical="top" wrapText="1"/>
    </xf>
    <xf numFmtId="0" fontId="3" fillId="0" borderId="0" xfId="0" applyFont="1" applyAlignment="1">
      <alignment vertical="top"/>
    </xf>
    <xf numFmtId="4" fontId="3" fillId="0" borderId="0" xfId="0" applyNumberFormat="1" applyFont="1" applyAlignment="1">
      <alignment horizontal="center" vertical="center"/>
    </xf>
    <xf numFmtId="4" fontId="0" fillId="0" borderId="0" xfId="0" applyNumberFormat="1" applyAlignment="1">
      <alignment horizontal="center" vertical="center"/>
    </xf>
    <xf numFmtId="4" fontId="11" fillId="2" borderId="1" xfId="0" applyNumberFormat="1" applyFont="1" applyFill="1" applyBorder="1" applyAlignment="1">
      <alignment vertical="center" wrapText="1"/>
    </xf>
    <xf numFmtId="0" fontId="3" fillId="0" borderId="7" xfId="0" applyFont="1" applyBorder="1" applyAlignment="1">
      <alignment vertical="top"/>
    </xf>
    <xf numFmtId="0" fontId="12" fillId="2" borderId="0" xfId="0" applyFont="1" applyFill="1"/>
    <xf numFmtId="0" fontId="14" fillId="0" borderId="7" xfId="0" applyFont="1" applyBorder="1" applyAlignment="1">
      <alignment horizontal="center" vertical="center" wrapText="1"/>
    </xf>
    <xf numFmtId="0" fontId="14" fillId="0" borderId="7" xfId="0" applyFont="1" applyBorder="1" applyAlignment="1">
      <alignment horizontal="center" wrapText="1"/>
    </xf>
    <xf numFmtId="0" fontId="3" fillId="0" borderId="8" xfId="0" applyFont="1" applyBorder="1" applyAlignment="1">
      <alignment vertical="center"/>
    </xf>
    <xf numFmtId="0" fontId="11" fillId="0" borderId="7" xfId="0" applyFont="1" applyBorder="1" applyAlignment="1">
      <alignment vertical="top"/>
    </xf>
    <xf numFmtId="0" fontId="3" fillId="0" borderId="7" xfId="0" applyFont="1" applyBorder="1"/>
    <xf numFmtId="0" fontId="3" fillId="0" borderId="8" xfId="0" applyFont="1" applyBorder="1"/>
    <xf numFmtId="4" fontId="2" fillId="0" borderId="5" xfId="0" applyNumberFormat="1" applyFont="1" applyBorder="1" applyAlignment="1">
      <alignment horizontal="right" vertical="center" wrapText="1"/>
    </xf>
    <xf numFmtId="0" fontId="0" fillId="0" borderId="4" xfId="0" applyBorder="1"/>
    <xf numFmtId="0" fontId="11" fillId="0" borderId="2"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xf>
    <xf numFmtId="0" fontId="15" fillId="2" borderId="1" xfId="0" applyFont="1" applyFill="1" applyBorder="1" applyAlignment="1"/>
    <xf numFmtId="0" fontId="0" fillId="0" borderId="1" xfId="0" applyBorder="1" applyAlignment="1">
      <alignment horizontal="center" vertical="center"/>
    </xf>
    <xf numFmtId="0" fontId="0" fillId="0" borderId="1" xfId="0" applyBorder="1"/>
    <xf numFmtId="0" fontId="17" fillId="0" borderId="1" xfId="0" applyFont="1" applyBorder="1" applyAlignment="1">
      <alignment horizontal="center"/>
    </xf>
    <xf numFmtId="0" fontId="3" fillId="0" borderId="1" xfId="0" applyFont="1" applyBorder="1" applyAlignment="1">
      <alignment horizontal="center" vertical="center"/>
    </xf>
    <xf numFmtId="0" fontId="3" fillId="2" borderId="1" xfId="0" applyFont="1" applyFill="1" applyBorder="1" applyAlignment="1">
      <alignment horizontal="left" vertical="center"/>
    </xf>
    <xf numFmtId="0" fontId="3" fillId="0" borderId="1" xfId="0" applyFont="1" applyFill="1" applyBorder="1" applyAlignment="1">
      <alignment horizontal="center" vertical="center"/>
    </xf>
    <xf numFmtId="0" fontId="17" fillId="5" borderId="1" xfId="0" applyFont="1" applyFill="1" applyBorder="1"/>
    <xf numFmtId="0" fontId="17"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1" fillId="0" borderId="1" xfId="0" applyFont="1" applyBorder="1" applyAlignment="1">
      <alignment horizontal="center"/>
    </xf>
    <xf numFmtId="2" fontId="17" fillId="5" borderId="1" xfId="0" applyNumberFormat="1" applyFont="1" applyFill="1" applyBorder="1"/>
    <xf numFmtId="2" fontId="21" fillId="5" borderId="1" xfId="0" applyNumberFormat="1" applyFont="1" applyFill="1" applyBorder="1" applyAlignment="1">
      <alignment horizontal="right"/>
    </xf>
    <xf numFmtId="2" fontId="22" fillId="5" borderId="1" xfId="0" applyNumberFormat="1" applyFont="1" applyFill="1" applyBorder="1"/>
    <xf numFmtId="0" fontId="1" fillId="5" borderId="1" xfId="0" applyFont="1" applyFill="1" applyBorder="1" applyAlignment="1">
      <alignment horizontal="center"/>
    </xf>
    <xf numFmtId="0" fontId="3" fillId="2" borderId="1" xfId="0" applyFont="1" applyFill="1" applyBorder="1" applyAlignment="1">
      <alignment horizontal="center" vertical="center" wrapText="1"/>
    </xf>
    <xf numFmtId="4" fontId="3" fillId="0" borderId="1" xfId="0" applyNumberFormat="1" applyFont="1" applyBorder="1" applyAlignment="1">
      <alignment vertical="center"/>
    </xf>
    <xf numFmtId="4" fontId="3" fillId="0" borderId="1" xfId="0" applyNumberFormat="1" applyFont="1" applyBorder="1" applyAlignment="1">
      <alignment horizontal="right" vertical="center"/>
    </xf>
    <xf numFmtId="0" fontId="3" fillId="2" borderId="1" xfId="0" applyFont="1" applyFill="1" applyBorder="1" applyAlignment="1">
      <alignment vertical="center" wrapText="1"/>
    </xf>
    <xf numFmtId="0" fontId="3" fillId="4" borderId="1" xfId="0" applyFont="1" applyFill="1" applyBorder="1" applyAlignment="1">
      <alignment vertical="center"/>
    </xf>
    <xf numFmtId="4" fontId="3" fillId="4" borderId="1" xfId="0" applyNumberFormat="1" applyFont="1" applyFill="1" applyBorder="1" applyAlignment="1">
      <alignment horizontal="right" vertical="center"/>
    </xf>
    <xf numFmtId="4" fontId="3" fillId="2" borderId="1" xfId="0" applyNumberFormat="1" applyFont="1" applyFill="1" applyBorder="1" applyAlignment="1">
      <alignment vertical="center" wrapText="1"/>
    </xf>
    <xf numFmtId="4" fontId="5" fillId="4" borderId="1" xfId="0" applyNumberFormat="1" applyFont="1" applyFill="1" applyBorder="1" applyAlignment="1">
      <alignment vertical="center"/>
    </xf>
    <xf numFmtId="4" fontId="5" fillId="4" borderId="1" xfId="0" applyNumberFormat="1" applyFont="1" applyFill="1" applyBorder="1" applyAlignment="1">
      <alignment horizontal="right" vertical="center"/>
    </xf>
    <xf numFmtId="0" fontId="3" fillId="0" borderId="0" xfId="0" applyFont="1" applyAlignment="1">
      <alignment vertical="center"/>
    </xf>
    <xf numFmtId="0" fontId="3" fillId="4" borderId="1" xfId="0" applyFont="1" applyFill="1" applyBorder="1" applyAlignment="1">
      <alignment horizontal="center" vertical="center"/>
    </xf>
    <xf numFmtId="0" fontId="20" fillId="5"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2" borderId="4" xfId="0" applyFont="1" applyFill="1" applyBorder="1" applyAlignment="1">
      <alignment horizontal="center" vertical="center" wrapText="1"/>
    </xf>
    <xf numFmtId="2" fontId="3" fillId="2" borderId="1" xfId="0" applyNumberFormat="1" applyFont="1" applyFill="1" applyBorder="1" applyAlignment="1">
      <alignment horizontal="right" wrapText="1"/>
    </xf>
    <xf numFmtId="2" fontId="5" fillId="2" borderId="6" xfId="0" applyNumberFormat="1" applyFont="1" applyFill="1" applyBorder="1" applyAlignment="1">
      <alignment horizontal="right" wrapText="1"/>
    </xf>
    <xf numFmtId="2" fontId="3" fillId="0" borderId="1" xfId="0" applyNumberFormat="1" applyFont="1" applyBorder="1" applyAlignment="1">
      <alignment horizontal="right"/>
    </xf>
    <xf numFmtId="2" fontId="5" fillId="0" borderId="1" xfId="0" applyNumberFormat="1" applyFont="1" applyBorder="1" applyAlignment="1">
      <alignment horizontal="right"/>
    </xf>
    <xf numFmtId="0" fontId="3" fillId="0" borderId="0" xfId="0" applyFont="1" applyFill="1"/>
    <xf numFmtId="0" fontId="4" fillId="0" borderId="4" xfId="0" applyFont="1" applyBorder="1" applyAlignment="1">
      <alignment horizontal="center" vertical="center" wrapText="1"/>
    </xf>
    <xf numFmtId="0" fontId="4" fillId="0" borderId="4" xfId="0" applyFont="1" applyBorder="1" applyAlignment="1">
      <alignment horizontal="left" vertical="top" wrapText="1"/>
    </xf>
    <xf numFmtId="0" fontId="11" fillId="0" borderId="1" xfId="0" applyFont="1" applyBorder="1" applyAlignment="1">
      <alignment horizontal="center" vertical="center"/>
    </xf>
    <xf numFmtId="44" fontId="11" fillId="0" borderId="1" xfId="0" applyNumberFormat="1" applyFont="1" applyBorder="1" applyAlignment="1">
      <alignment horizontal="center" vertical="center"/>
    </xf>
    <xf numFmtId="0" fontId="11" fillId="0" borderId="1" xfId="0" applyFont="1" applyBorder="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1" fillId="0" borderId="14" xfId="0" applyFont="1" applyBorder="1" applyAlignment="1">
      <alignment horizontal="center" vertical="center"/>
    </xf>
    <xf numFmtId="44" fontId="11" fillId="0" borderId="14" xfId="0" applyNumberFormat="1"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horizontal="left" vertical="top" wrapText="1"/>
    </xf>
    <xf numFmtId="0" fontId="11" fillId="0" borderId="4" xfId="0" applyFont="1" applyBorder="1" applyAlignment="1">
      <alignment horizontal="center" vertical="center"/>
    </xf>
    <xf numFmtId="44" fontId="11" fillId="0" borderId="4" xfId="0" applyNumberFormat="1" applyFont="1" applyBorder="1" applyAlignment="1">
      <alignment horizontal="center" vertical="center"/>
    </xf>
    <xf numFmtId="0" fontId="11" fillId="0" borderId="2" xfId="0" applyFont="1" applyBorder="1" applyAlignment="1">
      <alignment horizontal="center" vertical="center"/>
    </xf>
    <xf numFmtId="44" fontId="11" fillId="0" borderId="2" xfId="0" applyNumberFormat="1" applyFont="1" applyBorder="1" applyAlignment="1">
      <alignment horizontal="center" vertical="center"/>
    </xf>
    <xf numFmtId="0" fontId="11" fillId="0" borderId="2" xfId="0" applyFont="1" applyBorder="1" applyAlignment="1">
      <alignment horizontal="left" vertical="top"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top" wrapText="1"/>
    </xf>
    <xf numFmtId="0" fontId="11" fillId="0" borderId="0" xfId="0" applyFont="1"/>
    <xf numFmtId="0" fontId="11" fillId="0" borderId="0" xfId="0" applyFont="1" applyAlignment="1">
      <alignment horizontal="left" vertical="top"/>
    </xf>
    <xf numFmtId="0" fontId="11" fillId="0" borderId="0" xfId="0" applyFont="1" applyAlignment="1">
      <alignment wrapText="1"/>
    </xf>
    <xf numFmtId="0" fontId="4" fillId="0" borderId="4" xfId="0" applyFont="1" applyBorder="1" applyAlignment="1">
      <alignment horizontal="left" vertical="center" wrapText="1"/>
    </xf>
    <xf numFmtId="0" fontId="11" fillId="2" borderId="1" xfId="0" applyFont="1" applyFill="1" applyBorder="1" applyAlignment="1">
      <alignment horizontal="center" vertical="center"/>
    </xf>
    <xf numFmtId="44" fontId="11" fillId="2" borderId="1" xfId="0" applyNumberFormat="1" applyFont="1" applyFill="1" applyBorder="1" applyAlignment="1">
      <alignment horizontal="center" vertical="center"/>
    </xf>
    <xf numFmtId="0" fontId="11" fillId="2" borderId="1" xfId="0" applyFont="1" applyFill="1" applyBorder="1" applyAlignment="1">
      <alignment horizontal="left" vertical="top" wrapText="1"/>
    </xf>
    <xf numFmtId="0" fontId="11" fillId="0" borderId="1" xfId="0" applyFont="1" applyBorder="1"/>
    <xf numFmtId="0" fontId="11" fillId="0" borderId="16" xfId="0" applyFont="1" applyBorder="1"/>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22" fillId="0" borderId="0" xfId="0" applyFont="1" applyAlignment="1">
      <alignment vertical="center"/>
    </xf>
    <xf numFmtId="0" fontId="0" fillId="0" borderId="0" xfId="0" applyAlignment="1">
      <alignment vertical="center"/>
    </xf>
    <xf numFmtId="0" fontId="11" fillId="0" borderId="1" xfId="0" applyFont="1" applyFill="1" applyBorder="1" applyAlignment="1">
      <alignment horizontal="center" vertical="center"/>
    </xf>
    <xf numFmtId="0" fontId="11" fillId="0" borderId="0" xfId="0" applyFont="1" applyAlignment="1">
      <alignment horizontal="left" vertical="top" wrapText="1"/>
    </xf>
    <xf numFmtId="0" fontId="11" fillId="0" borderId="1" xfId="0" applyFont="1" applyFill="1" applyBorder="1" applyAlignment="1">
      <alignment horizontal="center" vertical="center" wrapText="1"/>
    </xf>
    <xf numFmtId="44" fontId="11" fillId="0" borderId="1" xfId="0" applyNumberFormat="1" applyFont="1" applyBorder="1" applyAlignment="1">
      <alignment vertical="center"/>
    </xf>
    <xf numFmtId="0" fontId="0" fillId="2" borderId="0" xfId="0" applyFill="1" applyAlignment="1">
      <alignment horizontal="center" vertical="center"/>
    </xf>
    <xf numFmtId="0" fontId="5" fillId="2" borderId="17" xfId="0" applyFont="1" applyFill="1" applyBorder="1" applyAlignment="1">
      <alignment horizontal="center" vertical="center" wrapText="1"/>
    </xf>
    <xf numFmtId="0" fontId="0" fillId="2" borderId="8" xfId="0" applyFill="1" applyBorder="1" applyAlignment="1">
      <alignment horizontal="center" vertical="center"/>
    </xf>
    <xf numFmtId="0" fontId="16" fillId="2" borderId="8" xfId="0" applyFont="1" applyFill="1" applyBorder="1" applyAlignment="1">
      <alignment horizontal="center" vertical="center"/>
    </xf>
    <xf numFmtId="0" fontId="22" fillId="2" borderId="17" xfId="0" applyFont="1"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2" fontId="11" fillId="0" borderId="1" xfId="0" applyNumberFormat="1" applyFont="1" applyBorder="1" applyAlignment="1">
      <alignment horizontal="center" vertical="center"/>
    </xf>
    <xf numFmtId="2" fontId="11" fillId="2" borderId="1" xfId="0" applyNumberFormat="1" applyFont="1" applyFill="1" applyBorder="1" applyAlignment="1">
      <alignment horizontal="center" vertical="center"/>
    </xf>
    <xf numFmtId="2" fontId="11" fillId="0" borderId="0" xfId="0" applyNumberFormat="1" applyFont="1"/>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25" fillId="0" borderId="1" xfId="0" applyFont="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Border="1" applyAlignment="1">
      <alignment horizontal="left" vertical="top" wrapText="1"/>
    </xf>
    <xf numFmtId="0" fontId="11" fillId="2" borderId="0" xfId="0" applyFont="1" applyFill="1"/>
    <xf numFmtId="2" fontId="11" fillId="0" borderId="1" xfId="0" applyNumberFormat="1" applyFont="1" applyBorder="1" applyAlignment="1">
      <alignment vertical="center"/>
    </xf>
    <xf numFmtId="2" fontId="11" fillId="0" borderId="0" xfId="0" applyNumberFormat="1" applyFont="1" applyAlignment="1">
      <alignment horizontal="center" vertical="center"/>
    </xf>
    <xf numFmtId="0" fontId="4" fillId="2" borderId="1" xfId="0" applyFont="1" applyFill="1" applyBorder="1" applyAlignment="1">
      <alignment horizontal="center" vertical="center"/>
    </xf>
    <xf numFmtId="2"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11" fillId="0" borderId="1" xfId="0" applyFont="1" applyBorder="1" applyAlignment="1">
      <alignment horizontal="center" vertical="center"/>
    </xf>
    <xf numFmtId="0" fontId="5" fillId="2" borderId="1" xfId="0"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0" fillId="2" borderId="1" xfId="0" applyFill="1" applyBorder="1" applyAlignment="1">
      <alignment horizontal="center" vertical="center"/>
    </xf>
    <xf numFmtId="0" fontId="16" fillId="2" borderId="1" xfId="0" applyFont="1" applyFill="1" applyBorder="1" applyAlignment="1">
      <alignment horizontal="center" vertical="center"/>
    </xf>
    <xf numFmtId="2" fontId="11" fillId="0" borderId="1" xfId="0" applyNumberFormat="1" applyFont="1" applyBorder="1"/>
    <xf numFmtId="2" fontId="5" fillId="0" borderId="1" xfId="0" applyNumberFormat="1" applyFont="1" applyBorder="1"/>
    <xf numFmtId="0" fontId="11" fillId="0" borderId="1" xfId="0" applyFont="1" applyBorder="1" applyAlignment="1">
      <alignment horizontal="center" vertical="center"/>
    </xf>
    <xf numFmtId="2" fontId="5" fillId="0" borderId="0" xfId="0" applyNumberFormat="1" applyFont="1" applyAlignment="1">
      <alignment horizontal="center" vertical="top"/>
    </xf>
    <xf numFmtId="0" fontId="11"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left" wrapText="1"/>
    </xf>
    <xf numFmtId="0" fontId="11" fillId="0" borderId="1" xfId="0" applyFont="1" applyBorder="1" applyAlignment="1">
      <alignment horizontal="left" wrapText="1"/>
    </xf>
    <xf numFmtId="0" fontId="11" fillId="0" borderId="0" xfId="0" applyFont="1" applyAlignment="1">
      <alignment horizontal="left" wrapText="1"/>
    </xf>
    <xf numFmtId="0" fontId="25" fillId="2" borderId="1" xfId="0" applyFont="1" applyFill="1" applyBorder="1" applyAlignment="1">
      <alignment horizontal="center" vertical="center"/>
    </xf>
    <xf numFmtId="0" fontId="0" fillId="2" borderId="0" xfId="0" applyFill="1"/>
    <xf numFmtId="164" fontId="4" fillId="0" borderId="1"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11" fillId="0" borderId="1" xfId="0" applyNumberFormat="1" applyFont="1" applyBorder="1" applyAlignment="1">
      <alignment vertical="center"/>
    </xf>
    <xf numFmtId="164" fontId="5" fillId="0" borderId="0" xfId="0" applyNumberFormat="1" applyFont="1" applyAlignment="1">
      <alignment vertical="top"/>
    </xf>
    <xf numFmtId="164" fontId="11" fillId="0" borderId="0" xfId="0" applyNumberFormat="1" applyFont="1"/>
    <xf numFmtId="0" fontId="1" fillId="2" borderId="1" xfId="0" applyFont="1" applyFill="1" applyBorder="1" applyAlignment="1">
      <alignment horizontal="center" vertical="center"/>
    </xf>
    <xf numFmtId="164" fontId="0" fillId="0" borderId="0" xfId="0" applyNumberFormat="1"/>
    <xf numFmtId="0" fontId="22" fillId="0" borderId="0" xfId="0" applyFont="1" applyAlignment="1">
      <alignment horizontal="left" vertical="center"/>
    </xf>
    <xf numFmtId="0" fontId="11" fillId="0" borderId="14" xfId="0" applyFont="1" applyBorder="1" applyAlignment="1">
      <alignment horizontal="left" vertical="top" wrapText="1"/>
    </xf>
    <xf numFmtId="0" fontId="4" fillId="0" borderId="4" xfId="0" applyFont="1" applyFill="1" applyBorder="1" applyAlignment="1">
      <alignment horizontal="left" vertical="top" wrapText="1"/>
    </xf>
    <xf numFmtId="0" fontId="0" fillId="0" borderId="0" xfId="0" applyAlignment="1">
      <alignment horizontal="left" vertical="top"/>
    </xf>
    <xf numFmtId="0" fontId="25"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Border="1" applyAlignment="1">
      <alignment horizontal="center" vertical="center"/>
    </xf>
    <xf numFmtId="2" fontId="26" fillId="0" borderId="1" xfId="0" applyNumberFormat="1" applyFont="1" applyBorder="1" applyAlignment="1">
      <alignment horizontal="center" vertical="center" wrapText="1"/>
    </xf>
    <xf numFmtId="2" fontId="27" fillId="0" borderId="1" xfId="0" applyNumberFormat="1" applyFont="1" applyBorder="1" applyAlignment="1">
      <alignment horizontal="center" vertical="center"/>
    </xf>
    <xf numFmtId="2" fontId="28" fillId="0" borderId="1" xfId="0" applyNumberFormat="1" applyFont="1" applyBorder="1" applyAlignment="1">
      <alignment horizontal="center" vertical="center" wrapText="1"/>
    </xf>
    <xf numFmtId="2" fontId="29" fillId="0" borderId="1" xfId="0" applyNumberFormat="1" applyFont="1" applyBorder="1" applyAlignment="1">
      <alignment horizontal="center" vertical="center"/>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xf>
    <xf numFmtId="2" fontId="11" fillId="3" borderId="1" xfId="0" applyNumberFormat="1" applyFont="1" applyFill="1" applyBorder="1" applyAlignment="1">
      <alignment horizontal="center" vertical="center"/>
    </xf>
    <xf numFmtId="2" fontId="29" fillId="3" borderId="1" xfId="0" applyNumberFormat="1" applyFont="1" applyFill="1" applyBorder="1" applyAlignment="1">
      <alignment horizontal="center" vertical="center"/>
    </xf>
    <xf numFmtId="0" fontId="11" fillId="3" borderId="1" xfId="0" applyFont="1" applyFill="1" applyBorder="1" applyAlignment="1">
      <alignment horizontal="left" vertical="top" wrapText="1"/>
    </xf>
    <xf numFmtId="0" fontId="1" fillId="3" borderId="1" xfId="0" applyFont="1" applyFill="1" applyBorder="1" applyAlignment="1">
      <alignment horizontal="center" vertical="center"/>
    </xf>
    <xf numFmtId="0" fontId="30" fillId="0" borderId="0" xfId="0" applyFont="1"/>
    <xf numFmtId="0" fontId="5" fillId="0" borderId="1" xfId="0" applyFont="1" applyBorder="1" applyAlignment="1">
      <alignment horizontal="center" vertical="center" wrapText="1"/>
    </xf>
    <xf numFmtId="2"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165" fontId="3" fillId="2" borderId="1" xfId="0" applyNumberFormat="1" applyFont="1" applyFill="1" applyBorder="1" applyAlignment="1">
      <alignment horizontal="center" vertical="center"/>
    </xf>
    <xf numFmtId="165" fontId="3" fillId="2" borderId="1" xfId="0"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11" fillId="0" borderId="0" xfId="0" applyFont="1" applyAlignment="1">
      <alignment vertical="center"/>
    </xf>
    <xf numFmtId="0" fontId="31" fillId="0" borderId="0" xfId="0" applyFont="1" applyAlignment="1">
      <alignment vertical="center"/>
    </xf>
    <xf numFmtId="0" fontId="36" fillId="0" borderId="0" xfId="0" applyFont="1" applyAlignment="1">
      <alignment vertical="center"/>
    </xf>
    <xf numFmtId="4" fontId="31" fillId="0" borderId="0" xfId="0" applyNumberFormat="1" applyFont="1" applyAlignment="1">
      <alignment vertical="center"/>
    </xf>
    <xf numFmtId="0" fontId="32" fillId="0" borderId="0" xfId="0" applyFont="1" applyBorder="1" applyAlignment="1">
      <alignment horizontal="right" vertical="center"/>
    </xf>
    <xf numFmtId="0" fontId="34" fillId="0" borderId="1" xfId="1" applyFont="1" applyBorder="1" applyAlignment="1">
      <alignment horizontal="center" vertical="center" wrapText="1"/>
    </xf>
    <xf numFmtId="0" fontId="34" fillId="0" borderId="1" xfId="1" applyFont="1" applyBorder="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3" fillId="0" borderId="0" xfId="0" applyNumberFormat="1" applyFont="1" applyAlignment="1">
      <alignment vertical="center"/>
    </xf>
    <xf numFmtId="0" fontId="1" fillId="0" borderId="0" xfId="0" applyFont="1" applyAlignment="1">
      <alignment vertical="center"/>
    </xf>
    <xf numFmtId="0" fontId="0" fillId="2" borderId="0" xfId="0" applyFill="1" applyAlignment="1">
      <alignment vertical="center"/>
    </xf>
    <xf numFmtId="0" fontId="5" fillId="0" borderId="12" xfId="0" applyFont="1" applyBorder="1" applyAlignment="1">
      <alignment vertical="center"/>
    </xf>
    <xf numFmtId="0" fontId="3" fillId="0" borderId="0" xfId="0" applyFont="1" applyAlignment="1">
      <alignment horizontal="center" vertical="center"/>
    </xf>
    <xf numFmtId="0" fontId="39" fillId="0" borderId="1" xfId="0" applyFont="1" applyBorder="1" applyAlignment="1">
      <alignment horizontal="left" vertical="center" wrapText="1"/>
    </xf>
    <xf numFmtId="0" fontId="31" fillId="0" borderId="0" xfId="0" applyFont="1" applyAlignment="1">
      <alignment horizontal="center" vertical="center"/>
    </xf>
    <xf numFmtId="0" fontId="1" fillId="0" borderId="1" xfId="0" applyFont="1" applyBorder="1" applyAlignment="1">
      <alignment vertical="center"/>
    </xf>
    <xf numFmtId="0" fontId="4" fillId="0" borderId="0" xfId="0" applyFont="1" applyAlignment="1">
      <alignment vertical="center"/>
    </xf>
    <xf numFmtId="0" fontId="40" fillId="0" borderId="1" xfId="0" applyNumberFormat="1" applyFont="1" applyBorder="1" applyAlignment="1">
      <alignment horizontal="center" vertical="center"/>
    </xf>
    <xf numFmtId="1" fontId="38" fillId="0" borderId="0" xfId="0" applyNumberFormat="1" applyFont="1" applyBorder="1" applyAlignment="1">
      <alignment horizontal="center" vertical="center" wrapText="1"/>
    </xf>
    <xf numFmtId="0" fontId="39" fillId="2" borderId="5" xfId="0" applyFont="1" applyFill="1" applyBorder="1" applyAlignment="1">
      <alignment horizontal="center" vertical="center" wrapText="1"/>
    </xf>
    <xf numFmtId="165" fontId="3" fillId="2" borderId="8" xfId="0" applyNumberFormat="1" applyFont="1" applyFill="1" applyBorder="1" applyAlignment="1">
      <alignment horizontal="center" vertical="center"/>
    </xf>
    <xf numFmtId="165" fontId="3" fillId="0" borderId="8" xfId="0" applyNumberFormat="1" applyFont="1" applyBorder="1" applyAlignment="1">
      <alignment horizontal="center" vertical="center"/>
    </xf>
    <xf numFmtId="0" fontId="5" fillId="0" borderId="2" xfId="0" applyFont="1" applyBorder="1" applyAlignment="1">
      <alignment horizontal="center" vertical="center" wrapText="1"/>
    </xf>
    <xf numFmtId="0" fontId="42" fillId="0" borderId="1" xfId="0" applyFont="1" applyBorder="1" applyAlignment="1">
      <alignment horizontal="center" vertical="center" wrapText="1"/>
    </xf>
    <xf numFmtId="0" fontId="39" fillId="0" borderId="5" xfId="0" applyFont="1" applyBorder="1" applyAlignment="1">
      <alignment horizontal="center" vertical="center" wrapText="1"/>
    </xf>
    <xf numFmtId="2" fontId="3" fillId="2" borderId="17" xfId="0" applyNumberFormat="1" applyFont="1" applyFill="1" applyBorder="1" applyAlignment="1">
      <alignment horizontal="center" vertical="center"/>
    </xf>
    <xf numFmtId="2" fontId="3" fillId="2" borderId="8" xfId="0" applyNumberFormat="1" applyFont="1" applyFill="1" applyBorder="1" applyAlignment="1">
      <alignment horizontal="center" vertical="center"/>
    </xf>
    <xf numFmtId="0" fontId="5" fillId="0" borderId="2" xfId="0" applyNumberFormat="1" applyFont="1" applyBorder="1" applyAlignment="1">
      <alignment horizontal="center" vertical="center" wrapText="1"/>
    </xf>
    <xf numFmtId="0" fontId="32" fillId="0" borderId="0" xfId="0" applyFont="1" applyBorder="1" applyAlignment="1">
      <alignment vertical="center"/>
    </xf>
    <xf numFmtId="0" fontId="43" fillId="0" borderId="0" xfId="0" applyFont="1" applyAlignment="1">
      <alignment vertical="center"/>
    </xf>
    <xf numFmtId="0" fontId="32" fillId="0" borderId="21" xfId="0" applyFont="1" applyBorder="1" applyAlignment="1">
      <alignment vertical="center"/>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166" fontId="31" fillId="0" borderId="1" xfId="2" applyNumberFormat="1" applyFont="1" applyBorder="1" applyAlignment="1">
      <alignment horizontal="center" vertical="center" wrapText="1"/>
    </xf>
    <xf numFmtId="166" fontId="31" fillId="0" borderId="1" xfId="2" applyNumberFormat="1" applyFont="1" applyBorder="1" applyAlignment="1">
      <alignment horizontal="center" vertical="center"/>
    </xf>
    <xf numFmtId="1" fontId="37" fillId="0" borderId="0" xfId="0" applyNumberFormat="1" applyFont="1" applyBorder="1" applyAlignment="1">
      <alignment horizontal="center" vertical="center" wrapText="1"/>
    </xf>
    <xf numFmtId="1" fontId="38" fillId="0" borderId="0" xfId="0" applyNumberFormat="1" applyFont="1" applyBorder="1" applyAlignment="1">
      <alignment horizontal="center" vertical="center" wrapText="1"/>
    </xf>
    <xf numFmtId="0" fontId="5" fillId="0" borderId="12" xfId="0" applyFont="1" applyBorder="1" applyAlignment="1">
      <alignment horizontal="left" vertical="center"/>
    </xf>
    <xf numFmtId="0" fontId="32" fillId="0" borderId="22" xfId="0" applyFont="1" applyBorder="1" applyAlignment="1">
      <alignment horizontal="right" vertical="center"/>
    </xf>
    <xf numFmtId="0" fontId="32" fillId="0" borderId="10" xfId="0" applyFont="1" applyBorder="1" applyAlignment="1">
      <alignment horizontal="right" vertical="center"/>
    </xf>
    <xf numFmtId="0" fontId="32" fillId="0" borderId="11" xfId="0"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center" vertical="center"/>
    </xf>
    <xf numFmtId="0" fontId="1" fillId="2" borderId="5"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20" fillId="5" borderId="1"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13" xfId="0" applyFont="1" applyFill="1" applyBorder="1" applyAlignment="1">
      <alignment horizontal="center" vertical="center"/>
    </xf>
    <xf numFmtId="0" fontId="20" fillId="5" borderId="6" xfId="0" applyFont="1" applyFill="1" applyBorder="1" applyAlignment="1">
      <alignment horizontal="center" vertical="center"/>
    </xf>
    <xf numFmtId="0" fontId="23" fillId="3" borderId="12" xfId="0" applyFont="1" applyFill="1" applyBorder="1" applyAlignment="1">
      <alignment horizontal="center" vertical="center" wrapText="1"/>
    </xf>
    <xf numFmtId="0" fontId="21" fillId="0" borderId="5" xfId="0" applyFont="1" applyBorder="1" applyAlignment="1">
      <alignment horizontal="right" wrapText="1"/>
    </xf>
    <xf numFmtId="0" fontId="21" fillId="0" borderId="7" xfId="0" applyFont="1" applyBorder="1" applyAlignment="1">
      <alignment horizontal="right" wrapText="1"/>
    </xf>
    <xf numFmtId="0" fontId="21" fillId="0" borderId="8" xfId="0" applyFont="1" applyBorder="1" applyAlignment="1">
      <alignment horizontal="right" wrapText="1"/>
    </xf>
    <xf numFmtId="0" fontId="18" fillId="3" borderId="12" xfId="0" applyFont="1" applyFill="1" applyBorder="1" applyAlignment="1">
      <alignment horizontal="center"/>
    </xf>
    <xf numFmtId="0" fontId="17" fillId="0" borderId="1" xfId="0" applyFont="1" applyBorder="1" applyAlignment="1">
      <alignment horizontal="center" vertical="center"/>
    </xf>
    <xf numFmtId="0" fontId="19" fillId="0" borderId="1" xfId="0" applyFont="1" applyBorder="1" applyAlignment="1">
      <alignment horizontal="center" vertical="center"/>
    </xf>
    <xf numFmtId="0" fontId="17" fillId="0" borderId="1" xfId="0" applyFont="1" applyBorder="1" applyAlignment="1">
      <alignment horizont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0" borderId="12" xfId="0" applyFont="1" applyBorder="1" applyAlignment="1">
      <alignment horizontal="center"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2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2" fillId="0" borderId="19" xfId="0" applyFont="1"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22" fillId="0" borderId="15" xfId="0" applyFont="1" applyBorder="1" applyAlignment="1">
      <alignment horizontal="center" vertical="center"/>
    </xf>
    <xf numFmtId="0" fontId="22" fillId="0" borderId="11" xfId="0" applyFont="1" applyBorder="1" applyAlignment="1">
      <alignment horizontal="center" vertical="center"/>
    </xf>
    <xf numFmtId="0" fontId="5" fillId="0" borderId="1" xfId="0" applyFont="1" applyBorder="1" applyAlignment="1">
      <alignment horizontal="center" vertical="center"/>
    </xf>
    <xf numFmtId="0" fontId="11" fillId="0" borderId="1" xfId="0" applyFont="1" applyBorder="1" applyAlignment="1">
      <alignment horizontal="center" vertical="center"/>
    </xf>
    <xf numFmtId="0" fontId="13" fillId="0" borderId="2" xfId="0" applyFont="1" applyBorder="1" applyAlignment="1">
      <alignment horizontal="center" vertical="top"/>
    </xf>
    <xf numFmtId="0" fontId="12" fillId="0" borderId="4" xfId="0" applyFont="1" applyBorder="1" applyAlignment="1">
      <alignment horizontal="center" vertical="top"/>
    </xf>
    <xf numFmtId="0" fontId="13" fillId="2" borderId="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xf>
    <xf numFmtId="0" fontId="14" fillId="0" borderId="7" xfId="0" applyFont="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4" fontId="13" fillId="2" borderId="1" xfId="0" applyNumberFormat="1" applyFont="1" applyFill="1" applyBorder="1" applyAlignment="1">
      <alignment horizontal="center" vertical="center"/>
    </xf>
    <xf numFmtId="0" fontId="11" fillId="2" borderId="2" xfId="0" applyFont="1" applyFill="1" applyBorder="1" applyAlignment="1">
      <alignment horizontal="center" wrapText="1"/>
    </xf>
    <xf numFmtId="0" fontId="11" fillId="2" borderId="4" xfId="0" applyFont="1" applyFill="1" applyBorder="1" applyAlignment="1">
      <alignment horizont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4" fontId="2" fillId="0" borderId="2"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0" fontId="43" fillId="0" borderId="0" xfId="0" applyFont="1" applyAlignment="1">
      <alignment vertical="center" wrapText="1"/>
    </xf>
  </cellXfs>
  <cellStyles count="3">
    <cellStyle name="Normalny" xfId="0" builtinId="0"/>
    <cellStyle name="Normalny 2" xfId="1"/>
    <cellStyle name="Walutowy" xfId="2" builtinId="4"/>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topLeftCell="A10" zoomScaleNormal="100" zoomScaleSheetLayoutView="90" workbookViewId="0">
      <selection activeCell="C25" sqref="C25"/>
    </sheetView>
  </sheetViews>
  <sheetFormatPr defaultRowHeight="13.5"/>
  <cols>
    <col min="1" max="1" width="6.5703125" style="95" customWidth="1"/>
    <col min="2" max="2" width="54.5703125" style="95" customWidth="1"/>
    <col min="3" max="3" width="18.85546875" style="95" customWidth="1"/>
    <col min="4" max="4" width="25.140625" style="95" customWidth="1"/>
    <col min="5" max="5" width="13.7109375" style="95" customWidth="1"/>
    <col min="6" max="6" width="14" style="95" customWidth="1"/>
    <col min="7" max="7" width="15.42578125" style="95" customWidth="1"/>
    <col min="8" max="8" width="64" style="95" customWidth="1"/>
    <col min="9" max="9" width="21.85546875" style="95" customWidth="1"/>
    <col min="10" max="16384" width="9.140625" style="135"/>
  </cols>
  <sheetData>
    <row r="1" spans="1:14">
      <c r="B1" s="217" t="s">
        <v>392</v>
      </c>
      <c r="C1" s="217"/>
      <c r="G1" s="218" t="s">
        <v>345</v>
      </c>
      <c r="H1" s="219"/>
    </row>
    <row r="2" spans="1:14" s="221" customFormat="1" ht="18.75" customHeight="1">
      <c r="A2" s="95"/>
      <c r="B2" s="248" t="s">
        <v>348</v>
      </c>
      <c r="C2" s="248"/>
      <c r="D2" s="248"/>
      <c r="E2" s="248"/>
      <c r="F2" s="95"/>
      <c r="G2" s="95"/>
      <c r="H2" s="95"/>
      <c r="I2" s="135"/>
      <c r="J2" s="135"/>
      <c r="K2" s="135"/>
      <c r="L2" s="135"/>
      <c r="M2" s="135"/>
      <c r="N2" s="135"/>
    </row>
    <row r="3" spans="1:14" s="221" customFormat="1" ht="105" customHeight="1">
      <c r="A3" s="216" t="s">
        <v>103</v>
      </c>
      <c r="B3" s="216" t="s">
        <v>342</v>
      </c>
      <c r="C3" s="216" t="s">
        <v>111</v>
      </c>
      <c r="D3" s="215" t="s">
        <v>360</v>
      </c>
      <c r="E3" s="215" t="s">
        <v>338</v>
      </c>
      <c r="F3" s="215" t="s">
        <v>339</v>
      </c>
      <c r="G3" s="215" t="s">
        <v>423</v>
      </c>
      <c r="H3" s="215" t="s">
        <v>395</v>
      </c>
      <c r="I3" s="135"/>
      <c r="J3" s="135"/>
      <c r="K3" s="135"/>
      <c r="L3" s="135"/>
      <c r="M3" s="135"/>
      <c r="N3" s="135"/>
    </row>
    <row r="4" spans="1:14" ht="21" customHeight="1">
      <c r="A4" s="164">
        <v>1</v>
      </c>
      <c r="B4" s="233">
        <v>2</v>
      </c>
      <c r="C4" s="233">
        <v>3</v>
      </c>
      <c r="D4" s="233">
        <v>4</v>
      </c>
      <c r="E4" s="204">
        <v>5</v>
      </c>
      <c r="F4" s="204">
        <v>6</v>
      </c>
      <c r="G4" s="204">
        <v>7</v>
      </c>
      <c r="H4" s="233">
        <v>8</v>
      </c>
      <c r="I4" s="135"/>
    </row>
    <row r="5" spans="1:14" ht="58.5" customHeight="1">
      <c r="A5" s="230">
        <v>1</v>
      </c>
      <c r="B5" s="242" t="s">
        <v>350</v>
      </c>
      <c r="C5" s="243" t="s">
        <v>12</v>
      </c>
      <c r="D5" s="234">
        <v>120</v>
      </c>
      <c r="E5" s="231"/>
      <c r="F5" s="207"/>
      <c r="G5" s="208"/>
      <c r="H5" s="242" t="s">
        <v>396</v>
      </c>
      <c r="I5" s="135"/>
    </row>
    <row r="6" spans="1:14" ht="72" customHeight="1">
      <c r="A6" s="230">
        <v>2</v>
      </c>
      <c r="B6" s="242" t="s">
        <v>351</v>
      </c>
      <c r="C6" s="243" t="s">
        <v>12</v>
      </c>
      <c r="D6" s="234">
        <v>100</v>
      </c>
      <c r="E6" s="231"/>
      <c r="F6" s="207"/>
      <c r="G6" s="208"/>
      <c r="H6" s="242" t="s">
        <v>397</v>
      </c>
      <c r="I6" s="135"/>
    </row>
    <row r="7" spans="1:14" ht="47.25" customHeight="1">
      <c r="A7" s="230">
        <v>3</v>
      </c>
      <c r="B7" s="242" t="s">
        <v>352</v>
      </c>
      <c r="C7" s="243" t="s">
        <v>12</v>
      </c>
      <c r="D7" s="234">
        <v>120</v>
      </c>
      <c r="E7" s="232"/>
      <c r="F7" s="206"/>
      <c r="G7" s="208"/>
      <c r="H7" s="242" t="s">
        <v>398</v>
      </c>
      <c r="I7" s="135"/>
    </row>
    <row r="8" spans="1:14" ht="77.25" customHeight="1">
      <c r="A8" s="230">
        <v>4</v>
      </c>
      <c r="B8" s="242" t="s">
        <v>353</v>
      </c>
      <c r="C8" s="243" t="s">
        <v>12</v>
      </c>
      <c r="D8" s="234">
        <v>120</v>
      </c>
      <c r="E8" s="61"/>
      <c r="F8" s="69"/>
      <c r="G8" s="69"/>
      <c r="H8" s="242" t="s">
        <v>399</v>
      </c>
      <c r="I8" s="135"/>
    </row>
    <row r="9" spans="1:14" ht="67.5">
      <c r="A9" s="230">
        <v>5</v>
      </c>
      <c r="B9" s="242" t="s">
        <v>354</v>
      </c>
      <c r="C9" s="243" t="s">
        <v>12</v>
      </c>
      <c r="D9" s="234">
        <v>120</v>
      </c>
      <c r="E9" s="61"/>
      <c r="F9" s="69"/>
      <c r="G9" s="69"/>
      <c r="H9" s="242" t="s">
        <v>400</v>
      </c>
      <c r="I9" s="135"/>
    </row>
    <row r="10" spans="1:14" ht="45.75" customHeight="1">
      <c r="A10" s="230">
        <v>6</v>
      </c>
      <c r="B10" s="242" t="s">
        <v>355</v>
      </c>
      <c r="C10" s="243" t="s">
        <v>12</v>
      </c>
      <c r="D10" s="234">
        <v>100</v>
      </c>
      <c r="E10" s="61"/>
      <c r="F10" s="69"/>
      <c r="G10" s="69"/>
      <c r="H10" s="244" t="s">
        <v>401</v>
      </c>
      <c r="I10" s="135"/>
    </row>
    <row r="11" spans="1:14" ht="70.5" customHeight="1">
      <c r="A11" s="230">
        <v>7</v>
      </c>
      <c r="B11" s="242" t="s">
        <v>356</v>
      </c>
      <c r="C11" s="243" t="s">
        <v>12</v>
      </c>
      <c r="D11" s="234">
        <v>100</v>
      </c>
      <c r="E11" s="61"/>
      <c r="F11" s="69"/>
      <c r="G11" s="69"/>
      <c r="H11" s="242" t="s">
        <v>402</v>
      </c>
      <c r="I11" s="135"/>
    </row>
    <row r="12" spans="1:14" ht="21" customHeight="1">
      <c r="A12" s="230">
        <v>8</v>
      </c>
      <c r="B12" s="242" t="s">
        <v>357</v>
      </c>
      <c r="C12" s="243" t="s">
        <v>12</v>
      </c>
      <c r="D12" s="234">
        <v>100</v>
      </c>
      <c r="E12" s="61"/>
      <c r="F12" s="69"/>
      <c r="G12" s="69"/>
      <c r="H12" s="242" t="s">
        <v>403</v>
      </c>
      <c r="I12" s="135"/>
    </row>
    <row r="13" spans="1:14" ht="40.5">
      <c r="A13" s="230">
        <v>9</v>
      </c>
      <c r="B13" s="242" t="s">
        <v>358</v>
      </c>
      <c r="C13" s="243" t="s">
        <v>12</v>
      </c>
      <c r="D13" s="234">
        <v>100</v>
      </c>
      <c r="E13" s="61"/>
      <c r="F13" s="69"/>
      <c r="G13" s="69"/>
      <c r="H13" s="242" t="s">
        <v>404</v>
      </c>
      <c r="I13" s="135"/>
    </row>
    <row r="14" spans="1:14" ht="27.75" thickBot="1">
      <c r="A14" s="230">
        <v>10</v>
      </c>
      <c r="B14" s="242" t="s">
        <v>359</v>
      </c>
      <c r="C14" s="243" t="s">
        <v>12</v>
      </c>
      <c r="D14" s="234">
        <v>100</v>
      </c>
      <c r="E14" s="61"/>
      <c r="F14" s="69"/>
      <c r="G14" s="69"/>
      <c r="H14" s="242" t="s">
        <v>405</v>
      </c>
      <c r="I14" s="135"/>
    </row>
    <row r="15" spans="1:14" ht="34.5" customHeight="1" thickBot="1">
      <c r="A15" s="249" t="s">
        <v>349</v>
      </c>
      <c r="B15" s="250"/>
      <c r="C15" s="250"/>
      <c r="D15" s="250"/>
      <c r="E15" s="250"/>
      <c r="F15" s="251"/>
      <c r="G15" s="241"/>
      <c r="H15" s="135"/>
      <c r="I15" s="135"/>
    </row>
    <row r="16" spans="1:14" ht="12.75">
      <c r="A16" s="214"/>
      <c r="B16" s="214"/>
      <c r="C16" s="214"/>
      <c r="D16" s="214"/>
      <c r="E16" s="214"/>
      <c r="F16" s="214"/>
      <c r="G16" s="214"/>
      <c r="H16" s="135"/>
      <c r="I16" s="135"/>
    </row>
    <row r="17" spans="1:9" ht="12.75">
      <c r="A17" s="239"/>
      <c r="B17" s="239"/>
      <c r="C17" s="239"/>
      <c r="D17" s="239"/>
      <c r="E17" s="239"/>
      <c r="F17" s="214"/>
      <c r="G17" s="214"/>
      <c r="H17" s="214"/>
      <c r="I17" s="214"/>
    </row>
    <row r="18" spans="1:9" ht="15">
      <c r="B18" s="212" t="s">
        <v>343</v>
      </c>
      <c r="D18" s="246"/>
      <c r="E18" s="246"/>
      <c r="F18" s="246"/>
      <c r="G18" s="211"/>
      <c r="H18" s="211"/>
      <c r="I18" s="211"/>
    </row>
    <row r="19" spans="1:9">
      <c r="B19" s="212" t="s">
        <v>340</v>
      </c>
      <c r="D19" s="247"/>
      <c r="E19" s="247"/>
      <c r="F19" s="247"/>
    </row>
    <row r="20" spans="1:9">
      <c r="B20" s="212" t="s">
        <v>341</v>
      </c>
      <c r="D20" s="211"/>
      <c r="E20" s="211"/>
      <c r="F20" s="213"/>
    </row>
    <row r="21" spans="1:9">
      <c r="A21" s="220"/>
      <c r="B21" s="212"/>
      <c r="D21" s="220"/>
      <c r="E21" s="220"/>
      <c r="F21" s="220"/>
      <c r="G21" s="220"/>
      <c r="H21" s="220"/>
      <c r="I21" s="220"/>
    </row>
    <row r="22" spans="1:9" ht="24">
      <c r="B22" s="328" t="s">
        <v>393</v>
      </c>
    </row>
    <row r="23" spans="1:9">
      <c r="B23" s="240" t="s">
        <v>394</v>
      </c>
    </row>
  </sheetData>
  <mergeCells count="4">
    <mergeCell ref="D18:F18"/>
    <mergeCell ref="D19:F19"/>
    <mergeCell ref="B2:E2"/>
    <mergeCell ref="A15:F15"/>
  </mergeCells>
  <pageMargins left="0.7" right="0.7" top="0.75" bottom="0.75" header="0.3" footer="0.3"/>
  <pageSetup paperSize="9" scale="7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zoomScale="90" zoomScaleNormal="100" zoomScaleSheetLayoutView="90" workbookViewId="0">
      <selection sqref="A1:L59"/>
    </sheetView>
  </sheetViews>
  <sheetFormatPr defaultRowHeight="14.25"/>
  <cols>
    <col min="1" max="1" width="3.7109375" style="140" customWidth="1"/>
    <col min="2" max="2" width="23.42578125" style="176" customWidth="1"/>
    <col min="3" max="5" width="4.7109375" style="123" customWidth="1"/>
    <col min="6" max="6" width="6.140625" style="123" customWidth="1"/>
    <col min="7" max="8" width="12" style="149" customWidth="1"/>
    <col min="9" max="9" width="12.85546875" style="149" customWidth="1"/>
    <col min="10" max="10" width="12.42578125" style="149" customWidth="1"/>
    <col min="11" max="11" width="15" style="149" customWidth="1"/>
    <col min="12" max="12" width="90" style="124" customWidth="1"/>
  </cols>
  <sheetData>
    <row r="1" spans="1:12" s="47" customFormat="1" ht="71.25" customHeight="1">
      <c r="A1" s="164" t="s">
        <v>103</v>
      </c>
      <c r="B1" s="162" t="s">
        <v>1</v>
      </c>
      <c r="C1" s="152" t="s">
        <v>111</v>
      </c>
      <c r="D1" s="152" t="s">
        <v>5</v>
      </c>
      <c r="E1" s="152" t="s">
        <v>306</v>
      </c>
      <c r="F1" s="152" t="s">
        <v>0</v>
      </c>
      <c r="G1" s="165" t="s">
        <v>89</v>
      </c>
      <c r="H1" s="165" t="s">
        <v>5</v>
      </c>
      <c r="I1" s="165" t="s">
        <v>308</v>
      </c>
      <c r="J1" s="165" t="s">
        <v>90</v>
      </c>
      <c r="K1" s="165" t="s">
        <v>91</v>
      </c>
      <c r="L1" s="162" t="s">
        <v>253</v>
      </c>
    </row>
    <row r="2" spans="1:12" ht="27.75" customHeight="1">
      <c r="A2" s="166">
        <v>1</v>
      </c>
      <c r="B2" s="172" t="s">
        <v>93</v>
      </c>
      <c r="C2" s="150" t="s">
        <v>12</v>
      </c>
      <c r="D2" s="150">
        <v>14</v>
      </c>
      <c r="E2" s="150">
        <v>16</v>
      </c>
      <c r="F2" s="150">
        <f>D2+E2</f>
        <v>30</v>
      </c>
      <c r="G2" s="147">
        <v>145</v>
      </c>
      <c r="H2" s="147">
        <f>D2*G2</f>
        <v>2030</v>
      </c>
      <c r="I2" s="147">
        <f>E2*G2</f>
        <v>2320</v>
      </c>
      <c r="J2" s="147">
        <f>F2*G2</f>
        <v>4350</v>
      </c>
      <c r="K2" s="147">
        <f>J2*1.23</f>
        <v>5350.5</v>
      </c>
      <c r="L2" s="109" t="s">
        <v>127</v>
      </c>
    </row>
    <row r="3" spans="1:12" ht="121.5" customHeight="1">
      <c r="A3" s="167">
        <v>2</v>
      </c>
      <c r="B3" s="172" t="s">
        <v>226</v>
      </c>
      <c r="C3" s="150" t="s">
        <v>12</v>
      </c>
      <c r="D3" s="150">
        <v>24</v>
      </c>
      <c r="E3" s="150">
        <v>16</v>
      </c>
      <c r="F3" s="163">
        <f t="shared" ref="F3:F57" si="0">D3+E3</f>
        <v>40</v>
      </c>
      <c r="G3" s="147">
        <v>700</v>
      </c>
      <c r="H3" s="147">
        <f t="shared" ref="H3:H57" si="1">D3*G3</f>
        <v>16800</v>
      </c>
      <c r="I3" s="147">
        <f t="shared" ref="I3:I57" si="2">E3*G3</f>
        <v>11200</v>
      </c>
      <c r="J3" s="147">
        <f t="shared" ref="J3:J57" si="3">F3*G3</f>
        <v>28000</v>
      </c>
      <c r="K3" s="147">
        <f t="shared" ref="K3:K57" si="4">J3*1.23</f>
        <v>34440</v>
      </c>
      <c r="L3" s="109" t="s">
        <v>225</v>
      </c>
    </row>
    <row r="4" spans="1:12" ht="212.25" customHeight="1">
      <c r="A4" s="166">
        <v>3</v>
      </c>
      <c r="B4" s="172" t="s">
        <v>233</v>
      </c>
      <c r="C4" s="150" t="s">
        <v>12</v>
      </c>
      <c r="D4" s="150">
        <v>19</v>
      </c>
      <c r="E4" s="150">
        <v>16</v>
      </c>
      <c r="F4" s="163">
        <f t="shared" si="0"/>
        <v>35</v>
      </c>
      <c r="G4" s="147">
        <v>800</v>
      </c>
      <c r="H4" s="147">
        <f t="shared" si="1"/>
        <v>15200</v>
      </c>
      <c r="I4" s="147">
        <f t="shared" si="2"/>
        <v>12800</v>
      </c>
      <c r="J4" s="147">
        <f t="shared" si="3"/>
        <v>28000</v>
      </c>
      <c r="K4" s="147">
        <f t="shared" si="4"/>
        <v>34440</v>
      </c>
      <c r="L4" s="109" t="s">
        <v>227</v>
      </c>
    </row>
    <row r="5" spans="1:12" ht="159.75" customHeight="1">
      <c r="A5" s="166">
        <v>4</v>
      </c>
      <c r="B5" s="172" t="s">
        <v>228</v>
      </c>
      <c r="C5" s="150" t="s">
        <v>12</v>
      </c>
      <c r="D5" s="150">
        <v>8</v>
      </c>
      <c r="E5" s="150">
        <v>0</v>
      </c>
      <c r="F5" s="163">
        <f t="shared" si="0"/>
        <v>8</v>
      </c>
      <c r="G5" s="147">
        <v>1490</v>
      </c>
      <c r="H5" s="147">
        <f t="shared" si="1"/>
        <v>11920</v>
      </c>
      <c r="I5" s="147">
        <f t="shared" si="2"/>
        <v>0</v>
      </c>
      <c r="J5" s="147">
        <f t="shared" si="3"/>
        <v>11920</v>
      </c>
      <c r="K5" s="147">
        <f t="shared" si="4"/>
        <v>14661.6</v>
      </c>
      <c r="L5" s="109" t="s">
        <v>229</v>
      </c>
    </row>
    <row r="6" spans="1:12" ht="203.25" customHeight="1">
      <c r="A6" s="167">
        <v>5</v>
      </c>
      <c r="B6" s="172" t="s">
        <v>95</v>
      </c>
      <c r="C6" s="150" t="s">
        <v>12</v>
      </c>
      <c r="D6" s="150">
        <v>10</v>
      </c>
      <c r="E6" s="150">
        <v>5</v>
      </c>
      <c r="F6" s="163">
        <f t="shared" si="0"/>
        <v>15</v>
      </c>
      <c r="G6" s="147">
        <v>1300</v>
      </c>
      <c r="H6" s="147">
        <f t="shared" si="1"/>
        <v>13000</v>
      </c>
      <c r="I6" s="147">
        <f t="shared" si="2"/>
        <v>6500</v>
      </c>
      <c r="J6" s="147">
        <f t="shared" si="3"/>
        <v>19500</v>
      </c>
      <c r="K6" s="147">
        <f t="shared" si="4"/>
        <v>23985</v>
      </c>
      <c r="L6" s="109" t="s">
        <v>230</v>
      </c>
    </row>
    <row r="7" spans="1:12" ht="152.25" customHeight="1">
      <c r="A7" s="166">
        <v>6</v>
      </c>
      <c r="B7" s="172" t="s">
        <v>231</v>
      </c>
      <c r="C7" s="150" t="s">
        <v>12</v>
      </c>
      <c r="D7" s="150">
        <v>4</v>
      </c>
      <c r="E7" s="150">
        <v>0</v>
      </c>
      <c r="F7" s="163">
        <f t="shared" si="0"/>
        <v>4</v>
      </c>
      <c r="G7" s="147">
        <v>620</v>
      </c>
      <c r="H7" s="147">
        <f t="shared" si="1"/>
        <v>2480</v>
      </c>
      <c r="I7" s="147">
        <f t="shared" si="2"/>
        <v>0</v>
      </c>
      <c r="J7" s="147">
        <f t="shared" si="3"/>
        <v>2480</v>
      </c>
      <c r="K7" s="147">
        <f t="shared" si="4"/>
        <v>3050.4</v>
      </c>
      <c r="L7" s="109" t="s">
        <v>232</v>
      </c>
    </row>
    <row r="8" spans="1:12" ht="270.75" customHeight="1">
      <c r="A8" s="166">
        <v>7</v>
      </c>
      <c r="B8" s="172" t="s">
        <v>94</v>
      </c>
      <c r="C8" s="150" t="s">
        <v>12</v>
      </c>
      <c r="D8" s="150">
        <v>10</v>
      </c>
      <c r="E8" s="150">
        <v>5</v>
      </c>
      <c r="F8" s="163">
        <f t="shared" si="0"/>
        <v>15</v>
      </c>
      <c r="G8" s="147">
        <v>480</v>
      </c>
      <c r="H8" s="147">
        <f t="shared" si="1"/>
        <v>4800</v>
      </c>
      <c r="I8" s="147">
        <f t="shared" si="2"/>
        <v>2400</v>
      </c>
      <c r="J8" s="147">
        <f t="shared" si="3"/>
        <v>7200</v>
      </c>
      <c r="K8" s="147">
        <f t="shared" si="4"/>
        <v>8856</v>
      </c>
      <c r="L8" s="109" t="s">
        <v>234</v>
      </c>
    </row>
    <row r="9" spans="1:12" ht="141" customHeight="1">
      <c r="A9" s="167">
        <v>8</v>
      </c>
      <c r="B9" s="172" t="s">
        <v>95</v>
      </c>
      <c r="C9" s="150" t="s">
        <v>12</v>
      </c>
      <c r="D9" s="150">
        <v>10</v>
      </c>
      <c r="E9" s="150">
        <v>5</v>
      </c>
      <c r="F9" s="163">
        <f t="shared" si="0"/>
        <v>15</v>
      </c>
      <c r="G9" s="147">
        <v>570</v>
      </c>
      <c r="H9" s="147">
        <f t="shared" si="1"/>
        <v>5700</v>
      </c>
      <c r="I9" s="147">
        <f t="shared" si="2"/>
        <v>2850</v>
      </c>
      <c r="J9" s="147">
        <f t="shared" si="3"/>
        <v>8550</v>
      </c>
      <c r="K9" s="147">
        <f t="shared" si="4"/>
        <v>10516.5</v>
      </c>
      <c r="L9" s="109" t="s">
        <v>235</v>
      </c>
    </row>
    <row r="10" spans="1:12" ht="66" customHeight="1">
      <c r="A10" s="166">
        <v>9</v>
      </c>
      <c r="B10" s="172" t="s">
        <v>236</v>
      </c>
      <c r="C10" s="150" t="s">
        <v>12</v>
      </c>
      <c r="D10" s="150">
        <v>1</v>
      </c>
      <c r="E10" s="150">
        <v>0</v>
      </c>
      <c r="F10" s="163">
        <f t="shared" si="0"/>
        <v>1</v>
      </c>
      <c r="G10" s="147">
        <v>1700</v>
      </c>
      <c r="H10" s="147">
        <f t="shared" si="1"/>
        <v>1700</v>
      </c>
      <c r="I10" s="147">
        <f t="shared" si="2"/>
        <v>0</v>
      </c>
      <c r="J10" s="147">
        <f t="shared" si="3"/>
        <v>1700</v>
      </c>
      <c r="K10" s="147">
        <f t="shared" si="4"/>
        <v>2091</v>
      </c>
      <c r="L10" s="111"/>
    </row>
    <row r="11" spans="1:12" ht="145.5" customHeight="1">
      <c r="A11" s="166">
        <v>10</v>
      </c>
      <c r="B11" s="172" t="s">
        <v>96</v>
      </c>
      <c r="C11" s="150" t="s">
        <v>12</v>
      </c>
      <c r="D11" s="150">
        <v>1</v>
      </c>
      <c r="E11" s="150">
        <v>0</v>
      </c>
      <c r="F11" s="163">
        <f t="shared" si="0"/>
        <v>1</v>
      </c>
      <c r="G11" s="147">
        <v>4800</v>
      </c>
      <c r="H11" s="147">
        <f t="shared" si="1"/>
        <v>4800</v>
      </c>
      <c r="I11" s="147">
        <f t="shared" si="2"/>
        <v>0</v>
      </c>
      <c r="J11" s="147">
        <f t="shared" si="3"/>
        <v>4800</v>
      </c>
      <c r="K11" s="147">
        <f t="shared" si="4"/>
        <v>5904</v>
      </c>
      <c r="L11" s="109" t="s">
        <v>237</v>
      </c>
    </row>
    <row r="12" spans="1:12" ht="154.5" customHeight="1">
      <c r="A12" s="167">
        <v>11</v>
      </c>
      <c r="B12" s="173" t="s">
        <v>97</v>
      </c>
      <c r="C12" s="127" t="s">
        <v>12</v>
      </c>
      <c r="D12" s="127">
        <v>1</v>
      </c>
      <c r="E12" s="127">
        <v>0</v>
      </c>
      <c r="F12" s="163">
        <f t="shared" si="0"/>
        <v>1</v>
      </c>
      <c r="G12" s="148">
        <v>6500</v>
      </c>
      <c r="H12" s="147">
        <f t="shared" si="1"/>
        <v>6500</v>
      </c>
      <c r="I12" s="147">
        <f t="shared" si="2"/>
        <v>0</v>
      </c>
      <c r="J12" s="147">
        <f t="shared" si="3"/>
        <v>6500</v>
      </c>
      <c r="K12" s="147">
        <f t="shared" si="4"/>
        <v>7995</v>
      </c>
      <c r="L12" s="129" t="s">
        <v>244</v>
      </c>
    </row>
    <row r="13" spans="1:12" ht="120.75" customHeight="1">
      <c r="A13" s="166">
        <v>12</v>
      </c>
      <c r="B13" s="172" t="s">
        <v>98</v>
      </c>
      <c r="C13" s="150" t="s">
        <v>12</v>
      </c>
      <c r="D13" s="150">
        <v>2</v>
      </c>
      <c r="E13" s="150">
        <v>0</v>
      </c>
      <c r="F13" s="163">
        <f t="shared" si="0"/>
        <v>2</v>
      </c>
      <c r="G13" s="147">
        <v>3200</v>
      </c>
      <c r="H13" s="147">
        <f t="shared" si="1"/>
        <v>6400</v>
      </c>
      <c r="I13" s="147">
        <f t="shared" si="2"/>
        <v>0</v>
      </c>
      <c r="J13" s="147">
        <f t="shared" si="3"/>
        <v>6400</v>
      </c>
      <c r="K13" s="147">
        <f t="shared" si="4"/>
        <v>7872</v>
      </c>
      <c r="L13" s="109" t="s">
        <v>238</v>
      </c>
    </row>
    <row r="14" spans="1:12" ht="36" customHeight="1">
      <c r="A14" s="166">
        <v>13</v>
      </c>
      <c r="B14" s="172" t="s">
        <v>239</v>
      </c>
      <c r="C14" s="150" t="s">
        <v>12</v>
      </c>
      <c r="D14" s="150">
        <v>4</v>
      </c>
      <c r="E14" s="150">
        <v>0</v>
      </c>
      <c r="F14" s="163">
        <f t="shared" si="0"/>
        <v>4</v>
      </c>
      <c r="G14" s="147">
        <v>50</v>
      </c>
      <c r="H14" s="147">
        <f t="shared" si="1"/>
        <v>200</v>
      </c>
      <c r="I14" s="147">
        <f t="shared" si="2"/>
        <v>0</v>
      </c>
      <c r="J14" s="147">
        <f t="shared" si="3"/>
        <v>200</v>
      </c>
      <c r="K14" s="147">
        <f t="shared" si="4"/>
        <v>246</v>
      </c>
      <c r="L14" s="109" t="s">
        <v>240</v>
      </c>
    </row>
    <row r="15" spans="1:12" ht="246" customHeight="1">
      <c r="A15" s="167">
        <v>14</v>
      </c>
      <c r="B15" s="172" t="s">
        <v>99</v>
      </c>
      <c r="C15" s="150" t="s">
        <v>12</v>
      </c>
      <c r="D15" s="150">
        <v>8</v>
      </c>
      <c r="E15" s="150">
        <v>4</v>
      </c>
      <c r="F15" s="163">
        <f t="shared" si="0"/>
        <v>12</v>
      </c>
      <c r="G15" s="147">
        <v>900</v>
      </c>
      <c r="H15" s="147">
        <f t="shared" si="1"/>
        <v>7200</v>
      </c>
      <c r="I15" s="147">
        <f t="shared" si="2"/>
        <v>3600</v>
      </c>
      <c r="J15" s="147">
        <f t="shared" si="3"/>
        <v>10800</v>
      </c>
      <c r="K15" s="147">
        <f t="shared" si="4"/>
        <v>13284</v>
      </c>
      <c r="L15" s="109" t="s">
        <v>241</v>
      </c>
    </row>
    <row r="16" spans="1:12" ht="39.950000000000003" customHeight="1">
      <c r="A16" s="166">
        <v>15</v>
      </c>
      <c r="B16" s="172" t="s">
        <v>242</v>
      </c>
      <c r="C16" s="150" t="s">
        <v>12</v>
      </c>
      <c r="D16" s="150">
        <v>2</v>
      </c>
      <c r="E16" s="150">
        <v>0</v>
      </c>
      <c r="F16" s="163">
        <f t="shared" si="0"/>
        <v>2</v>
      </c>
      <c r="G16" s="147">
        <v>1899</v>
      </c>
      <c r="H16" s="147">
        <f t="shared" si="1"/>
        <v>3798</v>
      </c>
      <c r="I16" s="147">
        <f t="shared" si="2"/>
        <v>0</v>
      </c>
      <c r="J16" s="147">
        <f t="shared" si="3"/>
        <v>3798</v>
      </c>
      <c r="K16" s="147">
        <f t="shared" si="4"/>
        <v>4671.54</v>
      </c>
      <c r="L16" s="111"/>
    </row>
    <row r="17" spans="1:12" ht="409.5" customHeight="1">
      <c r="A17" s="166">
        <v>16</v>
      </c>
      <c r="B17" s="172" t="s">
        <v>100</v>
      </c>
      <c r="C17" s="150" t="s">
        <v>12</v>
      </c>
      <c r="D17" s="150">
        <v>8</v>
      </c>
      <c r="E17" s="150">
        <v>16</v>
      </c>
      <c r="F17" s="163">
        <f t="shared" si="0"/>
        <v>24</v>
      </c>
      <c r="G17" s="147">
        <v>1785</v>
      </c>
      <c r="H17" s="147">
        <f t="shared" si="1"/>
        <v>14280</v>
      </c>
      <c r="I17" s="147">
        <f t="shared" si="2"/>
        <v>28560</v>
      </c>
      <c r="J17" s="147">
        <f t="shared" si="3"/>
        <v>42840</v>
      </c>
      <c r="K17" s="147">
        <f t="shared" si="4"/>
        <v>52693.2</v>
      </c>
      <c r="L17" s="109" t="s">
        <v>243</v>
      </c>
    </row>
    <row r="18" spans="1:12" ht="181.5" customHeight="1">
      <c r="A18" s="167">
        <v>17</v>
      </c>
      <c r="B18" s="172" t="s">
        <v>245</v>
      </c>
      <c r="C18" s="150" t="s">
        <v>12</v>
      </c>
      <c r="D18" s="150">
        <v>1</v>
      </c>
      <c r="E18" s="150">
        <v>0</v>
      </c>
      <c r="F18" s="163">
        <f t="shared" si="0"/>
        <v>1</v>
      </c>
      <c r="G18" s="147">
        <v>1092</v>
      </c>
      <c r="H18" s="147">
        <f t="shared" si="1"/>
        <v>1092</v>
      </c>
      <c r="I18" s="147">
        <f t="shared" si="2"/>
        <v>0</v>
      </c>
      <c r="J18" s="147">
        <f t="shared" si="3"/>
        <v>1092</v>
      </c>
      <c r="K18" s="147">
        <f t="shared" si="4"/>
        <v>1343.16</v>
      </c>
      <c r="L18" s="109" t="s">
        <v>246</v>
      </c>
    </row>
    <row r="19" spans="1:12" ht="160.5" customHeight="1">
      <c r="A19" s="166">
        <v>18</v>
      </c>
      <c r="B19" s="172" t="s">
        <v>101</v>
      </c>
      <c r="C19" s="150" t="s">
        <v>12</v>
      </c>
      <c r="D19" s="150">
        <v>2</v>
      </c>
      <c r="E19" s="150">
        <v>0</v>
      </c>
      <c r="F19" s="163">
        <f t="shared" si="0"/>
        <v>2</v>
      </c>
      <c r="G19" s="147">
        <v>2459</v>
      </c>
      <c r="H19" s="147">
        <f t="shared" si="1"/>
        <v>4918</v>
      </c>
      <c r="I19" s="147">
        <f t="shared" si="2"/>
        <v>0</v>
      </c>
      <c r="J19" s="147">
        <f t="shared" si="3"/>
        <v>4918</v>
      </c>
      <c r="K19" s="147">
        <f t="shared" si="4"/>
        <v>6049.14</v>
      </c>
      <c r="L19" s="109" t="s">
        <v>247</v>
      </c>
    </row>
    <row r="20" spans="1:12" ht="247.5" customHeight="1">
      <c r="A20" s="166">
        <v>19</v>
      </c>
      <c r="B20" s="172" t="s">
        <v>311</v>
      </c>
      <c r="C20" s="150" t="s">
        <v>12</v>
      </c>
      <c r="D20" s="150">
        <v>3</v>
      </c>
      <c r="E20" s="150">
        <v>0</v>
      </c>
      <c r="F20" s="163">
        <f t="shared" si="0"/>
        <v>3</v>
      </c>
      <c r="G20" s="147">
        <v>1665</v>
      </c>
      <c r="H20" s="147">
        <f t="shared" si="1"/>
        <v>4995</v>
      </c>
      <c r="I20" s="147">
        <f t="shared" si="2"/>
        <v>0</v>
      </c>
      <c r="J20" s="147">
        <f t="shared" si="3"/>
        <v>4995</v>
      </c>
      <c r="K20" s="147">
        <f t="shared" si="4"/>
        <v>6143.85</v>
      </c>
      <c r="L20" s="109" t="s">
        <v>249</v>
      </c>
    </row>
    <row r="21" spans="1:12" ht="34.5" customHeight="1">
      <c r="A21" s="167">
        <v>20</v>
      </c>
      <c r="B21" s="172" t="s">
        <v>250</v>
      </c>
      <c r="C21" s="150" t="s">
        <v>12</v>
      </c>
      <c r="D21" s="150">
        <v>5</v>
      </c>
      <c r="E21" s="150">
        <v>0</v>
      </c>
      <c r="F21" s="163">
        <f t="shared" si="0"/>
        <v>5</v>
      </c>
      <c r="G21" s="147">
        <v>135</v>
      </c>
      <c r="H21" s="147">
        <f t="shared" si="1"/>
        <v>675</v>
      </c>
      <c r="I21" s="147">
        <f t="shared" si="2"/>
        <v>0</v>
      </c>
      <c r="J21" s="147">
        <f t="shared" si="3"/>
        <v>675</v>
      </c>
      <c r="K21" s="147">
        <f t="shared" si="4"/>
        <v>830.25</v>
      </c>
      <c r="L21" s="111"/>
    </row>
    <row r="22" spans="1:12" ht="217.5" customHeight="1">
      <c r="A22" s="166">
        <v>21</v>
      </c>
      <c r="B22" s="172" t="s">
        <v>102</v>
      </c>
      <c r="C22" s="150" t="s">
        <v>12</v>
      </c>
      <c r="D22" s="150">
        <v>2</v>
      </c>
      <c r="E22" s="150">
        <v>1</v>
      </c>
      <c r="F22" s="163">
        <f t="shared" si="0"/>
        <v>3</v>
      </c>
      <c r="G22" s="147">
        <v>419</v>
      </c>
      <c r="H22" s="147">
        <f t="shared" si="1"/>
        <v>838</v>
      </c>
      <c r="I22" s="147">
        <f t="shared" si="2"/>
        <v>419</v>
      </c>
      <c r="J22" s="147">
        <f t="shared" si="3"/>
        <v>1257</v>
      </c>
      <c r="K22" s="147">
        <f t="shared" si="4"/>
        <v>1546.11</v>
      </c>
      <c r="L22" s="109" t="s">
        <v>251</v>
      </c>
    </row>
    <row r="23" spans="1:12" ht="167.25" customHeight="1">
      <c r="A23" s="166">
        <v>22</v>
      </c>
      <c r="B23" s="172" t="s">
        <v>271</v>
      </c>
      <c r="C23" s="150" t="s">
        <v>12</v>
      </c>
      <c r="D23" s="150">
        <v>5</v>
      </c>
      <c r="E23" s="150">
        <v>5</v>
      </c>
      <c r="F23" s="163">
        <f t="shared" si="0"/>
        <v>10</v>
      </c>
      <c r="G23" s="147">
        <v>800</v>
      </c>
      <c r="H23" s="147">
        <f t="shared" si="1"/>
        <v>4000</v>
      </c>
      <c r="I23" s="147">
        <f t="shared" si="2"/>
        <v>4000</v>
      </c>
      <c r="J23" s="147">
        <f t="shared" si="3"/>
        <v>8000</v>
      </c>
      <c r="K23" s="147">
        <f t="shared" si="4"/>
        <v>9840</v>
      </c>
      <c r="L23" s="109" t="s">
        <v>272</v>
      </c>
    </row>
    <row r="24" spans="1:12" ht="31.5" customHeight="1">
      <c r="A24" s="167">
        <v>23</v>
      </c>
      <c r="B24" s="172" t="s">
        <v>128</v>
      </c>
      <c r="C24" s="150" t="s">
        <v>12</v>
      </c>
      <c r="D24" s="150">
        <v>5</v>
      </c>
      <c r="E24" s="150">
        <v>5</v>
      </c>
      <c r="F24" s="163">
        <f t="shared" si="0"/>
        <v>10</v>
      </c>
      <c r="G24" s="147">
        <v>25</v>
      </c>
      <c r="H24" s="147">
        <f t="shared" si="1"/>
        <v>125</v>
      </c>
      <c r="I24" s="147">
        <f t="shared" si="2"/>
        <v>125</v>
      </c>
      <c r="J24" s="147">
        <f t="shared" si="3"/>
        <v>250</v>
      </c>
      <c r="K24" s="147">
        <f t="shared" si="4"/>
        <v>307.5</v>
      </c>
      <c r="L24" s="109" t="s">
        <v>224</v>
      </c>
    </row>
    <row r="25" spans="1:12" ht="30.75" customHeight="1">
      <c r="A25" s="166">
        <v>24</v>
      </c>
      <c r="B25" s="174" t="s">
        <v>70</v>
      </c>
      <c r="C25" s="150" t="s">
        <v>12</v>
      </c>
      <c r="D25" s="150">
        <v>35</v>
      </c>
      <c r="E25" s="150">
        <v>0</v>
      </c>
      <c r="F25" s="163">
        <f t="shared" si="0"/>
        <v>35</v>
      </c>
      <c r="G25" s="147">
        <v>9</v>
      </c>
      <c r="H25" s="147">
        <f t="shared" si="1"/>
        <v>315</v>
      </c>
      <c r="I25" s="147">
        <f t="shared" si="2"/>
        <v>0</v>
      </c>
      <c r="J25" s="147">
        <f t="shared" si="3"/>
        <v>315</v>
      </c>
      <c r="K25" s="147">
        <f t="shared" si="4"/>
        <v>387.45</v>
      </c>
      <c r="L25" s="111" t="s">
        <v>312</v>
      </c>
    </row>
    <row r="26" spans="1:12" ht="31.5" customHeight="1">
      <c r="A26" s="166">
        <v>25</v>
      </c>
      <c r="B26" s="172" t="s">
        <v>3</v>
      </c>
      <c r="C26" s="150" t="s">
        <v>12</v>
      </c>
      <c r="D26" s="150">
        <v>30</v>
      </c>
      <c r="E26" s="150">
        <v>0</v>
      </c>
      <c r="F26" s="163">
        <f t="shared" si="0"/>
        <v>30</v>
      </c>
      <c r="G26" s="147">
        <v>27</v>
      </c>
      <c r="H26" s="147">
        <f t="shared" si="1"/>
        <v>810</v>
      </c>
      <c r="I26" s="147">
        <f t="shared" si="2"/>
        <v>0</v>
      </c>
      <c r="J26" s="147">
        <f t="shared" si="3"/>
        <v>810</v>
      </c>
      <c r="K26" s="147">
        <f t="shared" si="4"/>
        <v>996.3</v>
      </c>
      <c r="L26" s="111"/>
    </row>
    <row r="27" spans="1:12" ht="42.75" customHeight="1">
      <c r="A27" s="167">
        <v>26</v>
      </c>
      <c r="B27" s="172" t="s">
        <v>105</v>
      </c>
      <c r="C27" s="150" t="s">
        <v>106</v>
      </c>
      <c r="D27" s="150">
        <v>5</v>
      </c>
      <c r="E27" s="150">
        <v>0</v>
      </c>
      <c r="F27" s="163">
        <f t="shared" si="0"/>
        <v>5</v>
      </c>
      <c r="G27" s="147">
        <v>539</v>
      </c>
      <c r="H27" s="147">
        <f t="shared" si="1"/>
        <v>2695</v>
      </c>
      <c r="I27" s="147">
        <f t="shared" si="2"/>
        <v>0</v>
      </c>
      <c r="J27" s="147">
        <f t="shared" si="3"/>
        <v>2695</v>
      </c>
      <c r="K27" s="147">
        <f t="shared" si="4"/>
        <v>3314.85</v>
      </c>
      <c r="L27" s="109" t="s">
        <v>129</v>
      </c>
    </row>
    <row r="28" spans="1:12" ht="50.25" customHeight="1">
      <c r="A28" s="166">
        <v>27</v>
      </c>
      <c r="B28" s="172" t="s">
        <v>107</v>
      </c>
      <c r="C28" s="150" t="s">
        <v>12</v>
      </c>
      <c r="D28" s="150">
        <v>4</v>
      </c>
      <c r="E28" s="150">
        <v>0</v>
      </c>
      <c r="F28" s="163">
        <f t="shared" si="0"/>
        <v>4</v>
      </c>
      <c r="G28" s="147">
        <v>226</v>
      </c>
      <c r="H28" s="147">
        <f t="shared" si="1"/>
        <v>904</v>
      </c>
      <c r="I28" s="147">
        <f t="shared" si="2"/>
        <v>0</v>
      </c>
      <c r="J28" s="147">
        <f t="shared" si="3"/>
        <v>904</v>
      </c>
      <c r="K28" s="147">
        <f t="shared" si="4"/>
        <v>1111.92</v>
      </c>
      <c r="L28" s="109" t="s">
        <v>139</v>
      </c>
    </row>
    <row r="29" spans="1:12" ht="30.75" customHeight="1">
      <c r="A29" s="166">
        <v>28</v>
      </c>
      <c r="B29" s="172" t="s">
        <v>273</v>
      </c>
      <c r="C29" s="150" t="s">
        <v>12</v>
      </c>
      <c r="D29" s="150">
        <v>1</v>
      </c>
      <c r="E29" s="150">
        <v>0</v>
      </c>
      <c r="F29" s="163">
        <f t="shared" si="0"/>
        <v>1</v>
      </c>
      <c r="G29" s="147">
        <v>1100</v>
      </c>
      <c r="H29" s="147">
        <f t="shared" si="1"/>
        <v>1100</v>
      </c>
      <c r="I29" s="147">
        <f t="shared" si="2"/>
        <v>0</v>
      </c>
      <c r="J29" s="147">
        <f t="shared" si="3"/>
        <v>1100</v>
      </c>
      <c r="K29" s="147">
        <f t="shared" si="4"/>
        <v>1353</v>
      </c>
      <c r="L29" s="109" t="s">
        <v>274</v>
      </c>
    </row>
    <row r="30" spans="1:12" ht="45" customHeight="1">
      <c r="A30" s="167">
        <v>29</v>
      </c>
      <c r="B30" s="172" t="s">
        <v>108</v>
      </c>
      <c r="C30" s="150" t="s">
        <v>12</v>
      </c>
      <c r="D30" s="150">
        <v>3</v>
      </c>
      <c r="E30" s="150">
        <v>0</v>
      </c>
      <c r="F30" s="163">
        <f t="shared" si="0"/>
        <v>3</v>
      </c>
      <c r="G30" s="147">
        <v>348</v>
      </c>
      <c r="H30" s="147">
        <f t="shared" si="1"/>
        <v>1044</v>
      </c>
      <c r="I30" s="147">
        <f t="shared" si="2"/>
        <v>0</v>
      </c>
      <c r="J30" s="147">
        <f t="shared" si="3"/>
        <v>1044</v>
      </c>
      <c r="K30" s="147">
        <f t="shared" si="4"/>
        <v>1284.1199999999999</v>
      </c>
      <c r="L30" s="109" t="s">
        <v>140</v>
      </c>
    </row>
    <row r="31" spans="1:12" ht="161.25" customHeight="1">
      <c r="A31" s="166">
        <v>30</v>
      </c>
      <c r="B31" s="172" t="s">
        <v>254</v>
      </c>
      <c r="C31" s="150" t="s">
        <v>12</v>
      </c>
      <c r="D31" s="150">
        <v>10</v>
      </c>
      <c r="E31" s="150">
        <v>6</v>
      </c>
      <c r="F31" s="163">
        <f t="shared" si="0"/>
        <v>16</v>
      </c>
      <c r="G31" s="147">
        <v>300</v>
      </c>
      <c r="H31" s="147">
        <f t="shared" si="1"/>
        <v>3000</v>
      </c>
      <c r="I31" s="147">
        <f t="shared" si="2"/>
        <v>1800</v>
      </c>
      <c r="J31" s="147">
        <f t="shared" si="3"/>
        <v>4800</v>
      </c>
      <c r="K31" s="147">
        <f t="shared" si="4"/>
        <v>5904</v>
      </c>
      <c r="L31" s="52" t="s">
        <v>255</v>
      </c>
    </row>
    <row r="32" spans="1:12" ht="92.25" customHeight="1">
      <c r="A32" s="166">
        <v>31</v>
      </c>
      <c r="B32" s="172" t="s">
        <v>256</v>
      </c>
      <c r="C32" s="150" t="s">
        <v>12</v>
      </c>
      <c r="D32" s="150">
        <v>2</v>
      </c>
      <c r="E32" s="150">
        <v>0</v>
      </c>
      <c r="F32" s="163">
        <f t="shared" si="0"/>
        <v>2</v>
      </c>
      <c r="G32" s="147">
        <v>4000</v>
      </c>
      <c r="H32" s="147">
        <f t="shared" si="1"/>
        <v>8000</v>
      </c>
      <c r="I32" s="147">
        <f t="shared" si="2"/>
        <v>0</v>
      </c>
      <c r="J32" s="147">
        <f t="shared" si="3"/>
        <v>8000</v>
      </c>
      <c r="K32" s="147">
        <f t="shared" si="4"/>
        <v>9840</v>
      </c>
      <c r="L32" s="109" t="s">
        <v>257</v>
      </c>
    </row>
    <row r="33" spans="1:12" ht="231.75" customHeight="1">
      <c r="A33" s="167">
        <v>32</v>
      </c>
      <c r="B33" s="172" t="s">
        <v>258</v>
      </c>
      <c r="C33" s="150" t="s">
        <v>12</v>
      </c>
      <c r="D33" s="150">
        <v>1</v>
      </c>
      <c r="E33" s="150">
        <v>0</v>
      </c>
      <c r="F33" s="163">
        <f t="shared" si="0"/>
        <v>1</v>
      </c>
      <c r="G33" s="147">
        <v>3343</v>
      </c>
      <c r="H33" s="147">
        <f t="shared" si="1"/>
        <v>3343</v>
      </c>
      <c r="I33" s="147">
        <f t="shared" si="2"/>
        <v>0</v>
      </c>
      <c r="J33" s="147">
        <f t="shared" si="3"/>
        <v>3343</v>
      </c>
      <c r="K33" s="147">
        <f t="shared" si="4"/>
        <v>4111.8900000000003</v>
      </c>
      <c r="L33" s="109" t="s">
        <v>259</v>
      </c>
    </row>
    <row r="34" spans="1:12" ht="27.75" customHeight="1">
      <c r="A34" s="166">
        <v>33</v>
      </c>
      <c r="B34" s="172" t="s">
        <v>260</v>
      </c>
      <c r="C34" s="150" t="s">
        <v>12</v>
      </c>
      <c r="D34" s="150">
        <v>1</v>
      </c>
      <c r="E34" s="150">
        <v>0</v>
      </c>
      <c r="F34" s="163">
        <f t="shared" si="0"/>
        <v>1</v>
      </c>
      <c r="G34" s="147">
        <v>1000</v>
      </c>
      <c r="H34" s="147">
        <f t="shared" si="1"/>
        <v>1000</v>
      </c>
      <c r="I34" s="147">
        <f t="shared" si="2"/>
        <v>0</v>
      </c>
      <c r="J34" s="147">
        <f t="shared" si="3"/>
        <v>1000</v>
      </c>
      <c r="K34" s="147">
        <f t="shared" si="4"/>
        <v>1230</v>
      </c>
      <c r="L34" s="109"/>
    </row>
    <row r="35" spans="1:12" ht="203.25" customHeight="1">
      <c r="A35" s="166">
        <v>34</v>
      </c>
      <c r="B35" s="172" t="s">
        <v>261</v>
      </c>
      <c r="C35" s="150" t="s">
        <v>12</v>
      </c>
      <c r="D35" s="150">
        <v>1</v>
      </c>
      <c r="E35" s="150">
        <v>0</v>
      </c>
      <c r="F35" s="163">
        <f t="shared" si="0"/>
        <v>1</v>
      </c>
      <c r="G35" s="147">
        <v>2000</v>
      </c>
      <c r="H35" s="147">
        <f t="shared" si="1"/>
        <v>2000</v>
      </c>
      <c r="I35" s="147">
        <f t="shared" si="2"/>
        <v>0</v>
      </c>
      <c r="J35" s="147">
        <f t="shared" si="3"/>
        <v>2000</v>
      </c>
      <c r="K35" s="147">
        <f t="shared" si="4"/>
        <v>2460</v>
      </c>
      <c r="L35" s="109" t="s">
        <v>262</v>
      </c>
    </row>
    <row r="36" spans="1:12" ht="84" customHeight="1">
      <c r="A36" s="167">
        <v>35</v>
      </c>
      <c r="B36" s="172" t="s">
        <v>110</v>
      </c>
      <c r="C36" s="150" t="s">
        <v>12</v>
      </c>
      <c r="D36" s="150">
        <v>1</v>
      </c>
      <c r="E36" s="150">
        <v>0</v>
      </c>
      <c r="F36" s="163">
        <f t="shared" si="0"/>
        <v>1</v>
      </c>
      <c r="G36" s="147">
        <v>955</v>
      </c>
      <c r="H36" s="147">
        <f t="shared" si="1"/>
        <v>955</v>
      </c>
      <c r="I36" s="147">
        <f t="shared" si="2"/>
        <v>0</v>
      </c>
      <c r="J36" s="147">
        <f t="shared" si="3"/>
        <v>955</v>
      </c>
      <c r="K36" s="147">
        <f t="shared" si="4"/>
        <v>1174.6500000000001</v>
      </c>
      <c r="L36" s="109" t="s">
        <v>263</v>
      </c>
    </row>
    <row r="37" spans="1:12" ht="153.75" customHeight="1">
      <c r="A37" s="166">
        <v>36</v>
      </c>
      <c r="B37" s="172" t="s">
        <v>131</v>
      </c>
      <c r="C37" s="150" t="s">
        <v>12</v>
      </c>
      <c r="D37" s="150">
        <v>1</v>
      </c>
      <c r="E37" s="150">
        <v>0</v>
      </c>
      <c r="F37" s="163">
        <f t="shared" si="0"/>
        <v>1</v>
      </c>
      <c r="G37" s="147">
        <v>2300</v>
      </c>
      <c r="H37" s="147">
        <f t="shared" si="1"/>
        <v>2300</v>
      </c>
      <c r="I37" s="147">
        <f t="shared" si="2"/>
        <v>0</v>
      </c>
      <c r="J37" s="147">
        <f t="shared" si="3"/>
        <v>2300</v>
      </c>
      <c r="K37" s="147">
        <f t="shared" si="4"/>
        <v>2829</v>
      </c>
      <c r="L37" s="109" t="s">
        <v>264</v>
      </c>
    </row>
    <row r="38" spans="1:12" ht="29.25" customHeight="1">
      <c r="A38" s="166">
        <v>37</v>
      </c>
      <c r="B38" s="172" t="s">
        <v>132</v>
      </c>
      <c r="C38" s="150" t="s">
        <v>12</v>
      </c>
      <c r="D38" s="150">
        <v>14</v>
      </c>
      <c r="E38" s="150">
        <v>16</v>
      </c>
      <c r="F38" s="163">
        <f t="shared" si="0"/>
        <v>30</v>
      </c>
      <c r="G38" s="147">
        <v>37</v>
      </c>
      <c r="H38" s="147">
        <f t="shared" si="1"/>
        <v>518</v>
      </c>
      <c r="I38" s="147">
        <f t="shared" si="2"/>
        <v>592</v>
      </c>
      <c r="J38" s="147">
        <f t="shared" si="3"/>
        <v>1110</v>
      </c>
      <c r="K38" s="147">
        <f t="shared" si="4"/>
        <v>1365.3</v>
      </c>
      <c r="L38" s="109" t="s">
        <v>135</v>
      </c>
    </row>
    <row r="39" spans="1:12" ht="30.75" customHeight="1">
      <c r="A39" s="167">
        <v>38</v>
      </c>
      <c r="B39" s="172" t="s">
        <v>133</v>
      </c>
      <c r="C39" s="150" t="s">
        <v>12</v>
      </c>
      <c r="D39" s="150">
        <v>14</v>
      </c>
      <c r="E39" s="150">
        <v>16</v>
      </c>
      <c r="F39" s="163">
        <f t="shared" si="0"/>
        <v>30</v>
      </c>
      <c r="G39" s="147">
        <v>160</v>
      </c>
      <c r="H39" s="147">
        <f t="shared" si="1"/>
        <v>2240</v>
      </c>
      <c r="I39" s="147">
        <f t="shared" si="2"/>
        <v>2560</v>
      </c>
      <c r="J39" s="147">
        <f t="shared" si="3"/>
        <v>4800</v>
      </c>
      <c r="K39" s="147">
        <f t="shared" si="4"/>
        <v>5904</v>
      </c>
      <c r="L39" s="109" t="s">
        <v>136</v>
      </c>
    </row>
    <row r="40" spans="1:12" ht="36" customHeight="1">
      <c r="A40" s="166">
        <v>39</v>
      </c>
      <c r="B40" s="172" t="s">
        <v>134</v>
      </c>
      <c r="C40" s="150" t="s">
        <v>12</v>
      </c>
      <c r="D40" s="150">
        <v>14</v>
      </c>
      <c r="E40" s="150">
        <v>16</v>
      </c>
      <c r="F40" s="163">
        <f t="shared" si="0"/>
        <v>30</v>
      </c>
      <c r="G40" s="147">
        <v>270</v>
      </c>
      <c r="H40" s="147">
        <f t="shared" si="1"/>
        <v>3780</v>
      </c>
      <c r="I40" s="147">
        <f t="shared" si="2"/>
        <v>4320</v>
      </c>
      <c r="J40" s="147">
        <f t="shared" si="3"/>
        <v>8100</v>
      </c>
      <c r="K40" s="147">
        <f t="shared" si="4"/>
        <v>9963</v>
      </c>
      <c r="L40" s="109" t="s">
        <v>137</v>
      </c>
    </row>
    <row r="41" spans="1:12" ht="84" customHeight="1">
      <c r="A41" s="166">
        <v>40</v>
      </c>
      <c r="B41" s="172" t="s">
        <v>48</v>
      </c>
      <c r="C41" s="150" t="s">
        <v>12</v>
      </c>
      <c r="D41" s="150">
        <v>2</v>
      </c>
      <c r="E41" s="150">
        <v>1</v>
      </c>
      <c r="F41" s="163">
        <f t="shared" si="0"/>
        <v>3</v>
      </c>
      <c r="G41" s="147">
        <v>3899</v>
      </c>
      <c r="H41" s="147">
        <f t="shared" si="1"/>
        <v>7798</v>
      </c>
      <c r="I41" s="147">
        <f t="shared" si="2"/>
        <v>3899</v>
      </c>
      <c r="J41" s="147">
        <f t="shared" si="3"/>
        <v>11697</v>
      </c>
      <c r="K41" s="147">
        <f t="shared" si="4"/>
        <v>14387.31</v>
      </c>
      <c r="L41" s="109" t="s">
        <v>265</v>
      </c>
    </row>
    <row r="42" spans="1:12" ht="72.75" customHeight="1">
      <c r="A42" s="167">
        <v>41</v>
      </c>
      <c r="B42" s="172" t="s">
        <v>283</v>
      </c>
      <c r="C42" s="150" t="s">
        <v>12</v>
      </c>
      <c r="D42" s="150">
        <v>1</v>
      </c>
      <c r="E42" s="150">
        <v>0</v>
      </c>
      <c r="F42" s="163">
        <f t="shared" si="0"/>
        <v>1</v>
      </c>
      <c r="G42" s="147">
        <v>3300</v>
      </c>
      <c r="H42" s="147">
        <f t="shared" si="1"/>
        <v>3300</v>
      </c>
      <c r="I42" s="147">
        <f t="shared" si="2"/>
        <v>0</v>
      </c>
      <c r="J42" s="147">
        <f t="shared" si="3"/>
        <v>3300</v>
      </c>
      <c r="K42" s="147">
        <f t="shared" si="4"/>
        <v>4059</v>
      </c>
      <c r="L42" s="109" t="s">
        <v>284</v>
      </c>
    </row>
    <row r="43" spans="1:12" ht="43.5" customHeight="1">
      <c r="A43" s="166">
        <v>42</v>
      </c>
      <c r="B43" s="172" t="s">
        <v>49</v>
      </c>
      <c r="C43" s="150" t="s">
        <v>12</v>
      </c>
      <c r="D43" s="150">
        <v>7</v>
      </c>
      <c r="E43" s="150">
        <v>0</v>
      </c>
      <c r="F43" s="163">
        <f t="shared" si="0"/>
        <v>7</v>
      </c>
      <c r="G43" s="147">
        <v>615</v>
      </c>
      <c r="H43" s="147">
        <f t="shared" si="1"/>
        <v>4305</v>
      </c>
      <c r="I43" s="147">
        <f t="shared" si="2"/>
        <v>0</v>
      </c>
      <c r="J43" s="147">
        <f t="shared" si="3"/>
        <v>4305</v>
      </c>
      <c r="K43" s="147">
        <f t="shared" si="4"/>
        <v>5295.15</v>
      </c>
      <c r="L43" s="109" t="s">
        <v>266</v>
      </c>
    </row>
    <row r="44" spans="1:12" ht="33.75" customHeight="1">
      <c r="A44" s="166">
        <v>43</v>
      </c>
      <c r="B44" s="172" t="s">
        <v>112</v>
      </c>
      <c r="C44" s="150" t="s">
        <v>12</v>
      </c>
      <c r="D44" s="150">
        <v>2</v>
      </c>
      <c r="E44" s="150">
        <v>1</v>
      </c>
      <c r="F44" s="163">
        <f t="shared" si="0"/>
        <v>3</v>
      </c>
      <c r="G44" s="147">
        <v>190</v>
      </c>
      <c r="H44" s="147">
        <f t="shared" si="1"/>
        <v>380</v>
      </c>
      <c r="I44" s="147">
        <f t="shared" si="2"/>
        <v>190</v>
      </c>
      <c r="J44" s="147">
        <f t="shared" si="3"/>
        <v>570</v>
      </c>
      <c r="K44" s="147">
        <f t="shared" si="4"/>
        <v>701.1</v>
      </c>
      <c r="L44" s="109" t="s">
        <v>138</v>
      </c>
    </row>
    <row r="45" spans="1:12" ht="110.25" customHeight="1">
      <c r="A45" s="167">
        <v>44</v>
      </c>
      <c r="B45" s="172" t="s">
        <v>267</v>
      </c>
      <c r="C45" s="150" t="s">
        <v>12</v>
      </c>
      <c r="D45" s="150">
        <v>4</v>
      </c>
      <c r="E45" s="150">
        <v>1</v>
      </c>
      <c r="F45" s="163">
        <f t="shared" si="0"/>
        <v>5</v>
      </c>
      <c r="G45" s="147">
        <v>350</v>
      </c>
      <c r="H45" s="147">
        <f t="shared" si="1"/>
        <v>1400</v>
      </c>
      <c r="I45" s="147">
        <f t="shared" si="2"/>
        <v>350</v>
      </c>
      <c r="J45" s="147">
        <f t="shared" si="3"/>
        <v>1750</v>
      </c>
      <c r="K45" s="147">
        <f t="shared" si="4"/>
        <v>2152.5</v>
      </c>
      <c r="L45" s="109" t="s">
        <v>268</v>
      </c>
    </row>
    <row r="46" spans="1:12" ht="22.5" customHeight="1">
      <c r="A46" s="166">
        <v>45</v>
      </c>
      <c r="B46" s="172" t="s">
        <v>113</v>
      </c>
      <c r="C46" s="150" t="s">
        <v>12</v>
      </c>
      <c r="D46" s="150">
        <v>2</v>
      </c>
      <c r="E46" s="150">
        <v>1</v>
      </c>
      <c r="F46" s="163">
        <f t="shared" si="0"/>
        <v>3</v>
      </c>
      <c r="G46" s="147">
        <v>470</v>
      </c>
      <c r="H46" s="147">
        <f t="shared" si="1"/>
        <v>940</v>
      </c>
      <c r="I46" s="147">
        <f t="shared" si="2"/>
        <v>470</v>
      </c>
      <c r="J46" s="147">
        <f t="shared" si="3"/>
        <v>1410</v>
      </c>
      <c r="K46" s="147">
        <f t="shared" si="4"/>
        <v>1734.3</v>
      </c>
      <c r="L46" s="109" t="s">
        <v>269</v>
      </c>
    </row>
    <row r="47" spans="1:12" ht="36.75" customHeight="1">
      <c r="A47" s="166">
        <v>46</v>
      </c>
      <c r="B47" s="172" t="s">
        <v>114</v>
      </c>
      <c r="C47" s="150" t="s">
        <v>12</v>
      </c>
      <c r="D47" s="150">
        <v>4</v>
      </c>
      <c r="E47" s="150">
        <v>1</v>
      </c>
      <c r="F47" s="163">
        <f t="shared" si="0"/>
        <v>5</v>
      </c>
      <c r="G47" s="147">
        <v>370</v>
      </c>
      <c r="H47" s="147">
        <f t="shared" si="1"/>
        <v>1480</v>
      </c>
      <c r="I47" s="147">
        <f t="shared" si="2"/>
        <v>370</v>
      </c>
      <c r="J47" s="147">
        <f t="shared" si="3"/>
        <v>1850</v>
      </c>
      <c r="K47" s="147">
        <f t="shared" si="4"/>
        <v>2275.5</v>
      </c>
      <c r="L47" s="109" t="s">
        <v>270</v>
      </c>
    </row>
    <row r="48" spans="1:12" ht="173.25" customHeight="1">
      <c r="A48" s="167">
        <v>47</v>
      </c>
      <c r="B48" s="172" t="s">
        <v>115</v>
      </c>
      <c r="C48" s="150" t="s">
        <v>12</v>
      </c>
      <c r="D48" s="150">
        <v>2</v>
      </c>
      <c r="E48" s="150">
        <v>0</v>
      </c>
      <c r="F48" s="163">
        <f t="shared" si="0"/>
        <v>2</v>
      </c>
      <c r="G48" s="147">
        <v>1600</v>
      </c>
      <c r="H48" s="147">
        <f t="shared" si="1"/>
        <v>3200</v>
      </c>
      <c r="I48" s="147">
        <f t="shared" si="2"/>
        <v>0</v>
      </c>
      <c r="J48" s="147">
        <f t="shared" si="3"/>
        <v>3200</v>
      </c>
      <c r="K48" s="147">
        <f t="shared" si="4"/>
        <v>3936</v>
      </c>
      <c r="L48" s="109" t="s">
        <v>282</v>
      </c>
    </row>
    <row r="49" spans="1:12" ht="104.25" customHeight="1">
      <c r="A49" s="166">
        <v>48</v>
      </c>
      <c r="B49" s="172" t="s">
        <v>116</v>
      </c>
      <c r="C49" s="150" t="s">
        <v>12</v>
      </c>
      <c r="D49" s="150">
        <v>1</v>
      </c>
      <c r="E49" s="150">
        <v>0</v>
      </c>
      <c r="F49" s="163">
        <f t="shared" si="0"/>
        <v>1</v>
      </c>
      <c r="G49" s="147">
        <v>1200</v>
      </c>
      <c r="H49" s="147">
        <f t="shared" si="1"/>
        <v>1200</v>
      </c>
      <c r="I49" s="147">
        <f t="shared" si="2"/>
        <v>0</v>
      </c>
      <c r="J49" s="147">
        <f t="shared" si="3"/>
        <v>1200</v>
      </c>
      <c r="K49" s="147">
        <f t="shared" si="4"/>
        <v>1476</v>
      </c>
      <c r="L49" s="109" t="s">
        <v>275</v>
      </c>
    </row>
    <row r="50" spans="1:12" ht="165" customHeight="1">
      <c r="A50" s="166">
        <v>49</v>
      </c>
      <c r="B50" s="172" t="s">
        <v>117</v>
      </c>
      <c r="C50" s="150" t="s">
        <v>106</v>
      </c>
      <c r="D50" s="150">
        <v>1</v>
      </c>
      <c r="E50" s="150">
        <v>0</v>
      </c>
      <c r="F50" s="163">
        <f t="shared" si="0"/>
        <v>1</v>
      </c>
      <c r="G50" s="147">
        <v>3291</v>
      </c>
      <c r="H50" s="147">
        <f t="shared" si="1"/>
        <v>3291</v>
      </c>
      <c r="I50" s="147">
        <f t="shared" si="2"/>
        <v>0</v>
      </c>
      <c r="J50" s="147">
        <f t="shared" si="3"/>
        <v>3291</v>
      </c>
      <c r="K50" s="147">
        <f t="shared" si="4"/>
        <v>4047.93</v>
      </c>
      <c r="L50" s="109" t="s">
        <v>276</v>
      </c>
    </row>
    <row r="51" spans="1:12" ht="53.25" customHeight="1">
      <c r="A51" s="167">
        <v>50</v>
      </c>
      <c r="B51" s="172" t="s">
        <v>277</v>
      </c>
      <c r="C51" s="150" t="s">
        <v>12</v>
      </c>
      <c r="D51" s="150">
        <v>2</v>
      </c>
      <c r="E51" s="150">
        <v>0</v>
      </c>
      <c r="F51" s="163">
        <f t="shared" si="0"/>
        <v>2</v>
      </c>
      <c r="G51" s="147">
        <v>3241</v>
      </c>
      <c r="H51" s="147">
        <f t="shared" si="1"/>
        <v>6482</v>
      </c>
      <c r="I51" s="147">
        <f t="shared" si="2"/>
        <v>0</v>
      </c>
      <c r="J51" s="147">
        <f t="shared" si="3"/>
        <v>6482</v>
      </c>
      <c r="K51" s="147">
        <f t="shared" si="4"/>
        <v>7972.86</v>
      </c>
      <c r="L51" s="109" t="s">
        <v>278</v>
      </c>
    </row>
    <row r="52" spans="1:12" ht="45" customHeight="1">
      <c r="A52" s="166">
        <v>51</v>
      </c>
      <c r="B52" s="172" t="s">
        <v>279</v>
      </c>
      <c r="C52" s="150" t="s">
        <v>12</v>
      </c>
      <c r="D52" s="150">
        <v>2</v>
      </c>
      <c r="E52" s="150">
        <v>0</v>
      </c>
      <c r="F52" s="163">
        <f t="shared" si="0"/>
        <v>2</v>
      </c>
      <c r="G52" s="147">
        <v>946</v>
      </c>
      <c r="H52" s="147">
        <f t="shared" si="1"/>
        <v>1892</v>
      </c>
      <c r="I52" s="147">
        <f t="shared" si="2"/>
        <v>0</v>
      </c>
      <c r="J52" s="147">
        <f t="shared" si="3"/>
        <v>1892</v>
      </c>
      <c r="K52" s="147">
        <f t="shared" si="4"/>
        <v>2327.16</v>
      </c>
      <c r="L52" s="109" t="s">
        <v>280</v>
      </c>
    </row>
    <row r="53" spans="1:12" ht="68.25" customHeight="1">
      <c r="A53" s="166">
        <v>52</v>
      </c>
      <c r="B53" s="172" t="s">
        <v>118</v>
      </c>
      <c r="C53" s="150" t="s">
        <v>12</v>
      </c>
      <c r="D53" s="150">
        <v>2</v>
      </c>
      <c r="E53" s="150">
        <v>0</v>
      </c>
      <c r="F53" s="163">
        <f t="shared" si="0"/>
        <v>2</v>
      </c>
      <c r="G53" s="147">
        <v>1119</v>
      </c>
      <c r="H53" s="147">
        <f t="shared" si="1"/>
        <v>2238</v>
      </c>
      <c r="I53" s="147">
        <f t="shared" si="2"/>
        <v>0</v>
      </c>
      <c r="J53" s="147">
        <f t="shared" si="3"/>
        <v>2238</v>
      </c>
      <c r="K53" s="147">
        <f t="shared" si="4"/>
        <v>2752.74</v>
      </c>
      <c r="L53" s="109" t="s">
        <v>281</v>
      </c>
    </row>
    <row r="54" spans="1:12" ht="33" customHeight="1">
      <c r="A54" s="167">
        <v>53</v>
      </c>
      <c r="B54" s="172" t="s">
        <v>285</v>
      </c>
      <c r="C54" s="150" t="s">
        <v>12</v>
      </c>
      <c r="D54" s="150">
        <v>3</v>
      </c>
      <c r="E54" s="150">
        <v>1</v>
      </c>
      <c r="F54" s="163">
        <f t="shared" si="0"/>
        <v>4</v>
      </c>
      <c r="G54" s="147">
        <v>900</v>
      </c>
      <c r="H54" s="147">
        <f t="shared" si="1"/>
        <v>2700</v>
      </c>
      <c r="I54" s="147">
        <f t="shared" si="2"/>
        <v>900</v>
      </c>
      <c r="J54" s="147">
        <f t="shared" si="3"/>
        <v>3600</v>
      </c>
      <c r="K54" s="147">
        <f t="shared" si="4"/>
        <v>4428</v>
      </c>
      <c r="L54" s="109" t="s">
        <v>286</v>
      </c>
    </row>
    <row r="55" spans="1:12" ht="51" customHeight="1">
      <c r="A55" s="166">
        <v>54</v>
      </c>
      <c r="B55" s="172" t="s">
        <v>287</v>
      </c>
      <c r="C55" s="150" t="s">
        <v>12</v>
      </c>
      <c r="D55" s="150">
        <v>4</v>
      </c>
      <c r="E55" s="150">
        <v>0</v>
      </c>
      <c r="F55" s="163">
        <f t="shared" si="0"/>
        <v>4</v>
      </c>
      <c r="G55" s="147">
        <v>1450</v>
      </c>
      <c r="H55" s="147">
        <f t="shared" si="1"/>
        <v>5800</v>
      </c>
      <c r="I55" s="147">
        <f t="shared" si="2"/>
        <v>0</v>
      </c>
      <c r="J55" s="147">
        <f t="shared" si="3"/>
        <v>5800</v>
      </c>
      <c r="K55" s="147">
        <f t="shared" si="4"/>
        <v>7134</v>
      </c>
      <c r="L55" s="109" t="s">
        <v>288</v>
      </c>
    </row>
    <row r="56" spans="1:12" ht="41.25" customHeight="1">
      <c r="A56" s="166">
        <v>55</v>
      </c>
      <c r="B56" s="172" t="s">
        <v>120</v>
      </c>
      <c r="C56" s="150" t="s">
        <v>12</v>
      </c>
      <c r="D56" s="150">
        <v>3</v>
      </c>
      <c r="E56" s="150">
        <v>3</v>
      </c>
      <c r="F56" s="163">
        <f t="shared" si="0"/>
        <v>6</v>
      </c>
      <c r="G56" s="147">
        <v>400</v>
      </c>
      <c r="H56" s="147">
        <f t="shared" si="1"/>
        <v>1200</v>
      </c>
      <c r="I56" s="147">
        <f t="shared" si="2"/>
        <v>1200</v>
      </c>
      <c r="J56" s="147">
        <f t="shared" si="3"/>
        <v>2400</v>
      </c>
      <c r="K56" s="147">
        <f t="shared" si="4"/>
        <v>2952</v>
      </c>
      <c r="L56" s="109" t="s">
        <v>289</v>
      </c>
    </row>
    <row r="57" spans="1:12" ht="16.5" customHeight="1">
      <c r="A57" s="167">
        <v>56</v>
      </c>
      <c r="B57" s="172" t="s">
        <v>309</v>
      </c>
      <c r="C57" s="150" t="s">
        <v>12</v>
      </c>
      <c r="D57" s="150">
        <v>2</v>
      </c>
      <c r="E57" s="150">
        <v>0</v>
      </c>
      <c r="F57" s="163">
        <f t="shared" si="0"/>
        <v>2</v>
      </c>
      <c r="G57" s="147">
        <v>750</v>
      </c>
      <c r="H57" s="147">
        <f t="shared" si="1"/>
        <v>1500</v>
      </c>
      <c r="I57" s="147">
        <f t="shared" si="2"/>
        <v>0</v>
      </c>
      <c r="J57" s="147">
        <f t="shared" si="3"/>
        <v>1500</v>
      </c>
      <c r="K57" s="147">
        <f t="shared" si="4"/>
        <v>1845</v>
      </c>
      <c r="L57" s="109" t="s">
        <v>310</v>
      </c>
    </row>
    <row r="58" spans="1:12" ht="23.25" customHeight="1">
      <c r="A58" s="166"/>
      <c r="B58" s="175"/>
      <c r="C58" s="130"/>
      <c r="D58" s="130"/>
      <c r="E58" s="130"/>
      <c r="F58" s="130"/>
      <c r="G58" s="168"/>
      <c r="H58" s="169">
        <f>SUM(H2:H57)</f>
        <v>216561</v>
      </c>
      <c r="I58" s="169">
        <f>SUM(I2:I57)</f>
        <v>91425</v>
      </c>
      <c r="J58" s="169">
        <f>SUM(J2:J57)</f>
        <v>307986</v>
      </c>
      <c r="K58" s="169">
        <f>SUM(K2:K57)</f>
        <v>378822.77999999997</v>
      </c>
      <c r="L58" s="111"/>
    </row>
  </sheetData>
  <pageMargins left="0.70866141732283472" right="0.70866141732283472" top="0.35433070866141736" bottom="0.35433070866141736" header="0.31496062992125984" footer="0"/>
  <pageSetup paperSize="9"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80" zoomScaleNormal="100" zoomScaleSheetLayoutView="80" workbookViewId="0">
      <selection activeCell="J6" sqref="J6"/>
    </sheetView>
  </sheetViews>
  <sheetFormatPr defaultRowHeight="14.25"/>
  <cols>
    <col min="1" max="1" width="6.5703125" style="157" customWidth="1"/>
    <col min="2" max="2" width="18.7109375" style="125" customWidth="1"/>
    <col min="3" max="5" width="9.140625" style="123"/>
    <col min="6" max="6" width="10.140625" style="123" customWidth="1"/>
    <col min="7" max="7" width="14.5703125" style="149" customWidth="1"/>
    <col min="8" max="9" width="14.5703125" style="159" customWidth="1"/>
    <col min="10" max="10" width="13.5703125" style="183" customWidth="1"/>
    <col min="11" max="11" width="14" style="149" customWidth="1"/>
    <col min="12" max="12" width="80.5703125" style="137" customWidth="1"/>
  </cols>
  <sheetData>
    <row r="1" spans="1:12" s="135" customFormat="1" ht="30" customHeight="1">
      <c r="A1" s="160" t="s">
        <v>103</v>
      </c>
      <c r="B1" s="152" t="s">
        <v>1</v>
      </c>
      <c r="C1" s="151" t="s">
        <v>111</v>
      </c>
      <c r="D1" s="151" t="s">
        <v>305</v>
      </c>
      <c r="E1" s="151" t="s">
        <v>306</v>
      </c>
      <c r="F1" s="151" t="s">
        <v>307</v>
      </c>
      <c r="G1" s="161" t="s">
        <v>89</v>
      </c>
      <c r="H1" s="161" t="s">
        <v>30</v>
      </c>
      <c r="I1" s="161" t="s">
        <v>313</v>
      </c>
      <c r="J1" s="179" t="s">
        <v>90</v>
      </c>
      <c r="K1" s="161" t="s">
        <v>91</v>
      </c>
      <c r="L1" s="162" t="s">
        <v>253</v>
      </c>
    </row>
    <row r="2" spans="1:12" ht="205.5" customHeight="1">
      <c r="A2" s="127">
        <v>1</v>
      </c>
      <c r="B2" s="110" t="s">
        <v>121</v>
      </c>
      <c r="C2" s="107" t="s">
        <v>12</v>
      </c>
      <c r="D2" s="107">
        <v>1</v>
      </c>
      <c r="E2" s="107">
        <v>0</v>
      </c>
      <c r="F2" s="107">
        <f>D2+E2</f>
        <v>1</v>
      </c>
      <c r="G2" s="147">
        <v>44000</v>
      </c>
      <c r="H2" s="147">
        <v>44000</v>
      </c>
      <c r="I2" s="147">
        <v>0</v>
      </c>
      <c r="J2" s="180">
        <v>44000</v>
      </c>
      <c r="K2" s="147">
        <f t="shared" ref="K2:K12" si="0">J2*1.23</f>
        <v>54120</v>
      </c>
      <c r="L2" s="109" t="s">
        <v>290</v>
      </c>
    </row>
    <row r="3" spans="1:12" ht="115.5" customHeight="1">
      <c r="A3" s="127">
        <v>2</v>
      </c>
      <c r="B3" s="110" t="s">
        <v>122</v>
      </c>
      <c r="C3" s="107" t="s">
        <v>12</v>
      </c>
      <c r="D3" s="107">
        <v>1</v>
      </c>
      <c r="E3" s="107">
        <v>0</v>
      </c>
      <c r="F3" s="163">
        <f t="shared" ref="F3:F12" si="1">D3+E3</f>
        <v>1</v>
      </c>
      <c r="G3" s="147">
        <v>11100</v>
      </c>
      <c r="H3" s="147">
        <v>11100</v>
      </c>
      <c r="I3" s="147">
        <v>0</v>
      </c>
      <c r="J3" s="180">
        <v>11100</v>
      </c>
      <c r="K3" s="147">
        <f t="shared" si="0"/>
        <v>13653</v>
      </c>
      <c r="L3" s="109" t="s">
        <v>291</v>
      </c>
    </row>
    <row r="4" spans="1:12" ht="81" customHeight="1">
      <c r="A4" s="127">
        <v>3</v>
      </c>
      <c r="B4" s="110" t="s">
        <v>292</v>
      </c>
      <c r="C4" s="107" t="s">
        <v>12</v>
      </c>
      <c r="D4" s="107">
        <v>1</v>
      </c>
      <c r="E4" s="107">
        <v>0</v>
      </c>
      <c r="F4" s="163">
        <f t="shared" si="1"/>
        <v>1</v>
      </c>
      <c r="G4" s="147">
        <v>16078</v>
      </c>
      <c r="H4" s="147">
        <v>16078</v>
      </c>
      <c r="I4" s="147">
        <v>0</v>
      </c>
      <c r="J4" s="180">
        <v>16078</v>
      </c>
      <c r="K4" s="147">
        <f t="shared" si="0"/>
        <v>19775.939999999999</v>
      </c>
      <c r="L4" s="109" t="s">
        <v>293</v>
      </c>
    </row>
    <row r="5" spans="1:12" ht="52.5" customHeight="1">
      <c r="A5" s="127">
        <v>4</v>
      </c>
      <c r="B5" s="110" t="s">
        <v>123</v>
      </c>
      <c r="C5" s="107" t="s">
        <v>12</v>
      </c>
      <c r="D5" s="107"/>
      <c r="E5" s="107">
        <v>0</v>
      </c>
      <c r="F5" s="163">
        <f t="shared" si="1"/>
        <v>0</v>
      </c>
      <c r="G5" s="147">
        <v>18387.8</v>
      </c>
      <c r="H5" s="147">
        <v>18387.8</v>
      </c>
      <c r="I5" s="147">
        <v>0</v>
      </c>
      <c r="J5" s="180">
        <v>18387.8</v>
      </c>
      <c r="K5" s="147">
        <f t="shared" si="0"/>
        <v>22616.993999999999</v>
      </c>
      <c r="L5" s="109" t="s">
        <v>294</v>
      </c>
    </row>
    <row r="6" spans="1:12" ht="337.5" customHeight="1">
      <c r="A6" s="127">
        <v>5</v>
      </c>
      <c r="B6" s="110" t="s">
        <v>124</v>
      </c>
      <c r="C6" s="107" t="s">
        <v>12</v>
      </c>
      <c r="D6" s="107">
        <v>1</v>
      </c>
      <c r="E6" s="107">
        <v>0</v>
      </c>
      <c r="F6" s="163">
        <f t="shared" si="1"/>
        <v>1</v>
      </c>
      <c r="G6" s="147">
        <v>25203.25</v>
      </c>
      <c r="H6" s="147">
        <v>25203.25</v>
      </c>
      <c r="I6" s="147">
        <v>0</v>
      </c>
      <c r="J6" s="180">
        <v>25203.25</v>
      </c>
      <c r="K6" s="147">
        <f t="shared" si="0"/>
        <v>30999.997500000001</v>
      </c>
      <c r="L6" s="109" t="s">
        <v>295</v>
      </c>
    </row>
    <row r="7" spans="1:12" ht="114" customHeight="1">
      <c r="A7" s="127">
        <v>6</v>
      </c>
      <c r="B7" s="110" t="s">
        <v>125</v>
      </c>
      <c r="C7" s="107" t="s">
        <v>12</v>
      </c>
      <c r="D7" s="107">
        <v>1</v>
      </c>
      <c r="E7" s="107">
        <v>0</v>
      </c>
      <c r="F7" s="163">
        <f t="shared" si="1"/>
        <v>1</v>
      </c>
      <c r="G7" s="147">
        <v>52845.53</v>
      </c>
      <c r="H7" s="147">
        <v>52845.53</v>
      </c>
      <c r="I7" s="147">
        <v>0</v>
      </c>
      <c r="J7" s="180">
        <v>52845.53</v>
      </c>
      <c r="K7" s="147">
        <f t="shared" si="0"/>
        <v>65000.001899999996</v>
      </c>
      <c r="L7" s="109" t="s">
        <v>296</v>
      </c>
    </row>
    <row r="8" spans="1:12" ht="81.75" customHeight="1">
      <c r="A8" s="127">
        <v>7</v>
      </c>
      <c r="B8" s="110" t="s">
        <v>297</v>
      </c>
      <c r="C8" s="107" t="s">
        <v>12</v>
      </c>
      <c r="D8" s="107">
        <v>1</v>
      </c>
      <c r="E8" s="107">
        <v>0</v>
      </c>
      <c r="F8" s="163">
        <f t="shared" si="1"/>
        <v>1</v>
      </c>
      <c r="G8" s="147">
        <v>15284.55</v>
      </c>
      <c r="H8" s="147">
        <v>15284.55</v>
      </c>
      <c r="I8" s="147">
        <v>0</v>
      </c>
      <c r="J8" s="180">
        <v>15284.55</v>
      </c>
      <c r="K8" s="147">
        <f t="shared" si="0"/>
        <v>18799.996499999997</v>
      </c>
      <c r="L8" s="109" t="s">
        <v>298</v>
      </c>
    </row>
    <row r="9" spans="1:12" ht="294.75" customHeight="1">
      <c r="A9" s="127">
        <v>8</v>
      </c>
      <c r="B9" s="138" t="s">
        <v>299</v>
      </c>
      <c r="C9" s="136" t="s">
        <v>12</v>
      </c>
      <c r="D9" s="136">
        <v>1</v>
      </c>
      <c r="E9" s="136">
        <v>0</v>
      </c>
      <c r="F9" s="163">
        <f t="shared" si="1"/>
        <v>1</v>
      </c>
      <c r="G9" s="158">
        <v>48000</v>
      </c>
      <c r="H9" s="147">
        <v>48000</v>
      </c>
      <c r="I9" s="147">
        <v>0</v>
      </c>
      <c r="J9" s="180">
        <v>48000</v>
      </c>
      <c r="K9" s="147">
        <f t="shared" si="0"/>
        <v>59040</v>
      </c>
      <c r="L9" s="109" t="s">
        <v>300</v>
      </c>
    </row>
    <row r="10" spans="1:12" ht="141.75" customHeight="1">
      <c r="A10" s="127">
        <v>9</v>
      </c>
      <c r="B10" s="138" t="s">
        <v>126</v>
      </c>
      <c r="C10" s="136" t="s">
        <v>12</v>
      </c>
      <c r="D10" s="136">
        <v>1</v>
      </c>
      <c r="E10" s="136">
        <v>0</v>
      </c>
      <c r="F10" s="163">
        <f t="shared" si="1"/>
        <v>1</v>
      </c>
      <c r="G10" s="158">
        <v>8279.67</v>
      </c>
      <c r="H10" s="147">
        <v>8279.67</v>
      </c>
      <c r="I10" s="147">
        <v>0</v>
      </c>
      <c r="J10" s="181">
        <v>8279.67</v>
      </c>
      <c r="K10" s="147">
        <f t="shared" si="0"/>
        <v>10183.9941</v>
      </c>
      <c r="L10" s="109" t="s">
        <v>301</v>
      </c>
    </row>
    <row r="11" spans="1:12" ht="222" customHeight="1">
      <c r="A11" s="127">
        <v>10</v>
      </c>
      <c r="B11" s="110" t="s">
        <v>119</v>
      </c>
      <c r="C11" s="107" t="s">
        <v>12</v>
      </c>
      <c r="D11" s="107">
        <v>2</v>
      </c>
      <c r="E11" s="107">
        <v>0</v>
      </c>
      <c r="F11" s="163">
        <f t="shared" si="1"/>
        <v>2</v>
      </c>
      <c r="G11" s="147">
        <v>11750</v>
      </c>
      <c r="H11" s="147">
        <v>23500</v>
      </c>
      <c r="I11" s="147">
        <v>0</v>
      </c>
      <c r="J11" s="180">
        <f>F11*G11</f>
        <v>23500</v>
      </c>
      <c r="K11" s="147">
        <f t="shared" si="0"/>
        <v>28905</v>
      </c>
      <c r="L11" s="109" t="s">
        <v>304</v>
      </c>
    </row>
    <row r="12" spans="1:12" ht="70.5" customHeight="1">
      <c r="A12" s="127">
        <v>11</v>
      </c>
      <c r="B12" s="110" t="s">
        <v>302</v>
      </c>
      <c r="C12" s="107" t="s">
        <v>12</v>
      </c>
      <c r="D12" s="107">
        <v>1</v>
      </c>
      <c r="E12" s="107">
        <v>0</v>
      </c>
      <c r="F12" s="163">
        <f t="shared" si="1"/>
        <v>1</v>
      </c>
      <c r="G12" s="147">
        <v>11000</v>
      </c>
      <c r="H12" s="147">
        <v>11000</v>
      </c>
      <c r="I12" s="147">
        <v>0</v>
      </c>
      <c r="J12" s="180">
        <v>11000</v>
      </c>
      <c r="K12" s="147">
        <f t="shared" si="0"/>
        <v>13530</v>
      </c>
      <c r="L12" s="109" t="s">
        <v>303</v>
      </c>
    </row>
    <row r="13" spans="1:12" ht="30.75" customHeight="1">
      <c r="H13" s="171">
        <f>SUM(H2:H12)</f>
        <v>273678.80000000005</v>
      </c>
      <c r="I13" s="171">
        <f>SUM(I2:I12)</f>
        <v>0</v>
      </c>
      <c r="J13" s="182">
        <f>SUM(J2:J12)</f>
        <v>273678.80000000005</v>
      </c>
      <c r="K13" s="182">
        <f>SUM(K2:K12)</f>
        <v>336624.924</v>
      </c>
    </row>
  </sheetData>
  <pageMargins left="0.70866141732283472" right="0.51181102362204722" top="0.35433070866141736" bottom="0.15748031496062992" header="0.31496062992125984" footer="0"/>
  <pageSetup paperSize="9" scale="60" fitToWidth="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view="pageBreakPreview" zoomScaleNormal="100" zoomScaleSheetLayoutView="100" workbookViewId="0">
      <selection activeCell="B18" sqref="B18"/>
    </sheetView>
  </sheetViews>
  <sheetFormatPr defaultRowHeight="12.75"/>
  <cols>
    <col min="1" max="1" width="6.85546875" style="1" customWidth="1"/>
    <col min="2" max="2" width="38.140625" customWidth="1"/>
    <col min="3" max="3" width="8.85546875" style="1" customWidth="1"/>
    <col min="4" max="4" width="9.140625" style="1"/>
    <col min="5" max="5" width="13.85546875" style="21" customWidth="1"/>
    <col min="6" max="6" width="13.7109375" style="21" customWidth="1"/>
    <col min="7" max="7" width="14.28515625" style="55" customWidth="1"/>
  </cols>
  <sheetData>
    <row r="1" spans="1:8" s="2" customFormat="1" ht="39" customHeight="1">
      <c r="A1" s="321" t="s">
        <v>32</v>
      </c>
      <c r="B1" s="321"/>
      <c r="C1" s="321"/>
      <c r="D1" s="321"/>
      <c r="E1" s="321"/>
      <c r="F1" s="65" t="s">
        <v>63</v>
      </c>
      <c r="G1" s="63"/>
      <c r="H1" s="64"/>
    </row>
    <row r="2" spans="1:8" s="3" customFormat="1" ht="13.5" customHeight="1">
      <c r="A2" s="322" t="s">
        <v>2</v>
      </c>
      <c r="B2" s="324" t="s">
        <v>1</v>
      </c>
      <c r="C2" s="324" t="s">
        <v>5</v>
      </c>
      <c r="D2" s="316" t="s">
        <v>6</v>
      </c>
      <c r="E2" s="318" t="s">
        <v>8</v>
      </c>
      <c r="F2" s="319" t="s">
        <v>9</v>
      </c>
      <c r="G2" s="326" t="s">
        <v>84</v>
      </c>
      <c r="H2" s="314" t="s">
        <v>86</v>
      </c>
    </row>
    <row r="3" spans="1:8" s="3" customFormat="1" ht="33" customHeight="1">
      <c r="A3" s="323"/>
      <c r="B3" s="325"/>
      <c r="C3" s="325"/>
      <c r="D3" s="317"/>
      <c r="E3" s="318"/>
      <c r="F3" s="320"/>
      <c r="G3" s="327"/>
      <c r="H3" s="315"/>
    </row>
    <row r="4" spans="1:8" s="3" customFormat="1" ht="43.5" customHeight="1">
      <c r="A4" s="14">
        <v>1</v>
      </c>
      <c r="B4" s="14" t="s">
        <v>194</v>
      </c>
      <c r="C4" s="19">
        <v>1</v>
      </c>
      <c r="D4" s="18" t="s">
        <v>12</v>
      </c>
      <c r="E4" s="100">
        <v>54120</v>
      </c>
      <c r="F4" s="101">
        <f t="shared" ref="F4:F14" si="0">+E4*C4</f>
        <v>54120</v>
      </c>
      <c r="G4" s="56" t="s">
        <v>85</v>
      </c>
      <c r="H4" s="70" t="s">
        <v>87</v>
      </c>
    </row>
    <row r="5" spans="1:8" s="3" customFormat="1" ht="36" customHeight="1">
      <c r="A5" s="14">
        <v>2</v>
      </c>
      <c r="B5" s="99" t="s">
        <v>195</v>
      </c>
      <c r="C5" s="19">
        <v>1</v>
      </c>
      <c r="D5" s="18" t="s">
        <v>12</v>
      </c>
      <c r="E5" s="100">
        <v>11307</v>
      </c>
      <c r="F5" s="101">
        <f t="shared" si="0"/>
        <v>11307</v>
      </c>
      <c r="G5" s="56" t="s">
        <v>85</v>
      </c>
      <c r="H5" s="70" t="s">
        <v>87</v>
      </c>
    </row>
    <row r="6" spans="1:8" s="3" customFormat="1" ht="33" customHeight="1">
      <c r="A6" s="14">
        <v>3</v>
      </c>
      <c r="B6" s="99" t="s">
        <v>196</v>
      </c>
      <c r="C6" s="19">
        <v>1</v>
      </c>
      <c r="D6" s="18" t="s">
        <v>12</v>
      </c>
      <c r="E6" s="100">
        <v>16078</v>
      </c>
      <c r="F6" s="101">
        <f t="shared" si="0"/>
        <v>16078</v>
      </c>
      <c r="G6" s="56" t="s">
        <v>85</v>
      </c>
      <c r="H6" s="70" t="s">
        <v>87</v>
      </c>
    </row>
    <row r="7" spans="1:8" s="2" customFormat="1" ht="39" customHeight="1">
      <c r="A7" s="14">
        <v>4</v>
      </c>
      <c r="B7" s="98" t="s">
        <v>197</v>
      </c>
      <c r="C7" s="4">
        <v>1</v>
      </c>
      <c r="D7" s="4" t="s">
        <v>12</v>
      </c>
      <c r="E7" s="102">
        <v>21387</v>
      </c>
      <c r="F7" s="101">
        <f t="shared" si="0"/>
        <v>21387</v>
      </c>
      <c r="G7" s="56" t="s">
        <v>85</v>
      </c>
      <c r="H7" s="70" t="s">
        <v>87</v>
      </c>
    </row>
    <row r="8" spans="1:8" s="2" customFormat="1" ht="39" customHeight="1">
      <c r="A8" s="14">
        <v>5</v>
      </c>
      <c r="B8" s="74" t="s">
        <v>198</v>
      </c>
      <c r="C8" s="4">
        <v>1</v>
      </c>
      <c r="D8" s="4" t="s">
        <v>12</v>
      </c>
      <c r="E8" s="102">
        <v>31000</v>
      </c>
      <c r="F8" s="101">
        <f t="shared" si="0"/>
        <v>31000</v>
      </c>
      <c r="G8" s="56" t="s">
        <v>85</v>
      </c>
      <c r="H8" s="70" t="s">
        <v>87</v>
      </c>
    </row>
    <row r="9" spans="1:8" s="2" customFormat="1" ht="39" customHeight="1">
      <c r="A9" s="14">
        <v>6</v>
      </c>
      <c r="B9" s="86" t="s">
        <v>199</v>
      </c>
      <c r="C9" s="4">
        <v>1</v>
      </c>
      <c r="D9" s="4" t="s">
        <v>12</v>
      </c>
      <c r="E9" s="102">
        <v>65000</v>
      </c>
      <c r="F9" s="101">
        <f t="shared" si="0"/>
        <v>65000</v>
      </c>
      <c r="G9" s="56" t="s">
        <v>85</v>
      </c>
      <c r="H9" s="70" t="s">
        <v>87</v>
      </c>
    </row>
    <row r="10" spans="1:8" s="2" customFormat="1" ht="39" customHeight="1">
      <c r="A10" s="14">
        <v>7</v>
      </c>
      <c r="B10" s="74" t="s">
        <v>119</v>
      </c>
      <c r="C10" s="74">
        <v>2</v>
      </c>
      <c r="D10" s="74" t="s">
        <v>12</v>
      </c>
      <c r="E10" s="102">
        <v>11750</v>
      </c>
      <c r="F10" s="103">
        <f>PRODUCT(C10*E10)</f>
        <v>23500</v>
      </c>
      <c r="G10" s="56" t="s">
        <v>85</v>
      </c>
      <c r="H10" s="71"/>
    </row>
    <row r="11" spans="1:8" s="2" customFormat="1" ht="39" customHeight="1">
      <c r="A11" s="14">
        <v>8</v>
      </c>
      <c r="B11" s="74" t="s">
        <v>222</v>
      </c>
      <c r="C11" s="4">
        <v>1</v>
      </c>
      <c r="D11" s="4" t="s">
        <v>12</v>
      </c>
      <c r="E11" s="102">
        <v>18800</v>
      </c>
      <c r="F11" s="101">
        <f t="shared" si="0"/>
        <v>18800</v>
      </c>
      <c r="G11" s="56" t="s">
        <v>85</v>
      </c>
      <c r="H11" s="70" t="s">
        <v>87</v>
      </c>
    </row>
    <row r="12" spans="1:8" s="3" customFormat="1" ht="33" customHeight="1">
      <c r="A12" s="14">
        <v>9</v>
      </c>
      <c r="B12" s="74" t="s">
        <v>201</v>
      </c>
      <c r="C12" s="19">
        <v>1</v>
      </c>
      <c r="D12" s="4" t="s">
        <v>12</v>
      </c>
      <c r="E12" s="100">
        <v>51660</v>
      </c>
      <c r="F12" s="101">
        <f t="shared" si="0"/>
        <v>51660</v>
      </c>
      <c r="G12" s="56" t="s">
        <v>85</v>
      </c>
      <c r="H12" s="70" t="s">
        <v>87</v>
      </c>
    </row>
    <row r="13" spans="1:8" s="3" customFormat="1" ht="44.25" customHeight="1">
      <c r="A13" s="14">
        <v>10</v>
      </c>
      <c r="B13" s="98" t="s">
        <v>109</v>
      </c>
      <c r="C13" s="74">
        <v>1</v>
      </c>
      <c r="D13" s="74" t="s">
        <v>12</v>
      </c>
      <c r="E13" s="102">
        <v>11000</v>
      </c>
      <c r="F13" s="103">
        <v>11000</v>
      </c>
      <c r="G13" s="56" t="s">
        <v>85</v>
      </c>
      <c r="H13" s="71"/>
    </row>
    <row r="14" spans="1:8" s="2" customFormat="1" ht="39" customHeight="1">
      <c r="A14" s="14">
        <v>11</v>
      </c>
      <c r="B14" s="98" t="s">
        <v>223</v>
      </c>
      <c r="C14" s="4">
        <v>1</v>
      </c>
      <c r="D14" s="4" t="s">
        <v>12</v>
      </c>
      <c r="E14" s="102">
        <v>10184</v>
      </c>
      <c r="F14" s="101">
        <f t="shared" si="0"/>
        <v>10184</v>
      </c>
      <c r="G14" s="56" t="s">
        <v>85</v>
      </c>
      <c r="H14" s="70" t="s">
        <v>87</v>
      </c>
    </row>
    <row r="15" spans="1:8" ht="33" customHeight="1">
      <c r="A15" s="22"/>
      <c r="B15" s="23" t="s">
        <v>62</v>
      </c>
      <c r="C15" s="23"/>
      <c r="D15" s="23"/>
      <c r="E15" s="24"/>
      <c r="F15" s="24">
        <f>SUM(F4:F14)</f>
        <v>314036</v>
      </c>
      <c r="G15" s="56"/>
      <c r="H15" s="66"/>
    </row>
    <row r="17" spans="1:7" s="2" customFormat="1" ht="13.5">
      <c r="A17" s="9"/>
      <c r="C17" s="9"/>
      <c r="D17" s="9"/>
      <c r="E17" s="20"/>
      <c r="F17" s="20"/>
      <c r="G17" s="54"/>
    </row>
    <row r="18" spans="1:7" s="2" customFormat="1" ht="13.5">
      <c r="A18" s="9"/>
      <c r="C18" s="9"/>
      <c r="D18" s="9"/>
      <c r="E18" s="20"/>
      <c r="F18" s="20"/>
      <c r="G18" s="54"/>
    </row>
    <row r="19" spans="1:7" s="2" customFormat="1" ht="13.5">
      <c r="A19" s="9"/>
      <c r="C19" s="9"/>
      <c r="D19" s="9"/>
      <c r="E19" s="20"/>
      <c r="F19" s="20"/>
      <c r="G19" s="54"/>
    </row>
    <row r="20" spans="1:7" s="2" customFormat="1" ht="13.5">
      <c r="A20" s="9"/>
      <c r="C20" s="9"/>
      <c r="D20" s="9"/>
      <c r="E20" s="20"/>
      <c r="F20" s="20"/>
      <c r="G20" s="54"/>
    </row>
    <row r="21" spans="1:7" s="2" customFormat="1" ht="13.5">
      <c r="A21" s="9"/>
      <c r="B21" s="2" t="s">
        <v>88</v>
      </c>
      <c r="C21" s="9"/>
      <c r="D21" s="9"/>
      <c r="E21" s="20"/>
      <c r="F21" s="20"/>
      <c r="G21" s="54"/>
    </row>
    <row r="22" spans="1:7" s="2" customFormat="1" ht="13.5">
      <c r="A22" s="9"/>
      <c r="C22" s="9"/>
      <c r="D22" s="9"/>
      <c r="E22" s="20"/>
      <c r="F22" s="20"/>
      <c r="G22" s="54"/>
    </row>
    <row r="23" spans="1:7" s="2" customFormat="1" ht="13.5">
      <c r="A23" s="9"/>
      <c r="C23" s="9"/>
      <c r="D23" s="9"/>
      <c r="E23" s="20"/>
      <c r="F23" s="20"/>
      <c r="G23" s="54"/>
    </row>
    <row r="24" spans="1:7" s="2" customFormat="1" ht="13.5">
      <c r="A24" s="9"/>
      <c r="C24" s="9"/>
      <c r="D24" s="9"/>
      <c r="E24" s="20"/>
      <c r="F24" s="20"/>
      <c r="G24" s="54"/>
    </row>
    <row r="25" spans="1:7" s="2" customFormat="1" ht="13.5">
      <c r="A25" s="9"/>
      <c r="C25" s="9"/>
      <c r="D25" s="9"/>
      <c r="E25" s="20"/>
      <c r="F25" s="20"/>
      <c r="G25" s="54"/>
    </row>
    <row r="26" spans="1:7" s="2" customFormat="1" ht="13.5">
      <c r="A26" s="9"/>
      <c r="C26" s="9"/>
      <c r="D26" s="9"/>
      <c r="E26" s="20"/>
      <c r="F26" s="20"/>
      <c r="G26" s="54"/>
    </row>
    <row r="27" spans="1:7" s="2" customFormat="1" ht="13.5">
      <c r="A27" s="9"/>
      <c r="C27" s="9"/>
      <c r="D27" s="9"/>
      <c r="E27" s="20"/>
      <c r="F27" s="20"/>
      <c r="G27" s="54"/>
    </row>
    <row r="28" spans="1:7" s="2" customFormat="1" ht="13.5">
      <c r="A28" s="9"/>
      <c r="C28" s="9"/>
      <c r="D28" s="9"/>
      <c r="E28" s="20"/>
      <c r="F28" s="20"/>
      <c r="G28" s="54"/>
    </row>
    <row r="29" spans="1:7" s="2" customFormat="1" ht="13.5">
      <c r="A29" s="9"/>
      <c r="C29" s="9"/>
      <c r="D29" s="9"/>
      <c r="E29" s="20"/>
      <c r="F29" s="20"/>
      <c r="G29" s="54"/>
    </row>
    <row r="30" spans="1:7" s="2" customFormat="1" ht="13.5">
      <c r="A30" s="9"/>
      <c r="C30" s="9"/>
      <c r="D30" s="9"/>
      <c r="E30" s="20"/>
      <c r="F30" s="20"/>
      <c r="G30" s="54"/>
    </row>
    <row r="31" spans="1:7" s="2" customFormat="1" ht="13.5">
      <c r="A31" s="9"/>
      <c r="C31" s="9"/>
      <c r="D31" s="9"/>
      <c r="E31" s="20"/>
      <c r="F31" s="20"/>
      <c r="G31" s="54"/>
    </row>
    <row r="32" spans="1:7" s="2" customFormat="1" ht="13.5">
      <c r="A32" s="9"/>
      <c r="C32" s="9"/>
      <c r="D32" s="9"/>
      <c r="E32" s="20"/>
      <c r="F32" s="20"/>
      <c r="G32" s="54"/>
    </row>
    <row r="33" spans="1:7" s="2" customFormat="1" ht="13.5">
      <c r="A33" s="9"/>
      <c r="C33" s="9"/>
      <c r="D33" s="9"/>
      <c r="E33" s="20"/>
      <c r="F33" s="20"/>
      <c r="G33" s="54"/>
    </row>
    <row r="34" spans="1:7" s="2" customFormat="1" ht="13.5">
      <c r="A34" s="9"/>
      <c r="C34" s="9"/>
      <c r="D34" s="9"/>
      <c r="E34" s="20"/>
      <c r="F34" s="20"/>
      <c r="G34" s="54"/>
    </row>
    <row r="35" spans="1:7" s="2" customFormat="1" ht="13.5">
      <c r="A35" s="9"/>
      <c r="C35" s="9"/>
      <c r="D35" s="9"/>
      <c r="E35" s="20"/>
      <c r="F35" s="20"/>
      <c r="G35" s="54"/>
    </row>
    <row r="36" spans="1:7" s="2" customFormat="1" ht="13.5">
      <c r="A36" s="9"/>
      <c r="C36" s="9"/>
      <c r="D36" s="9"/>
      <c r="E36" s="20"/>
      <c r="F36" s="20"/>
      <c r="G36" s="54"/>
    </row>
    <row r="37" spans="1:7" s="2" customFormat="1" ht="13.5">
      <c r="A37" s="9"/>
      <c r="C37" s="9"/>
      <c r="D37" s="9"/>
      <c r="E37" s="20"/>
      <c r="F37" s="20"/>
      <c r="G37" s="54"/>
    </row>
    <row r="38" spans="1:7" s="2" customFormat="1" ht="13.5">
      <c r="A38" s="9"/>
      <c r="C38" s="9"/>
      <c r="D38" s="9"/>
      <c r="E38" s="20"/>
      <c r="F38" s="20"/>
      <c r="G38" s="54"/>
    </row>
    <row r="39" spans="1:7" s="2" customFormat="1" ht="13.5">
      <c r="A39" s="9"/>
      <c r="C39" s="9"/>
      <c r="D39" s="9"/>
      <c r="E39" s="20"/>
      <c r="F39" s="20"/>
      <c r="G39" s="54"/>
    </row>
    <row r="40" spans="1:7" s="2" customFormat="1" ht="13.5">
      <c r="A40" s="9"/>
      <c r="C40" s="9"/>
      <c r="D40" s="9"/>
      <c r="E40" s="20"/>
      <c r="F40" s="20"/>
      <c r="G40" s="54"/>
    </row>
    <row r="41" spans="1:7" s="2" customFormat="1" ht="13.5">
      <c r="A41" s="9"/>
      <c r="C41" s="9"/>
      <c r="D41" s="9"/>
      <c r="E41" s="20"/>
      <c r="F41" s="20"/>
      <c r="G41" s="54"/>
    </row>
    <row r="42" spans="1:7" s="2" customFormat="1" ht="13.5">
      <c r="A42" s="9"/>
      <c r="C42" s="9"/>
      <c r="D42" s="9"/>
      <c r="E42" s="20"/>
      <c r="F42" s="20"/>
      <c r="G42" s="54"/>
    </row>
    <row r="43" spans="1:7" s="2" customFormat="1" ht="13.5">
      <c r="A43" s="9"/>
      <c r="C43" s="9"/>
      <c r="D43" s="9"/>
      <c r="E43" s="20"/>
      <c r="F43" s="20"/>
      <c r="G43" s="54"/>
    </row>
    <row r="44" spans="1:7" s="2" customFormat="1" ht="13.5">
      <c r="A44" s="9"/>
      <c r="C44" s="9"/>
      <c r="D44" s="9"/>
      <c r="E44" s="20"/>
      <c r="F44" s="20"/>
      <c r="G44" s="54"/>
    </row>
    <row r="45" spans="1:7" s="2" customFormat="1" ht="13.5">
      <c r="A45" s="9"/>
      <c r="C45" s="9"/>
      <c r="D45" s="9"/>
      <c r="E45" s="20"/>
      <c r="F45" s="20"/>
      <c r="G45" s="54"/>
    </row>
    <row r="46" spans="1:7" s="2" customFormat="1" ht="13.5">
      <c r="A46" s="9"/>
      <c r="C46" s="9"/>
      <c r="D46" s="9"/>
      <c r="E46" s="20"/>
      <c r="F46" s="20"/>
      <c r="G46" s="54"/>
    </row>
    <row r="47" spans="1:7" s="2" customFormat="1" ht="13.5">
      <c r="A47" s="9"/>
      <c r="C47" s="9"/>
      <c r="D47" s="9"/>
      <c r="E47" s="20"/>
      <c r="F47" s="20"/>
      <c r="G47" s="54"/>
    </row>
    <row r="48" spans="1:7" s="2" customFormat="1" ht="13.5">
      <c r="A48" s="9"/>
      <c r="C48" s="9"/>
      <c r="D48" s="9"/>
      <c r="E48" s="20"/>
      <c r="F48" s="20"/>
      <c r="G48" s="54"/>
    </row>
    <row r="49" spans="1:7" s="2" customFormat="1" ht="13.5">
      <c r="A49" s="9"/>
      <c r="C49" s="9"/>
      <c r="D49" s="9"/>
      <c r="E49" s="20"/>
      <c r="F49" s="20"/>
      <c r="G49" s="54"/>
    </row>
    <row r="50" spans="1:7" s="2" customFormat="1" ht="13.5">
      <c r="A50" s="9"/>
      <c r="C50" s="9"/>
      <c r="D50" s="9"/>
      <c r="E50" s="20"/>
      <c r="F50" s="20"/>
      <c r="G50" s="54"/>
    </row>
    <row r="51" spans="1:7" s="2" customFormat="1" ht="13.5">
      <c r="A51" s="9"/>
      <c r="C51" s="9"/>
      <c r="D51" s="9"/>
      <c r="E51" s="20"/>
      <c r="F51" s="20"/>
      <c r="G51" s="54"/>
    </row>
    <row r="52" spans="1:7" s="2" customFormat="1" ht="13.5">
      <c r="A52" s="9"/>
      <c r="C52" s="9"/>
      <c r="D52" s="9"/>
      <c r="E52" s="20"/>
      <c r="F52" s="20"/>
      <c r="G52" s="54"/>
    </row>
    <row r="53" spans="1:7" s="2" customFormat="1" ht="13.5">
      <c r="A53" s="9"/>
      <c r="C53" s="9"/>
      <c r="D53" s="9"/>
      <c r="E53" s="20"/>
      <c r="F53" s="20"/>
      <c r="G53" s="54"/>
    </row>
    <row r="54" spans="1:7" s="2" customFormat="1" ht="13.5">
      <c r="A54" s="9"/>
      <c r="C54" s="9"/>
      <c r="D54" s="9"/>
      <c r="E54" s="20"/>
      <c r="F54" s="20"/>
      <c r="G54" s="54"/>
    </row>
    <row r="55" spans="1:7" s="2" customFormat="1" ht="13.5">
      <c r="A55" s="9"/>
      <c r="C55" s="9"/>
      <c r="D55" s="9"/>
      <c r="E55" s="20"/>
      <c r="F55" s="20"/>
      <c r="G55" s="54"/>
    </row>
    <row r="56" spans="1:7" s="2" customFormat="1" ht="13.5">
      <c r="A56" s="9"/>
      <c r="C56" s="9"/>
      <c r="D56" s="9"/>
      <c r="E56" s="20"/>
      <c r="F56" s="20"/>
      <c r="G56" s="54"/>
    </row>
    <row r="57" spans="1:7" s="2" customFormat="1" ht="13.5">
      <c r="A57" s="9"/>
      <c r="C57" s="9"/>
      <c r="D57" s="9"/>
      <c r="E57" s="20"/>
      <c r="F57" s="20"/>
      <c r="G57" s="54"/>
    </row>
    <row r="58" spans="1:7" s="2" customFormat="1" ht="13.5">
      <c r="A58" s="9"/>
      <c r="C58" s="9"/>
      <c r="D58" s="9"/>
      <c r="E58" s="20"/>
      <c r="F58" s="20"/>
      <c r="G58" s="54"/>
    </row>
    <row r="59" spans="1:7" s="2" customFormat="1" ht="13.5">
      <c r="A59" s="9"/>
      <c r="C59" s="9"/>
      <c r="D59" s="9"/>
      <c r="E59" s="20"/>
      <c r="F59" s="20"/>
      <c r="G59" s="54"/>
    </row>
    <row r="60" spans="1:7" s="2" customFormat="1" ht="13.5">
      <c r="A60" s="9"/>
      <c r="C60" s="9"/>
      <c r="D60" s="9"/>
      <c r="E60" s="20"/>
      <c r="F60" s="20"/>
      <c r="G60" s="54"/>
    </row>
    <row r="61" spans="1:7" s="2" customFormat="1" ht="13.5">
      <c r="A61" s="9"/>
      <c r="C61" s="9"/>
      <c r="D61" s="9"/>
      <c r="E61" s="20"/>
      <c r="F61" s="20"/>
      <c r="G61" s="54"/>
    </row>
    <row r="62" spans="1:7" s="2" customFormat="1" ht="13.5">
      <c r="A62" s="9"/>
      <c r="C62" s="9"/>
      <c r="D62" s="9"/>
      <c r="E62" s="20"/>
      <c r="F62" s="20"/>
      <c r="G62" s="54"/>
    </row>
    <row r="63" spans="1:7" s="2" customFormat="1" ht="13.5">
      <c r="A63" s="9"/>
      <c r="C63" s="9"/>
      <c r="D63" s="9"/>
      <c r="E63" s="20"/>
      <c r="F63" s="20"/>
      <c r="G63" s="54"/>
    </row>
    <row r="64" spans="1:7" s="2" customFormat="1" ht="13.5">
      <c r="A64" s="9"/>
      <c r="C64" s="9"/>
      <c r="D64" s="9"/>
      <c r="E64" s="20"/>
      <c r="F64" s="20"/>
      <c r="G64" s="54"/>
    </row>
    <row r="65" spans="1:7" s="2" customFormat="1" ht="13.5">
      <c r="A65" s="9"/>
      <c r="C65" s="9"/>
      <c r="D65" s="9"/>
      <c r="E65" s="20"/>
      <c r="F65" s="20"/>
      <c r="G65" s="54"/>
    </row>
    <row r="66" spans="1:7" s="2" customFormat="1" ht="13.5">
      <c r="A66" s="9"/>
      <c r="C66" s="9"/>
      <c r="D66" s="9"/>
      <c r="E66" s="20"/>
      <c r="F66" s="20"/>
      <c r="G66" s="54"/>
    </row>
    <row r="67" spans="1:7" s="2" customFormat="1" ht="13.5">
      <c r="A67" s="9"/>
      <c r="C67" s="9"/>
      <c r="D67" s="9"/>
      <c r="E67" s="20"/>
      <c r="F67" s="20"/>
      <c r="G67" s="54"/>
    </row>
    <row r="68" spans="1:7" s="2" customFormat="1" ht="13.5">
      <c r="A68" s="9"/>
      <c r="C68" s="9"/>
      <c r="D68" s="9"/>
      <c r="E68" s="20"/>
      <c r="F68" s="20"/>
      <c r="G68" s="54"/>
    </row>
    <row r="69" spans="1:7" s="2" customFormat="1" ht="13.5">
      <c r="A69" s="9"/>
      <c r="C69" s="9"/>
      <c r="D69" s="9"/>
      <c r="E69" s="20"/>
      <c r="F69" s="20"/>
      <c r="G69" s="54"/>
    </row>
  </sheetData>
  <mergeCells count="9">
    <mergeCell ref="H2:H3"/>
    <mergeCell ref="D2:D3"/>
    <mergeCell ref="E2:E3"/>
    <mergeCell ref="F2:F3"/>
    <mergeCell ref="A1:E1"/>
    <mergeCell ref="A2:A3"/>
    <mergeCell ref="B2:B3"/>
    <mergeCell ref="C2:C3"/>
    <mergeCell ref="G2:G3"/>
  </mergeCells>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topLeftCell="A19" zoomScaleNormal="100" zoomScaleSheetLayoutView="90" workbookViewId="0">
      <selection activeCell="C32" sqref="C32"/>
    </sheetView>
  </sheetViews>
  <sheetFormatPr defaultRowHeight="12.75"/>
  <cols>
    <col min="1" max="1" width="6.5703125" style="220" customWidth="1"/>
    <col min="2" max="2" width="45.5703125" style="220" customWidth="1"/>
    <col min="3" max="4" width="25.140625" style="220" customWidth="1"/>
    <col min="5" max="5" width="13.7109375" style="220" customWidth="1"/>
    <col min="6" max="6" width="13.5703125" style="220" customWidth="1"/>
    <col min="7" max="7" width="33.7109375" style="220" customWidth="1"/>
    <col min="8" max="8" width="57" style="220" customWidth="1"/>
    <col min="9" max="9" width="20" style="220" customWidth="1"/>
    <col min="10" max="16384" width="9.140625" style="135"/>
  </cols>
  <sheetData>
    <row r="1" spans="1:9" ht="13.5">
      <c r="A1" s="95"/>
      <c r="B1" s="252" t="s">
        <v>392</v>
      </c>
      <c r="C1" s="252"/>
      <c r="D1" s="95"/>
      <c r="E1" s="95"/>
      <c r="F1" s="253" t="s">
        <v>346</v>
      </c>
      <c r="G1" s="253"/>
    </row>
    <row r="2" spans="1:9" ht="30" customHeight="1">
      <c r="B2" s="222" t="s">
        <v>361</v>
      </c>
      <c r="C2" s="222"/>
    </row>
    <row r="3" spans="1:9" ht="66" customHeight="1">
      <c r="A3" s="216" t="s">
        <v>103</v>
      </c>
      <c r="B3" s="216" t="s">
        <v>342</v>
      </c>
      <c r="C3" s="216" t="s">
        <v>111</v>
      </c>
      <c r="D3" s="215" t="s">
        <v>104</v>
      </c>
      <c r="E3" s="215" t="s">
        <v>338</v>
      </c>
      <c r="F3" s="215" t="s">
        <v>339</v>
      </c>
      <c r="G3" s="215" t="s">
        <v>423</v>
      </c>
      <c r="H3" s="215" t="s">
        <v>395</v>
      </c>
      <c r="I3" s="135"/>
    </row>
    <row r="4" spans="1:9" ht="15" customHeight="1">
      <c r="A4" s="164">
        <v>1</v>
      </c>
      <c r="B4" s="233">
        <v>2</v>
      </c>
      <c r="C4" s="233">
        <v>3</v>
      </c>
      <c r="D4" s="233">
        <v>4</v>
      </c>
      <c r="E4" s="233">
        <v>5</v>
      </c>
      <c r="F4" s="233">
        <v>6</v>
      </c>
      <c r="G4" s="233">
        <v>7</v>
      </c>
      <c r="H4" s="233">
        <v>8</v>
      </c>
      <c r="I4" s="135"/>
    </row>
    <row r="5" spans="1:9" ht="63.75" customHeight="1">
      <c r="A5" s="230">
        <v>1</v>
      </c>
      <c r="B5" s="242" t="s">
        <v>362</v>
      </c>
      <c r="C5" s="243" t="s">
        <v>12</v>
      </c>
      <c r="D5" s="234">
        <v>50</v>
      </c>
      <c r="E5" s="228"/>
      <c r="F5" s="228"/>
      <c r="G5" s="205"/>
      <c r="H5" s="242" t="s">
        <v>406</v>
      </c>
      <c r="I5" s="135"/>
    </row>
    <row r="6" spans="1:9" ht="63" customHeight="1">
      <c r="A6" s="230">
        <v>2</v>
      </c>
      <c r="B6" s="242" t="s">
        <v>363</v>
      </c>
      <c r="C6" s="243" t="s">
        <v>12</v>
      </c>
      <c r="D6" s="234">
        <v>100</v>
      </c>
      <c r="E6" s="228"/>
      <c r="F6" s="228"/>
      <c r="G6" s="205"/>
      <c r="H6" s="242" t="s">
        <v>407</v>
      </c>
      <c r="I6" s="135"/>
    </row>
    <row r="7" spans="1:9" ht="51.75" customHeight="1">
      <c r="A7" s="230">
        <v>3</v>
      </c>
      <c r="B7" s="242" t="s">
        <v>364</v>
      </c>
      <c r="C7" s="243" t="s">
        <v>344</v>
      </c>
      <c r="D7" s="234">
        <v>100</v>
      </c>
      <c r="E7" s="228"/>
      <c r="F7" s="228"/>
      <c r="G7" s="205"/>
      <c r="H7" s="244" t="s">
        <v>408</v>
      </c>
      <c r="I7" s="135"/>
    </row>
    <row r="8" spans="1:9" ht="44.25" customHeight="1">
      <c r="A8" s="230">
        <v>4</v>
      </c>
      <c r="B8" s="242" t="s">
        <v>365</v>
      </c>
      <c r="C8" s="243" t="s">
        <v>12</v>
      </c>
      <c r="D8" s="234">
        <v>100</v>
      </c>
      <c r="E8" s="228"/>
      <c r="F8" s="228"/>
      <c r="G8" s="205"/>
      <c r="H8" s="242" t="s">
        <v>409</v>
      </c>
      <c r="I8" s="135"/>
    </row>
    <row r="9" spans="1:9" ht="60.75" customHeight="1">
      <c r="A9" s="230">
        <v>5</v>
      </c>
      <c r="B9" s="242" t="s">
        <v>366</v>
      </c>
      <c r="C9" s="243" t="s">
        <v>12</v>
      </c>
      <c r="D9" s="234">
        <v>100</v>
      </c>
      <c r="E9" s="228"/>
      <c r="F9" s="228"/>
      <c r="G9" s="226"/>
      <c r="H9" s="242" t="s">
        <v>410</v>
      </c>
      <c r="I9" s="135"/>
    </row>
    <row r="10" spans="1:9" ht="70.5" customHeight="1">
      <c r="A10" s="230">
        <v>6</v>
      </c>
      <c r="B10" s="242" t="s">
        <v>356</v>
      </c>
      <c r="C10" s="243" t="s">
        <v>12</v>
      </c>
      <c r="D10" s="234">
        <v>100</v>
      </c>
      <c r="E10" s="228"/>
      <c r="F10" s="228"/>
      <c r="G10" s="226"/>
      <c r="H10" s="242" t="s">
        <v>411</v>
      </c>
      <c r="I10" s="135"/>
    </row>
    <row r="11" spans="1:9" ht="47.25" customHeight="1">
      <c r="A11" s="230">
        <v>7</v>
      </c>
      <c r="B11" s="242" t="s">
        <v>367</v>
      </c>
      <c r="C11" s="243" t="s">
        <v>12</v>
      </c>
      <c r="D11" s="234">
        <v>100</v>
      </c>
      <c r="E11" s="228"/>
      <c r="F11" s="228"/>
      <c r="G11" s="226"/>
      <c r="H11" s="242" t="s">
        <v>412</v>
      </c>
      <c r="I11" s="135"/>
    </row>
    <row r="12" spans="1:9" ht="30.75" customHeight="1">
      <c r="A12" s="230">
        <v>8</v>
      </c>
      <c r="B12" s="242" t="s">
        <v>368</v>
      </c>
      <c r="C12" s="243" t="s">
        <v>344</v>
      </c>
      <c r="D12" s="234">
        <v>100</v>
      </c>
      <c r="E12" s="228"/>
      <c r="F12" s="228"/>
      <c r="G12" s="226"/>
      <c r="H12" s="242" t="s">
        <v>413</v>
      </c>
      <c r="I12" s="135"/>
    </row>
    <row r="13" spans="1:9" ht="41.25" customHeight="1">
      <c r="A13" s="230">
        <v>9</v>
      </c>
      <c r="B13" s="242" t="s">
        <v>369</v>
      </c>
      <c r="C13" s="243" t="s">
        <v>12</v>
      </c>
      <c r="D13" s="234">
        <v>100</v>
      </c>
      <c r="E13" s="228"/>
      <c r="F13" s="228"/>
      <c r="G13" s="226"/>
      <c r="H13" s="242" t="s">
        <v>414</v>
      </c>
      <c r="I13" s="135"/>
    </row>
    <row r="14" spans="1:9" ht="36" customHeight="1">
      <c r="A14" s="230">
        <v>10</v>
      </c>
      <c r="B14" s="242" t="s">
        <v>370</v>
      </c>
      <c r="C14" s="243" t="s">
        <v>12</v>
      </c>
      <c r="D14" s="234">
        <v>100</v>
      </c>
      <c r="E14" s="228"/>
      <c r="F14" s="228"/>
      <c r="G14" s="226"/>
      <c r="H14" s="242" t="s">
        <v>415</v>
      </c>
      <c r="I14" s="135"/>
    </row>
    <row r="15" spans="1:9" ht="47.25" customHeight="1">
      <c r="A15" s="230">
        <v>11</v>
      </c>
      <c r="B15" s="242" t="s">
        <v>371</v>
      </c>
      <c r="C15" s="243" t="s">
        <v>12</v>
      </c>
      <c r="D15" s="234">
        <v>100</v>
      </c>
      <c r="E15" s="228"/>
      <c r="F15" s="228"/>
      <c r="G15" s="226"/>
      <c r="H15" s="242" t="s">
        <v>416</v>
      </c>
      <c r="I15" s="135"/>
    </row>
    <row r="16" spans="1:9" ht="31.5" customHeight="1">
      <c r="A16" s="230">
        <v>12</v>
      </c>
      <c r="B16" s="242" t="s">
        <v>372</v>
      </c>
      <c r="C16" s="243" t="s">
        <v>12</v>
      </c>
      <c r="D16" s="234">
        <v>100</v>
      </c>
      <c r="E16" s="228"/>
      <c r="F16" s="228"/>
      <c r="G16" s="226"/>
      <c r="H16" s="242" t="s">
        <v>417</v>
      </c>
      <c r="I16" s="135"/>
    </row>
    <row r="17" spans="1:9" ht="37.5" customHeight="1">
      <c r="A17" s="230">
        <v>13</v>
      </c>
      <c r="B17" s="242" t="s">
        <v>373</v>
      </c>
      <c r="C17" s="243" t="s">
        <v>12</v>
      </c>
      <c r="D17" s="234">
        <v>100</v>
      </c>
      <c r="E17" s="228"/>
      <c r="F17" s="228"/>
      <c r="G17" s="226"/>
      <c r="H17" s="244" t="s">
        <v>418</v>
      </c>
      <c r="I17" s="135"/>
    </row>
    <row r="18" spans="1:9" ht="44.25" customHeight="1">
      <c r="A18" s="230">
        <v>14</v>
      </c>
      <c r="B18" s="242" t="s">
        <v>374</v>
      </c>
      <c r="C18" s="243" t="s">
        <v>12</v>
      </c>
      <c r="D18" s="234">
        <v>50</v>
      </c>
      <c r="E18" s="228"/>
      <c r="F18" s="228"/>
      <c r="G18" s="226"/>
      <c r="H18" s="242" t="s">
        <v>419</v>
      </c>
      <c r="I18" s="135"/>
    </row>
    <row r="19" spans="1:9" ht="37.5" customHeight="1">
      <c r="A19" s="230">
        <v>15</v>
      </c>
      <c r="B19" s="242" t="s">
        <v>375</v>
      </c>
      <c r="C19" s="243" t="s">
        <v>12</v>
      </c>
      <c r="D19" s="234">
        <v>80</v>
      </c>
      <c r="E19" s="228"/>
      <c r="F19" s="228"/>
      <c r="G19" s="226"/>
      <c r="H19" s="242" t="s">
        <v>420</v>
      </c>
      <c r="I19" s="135"/>
    </row>
    <row r="20" spans="1:9" ht="62.25" customHeight="1">
      <c r="A20" s="230">
        <v>16</v>
      </c>
      <c r="B20" s="242" t="s">
        <v>376</v>
      </c>
      <c r="C20" s="243" t="s">
        <v>12</v>
      </c>
      <c r="D20" s="234">
        <v>100</v>
      </c>
      <c r="E20" s="228"/>
      <c r="F20" s="228"/>
      <c r="G20" s="226"/>
      <c r="H20" s="242" t="s">
        <v>421</v>
      </c>
      <c r="I20" s="135"/>
    </row>
    <row r="21" spans="1:9" ht="36.75" customHeight="1" thickBot="1">
      <c r="A21" s="230">
        <v>17</v>
      </c>
      <c r="B21" s="243" t="s">
        <v>377</v>
      </c>
      <c r="C21" s="243" t="s">
        <v>12</v>
      </c>
      <c r="D21" s="234">
        <v>100</v>
      </c>
      <c r="E21" s="228"/>
      <c r="F21" s="228"/>
      <c r="G21" s="226"/>
      <c r="H21" s="242" t="s">
        <v>422</v>
      </c>
      <c r="I21" s="135"/>
    </row>
    <row r="22" spans="1:9" ht="34.5" customHeight="1" thickBot="1">
      <c r="A22" s="249" t="s">
        <v>378</v>
      </c>
      <c r="B22" s="250"/>
      <c r="C22" s="250"/>
      <c r="D22" s="250"/>
      <c r="E22" s="250"/>
      <c r="F22" s="251"/>
      <c r="G22" s="241"/>
      <c r="H22" s="214"/>
      <c r="I22" s="214"/>
    </row>
    <row r="23" spans="1:9">
      <c r="A23" s="214"/>
      <c r="B23" s="214"/>
      <c r="C23" s="214"/>
      <c r="D23" s="214"/>
      <c r="E23" s="214"/>
      <c r="F23" s="214"/>
      <c r="G23" s="214"/>
      <c r="H23" s="214"/>
      <c r="I23" s="214"/>
    </row>
    <row r="24" spans="1:9" ht="13.5">
      <c r="A24" s="95"/>
      <c r="B24" s="227" t="s">
        <v>343</v>
      </c>
      <c r="C24" s="210"/>
      <c r="D24" s="211"/>
      <c r="E24" s="211"/>
      <c r="F24" s="211"/>
      <c r="G24" s="211"/>
      <c r="H24" s="211"/>
      <c r="I24" s="211"/>
    </row>
    <row r="25" spans="1:9" ht="15">
      <c r="A25" s="95"/>
      <c r="B25" s="212" t="s">
        <v>340</v>
      </c>
      <c r="C25" s="212"/>
      <c r="D25" s="246"/>
      <c r="E25" s="246"/>
      <c r="F25" s="246"/>
      <c r="G25" s="135"/>
      <c r="H25" s="135"/>
      <c r="I25" s="135"/>
    </row>
    <row r="26" spans="1:9" ht="13.5">
      <c r="A26" s="95"/>
      <c r="B26" s="212" t="s">
        <v>341</v>
      </c>
      <c r="C26" s="212"/>
      <c r="D26" s="247"/>
      <c r="E26" s="247"/>
      <c r="F26" s="247"/>
      <c r="G26" s="135"/>
      <c r="H26" s="135"/>
      <c r="I26" s="135"/>
    </row>
    <row r="27" spans="1:9">
      <c r="B27" s="212"/>
    </row>
    <row r="28" spans="1:9" ht="36">
      <c r="B28" s="328" t="s">
        <v>393</v>
      </c>
    </row>
    <row r="29" spans="1:9">
      <c r="B29" s="240" t="s">
        <v>394</v>
      </c>
    </row>
  </sheetData>
  <mergeCells count="5">
    <mergeCell ref="D25:F25"/>
    <mergeCell ref="D26:F26"/>
    <mergeCell ref="B1:C1"/>
    <mergeCell ref="F1:G1"/>
    <mergeCell ref="A22:F22"/>
  </mergeCells>
  <pageMargins left="0.7" right="0.7" top="0.75" bottom="0.75" header="0.3" footer="0.3"/>
  <pageSetup paperSize="9" scale="6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tabSelected="1" topLeftCell="A13" zoomScaleNormal="100" zoomScaleSheetLayoutView="90" workbookViewId="0">
      <selection activeCell="D25" sqref="D25"/>
    </sheetView>
  </sheetViews>
  <sheetFormatPr defaultRowHeight="13.5"/>
  <cols>
    <col min="1" max="1" width="6.5703125" style="223" customWidth="1"/>
    <col min="2" max="2" width="58.42578125" style="95" customWidth="1"/>
    <col min="3" max="4" width="25.140625" style="95" customWidth="1"/>
    <col min="5" max="5" width="15" style="223" customWidth="1"/>
    <col min="6" max="6" width="17" style="223" customWidth="1"/>
    <col min="7" max="7" width="30.140625" style="95" customWidth="1"/>
    <col min="8" max="8" width="51.42578125" style="219" customWidth="1"/>
    <col min="9" max="9" width="22" style="95" customWidth="1"/>
    <col min="10" max="16384" width="9.140625" style="135"/>
  </cols>
  <sheetData>
    <row r="1" spans="1:9" ht="23.25" customHeight="1">
      <c r="B1" s="252" t="s">
        <v>392</v>
      </c>
      <c r="C1" s="252"/>
      <c r="F1" s="253" t="s">
        <v>347</v>
      </c>
      <c r="G1" s="253"/>
      <c r="H1" s="217"/>
      <c r="I1" s="217"/>
    </row>
    <row r="2" spans="1:9" ht="23.25" customHeight="1">
      <c r="B2" s="217" t="s">
        <v>379</v>
      </c>
    </row>
    <row r="3" spans="1:9" ht="65.25" customHeight="1">
      <c r="A3" s="216" t="s">
        <v>103</v>
      </c>
      <c r="B3" s="216" t="s">
        <v>342</v>
      </c>
      <c r="C3" s="216" t="s">
        <v>111</v>
      </c>
      <c r="D3" s="215" t="s">
        <v>104</v>
      </c>
      <c r="E3" s="215" t="s">
        <v>338</v>
      </c>
      <c r="F3" s="215" t="s">
        <v>339</v>
      </c>
      <c r="G3" s="215" t="s">
        <v>423</v>
      </c>
      <c r="H3" s="215" t="s">
        <v>395</v>
      </c>
      <c r="I3" s="135"/>
    </row>
    <row r="4" spans="1:9" ht="15.75" customHeight="1">
      <c r="A4" s="164">
        <v>1</v>
      </c>
      <c r="B4" s="238">
        <v>2</v>
      </c>
      <c r="C4" s="238">
        <v>3</v>
      </c>
      <c r="D4" s="238">
        <v>4</v>
      </c>
      <c r="E4" s="209">
        <v>5</v>
      </c>
      <c r="F4" s="209">
        <v>6</v>
      </c>
      <c r="G4" s="209">
        <v>7</v>
      </c>
      <c r="H4" s="233">
        <v>8</v>
      </c>
      <c r="I4" s="135"/>
    </row>
    <row r="5" spans="1:9" ht="50.25" customHeight="1">
      <c r="A5" s="235">
        <v>1</v>
      </c>
      <c r="B5" s="242" t="s">
        <v>380</v>
      </c>
      <c r="C5" s="243" t="s">
        <v>344</v>
      </c>
      <c r="D5" s="234">
        <v>50</v>
      </c>
      <c r="E5" s="236"/>
      <c r="F5" s="14"/>
      <c r="G5" s="224"/>
      <c r="H5" s="242" t="s">
        <v>424</v>
      </c>
      <c r="I5" s="135"/>
    </row>
    <row r="6" spans="1:9" ht="51.75" customHeight="1">
      <c r="A6" s="235">
        <v>2</v>
      </c>
      <c r="B6" s="242" t="s">
        <v>381</v>
      </c>
      <c r="C6" s="243" t="s">
        <v>344</v>
      </c>
      <c r="D6" s="234">
        <v>50</v>
      </c>
      <c r="E6" s="237"/>
      <c r="F6" s="14"/>
      <c r="G6" s="224"/>
      <c r="H6" s="244" t="s">
        <v>425</v>
      </c>
      <c r="I6" s="135"/>
    </row>
    <row r="7" spans="1:9" ht="121.5" customHeight="1">
      <c r="A7" s="235">
        <v>3</v>
      </c>
      <c r="B7" s="242" t="s">
        <v>382</v>
      </c>
      <c r="C7" s="243" t="s">
        <v>12</v>
      </c>
      <c r="D7" s="234">
        <v>80</v>
      </c>
      <c r="E7" s="237"/>
      <c r="F7" s="14"/>
      <c r="G7" s="224"/>
      <c r="H7" s="242" t="s">
        <v>426</v>
      </c>
      <c r="I7" s="135"/>
    </row>
    <row r="8" spans="1:9" ht="129.75" customHeight="1">
      <c r="A8" s="235">
        <v>4</v>
      </c>
      <c r="B8" s="242" t="s">
        <v>383</v>
      </c>
      <c r="C8" s="243" t="s">
        <v>12</v>
      </c>
      <c r="D8" s="234">
        <v>80</v>
      </c>
      <c r="E8" s="237"/>
      <c r="F8" s="14"/>
      <c r="G8" s="224"/>
      <c r="H8" s="242" t="s">
        <v>427</v>
      </c>
      <c r="I8" s="135"/>
    </row>
    <row r="9" spans="1:9" ht="46.5" customHeight="1">
      <c r="A9" s="235">
        <v>5</v>
      </c>
      <c r="B9" s="242" t="s">
        <v>384</v>
      </c>
      <c r="C9" s="243" t="s">
        <v>344</v>
      </c>
      <c r="D9" s="234">
        <v>50</v>
      </c>
      <c r="E9" s="237"/>
      <c r="F9" s="14"/>
      <c r="G9" s="224"/>
      <c r="H9" s="243" t="s">
        <v>428</v>
      </c>
      <c r="I9" s="135"/>
    </row>
    <row r="10" spans="1:9" ht="42" customHeight="1">
      <c r="A10" s="235">
        <v>6</v>
      </c>
      <c r="B10" s="242" t="s">
        <v>385</v>
      </c>
      <c r="C10" s="243" t="s">
        <v>344</v>
      </c>
      <c r="D10" s="234">
        <v>50</v>
      </c>
      <c r="E10" s="237"/>
      <c r="F10" s="14"/>
      <c r="G10" s="224"/>
      <c r="H10" s="245" t="s">
        <v>429</v>
      </c>
      <c r="I10" s="135"/>
    </row>
    <row r="11" spans="1:9" ht="157.5" customHeight="1">
      <c r="A11" s="235">
        <v>7</v>
      </c>
      <c r="B11" s="242" t="s">
        <v>386</v>
      </c>
      <c r="C11" s="243" t="s">
        <v>12</v>
      </c>
      <c r="D11" s="234">
        <v>50</v>
      </c>
      <c r="E11" s="237"/>
      <c r="F11" s="14"/>
      <c r="G11" s="224"/>
      <c r="H11" s="244" t="s">
        <v>430</v>
      </c>
      <c r="I11" s="135"/>
    </row>
    <row r="12" spans="1:9" ht="117" customHeight="1">
      <c r="A12" s="235">
        <v>8</v>
      </c>
      <c r="B12" s="242" t="s">
        <v>387</v>
      </c>
      <c r="C12" s="243" t="s">
        <v>12</v>
      </c>
      <c r="D12" s="234">
        <v>50</v>
      </c>
      <c r="E12" s="237"/>
      <c r="F12" s="14"/>
      <c r="G12" s="224"/>
      <c r="H12" s="244" t="s">
        <v>431</v>
      </c>
      <c r="I12" s="135"/>
    </row>
    <row r="13" spans="1:9" ht="231" customHeight="1">
      <c r="A13" s="235">
        <v>9</v>
      </c>
      <c r="B13" s="242" t="s">
        <v>388</v>
      </c>
      <c r="C13" s="243" t="s">
        <v>344</v>
      </c>
      <c r="D13" s="234">
        <v>50</v>
      </c>
      <c r="E13" s="237"/>
      <c r="F13" s="14"/>
      <c r="G13" s="224"/>
      <c r="H13" s="242" t="s">
        <v>432</v>
      </c>
      <c r="I13" s="135"/>
    </row>
    <row r="14" spans="1:9" ht="92.25" customHeight="1">
      <c r="A14" s="235">
        <v>10</v>
      </c>
      <c r="B14" s="242" t="s">
        <v>389</v>
      </c>
      <c r="C14" s="243" t="s">
        <v>344</v>
      </c>
      <c r="D14" s="234">
        <v>50</v>
      </c>
      <c r="E14" s="237"/>
      <c r="F14" s="14"/>
      <c r="G14" s="224"/>
      <c r="H14" s="242" t="s">
        <v>433</v>
      </c>
      <c r="I14" s="135"/>
    </row>
    <row r="15" spans="1:9" ht="66.75" customHeight="1" thickBot="1">
      <c r="A15" s="235">
        <v>11</v>
      </c>
      <c r="B15" s="242" t="s">
        <v>390</v>
      </c>
      <c r="C15" s="243" t="s">
        <v>344</v>
      </c>
      <c r="D15" s="234">
        <v>50</v>
      </c>
      <c r="E15" s="237"/>
      <c r="F15" s="14"/>
      <c r="G15" s="224"/>
      <c r="H15" s="242" t="s">
        <v>434</v>
      </c>
      <c r="I15" s="135"/>
    </row>
    <row r="16" spans="1:9" ht="29.25" customHeight="1" thickBot="1">
      <c r="A16" s="249" t="s">
        <v>391</v>
      </c>
      <c r="B16" s="250"/>
      <c r="C16" s="250"/>
      <c r="D16" s="250"/>
      <c r="E16" s="250"/>
      <c r="F16" s="251"/>
      <c r="G16" s="241"/>
      <c r="H16" s="135"/>
      <c r="I16" s="135"/>
    </row>
    <row r="17" spans="2:5" s="219" customFormat="1"/>
    <row r="18" spans="2:5">
      <c r="B18" s="227" t="s">
        <v>343</v>
      </c>
      <c r="C18" s="210"/>
      <c r="D18" s="211"/>
      <c r="E18" s="225"/>
    </row>
    <row r="19" spans="2:5" ht="18" customHeight="1">
      <c r="B19" s="212" t="s">
        <v>340</v>
      </c>
      <c r="C19" s="212"/>
      <c r="D19" s="246"/>
      <c r="E19" s="246"/>
    </row>
    <row r="20" spans="2:5">
      <c r="B20" s="212" t="s">
        <v>341</v>
      </c>
      <c r="C20" s="212"/>
      <c r="D20" s="229"/>
      <c r="E20" s="229"/>
    </row>
    <row r="21" spans="2:5">
      <c r="B21" s="212"/>
    </row>
    <row r="22" spans="2:5" ht="24">
      <c r="B22" s="328" t="s">
        <v>393</v>
      </c>
    </row>
    <row r="23" spans="2:5">
      <c r="B23" s="240" t="s">
        <v>394</v>
      </c>
    </row>
  </sheetData>
  <mergeCells count="4">
    <mergeCell ref="D19:E19"/>
    <mergeCell ref="B1:C1"/>
    <mergeCell ref="F1:G1"/>
    <mergeCell ref="A16:F16"/>
  </mergeCells>
  <pageMargins left="0.7" right="0.7" top="0.75" bottom="0.75" header="0.3" footer="0.3"/>
  <pageSetup paperSize="9" scale="75" fitToHeight="0" orientation="landscape" r:id="rId1"/>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view="pageBreakPreview" topLeftCell="A25" zoomScale="90" zoomScaleNormal="100" zoomScaleSheetLayoutView="90" workbookViewId="0">
      <selection activeCell="N3" sqref="N3"/>
    </sheetView>
  </sheetViews>
  <sheetFormatPr defaultRowHeight="12.75"/>
  <cols>
    <col min="1" max="1" width="6.5703125" customWidth="1"/>
    <col min="2" max="2" width="18.7109375" customWidth="1"/>
    <col min="3" max="3" width="7.42578125" customWidth="1"/>
    <col min="4" max="4" width="8.140625" customWidth="1"/>
    <col min="5" max="5" width="7.42578125" customWidth="1"/>
    <col min="6" max="6" width="8.42578125" customWidth="1"/>
    <col min="7" max="7" width="11.42578125" customWidth="1"/>
    <col min="8" max="8" width="12.140625" customWidth="1"/>
    <col min="9" max="9" width="13" style="203" customWidth="1"/>
    <col min="10" max="10" width="12.42578125" customWidth="1"/>
    <col min="11" max="11" width="12.5703125" customWidth="1"/>
    <col min="12" max="12" width="92.85546875" customWidth="1"/>
  </cols>
  <sheetData>
    <row r="1" spans="1:12" ht="25.5">
      <c r="A1" s="164" t="s">
        <v>103</v>
      </c>
      <c r="B1" s="162" t="s">
        <v>1</v>
      </c>
      <c r="C1" s="152" t="s">
        <v>111</v>
      </c>
      <c r="D1" s="152" t="s">
        <v>5</v>
      </c>
      <c r="E1" s="152" t="s">
        <v>306</v>
      </c>
      <c r="F1" s="152" t="s">
        <v>0</v>
      </c>
      <c r="G1" s="165" t="s">
        <v>89</v>
      </c>
      <c r="H1" s="193" t="s">
        <v>5</v>
      </c>
      <c r="I1" s="195" t="s">
        <v>308</v>
      </c>
      <c r="J1" s="165" t="s">
        <v>90</v>
      </c>
      <c r="K1" s="165" t="s">
        <v>91</v>
      </c>
      <c r="L1" s="162" t="s">
        <v>253</v>
      </c>
    </row>
    <row r="2" spans="1:12" ht="13.5">
      <c r="A2" s="166">
        <v>1</v>
      </c>
      <c r="B2" s="172" t="s">
        <v>93</v>
      </c>
      <c r="C2" s="170" t="s">
        <v>12</v>
      </c>
      <c r="D2" s="170">
        <v>14</v>
      </c>
      <c r="E2" s="170">
        <v>16</v>
      </c>
      <c r="F2" s="170">
        <f>D2+E2</f>
        <v>30</v>
      </c>
      <c r="G2" s="147">
        <v>145</v>
      </c>
      <c r="H2" s="194">
        <f>D2*G2</f>
        <v>2030</v>
      </c>
      <c r="I2" s="196">
        <f>E2*G2</f>
        <v>2320</v>
      </c>
      <c r="J2" s="147">
        <f>F2*G2</f>
        <v>4350</v>
      </c>
      <c r="K2" s="147">
        <f>J2*1.23</f>
        <v>5350.5</v>
      </c>
      <c r="L2" s="109" t="s">
        <v>127</v>
      </c>
    </row>
    <row r="3" spans="1:12" ht="126" customHeight="1">
      <c r="A3" s="167">
        <v>2</v>
      </c>
      <c r="B3" s="172" t="s">
        <v>226</v>
      </c>
      <c r="C3" s="170" t="s">
        <v>12</v>
      </c>
      <c r="D3" s="170">
        <v>24</v>
      </c>
      <c r="E3" s="170">
        <v>16</v>
      </c>
      <c r="F3" s="170">
        <f t="shared" ref="F3:F57" si="0">D3+E3</f>
        <v>40</v>
      </c>
      <c r="G3" s="147">
        <v>700</v>
      </c>
      <c r="H3" s="194">
        <f t="shared" ref="H3:H57" si="1">D3*G3</f>
        <v>16800</v>
      </c>
      <c r="I3" s="196">
        <f t="shared" ref="I3:I57" si="2">E3*G3</f>
        <v>11200</v>
      </c>
      <c r="J3" s="147">
        <f t="shared" ref="J3:J57" si="3">F3*G3</f>
        <v>28000</v>
      </c>
      <c r="K3" s="147">
        <f t="shared" ref="K3:K58" si="4">J3*1.23</f>
        <v>34440</v>
      </c>
      <c r="L3" s="109" t="s">
        <v>225</v>
      </c>
    </row>
    <row r="4" spans="1:12" ht="206.25" customHeight="1">
      <c r="A4" s="166">
        <v>3</v>
      </c>
      <c r="B4" s="172" t="s">
        <v>233</v>
      </c>
      <c r="C4" s="170" t="s">
        <v>12</v>
      </c>
      <c r="D4" s="170">
        <v>19</v>
      </c>
      <c r="E4" s="170">
        <v>16</v>
      </c>
      <c r="F4" s="170">
        <f t="shared" si="0"/>
        <v>35</v>
      </c>
      <c r="G4" s="147">
        <v>800</v>
      </c>
      <c r="H4" s="194">
        <f t="shared" si="1"/>
        <v>15200</v>
      </c>
      <c r="I4" s="196">
        <f t="shared" si="2"/>
        <v>12800</v>
      </c>
      <c r="J4" s="147">
        <f t="shared" si="3"/>
        <v>28000</v>
      </c>
      <c r="K4" s="147">
        <f t="shared" si="4"/>
        <v>34440</v>
      </c>
      <c r="L4" s="109" t="s">
        <v>227</v>
      </c>
    </row>
    <row r="5" spans="1:12" ht="160.5" customHeight="1">
      <c r="A5" s="166">
        <v>4</v>
      </c>
      <c r="B5" s="172" t="s">
        <v>228</v>
      </c>
      <c r="C5" s="170" t="s">
        <v>12</v>
      </c>
      <c r="D5" s="170">
        <v>8</v>
      </c>
      <c r="E5" s="170">
        <v>0</v>
      </c>
      <c r="F5" s="170">
        <f t="shared" si="0"/>
        <v>8</v>
      </c>
      <c r="G5" s="147">
        <v>1490</v>
      </c>
      <c r="H5" s="194">
        <f t="shared" si="1"/>
        <v>11920</v>
      </c>
      <c r="I5" s="196">
        <f t="shared" si="2"/>
        <v>0</v>
      </c>
      <c r="J5" s="147">
        <f t="shared" si="3"/>
        <v>11920</v>
      </c>
      <c r="K5" s="147">
        <f t="shared" si="4"/>
        <v>14661.6</v>
      </c>
      <c r="L5" s="109" t="s">
        <v>229</v>
      </c>
    </row>
    <row r="6" spans="1:12" ht="202.5">
      <c r="A6" s="167">
        <v>5</v>
      </c>
      <c r="B6" s="172" t="s">
        <v>95</v>
      </c>
      <c r="C6" s="170" t="s">
        <v>12</v>
      </c>
      <c r="D6" s="170">
        <v>10</v>
      </c>
      <c r="E6" s="170">
        <v>5</v>
      </c>
      <c r="F6" s="170">
        <f t="shared" si="0"/>
        <v>15</v>
      </c>
      <c r="G6" s="147">
        <v>1300</v>
      </c>
      <c r="H6" s="194">
        <f t="shared" si="1"/>
        <v>13000</v>
      </c>
      <c r="I6" s="196">
        <f t="shared" si="2"/>
        <v>6500</v>
      </c>
      <c r="J6" s="147">
        <f t="shared" si="3"/>
        <v>19500</v>
      </c>
      <c r="K6" s="147">
        <f t="shared" si="4"/>
        <v>23985</v>
      </c>
      <c r="L6" s="109" t="s">
        <v>230</v>
      </c>
    </row>
    <row r="7" spans="1:12" ht="148.5">
      <c r="A7" s="166">
        <v>6</v>
      </c>
      <c r="B7" s="172" t="s">
        <v>231</v>
      </c>
      <c r="C7" s="170" t="s">
        <v>12</v>
      </c>
      <c r="D7" s="170">
        <v>4</v>
      </c>
      <c r="E7" s="170">
        <v>0</v>
      </c>
      <c r="F7" s="170">
        <f t="shared" si="0"/>
        <v>4</v>
      </c>
      <c r="G7" s="147">
        <v>620</v>
      </c>
      <c r="H7" s="194">
        <f t="shared" si="1"/>
        <v>2480</v>
      </c>
      <c r="I7" s="196">
        <f t="shared" si="2"/>
        <v>0</v>
      </c>
      <c r="J7" s="147">
        <f t="shared" si="3"/>
        <v>2480</v>
      </c>
      <c r="K7" s="147">
        <f t="shared" si="4"/>
        <v>3050.4</v>
      </c>
      <c r="L7" s="109" t="s">
        <v>232</v>
      </c>
    </row>
    <row r="8" spans="1:12" ht="284.25" customHeight="1">
      <c r="A8" s="166">
        <v>7</v>
      </c>
      <c r="B8" s="172" t="s">
        <v>94</v>
      </c>
      <c r="C8" s="170" t="s">
        <v>12</v>
      </c>
      <c r="D8" s="170">
        <v>10</v>
      </c>
      <c r="E8" s="170">
        <v>5</v>
      </c>
      <c r="F8" s="170">
        <f t="shared" si="0"/>
        <v>15</v>
      </c>
      <c r="G8" s="147">
        <v>480</v>
      </c>
      <c r="H8" s="194">
        <f t="shared" si="1"/>
        <v>4800</v>
      </c>
      <c r="I8" s="196">
        <f t="shared" si="2"/>
        <v>2400</v>
      </c>
      <c r="J8" s="147">
        <f t="shared" si="3"/>
        <v>7200</v>
      </c>
      <c r="K8" s="147">
        <f t="shared" si="4"/>
        <v>8856</v>
      </c>
      <c r="L8" s="109" t="s">
        <v>234</v>
      </c>
    </row>
    <row r="9" spans="1:12" ht="148.5">
      <c r="A9" s="167">
        <v>8</v>
      </c>
      <c r="B9" s="172" t="s">
        <v>95</v>
      </c>
      <c r="C9" s="170" t="s">
        <v>12</v>
      </c>
      <c r="D9" s="170">
        <v>10</v>
      </c>
      <c r="E9" s="170">
        <v>5</v>
      </c>
      <c r="F9" s="170">
        <f t="shared" si="0"/>
        <v>15</v>
      </c>
      <c r="G9" s="147">
        <v>570</v>
      </c>
      <c r="H9" s="194">
        <f t="shared" si="1"/>
        <v>5700</v>
      </c>
      <c r="I9" s="196">
        <f t="shared" si="2"/>
        <v>2850</v>
      </c>
      <c r="J9" s="147">
        <f t="shared" si="3"/>
        <v>8550</v>
      </c>
      <c r="K9" s="147">
        <f t="shared" si="4"/>
        <v>10516.5</v>
      </c>
      <c r="L9" s="109" t="s">
        <v>235</v>
      </c>
    </row>
    <row r="10" spans="1:12" ht="81">
      <c r="A10" s="166">
        <v>9</v>
      </c>
      <c r="B10" s="172" t="s">
        <v>236</v>
      </c>
      <c r="C10" s="170" t="s">
        <v>12</v>
      </c>
      <c r="D10" s="170">
        <v>1</v>
      </c>
      <c r="E10" s="170">
        <v>0</v>
      </c>
      <c r="F10" s="170">
        <f t="shared" si="0"/>
        <v>1</v>
      </c>
      <c r="G10" s="147">
        <v>1700</v>
      </c>
      <c r="H10" s="194">
        <f t="shared" si="1"/>
        <v>1700</v>
      </c>
      <c r="I10" s="196">
        <f t="shared" si="2"/>
        <v>0</v>
      </c>
      <c r="J10" s="147">
        <f t="shared" si="3"/>
        <v>1700</v>
      </c>
      <c r="K10" s="147">
        <f t="shared" si="4"/>
        <v>2091</v>
      </c>
      <c r="L10" s="111"/>
    </row>
    <row r="11" spans="1:12" ht="138" customHeight="1">
      <c r="A11" s="166">
        <v>10</v>
      </c>
      <c r="B11" s="172" t="s">
        <v>96</v>
      </c>
      <c r="C11" s="170" t="s">
        <v>12</v>
      </c>
      <c r="D11" s="170">
        <v>1</v>
      </c>
      <c r="E11" s="170">
        <v>0</v>
      </c>
      <c r="F11" s="170">
        <f t="shared" si="0"/>
        <v>1</v>
      </c>
      <c r="G11" s="147">
        <v>4800</v>
      </c>
      <c r="H11" s="194">
        <f t="shared" si="1"/>
        <v>4800</v>
      </c>
      <c r="I11" s="196">
        <f t="shared" si="2"/>
        <v>0</v>
      </c>
      <c r="J11" s="147">
        <f t="shared" si="3"/>
        <v>4800</v>
      </c>
      <c r="K11" s="147">
        <f t="shared" si="4"/>
        <v>5904</v>
      </c>
      <c r="L11" s="109" t="s">
        <v>237</v>
      </c>
    </row>
    <row r="12" spans="1:12" ht="147.75" customHeight="1">
      <c r="A12" s="167">
        <v>11</v>
      </c>
      <c r="B12" s="173" t="s">
        <v>97</v>
      </c>
      <c r="C12" s="127" t="s">
        <v>12</v>
      </c>
      <c r="D12" s="127">
        <v>1</v>
      </c>
      <c r="E12" s="127">
        <v>0</v>
      </c>
      <c r="F12" s="170">
        <f t="shared" si="0"/>
        <v>1</v>
      </c>
      <c r="G12" s="148">
        <v>6500</v>
      </c>
      <c r="H12" s="194">
        <f t="shared" si="1"/>
        <v>6500</v>
      </c>
      <c r="I12" s="196">
        <f t="shared" si="2"/>
        <v>0</v>
      </c>
      <c r="J12" s="147">
        <f t="shared" si="3"/>
        <v>6500</v>
      </c>
      <c r="K12" s="147">
        <f t="shared" si="4"/>
        <v>7995</v>
      </c>
      <c r="L12" s="129" t="s">
        <v>244</v>
      </c>
    </row>
    <row r="13" spans="1:12" ht="113.25" customHeight="1">
      <c r="A13" s="166">
        <v>12</v>
      </c>
      <c r="B13" s="172" t="s">
        <v>98</v>
      </c>
      <c r="C13" s="170" t="s">
        <v>12</v>
      </c>
      <c r="D13" s="170">
        <v>2</v>
      </c>
      <c r="E13" s="170">
        <v>0</v>
      </c>
      <c r="F13" s="170">
        <f t="shared" si="0"/>
        <v>2</v>
      </c>
      <c r="G13" s="147">
        <v>3200</v>
      </c>
      <c r="H13" s="194">
        <f t="shared" si="1"/>
        <v>6400</v>
      </c>
      <c r="I13" s="196">
        <f t="shared" si="2"/>
        <v>0</v>
      </c>
      <c r="J13" s="147">
        <f t="shared" si="3"/>
        <v>6400</v>
      </c>
      <c r="K13" s="147">
        <f t="shared" si="4"/>
        <v>7872</v>
      </c>
      <c r="L13" s="109" t="s">
        <v>238</v>
      </c>
    </row>
    <row r="14" spans="1:12" ht="27">
      <c r="A14" s="166">
        <v>13</v>
      </c>
      <c r="B14" s="172" t="s">
        <v>239</v>
      </c>
      <c r="C14" s="170" t="s">
        <v>12</v>
      </c>
      <c r="D14" s="170">
        <v>4</v>
      </c>
      <c r="E14" s="170">
        <v>0</v>
      </c>
      <c r="F14" s="170">
        <f t="shared" si="0"/>
        <v>4</v>
      </c>
      <c r="G14" s="147">
        <v>50</v>
      </c>
      <c r="H14" s="194">
        <f t="shared" si="1"/>
        <v>200</v>
      </c>
      <c r="I14" s="196">
        <f t="shared" si="2"/>
        <v>0</v>
      </c>
      <c r="J14" s="147">
        <f t="shared" si="3"/>
        <v>200</v>
      </c>
      <c r="K14" s="147">
        <f t="shared" si="4"/>
        <v>246</v>
      </c>
      <c r="L14" s="109" t="s">
        <v>240</v>
      </c>
    </row>
    <row r="15" spans="1:12" ht="246" customHeight="1">
      <c r="A15" s="167">
        <v>14</v>
      </c>
      <c r="B15" s="172" t="s">
        <v>99</v>
      </c>
      <c r="C15" s="170" t="s">
        <v>12</v>
      </c>
      <c r="D15" s="170">
        <v>8</v>
      </c>
      <c r="E15" s="170">
        <v>4</v>
      </c>
      <c r="F15" s="170">
        <f t="shared" si="0"/>
        <v>12</v>
      </c>
      <c r="G15" s="147">
        <v>900</v>
      </c>
      <c r="H15" s="194">
        <f t="shared" si="1"/>
        <v>7200</v>
      </c>
      <c r="I15" s="196">
        <f t="shared" si="2"/>
        <v>3600</v>
      </c>
      <c r="J15" s="147">
        <f t="shared" si="3"/>
        <v>10800</v>
      </c>
      <c r="K15" s="147">
        <f t="shared" si="4"/>
        <v>13284</v>
      </c>
      <c r="L15" s="109" t="s">
        <v>241</v>
      </c>
    </row>
    <row r="16" spans="1:12" ht="40.5">
      <c r="A16" s="166">
        <v>15</v>
      </c>
      <c r="B16" s="172" t="s">
        <v>242</v>
      </c>
      <c r="C16" s="170" t="s">
        <v>12</v>
      </c>
      <c r="D16" s="170">
        <v>2</v>
      </c>
      <c r="E16" s="170">
        <v>0</v>
      </c>
      <c r="F16" s="170">
        <f t="shared" si="0"/>
        <v>2</v>
      </c>
      <c r="G16" s="147">
        <v>1899</v>
      </c>
      <c r="H16" s="194">
        <f t="shared" si="1"/>
        <v>3798</v>
      </c>
      <c r="I16" s="196">
        <f t="shared" si="2"/>
        <v>0</v>
      </c>
      <c r="J16" s="147">
        <f t="shared" si="3"/>
        <v>3798</v>
      </c>
      <c r="K16" s="147">
        <f t="shared" si="4"/>
        <v>4671.54</v>
      </c>
      <c r="L16" s="111"/>
    </row>
    <row r="17" spans="1:12" ht="405">
      <c r="A17" s="166">
        <v>16</v>
      </c>
      <c r="B17" s="172" t="s">
        <v>100</v>
      </c>
      <c r="C17" s="170" t="s">
        <v>12</v>
      </c>
      <c r="D17" s="170">
        <v>8</v>
      </c>
      <c r="E17" s="170">
        <v>16</v>
      </c>
      <c r="F17" s="170">
        <f t="shared" si="0"/>
        <v>24</v>
      </c>
      <c r="G17" s="147">
        <v>1785</v>
      </c>
      <c r="H17" s="194">
        <f t="shared" si="1"/>
        <v>14280</v>
      </c>
      <c r="I17" s="196">
        <f t="shared" si="2"/>
        <v>28560</v>
      </c>
      <c r="J17" s="147">
        <f t="shared" si="3"/>
        <v>42840</v>
      </c>
      <c r="K17" s="147">
        <f t="shared" si="4"/>
        <v>52693.2</v>
      </c>
      <c r="L17" s="109" t="s">
        <v>243</v>
      </c>
    </row>
    <row r="18" spans="1:12" ht="202.5">
      <c r="A18" s="167">
        <v>17</v>
      </c>
      <c r="B18" s="172" t="s">
        <v>245</v>
      </c>
      <c r="C18" s="170" t="s">
        <v>12</v>
      </c>
      <c r="D18" s="170">
        <v>1</v>
      </c>
      <c r="E18" s="170">
        <v>0</v>
      </c>
      <c r="F18" s="170">
        <f t="shared" si="0"/>
        <v>1</v>
      </c>
      <c r="G18" s="147">
        <v>1092</v>
      </c>
      <c r="H18" s="194">
        <f t="shared" si="1"/>
        <v>1092</v>
      </c>
      <c r="I18" s="196">
        <f t="shared" si="2"/>
        <v>0</v>
      </c>
      <c r="J18" s="147">
        <f t="shared" si="3"/>
        <v>1092</v>
      </c>
      <c r="K18" s="147">
        <f t="shared" si="4"/>
        <v>1343.16</v>
      </c>
      <c r="L18" s="109" t="s">
        <v>246</v>
      </c>
    </row>
    <row r="19" spans="1:12" ht="167.25" customHeight="1">
      <c r="A19" s="166">
        <v>18</v>
      </c>
      <c r="B19" s="172" t="s">
        <v>101</v>
      </c>
      <c r="C19" s="170" t="s">
        <v>12</v>
      </c>
      <c r="D19" s="170">
        <v>2</v>
      </c>
      <c r="E19" s="170">
        <v>0</v>
      </c>
      <c r="F19" s="170">
        <f t="shared" si="0"/>
        <v>2</v>
      </c>
      <c r="G19" s="147">
        <v>2459</v>
      </c>
      <c r="H19" s="194">
        <f t="shared" si="1"/>
        <v>4918</v>
      </c>
      <c r="I19" s="196">
        <f t="shared" si="2"/>
        <v>0</v>
      </c>
      <c r="J19" s="147">
        <f t="shared" si="3"/>
        <v>4918</v>
      </c>
      <c r="K19" s="147">
        <f t="shared" si="4"/>
        <v>6049.14</v>
      </c>
      <c r="L19" s="109" t="s">
        <v>247</v>
      </c>
    </row>
    <row r="20" spans="1:12" ht="240" customHeight="1">
      <c r="A20" s="166">
        <v>19</v>
      </c>
      <c r="B20" s="172" t="s">
        <v>311</v>
      </c>
      <c r="C20" s="170" t="s">
        <v>12</v>
      </c>
      <c r="D20" s="170">
        <v>3</v>
      </c>
      <c r="E20" s="170">
        <v>0</v>
      </c>
      <c r="F20" s="170">
        <f t="shared" si="0"/>
        <v>3</v>
      </c>
      <c r="G20" s="147">
        <v>1665</v>
      </c>
      <c r="H20" s="194">
        <f t="shared" si="1"/>
        <v>4995</v>
      </c>
      <c r="I20" s="196">
        <f t="shared" si="2"/>
        <v>0</v>
      </c>
      <c r="J20" s="147">
        <f t="shared" si="3"/>
        <v>4995</v>
      </c>
      <c r="K20" s="147">
        <f t="shared" si="4"/>
        <v>6143.85</v>
      </c>
      <c r="L20" s="109" t="s">
        <v>249</v>
      </c>
    </row>
    <row r="21" spans="1:12" ht="27">
      <c r="A21" s="167">
        <v>20</v>
      </c>
      <c r="B21" s="172" t="s">
        <v>250</v>
      </c>
      <c r="C21" s="170" t="s">
        <v>12</v>
      </c>
      <c r="D21" s="170">
        <v>5</v>
      </c>
      <c r="E21" s="170">
        <v>0</v>
      </c>
      <c r="F21" s="170">
        <f t="shared" si="0"/>
        <v>5</v>
      </c>
      <c r="G21" s="147">
        <v>135</v>
      </c>
      <c r="H21" s="194">
        <f t="shared" si="1"/>
        <v>675</v>
      </c>
      <c r="I21" s="196">
        <f t="shared" si="2"/>
        <v>0</v>
      </c>
      <c r="J21" s="147">
        <f t="shared" si="3"/>
        <v>675</v>
      </c>
      <c r="K21" s="147">
        <f t="shared" si="4"/>
        <v>830.25</v>
      </c>
      <c r="L21" s="111"/>
    </row>
    <row r="22" spans="1:12" ht="215.25" customHeight="1">
      <c r="A22" s="166">
        <v>21</v>
      </c>
      <c r="B22" s="172" t="s">
        <v>102</v>
      </c>
      <c r="C22" s="170" t="s">
        <v>12</v>
      </c>
      <c r="D22" s="170">
        <v>2</v>
      </c>
      <c r="E22" s="170">
        <v>1</v>
      </c>
      <c r="F22" s="170">
        <f t="shared" si="0"/>
        <v>3</v>
      </c>
      <c r="G22" s="147">
        <v>419</v>
      </c>
      <c r="H22" s="194">
        <f t="shared" si="1"/>
        <v>838</v>
      </c>
      <c r="I22" s="196">
        <f t="shared" si="2"/>
        <v>419</v>
      </c>
      <c r="J22" s="147">
        <f t="shared" si="3"/>
        <v>1257</v>
      </c>
      <c r="K22" s="147">
        <f t="shared" si="4"/>
        <v>1546.11</v>
      </c>
      <c r="L22" s="109" t="s">
        <v>251</v>
      </c>
    </row>
    <row r="23" spans="1:12" ht="159.75" customHeight="1">
      <c r="A23" s="166">
        <v>22</v>
      </c>
      <c r="B23" s="172" t="s">
        <v>271</v>
      </c>
      <c r="C23" s="170" t="s">
        <v>12</v>
      </c>
      <c r="D23" s="170">
        <v>5</v>
      </c>
      <c r="E23" s="170">
        <v>5</v>
      </c>
      <c r="F23" s="170">
        <f t="shared" si="0"/>
        <v>10</v>
      </c>
      <c r="G23" s="147">
        <v>800</v>
      </c>
      <c r="H23" s="194">
        <f t="shared" si="1"/>
        <v>4000</v>
      </c>
      <c r="I23" s="196">
        <f t="shared" si="2"/>
        <v>4000</v>
      </c>
      <c r="J23" s="147">
        <f t="shared" si="3"/>
        <v>8000</v>
      </c>
      <c r="K23" s="147">
        <f t="shared" si="4"/>
        <v>9840</v>
      </c>
      <c r="L23" s="109" t="s">
        <v>272</v>
      </c>
    </row>
    <row r="24" spans="1:12" ht="13.5">
      <c r="A24" s="167">
        <v>23</v>
      </c>
      <c r="B24" s="172" t="s">
        <v>128</v>
      </c>
      <c r="C24" s="170" t="s">
        <v>12</v>
      </c>
      <c r="D24" s="170">
        <v>5</v>
      </c>
      <c r="E24" s="170">
        <v>5</v>
      </c>
      <c r="F24" s="170">
        <f t="shared" si="0"/>
        <v>10</v>
      </c>
      <c r="G24" s="147">
        <v>25</v>
      </c>
      <c r="H24" s="194">
        <f t="shared" si="1"/>
        <v>125</v>
      </c>
      <c r="I24" s="196">
        <f t="shared" si="2"/>
        <v>125</v>
      </c>
      <c r="J24" s="147">
        <f t="shared" si="3"/>
        <v>250</v>
      </c>
      <c r="K24" s="147">
        <f t="shared" si="4"/>
        <v>307.5</v>
      </c>
      <c r="L24" s="109" t="s">
        <v>224</v>
      </c>
    </row>
    <row r="25" spans="1:12" ht="40.5">
      <c r="A25" s="166">
        <v>24</v>
      </c>
      <c r="B25" s="174" t="s">
        <v>70</v>
      </c>
      <c r="C25" s="170" t="s">
        <v>12</v>
      </c>
      <c r="D25" s="170">
        <v>35</v>
      </c>
      <c r="E25" s="170">
        <v>0</v>
      </c>
      <c r="F25" s="170">
        <f t="shared" si="0"/>
        <v>35</v>
      </c>
      <c r="G25" s="147">
        <v>9</v>
      </c>
      <c r="H25" s="194">
        <f t="shared" si="1"/>
        <v>315</v>
      </c>
      <c r="I25" s="196">
        <f t="shared" si="2"/>
        <v>0</v>
      </c>
      <c r="J25" s="147">
        <f t="shared" si="3"/>
        <v>315</v>
      </c>
      <c r="K25" s="147">
        <f t="shared" si="4"/>
        <v>387.45</v>
      </c>
      <c r="L25" s="111" t="s">
        <v>312</v>
      </c>
    </row>
    <row r="26" spans="1:12" ht="27">
      <c r="A26" s="166">
        <v>25</v>
      </c>
      <c r="B26" s="172" t="s">
        <v>3</v>
      </c>
      <c r="C26" s="170" t="s">
        <v>12</v>
      </c>
      <c r="D26" s="170">
        <v>30</v>
      </c>
      <c r="E26" s="170">
        <v>0</v>
      </c>
      <c r="F26" s="170">
        <f t="shared" si="0"/>
        <v>30</v>
      </c>
      <c r="G26" s="147">
        <v>27</v>
      </c>
      <c r="H26" s="194">
        <f t="shared" si="1"/>
        <v>810</v>
      </c>
      <c r="I26" s="196">
        <f t="shared" si="2"/>
        <v>0</v>
      </c>
      <c r="J26" s="147">
        <f t="shared" si="3"/>
        <v>810</v>
      </c>
      <c r="K26" s="147">
        <f t="shared" si="4"/>
        <v>996.3</v>
      </c>
      <c r="L26" s="111"/>
    </row>
    <row r="27" spans="1:12" ht="27">
      <c r="A27" s="167">
        <v>26</v>
      </c>
      <c r="B27" s="172" t="s">
        <v>105</v>
      </c>
      <c r="C27" s="170" t="s">
        <v>106</v>
      </c>
      <c r="D27" s="170">
        <v>5</v>
      </c>
      <c r="E27" s="170">
        <v>0</v>
      </c>
      <c r="F27" s="170">
        <f t="shared" si="0"/>
        <v>5</v>
      </c>
      <c r="G27" s="147">
        <v>539</v>
      </c>
      <c r="H27" s="194">
        <f t="shared" si="1"/>
        <v>2695</v>
      </c>
      <c r="I27" s="196">
        <f t="shared" si="2"/>
        <v>0</v>
      </c>
      <c r="J27" s="147">
        <f t="shared" si="3"/>
        <v>2695</v>
      </c>
      <c r="K27" s="147">
        <f t="shared" si="4"/>
        <v>3314.85</v>
      </c>
      <c r="L27" s="109" t="s">
        <v>129</v>
      </c>
    </row>
    <row r="28" spans="1:12" ht="13.5">
      <c r="A28" s="166">
        <v>27</v>
      </c>
      <c r="B28" s="172" t="s">
        <v>107</v>
      </c>
      <c r="C28" s="170" t="s">
        <v>12</v>
      </c>
      <c r="D28" s="170">
        <v>4</v>
      </c>
      <c r="E28" s="170">
        <v>0</v>
      </c>
      <c r="F28" s="170">
        <f t="shared" si="0"/>
        <v>4</v>
      </c>
      <c r="G28" s="147">
        <v>226</v>
      </c>
      <c r="H28" s="194">
        <f t="shared" si="1"/>
        <v>904</v>
      </c>
      <c r="I28" s="196">
        <f t="shared" si="2"/>
        <v>0</v>
      </c>
      <c r="J28" s="147">
        <f t="shared" si="3"/>
        <v>904</v>
      </c>
      <c r="K28" s="147">
        <f t="shared" si="4"/>
        <v>1111.92</v>
      </c>
      <c r="L28" s="109" t="s">
        <v>139</v>
      </c>
    </row>
    <row r="29" spans="1:12" ht="27">
      <c r="A29" s="166">
        <v>28</v>
      </c>
      <c r="B29" s="172" t="s">
        <v>273</v>
      </c>
      <c r="C29" s="170" t="s">
        <v>12</v>
      </c>
      <c r="D29" s="170">
        <v>1</v>
      </c>
      <c r="E29" s="170">
        <v>0</v>
      </c>
      <c r="F29" s="170">
        <f t="shared" si="0"/>
        <v>1</v>
      </c>
      <c r="G29" s="147">
        <v>1100</v>
      </c>
      <c r="H29" s="194">
        <f t="shared" si="1"/>
        <v>1100</v>
      </c>
      <c r="I29" s="196">
        <f t="shared" si="2"/>
        <v>0</v>
      </c>
      <c r="J29" s="147">
        <f t="shared" si="3"/>
        <v>1100</v>
      </c>
      <c r="K29" s="147">
        <f t="shared" si="4"/>
        <v>1353</v>
      </c>
      <c r="L29" s="109" t="s">
        <v>274</v>
      </c>
    </row>
    <row r="30" spans="1:12" ht="13.5">
      <c r="A30" s="167">
        <v>29</v>
      </c>
      <c r="B30" s="172" t="s">
        <v>108</v>
      </c>
      <c r="C30" s="170" t="s">
        <v>12</v>
      </c>
      <c r="D30" s="170">
        <v>3</v>
      </c>
      <c r="E30" s="170">
        <v>0</v>
      </c>
      <c r="F30" s="170">
        <f t="shared" si="0"/>
        <v>3</v>
      </c>
      <c r="G30" s="147">
        <v>348</v>
      </c>
      <c r="H30" s="194">
        <f t="shared" si="1"/>
        <v>1044</v>
      </c>
      <c r="I30" s="196">
        <f t="shared" si="2"/>
        <v>0</v>
      </c>
      <c r="J30" s="147">
        <f t="shared" si="3"/>
        <v>1044</v>
      </c>
      <c r="K30" s="147">
        <f t="shared" si="4"/>
        <v>1284.1199999999999</v>
      </c>
      <c r="L30" s="109" t="s">
        <v>140</v>
      </c>
    </row>
    <row r="31" spans="1:12" ht="148.5">
      <c r="A31" s="166">
        <v>30</v>
      </c>
      <c r="B31" s="172" t="s">
        <v>254</v>
      </c>
      <c r="C31" s="170" t="s">
        <v>12</v>
      </c>
      <c r="D31" s="170">
        <v>10</v>
      </c>
      <c r="E31" s="170">
        <v>6</v>
      </c>
      <c r="F31" s="170">
        <f t="shared" si="0"/>
        <v>16</v>
      </c>
      <c r="G31" s="147">
        <v>300</v>
      </c>
      <c r="H31" s="194">
        <f t="shared" si="1"/>
        <v>3000</v>
      </c>
      <c r="I31" s="196">
        <f t="shared" si="2"/>
        <v>1800</v>
      </c>
      <c r="J31" s="147">
        <f t="shared" si="3"/>
        <v>4800</v>
      </c>
      <c r="K31" s="147">
        <f t="shared" si="4"/>
        <v>5904</v>
      </c>
      <c r="L31" s="52" t="s">
        <v>255</v>
      </c>
    </row>
    <row r="32" spans="1:12" ht="96" customHeight="1">
      <c r="A32" s="166">
        <v>31</v>
      </c>
      <c r="B32" s="172" t="s">
        <v>256</v>
      </c>
      <c r="C32" s="170" t="s">
        <v>12</v>
      </c>
      <c r="D32" s="170">
        <v>2</v>
      </c>
      <c r="E32" s="170">
        <v>0</v>
      </c>
      <c r="F32" s="170">
        <f t="shared" si="0"/>
        <v>2</v>
      </c>
      <c r="G32" s="147">
        <v>4000</v>
      </c>
      <c r="H32" s="194">
        <f t="shared" si="1"/>
        <v>8000</v>
      </c>
      <c r="I32" s="196">
        <f t="shared" si="2"/>
        <v>0</v>
      </c>
      <c r="J32" s="147">
        <f t="shared" si="3"/>
        <v>8000</v>
      </c>
      <c r="K32" s="147">
        <f t="shared" si="4"/>
        <v>9840</v>
      </c>
      <c r="L32" s="109" t="s">
        <v>257</v>
      </c>
    </row>
    <row r="33" spans="1:12" ht="229.5">
      <c r="A33" s="167">
        <v>32</v>
      </c>
      <c r="B33" s="172" t="s">
        <v>258</v>
      </c>
      <c r="C33" s="170" t="s">
        <v>12</v>
      </c>
      <c r="D33" s="170">
        <v>1</v>
      </c>
      <c r="E33" s="170">
        <v>0</v>
      </c>
      <c r="F33" s="170">
        <f t="shared" si="0"/>
        <v>1</v>
      </c>
      <c r="G33" s="147">
        <v>3343</v>
      </c>
      <c r="H33" s="194">
        <f t="shared" si="1"/>
        <v>3343</v>
      </c>
      <c r="I33" s="196">
        <f t="shared" si="2"/>
        <v>0</v>
      </c>
      <c r="J33" s="147">
        <f t="shared" si="3"/>
        <v>3343</v>
      </c>
      <c r="K33" s="147">
        <f t="shared" si="4"/>
        <v>4111.8900000000003</v>
      </c>
      <c r="L33" s="109" t="s">
        <v>259</v>
      </c>
    </row>
    <row r="34" spans="1:12" ht="27">
      <c r="A34" s="166">
        <v>33</v>
      </c>
      <c r="B34" s="172" t="s">
        <v>260</v>
      </c>
      <c r="C34" s="170" t="s">
        <v>12</v>
      </c>
      <c r="D34" s="170">
        <v>1</v>
      </c>
      <c r="E34" s="170">
        <v>0</v>
      </c>
      <c r="F34" s="170">
        <f t="shared" si="0"/>
        <v>1</v>
      </c>
      <c r="G34" s="147">
        <v>1000</v>
      </c>
      <c r="H34" s="194">
        <f t="shared" si="1"/>
        <v>1000</v>
      </c>
      <c r="I34" s="196">
        <f t="shared" si="2"/>
        <v>0</v>
      </c>
      <c r="J34" s="147">
        <f t="shared" si="3"/>
        <v>1000</v>
      </c>
      <c r="K34" s="147">
        <f t="shared" si="4"/>
        <v>1230</v>
      </c>
      <c r="L34" s="109"/>
    </row>
    <row r="35" spans="1:12" ht="202.5">
      <c r="A35" s="166">
        <v>34</v>
      </c>
      <c r="B35" s="172" t="s">
        <v>261</v>
      </c>
      <c r="C35" s="170" t="s">
        <v>12</v>
      </c>
      <c r="D35" s="170">
        <v>1</v>
      </c>
      <c r="E35" s="170">
        <v>0</v>
      </c>
      <c r="F35" s="170">
        <f t="shared" si="0"/>
        <v>1</v>
      </c>
      <c r="G35" s="147">
        <v>2000</v>
      </c>
      <c r="H35" s="194">
        <f t="shared" si="1"/>
        <v>2000</v>
      </c>
      <c r="I35" s="196">
        <f t="shared" si="2"/>
        <v>0</v>
      </c>
      <c r="J35" s="147">
        <f t="shared" si="3"/>
        <v>2000</v>
      </c>
      <c r="K35" s="147">
        <f t="shared" si="4"/>
        <v>2460</v>
      </c>
      <c r="L35" s="109" t="s">
        <v>262</v>
      </c>
    </row>
    <row r="36" spans="1:12" ht="81">
      <c r="A36" s="167">
        <v>35</v>
      </c>
      <c r="B36" s="172" t="s">
        <v>110</v>
      </c>
      <c r="C36" s="170" t="s">
        <v>12</v>
      </c>
      <c r="D36" s="170">
        <v>1</v>
      </c>
      <c r="E36" s="170">
        <v>0</v>
      </c>
      <c r="F36" s="170">
        <f t="shared" si="0"/>
        <v>1</v>
      </c>
      <c r="G36" s="147">
        <v>955</v>
      </c>
      <c r="H36" s="194">
        <f t="shared" si="1"/>
        <v>955</v>
      </c>
      <c r="I36" s="196">
        <f t="shared" si="2"/>
        <v>0</v>
      </c>
      <c r="J36" s="147">
        <f t="shared" si="3"/>
        <v>955</v>
      </c>
      <c r="K36" s="147">
        <f t="shared" si="4"/>
        <v>1174.6500000000001</v>
      </c>
      <c r="L36" s="109" t="s">
        <v>263</v>
      </c>
    </row>
    <row r="37" spans="1:12" ht="153" customHeight="1">
      <c r="A37" s="166">
        <v>36</v>
      </c>
      <c r="B37" s="172" t="s">
        <v>131</v>
      </c>
      <c r="C37" s="170" t="s">
        <v>12</v>
      </c>
      <c r="D37" s="170">
        <v>1</v>
      </c>
      <c r="E37" s="170">
        <v>0</v>
      </c>
      <c r="F37" s="170">
        <f t="shared" si="0"/>
        <v>1</v>
      </c>
      <c r="G37" s="147">
        <v>2300</v>
      </c>
      <c r="H37" s="194">
        <f t="shared" si="1"/>
        <v>2300</v>
      </c>
      <c r="I37" s="196">
        <f t="shared" si="2"/>
        <v>0</v>
      </c>
      <c r="J37" s="147">
        <f t="shared" si="3"/>
        <v>2300</v>
      </c>
      <c r="K37" s="147">
        <f t="shared" si="4"/>
        <v>2829</v>
      </c>
      <c r="L37" s="109" t="s">
        <v>264</v>
      </c>
    </row>
    <row r="38" spans="1:12" ht="27">
      <c r="A38" s="166">
        <v>37</v>
      </c>
      <c r="B38" s="172" t="s">
        <v>132</v>
      </c>
      <c r="C38" s="170" t="s">
        <v>12</v>
      </c>
      <c r="D38" s="170">
        <v>14</v>
      </c>
      <c r="E38" s="170">
        <v>16</v>
      </c>
      <c r="F38" s="170">
        <f t="shared" si="0"/>
        <v>30</v>
      </c>
      <c r="G38" s="147">
        <v>37</v>
      </c>
      <c r="H38" s="194">
        <f t="shared" si="1"/>
        <v>518</v>
      </c>
      <c r="I38" s="196">
        <f t="shared" si="2"/>
        <v>592</v>
      </c>
      <c r="J38" s="147">
        <f t="shared" si="3"/>
        <v>1110</v>
      </c>
      <c r="K38" s="147">
        <f t="shared" si="4"/>
        <v>1365.3</v>
      </c>
      <c r="L38" s="109" t="s">
        <v>135</v>
      </c>
    </row>
    <row r="39" spans="1:12" ht="27">
      <c r="A39" s="167">
        <v>38</v>
      </c>
      <c r="B39" s="172" t="s">
        <v>133</v>
      </c>
      <c r="C39" s="170" t="s">
        <v>12</v>
      </c>
      <c r="D39" s="170">
        <v>14</v>
      </c>
      <c r="E39" s="170">
        <v>16</v>
      </c>
      <c r="F39" s="170">
        <f t="shared" si="0"/>
        <v>30</v>
      </c>
      <c r="G39" s="147">
        <v>160</v>
      </c>
      <c r="H39" s="194">
        <f t="shared" si="1"/>
        <v>2240</v>
      </c>
      <c r="I39" s="196">
        <f t="shared" si="2"/>
        <v>2560</v>
      </c>
      <c r="J39" s="147">
        <f t="shared" si="3"/>
        <v>4800</v>
      </c>
      <c r="K39" s="147">
        <f t="shared" si="4"/>
        <v>5904</v>
      </c>
      <c r="L39" s="109" t="s">
        <v>136</v>
      </c>
    </row>
    <row r="40" spans="1:12" ht="27">
      <c r="A40" s="166">
        <v>39</v>
      </c>
      <c r="B40" s="172" t="s">
        <v>134</v>
      </c>
      <c r="C40" s="170" t="s">
        <v>12</v>
      </c>
      <c r="D40" s="170">
        <v>14</v>
      </c>
      <c r="E40" s="170">
        <v>16</v>
      </c>
      <c r="F40" s="170">
        <f t="shared" si="0"/>
        <v>30</v>
      </c>
      <c r="G40" s="147">
        <v>270</v>
      </c>
      <c r="H40" s="194">
        <f t="shared" si="1"/>
        <v>3780</v>
      </c>
      <c r="I40" s="196">
        <f t="shared" si="2"/>
        <v>4320</v>
      </c>
      <c r="J40" s="147">
        <f t="shared" si="3"/>
        <v>8100</v>
      </c>
      <c r="K40" s="147">
        <f t="shared" si="4"/>
        <v>9963</v>
      </c>
      <c r="L40" s="109" t="s">
        <v>137</v>
      </c>
    </row>
    <row r="41" spans="1:12" ht="79.5" customHeight="1">
      <c r="A41" s="166">
        <v>40</v>
      </c>
      <c r="B41" s="172" t="s">
        <v>48</v>
      </c>
      <c r="C41" s="170" t="s">
        <v>12</v>
      </c>
      <c r="D41" s="170">
        <v>2</v>
      </c>
      <c r="E41" s="170">
        <v>1</v>
      </c>
      <c r="F41" s="170">
        <f t="shared" si="0"/>
        <v>3</v>
      </c>
      <c r="G41" s="147">
        <v>3899</v>
      </c>
      <c r="H41" s="194">
        <f t="shared" si="1"/>
        <v>7798</v>
      </c>
      <c r="I41" s="196">
        <f t="shared" si="2"/>
        <v>3899</v>
      </c>
      <c r="J41" s="147">
        <f t="shared" si="3"/>
        <v>11697</v>
      </c>
      <c r="K41" s="147">
        <f t="shared" si="4"/>
        <v>14387.31</v>
      </c>
      <c r="L41" s="109" t="s">
        <v>265</v>
      </c>
    </row>
    <row r="42" spans="1:12" ht="57" customHeight="1">
      <c r="A42" s="167">
        <v>41</v>
      </c>
      <c r="B42" s="172" t="s">
        <v>283</v>
      </c>
      <c r="C42" s="170" t="s">
        <v>12</v>
      </c>
      <c r="D42" s="170">
        <v>1</v>
      </c>
      <c r="E42" s="170">
        <v>0</v>
      </c>
      <c r="F42" s="170">
        <f t="shared" si="0"/>
        <v>1</v>
      </c>
      <c r="G42" s="147">
        <v>3300</v>
      </c>
      <c r="H42" s="194">
        <f t="shared" si="1"/>
        <v>3300</v>
      </c>
      <c r="I42" s="196">
        <f t="shared" si="2"/>
        <v>0</v>
      </c>
      <c r="J42" s="147">
        <f t="shared" si="3"/>
        <v>3300</v>
      </c>
      <c r="K42" s="147">
        <f t="shared" si="4"/>
        <v>4059</v>
      </c>
      <c r="L42" s="109" t="s">
        <v>284</v>
      </c>
    </row>
    <row r="43" spans="1:12" ht="40.5">
      <c r="A43" s="166">
        <v>42</v>
      </c>
      <c r="B43" s="172" t="s">
        <v>49</v>
      </c>
      <c r="C43" s="170" t="s">
        <v>12</v>
      </c>
      <c r="D43" s="170">
        <v>7</v>
      </c>
      <c r="E43" s="170">
        <v>0</v>
      </c>
      <c r="F43" s="170">
        <f t="shared" si="0"/>
        <v>7</v>
      </c>
      <c r="G43" s="147">
        <v>615</v>
      </c>
      <c r="H43" s="194">
        <f t="shared" si="1"/>
        <v>4305</v>
      </c>
      <c r="I43" s="196">
        <f t="shared" si="2"/>
        <v>0</v>
      </c>
      <c r="J43" s="147">
        <f t="shared" si="3"/>
        <v>4305</v>
      </c>
      <c r="K43" s="147">
        <f t="shared" si="4"/>
        <v>5295.15</v>
      </c>
      <c r="L43" s="109" t="s">
        <v>266</v>
      </c>
    </row>
    <row r="44" spans="1:12" ht="27">
      <c r="A44" s="166">
        <v>43</v>
      </c>
      <c r="B44" s="172" t="s">
        <v>112</v>
      </c>
      <c r="C44" s="170" t="s">
        <v>12</v>
      </c>
      <c r="D44" s="170">
        <v>2</v>
      </c>
      <c r="E44" s="170">
        <v>1</v>
      </c>
      <c r="F44" s="170">
        <f t="shared" si="0"/>
        <v>3</v>
      </c>
      <c r="G44" s="147">
        <v>190</v>
      </c>
      <c r="H44" s="194">
        <f t="shared" si="1"/>
        <v>380</v>
      </c>
      <c r="I44" s="196">
        <f t="shared" si="2"/>
        <v>190</v>
      </c>
      <c r="J44" s="147">
        <f t="shared" si="3"/>
        <v>570</v>
      </c>
      <c r="K44" s="147">
        <f t="shared" si="4"/>
        <v>701.1</v>
      </c>
      <c r="L44" s="109" t="s">
        <v>138</v>
      </c>
    </row>
    <row r="45" spans="1:12" ht="108">
      <c r="A45" s="167">
        <v>44</v>
      </c>
      <c r="B45" s="172" t="s">
        <v>267</v>
      </c>
      <c r="C45" s="170" t="s">
        <v>12</v>
      </c>
      <c r="D45" s="170">
        <v>4</v>
      </c>
      <c r="E45" s="170">
        <v>1</v>
      </c>
      <c r="F45" s="170">
        <f t="shared" si="0"/>
        <v>5</v>
      </c>
      <c r="G45" s="147">
        <v>350</v>
      </c>
      <c r="H45" s="194">
        <f t="shared" si="1"/>
        <v>1400</v>
      </c>
      <c r="I45" s="196">
        <f t="shared" si="2"/>
        <v>350</v>
      </c>
      <c r="J45" s="147">
        <f t="shared" si="3"/>
        <v>1750</v>
      </c>
      <c r="K45" s="147">
        <f t="shared" si="4"/>
        <v>2152.5</v>
      </c>
      <c r="L45" s="109" t="s">
        <v>268</v>
      </c>
    </row>
    <row r="46" spans="1:12" ht="13.5">
      <c r="A46" s="166">
        <v>45</v>
      </c>
      <c r="B46" s="172" t="s">
        <v>113</v>
      </c>
      <c r="C46" s="170" t="s">
        <v>12</v>
      </c>
      <c r="D46" s="170">
        <v>2</v>
      </c>
      <c r="E46" s="170">
        <v>1</v>
      </c>
      <c r="F46" s="170">
        <f t="shared" si="0"/>
        <v>3</v>
      </c>
      <c r="G46" s="147">
        <v>470</v>
      </c>
      <c r="H46" s="194">
        <f t="shared" si="1"/>
        <v>940</v>
      </c>
      <c r="I46" s="196">
        <f t="shared" si="2"/>
        <v>470</v>
      </c>
      <c r="J46" s="147">
        <f t="shared" si="3"/>
        <v>1410</v>
      </c>
      <c r="K46" s="147">
        <f t="shared" si="4"/>
        <v>1734.3</v>
      </c>
      <c r="L46" s="109" t="s">
        <v>269</v>
      </c>
    </row>
    <row r="47" spans="1:12" ht="27">
      <c r="A47" s="166">
        <v>46</v>
      </c>
      <c r="B47" s="172" t="s">
        <v>114</v>
      </c>
      <c r="C47" s="170" t="s">
        <v>12</v>
      </c>
      <c r="D47" s="170">
        <v>4</v>
      </c>
      <c r="E47" s="170">
        <v>1</v>
      </c>
      <c r="F47" s="170">
        <f t="shared" si="0"/>
        <v>5</v>
      </c>
      <c r="G47" s="147">
        <v>370</v>
      </c>
      <c r="H47" s="194">
        <f t="shared" si="1"/>
        <v>1480</v>
      </c>
      <c r="I47" s="196">
        <f t="shared" si="2"/>
        <v>370</v>
      </c>
      <c r="J47" s="147">
        <f t="shared" si="3"/>
        <v>1850</v>
      </c>
      <c r="K47" s="147">
        <f t="shared" si="4"/>
        <v>2275.5</v>
      </c>
      <c r="L47" s="109" t="s">
        <v>270</v>
      </c>
    </row>
    <row r="48" spans="1:12" ht="178.5" customHeight="1">
      <c r="A48" s="167">
        <v>47</v>
      </c>
      <c r="B48" s="172" t="s">
        <v>115</v>
      </c>
      <c r="C48" s="170" t="s">
        <v>12</v>
      </c>
      <c r="D48" s="170">
        <v>2</v>
      </c>
      <c r="E48" s="170">
        <v>0</v>
      </c>
      <c r="F48" s="170">
        <f t="shared" si="0"/>
        <v>2</v>
      </c>
      <c r="G48" s="147">
        <v>1600</v>
      </c>
      <c r="H48" s="194">
        <f t="shared" si="1"/>
        <v>3200</v>
      </c>
      <c r="I48" s="196">
        <f t="shared" si="2"/>
        <v>0</v>
      </c>
      <c r="J48" s="147">
        <f t="shared" si="3"/>
        <v>3200</v>
      </c>
      <c r="K48" s="147">
        <f t="shared" si="4"/>
        <v>3936</v>
      </c>
      <c r="L48" s="109" t="s">
        <v>282</v>
      </c>
    </row>
    <row r="49" spans="1:12" ht="108.75" customHeight="1">
      <c r="A49" s="166">
        <v>48</v>
      </c>
      <c r="B49" s="172" t="s">
        <v>116</v>
      </c>
      <c r="C49" s="170" t="s">
        <v>12</v>
      </c>
      <c r="D49" s="170">
        <v>1</v>
      </c>
      <c r="E49" s="170">
        <v>0</v>
      </c>
      <c r="F49" s="170">
        <f t="shared" si="0"/>
        <v>1</v>
      </c>
      <c r="G49" s="147">
        <v>1200</v>
      </c>
      <c r="H49" s="194">
        <f t="shared" si="1"/>
        <v>1200</v>
      </c>
      <c r="I49" s="196">
        <f t="shared" si="2"/>
        <v>0</v>
      </c>
      <c r="J49" s="147">
        <f t="shared" si="3"/>
        <v>1200</v>
      </c>
      <c r="K49" s="147">
        <f t="shared" si="4"/>
        <v>1476</v>
      </c>
      <c r="L49" s="109" t="s">
        <v>275</v>
      </c>
    </row>
    <row r="50" spans="1:12" ht="167.25" customHeight="1">
      <c r="A50" s="166">
        <v>49</v>
      </c>
      <c r="B50" s="172" t="s">
        <v>117</v>
      </c>
      <c r="C50" s="170" t="s">
        <v>106</v>
      </c>
      <c r="D50" s="170">
        <v>1</v>
      </c>
      <c r="E50" s="170">
        <v>0</v>
      </c>
      <c r="F50" s="170">
        <f t="shared" si="0"/>
        <v>1</v>
      </c>
      <c r="G50" s="147">
        <v>3291</v>
      </c>
      <c r="H50" s="194">
        <f t="shared" si="1"/>
        <v>3291</v>
      </c>
      <c r="I50" s="196">
        <f t="shared" si="2"/>
        <v>0</v>
      </c>
      <c r="J50" s="147">
        <f t="shared" si="3"/>
        <v>3291</v>
      </c>
      <c r="K50" s="147">
        <f t="shared" si="4"/>
        <v>4047.93</v>
      </c>
      <c r="L50" s="109" t="s">
        <v>276</v>
      </c>
    </row>
    <row r="51" spans="1:12" ht="67.5">
      <c r="A51" s="167">
        <v>50</v>
      </c>
      <c r="B51" s="172" t="s">
        <v>277</v>
      </c>
      <c r="C51" s="170" t="s">
        <v>12</v>
      </c>
      <c r="D51" s="170">
        <v>2</v>
      </c>
      <c r="E51" s="170">
        <v>0</v>
      </c>
      <c r="F51" s="170">
        <f t="shared" si="0"/>
        <v>2</v>
      </c>
      <c r="G51" s="147">
        <v>3241</v>
      </c>
      <c r="H51" s="194">
        <f t="shared" si="1"/>
        <v>6482</v>
      </c>
      <c r="I51" s="196">
        <f t="shared" si="2"/>
        <v>0</v>
      </c>
      <c r="J51" s="147">
        <f t="shared" si="3"/>
        <v>6482</v>
      </c>
      <c r="K51" s="147">
        <f t="shared" si="4"/>
        <v>7972.86</v>
      </c>
      <c r="L51" s="109" t="s">
        <v>278</v>
      </c>
    </row>
    <row r="52" spans="1:12" ht="54">
      <c r="A52" s="166">
        <v>51</v>
      </c>
      <c r="B52" s="172" t="s">
        <v>279</v>
      </c>
      <c r="C52" s="170" t="s">
        <v>12</v>
      </c>
      <c r="D52" s="170">
        <v>2</v>
      </c>
      <c r="E52" s="170">
        <v>0</v>
      </c>
      <c r="F52" s="170">
        <f t="shared" si="0"/>
        <v>2</v>
      </c>
      <c r="G52" s="147">
        <v>946</v>
      </c>
      <c r="H52" s="194">
        <f t="shared" si="1"/>
        <v>1892</v>
      </c>
      <c r="I52" s="196">
        <f t="shared" si="2"/>
        <v>0</v>
      </c>
      <c r="J52" s="147">
        <f t="shared" si="3"/>
        <v>1892</v>
      </c>
      <c r="K52" s="147">
        <f t="shared" si="4"/>
        <v>2327.16</v>
      </c>
      <c r="L52" s="109" t="s">
        <v>280</v>
      </c>
    </row>
    <row r="53" spans="1:12" ht="57.75" customHeight="1">
      <c r="A53" s="166">
        <v>52</v>
      </c>
      <c r="B53" s="172" t="s">
        <v>118</v>
      </c>
      <c r="C53" s="170" t="s">
        <v>12</v>
      </c>
      <c r="D53" s="170">
        <v>2</v>
      </c>
      <c r="E53" s="170">
        <v>0</v>
      </c>
      <c r="F53" s="170">
        <f t="shared" si="0"/>
        <v>2</v>
      </c>
      <c r="G53" s="147">
        <v>1119</v>
      </c>
      <c r="H53" s="194">
        <f t="shared" si="1"/>
        <v>2238</v>
      </c>
      <c r="I53" s="196">
        <f t="shared" si="2"/>
        <v>0</v>
      </c>
      <c r="J53" s="147">
        <f t="shared" si="3"/>
        <v>2238</v>
      </c>
      <c r="K53" s="147">
        <f t="shared" si="4"/>
        <v>2752.74</v>
      </c>
      <c r="L53" s="109" t="s">
        <v>281</v>
      </c>
    </row>
    <row r="54" spans="1:12" ht="27">
      <c r="A54" s="167">
        <v>53</v>
      </c>
      <c r="B54" s="172" t="s">
        <v>285</v>
      </c>
      <c r="C54" s="170" t="s">
        <v>12</v>
      </c>
      <c r="D54" s="170">
        <v>3</v>
      </c>
      <c r="E54" s="170">
        <v>1</v>
      </c>
      <c r="F54" s="170">
        <f t="shared" si="0"/>
        <v>4</v>
      </c>
      <c r="G54" s="147">
        <v>900</v>
      </c>
      <c r="H54" s="194">
        <f t="shared" si="1"/>
        <v>2700</v>
      </c>
      <c r="I54" s="196">
        <f t="shared" si="2"/>
        <v>900</v>
      </c>
      <c r="J54" s="147">
        <f t="shared" si="3"/>
        <v>3600</v>
      </c>
      <c r="K54" s="147">
        <f t="shared" si="4"/>
        <v>4428</v>
      </c>
      <c r="L54" s="109" t="s">
        <v>286</v>
      </c>
    </row>
    <row r="55" spans="1:12" ht="67.5">
      <c r="A55" s="166">
        <v>54</v>
      </c>
      <c r="B55" s="172" t="s">
        <v>287</v>
      </c>
      <c r="C55" s="170" t="s">
        <v>12</v>
      </c>
      <c r="D55" s="170">
        <v>4</v>
      </c>
      <c r="E55" s="170">
        <v>0</v>
      </c>
      <c r="F55" s="170">
        <f t="shared" si="0"/>
        <v>4</v>
      </c>
      <c r="G55" s="147">
        <v>1450</v>
      </c>
      <c r="H55" s="194">
        <f t="shared" si="1"/>
        <v>5800</v>
      </c>
      <c r="I55" s="196">
        <f t="shared" si="2"/>
        <v>0</v>
      </c>
      <c r="J55" s="147">
        <f t="shared" si="3"/>
        <v>5800</v>
      </c>
      <c r="K55" s="147">
        <f t="shared" si="4"/>
        <v>7134</v>
      </c>
      <c r="L55" s="109" t="s">
        <v>288</v>
      </c>
    </row>
    <row r="56" spans="1:12" ht="27">
      <c r="A56" s="166">
        <v>55</v>
      </c>
      <c r="B56" s="172" t="s">
        <v>120</v>
      </c>
      <c r="C56" s="170" t="s">
        <v>12</v>
      </c>
      <c r="D56" s="170">
        <v>3</v>
      </c>
      <c r="E56" s="170">
        <v>3</v>
      </c>
      <c r="F56" s="170">
        <f t="shared" si="0"/>
        <v>6</v>
      </c>
      <c r="G56" s="147">
        <v>400</v>
      </c>
      <c r="H56" s="194">
        <f t="shared" si="1"/>
        <v>1200</v>
      </c>
      <c r="I56" s="196">
        <f t="shared" si="2"/>
        <v>1200</v>
      </c>
      <c r="J56" s="147">
        <f t="shared" si="3"/>
        <v>2400</v>
      </c>
      <c r="K56" s="147">
        <f t="shared" si="4"/>
        <v>2952</v>
      </c>
      <c r="L56" s="109" t="s">
        <v>289</v>
      </c>
    </row>
    <row r="57" spans="1:12" ht="13.5">
      <c r="A57" s="167">
        <v>56</v>
      </c>
      <c r="B57" s="172" t="s">
        <v>309</v>
      </c>
      <c r="C57" s="170" t="s">
        <v>12</v>
      </c>
      <c r="D57" s="170">
        <v>2</v>
      </c>
      <c r="E57" s="170">
        <v>0</v>
      </c>
      <c r="F57" s="170">
        <f t="shared" si="0"/>
        <v>2</v>
      </c>
      <c r="G57" s="147">
        <v>750</v>
      </c>
      <c r="H57" s="194">
        <f t="shared" si="1"/>
        <v>1500</v>
      </c>
      <c r="I57" s="196">
        <f t="shared" si="2"/>
        <v>0</v>
      </c>
      <c r="J57" s="147">
        <f t="shared" si="3"/>
        <v>1500</v>
      </c>
      <c r="K57" s="147">
        <f t="shared" si="4"/>
        <v>1845</v>
      </c>
      <c r="L57" s="109" t="s">
        <v>310</v>
      </c>
    </row>
    <row r="58" spans="1:12" ht="31.5" customHeight="1">
      <c r="A58" s="202"/>
      <c r="B58" s="197"/>
      <c r="C58" s="198"/>
      <c r="D58" s="198"/>
      <c r="E58" s="198"/>
      <c r="F58" s="198"/>
      <c r="G58" s="199"/>
      <c r="H58" s="199">
        <f>SUM(H2:H57)</f>
        <v>216561</v>
      </c>
      <c r="I58" s="200">
        <f>SUM(I2:I57)</f>
        <v>91425</v>
      </c>
      <c r="J58" s="199">
        <f>SUM(J2:J57)</f>
        <v>307986</v>
      </c>
      <c r="K58" s="199">
        <f t="shared" si="4"/>
        <v>378822.77999999997</v>
      </c>
      <c r="L58" s="201"/>
    </row>
    <row r="59" spans="1:12" ht="203.25" customHeight="1">
      <c r="A59" s="184" t="s">
        <v>325</v>
      </c>
      <c r="B59" s="110" t="s">
        <v>121</v>
      </c>
      <c r="C59" s="170" t="s">
        <v>12</v>
      </c>
      <c r="D59" s="170">
        <v>1</v>
      </c>
      <c r="E59" s="170">
        <v>0</v>
      </c>
      <c r="F59" s="170">
        <f>D59+E59</f>
        <v>1</v>
      </c>
      <c r="G59" s="147">
        <v>44000</v>
      </c>
      <c r="H59" s="194">
        <v>44000</v>
      </c>
      <c r="I59" s="196">
        <v>0</v>
      </c>
      <c r="J59" s="180">
        <v>44000</v>
      </c>
      <c r="K59" s="147">
        <f t="shared" ref="K59:K69" si="5">J59*1.23</f>
        <v>54120</v>
      </c>
      <c r="L59" s="109" t="s">
        <v>290</v>
      </c>
    </row>
    <row r="60" spans="1:12" ht="111" customHeight="1">
      <c r="A60" s="184" t="s">
        <v>326</v>
      </c>
      <c r="B60" s="110" t="s">
        <v>122</v>
      </c>
      <c r="C60" s="170" t="s">
        <v>12</v>
      </c>
      <c r="D60" s="170">
        <v>1</v>
      </c>
      <c r="E60" s="170">
        <v>0</v>
      </c>
      <c r="F60" s="170">
        <f t="shared" ref="F60:F69" si="6">D60+E60</f>
        <v>1</v>
      </c>
      <c r="G60" s="147">
        <v>11100</v>
      </c>
      <c r="H60" s="194">
        <v>11100</v>
      </c>
      <c r="I60" s="196">
        <v>0</v>
      </c>
      <c r="J60" s="180">
        <v>11100</v>
      </c>
      <c r="K60" s="147">
        <f t="shared" si="5"/>
        <v>13653</v>
      </c>
      <c r="L60" s="109" t="s">
        <v>291</v>
      </c>
    </row>
    <row r="61" spans="1:12" ht="71.25" customHeight="1">
      <c r="A61" s="167" t="s">
        <v>327</v>
      </c>
      <c r="B61" s="110" t="s">
        <v>292</v>
      </c>
      <c r="C61" s="170" t="s">
        <v>12</v>
      </c>
      <c r="D61" s="170">
        <v>1</v>
      </c>
      <c r="E61" s="170">
        <v>0</v>
      </c>
      <c r="F61" s="170">
        <f t="shared" si="6"/>
        <v>1</v>
      </c>
      <c r="G61" s="147">
        <v>16078</v>
      </c>
      <c r="H61" s="194">
        <v>16078</v>
      </c>
      <c r="I61" s="196">
        <v>0</v>
      </c>
      <c r="J61" s="180">
        <v>16078</v>
      </c>
      <c r="K61" s="147">
        <f t="shared" si="5"/>
        <v>19775.939999999999</v>
      </c>
      <c r="L61" s="109" t="s">
        <v>293</v>
      </c>
    </row>
    <row r="62" spans="1:12" ht="40.5">
      <c r="A62" s="184" t="s">
        <v>328</v>
      </c>
      <c r="B62" s="110" t="s">
        <v>123</v>
      </c>
      <c r="C62" s="170" t="s">
        <v>12</v>
      </c>
      <c r="D62" s="170"/>
      <c r="E62" s="170">
        <v>0</v>
      </c>
      <c r="F62" s="170">
        <f t="shared" si="6"/>
        <v>0</v>
      </c>
      <c r="G62" s="147">
        <v>18387.8</v>
      </c>
      <c r="H62" s="194">
        <v>18387.8</v>
      </c>
      <c r="I62" s="196">
        <v>0</v>
      </c>
      <c r="J62" s="180">
        <v>18387.8</v>
      </c>
      <c r="K62" s="147">
        <f t="shared" si="5"/>
        <v>22616.993999999999</v>
      </c>
      <c r="L62" s="109" t="s">
        <v>294</v>
      </c>
    </row>
    <row r="63" spans="1:12" ht="325.5" customHeight="1">
      <c r="A63" s="184" t="s">
        <v>329</v>
      </c>
      <c r="B63" s="110" t="s">
        <v>124</v>
      </c>
      <c r="C63" s="170" t="s">
        <v>12</v>
      </c>
      <c r="D63" s="170">
        <v>1</v>
      </c>
      <c r="E63" s="170">
        <v>0</v>
      </c>
      <c r="F63" s="170">
        <f t="shared" si="6"/>
        <v>1</v>
      </c>
      <c r="G63" s="147">
        <v>25203.25</v>
      </c>
      <c r="H63" s="194">
        <v>25203.25</v>
      </c>
      <c r="I63" s="196">
        <v>0</v>
      </c>
      <c r="J63" s="180">
        <v>25203.25</v>
      </c>
      <c r="K63" s="147">
        <f t="shared" si="5"/>
        <v>30999.997500000001</v>
      </c>
      <c r="L63" s="109" t="s">
        <v>295</v>
      </c>
    </row>
    <row r="64" spans="1:12" ht="108">
      <c r="A64" s="167" t="s">
        <v>330</v>
      </c>
      <c r="B64" s="110" t="s">
        <v>125</v>
      </c>
      <c r="C64" s="170" t="s">
        <v>12</v>
      </c>
      <c r="D64" s="170">
        <v>1</v>
      </c>
      <c r="E64" s="170">
        <v>0</v>
      </c>
      <c r="F64" s="170">
        <f t="shared" si="6"/>
        <v>1</v>
      </c>
      <c r="G64" s="147">
        <v>52845.53</v>
      </c>
      <c r="H64" s="194">
        <v>52845.53</v>
      </c>
      <c r="I64" s="196">
        <v>0</v>
      </c>
      <c r="J64" s="180">
        <v>52845.53</v>
      </c>
      <c r="K64" s="147">
        <f t="shared" si="5"/>
        <v>65000.001899999996</v>
      </c>
      <c r="L64" s="109" t="s">
        <v>296</v>
      </c>
    </row>
    <row r="65" spans="1:12" ht="84.75" customHeight="1">
      <c r="A65" s="184" t="s">
        <v>331</v>
      </c>
      <c r="B65" s="110" t="s">
        <v>297</v>
      </c>
      <c r="C65" s="170" t="s">
        <v>12</v>
      </c>
      <c r="D65" s="170">
        <v>1</v>
      </c>
      <c r="E65" s="170">
        <v>0</v>
      </c>
      <c r="F65" s="170">
        <f t="shared" si="6"/>
        <v>1</v>
      </c>
      <c r="G65" s="147">
        <v>15284.55</v>
      </c>
      <c r="H65" s="194">
        <v>15284.55</v>
      </c>
      <c r="I65" s="196">
        <v>0</v>
      </c>
      <c r="J65" s="180">
        <v>15284.55</v>
      </c>
      <c r="K65" s="147">
        <f t="shared" si="5"/>
        <v>18799.996499999997</v>
      </c>
      <c r="L65" s="109" t="s">
        <v>298</v>
      </c>
    </row>
    <row r="66" spans="1:12" ht="279.75" customHeight="1">
      <c r="A66" s="184" t="s">
        <v>332</v>
      </c>
      <c r="B66" s="138" t="s">
        <v>299</v>
      </c>
      <c r="C66" s="136" t="s">
        <v>12</v>
      </c>
      <c r="D66" s="136">
        <v>1</v>
      </c>
      <c r="E66" s="136">
        <v>0</v>
      </c>
      <c r="F66" s="170">
        <f t="shared" si="6"/>
        <v>1</v>
      </c>
      <c r="G66" s="158">
        <v>48000</v>
      </c>
      <c r="H66" s="194">
        <v>48000</v>
      </c>
      <c r="I66" s="196">
        <v>0</v>
      </c>
      <c r="J66" s="180">
        <v>48000</v>
      </c>
      <c r="K66" s="147">
        <f t="shared" si="5"/>
        <v>59040</v>
      </c>
      <c r="L66" s="109" t="s">
        <v>300</v>
      </c>
    </row>
    <row r="67" spans="1:12" ht="135">
      <c r="A67" s="167" t="s">
        <v>333</v>
      </c>
      <c r="B67" s="138" t="s">
        <v>126</v>
      </c>
      <c r="C67" s="136" t="s">
        <v>12</v>
      </c>
      <c r="D67" s="136">
        <v>1</v>
      </c>
      <c r="E67" s="136">
        <v>0</v>
      </c>
      <c r="F67" s="170">
        <f t="shared" si="6"/>
        <v>1</v>
      </c>
      <c r="G67" s="158">
        <v>8279.67</v>
      </c>
      <c r="H67" s="194">
        <v>8279.67</v>
      </c>
      <c r="I67" s="196">
        <v>0</v>
      </c>
      <c r="J67" s="181">
        <v>8279.67</v>
      </c>
      <c r="K67" s="147">
        <f t="shared" si="5"/>
        <v>10183.9941</v>
      </c>
      <c r="L67" s="109" t="s">
        <v>301</v>
      </c>
    </row>
    <row r="68" spans="1:12" ht="216">
      <c r="A68" s="184" t="s">
        <v>334</v>
      </c>
      <c r="B68" s="110" t="s">
        <v>119</v>
      </c>
      <c r="C68" s="170" t="s">
        <v>12</v>
      </c>
      <c r="D68" s="170">
        <v>2</v>
      </c>
      <c r="E68" s="170">
        <v>0</v>
      </c>
      <c r="F68" s="170">
        <f t="shared" si="6"/>
        <v>2</v>
      </c>
      <c r="G68" s="147">
        <v>11750</v>
      </c>
      <c r="H68" s="194">
        <v>23500</v>
      </c>
      <c r="I68" s="196">
        <v>0</v>
      </c>
      <c r="J68" s="180">
        <f>F68*G68</f>
        <v>23500</v>
      </c>
      <c r="K68" s="147">
        <f t="shared" si="5"/>
        <v>28905</v>
      </c>
      <c r="L68" s="109" t="s">
        <v>304</v>
      </c>
    </row>
    <row r="69" spans="1:12" ht="67.5">
      <c r="A69" s="184" t="s">
        <v>335</v>
      </c>
      <c r="B69" s="110" t="s">
        <v>302</v>
      </c>
      <c r="C69" s="170" t="s">
        <v>12</v>
      </c>
      <c r="D69" s="170">
        <v>1</v>
      </c>
      <c r="E69" s="170">
        <v>0</v>
      </c>
      <c r="F69" s="170">
        <f t="shared" si="6"/>
        <v>1</v>
      </c>
      <c r="G69" s="147">
        <v>11000</v>
      </c>
      <c r="H69" s="194">
        <v>11000</v>
      </c>
      <c r="I69" s="196">
        <v>0</v>
      </c>
      <c r="J69" s="180">
        <v>11000</v>
      </c>
      <c r="K69" s="147">
        <f t="shared" si="5"/>
        <v>13530</v>
      </c>
      <c r="L69" s="109" t="s">
        <v>303</v>
      </c>
    </row>
    <row r="70" spans="1:12" ht="40.5" customHeight="1">
      <c r="A70" s="184"/>
      <c r="B70" s="110"/>
      <c r="C70" s="192"/>
      <c r="D70" s="192"/>
      <c r="E70" s="192"/>
      <c r="F70" s="192"/>
      <c r="G70" s="147">
        <f>SUM(G59:G69)</f>
        <v>261928.80000000002</v>
      </c>
      <c r="H70" s="194">
        <f>SUM(H59:H69)</f>
        <v>273678.80000000005</v>
      </c>
      <c r="I70" s="196">
        <f>SUM(I59:I69)</f>
        <v>0</v>
      </c>
      <c r="J70" s="180">
        <f>SUM(J59:J69)</f>
        <v>273678.80000000005</v>
      </c>
      <c r="K70" s="147">
        <f>J70*1.23</f>
        <v>336624.92400000006</v>
      </c>
      <c r="L70" s="109"/>
    </row>
    <row r="71" spans="1:12" ht="40.5" customHeight="1">
      <c r="A71" s="254" t="s">
        <v>337</v>
      </c>
      <c r="B71" s="255"/>
      <c r="C71" s="255"/>
      <c r="D71" s="255"/>
      <c r="E71" s="255"/>
      <c r="F71" s="256"/>
      <c r="G71" s="147"/>
      <c r="H71" s="194">
        <f>H70+H58</f>
        <v>490239.80000000005</v>
      </c>
      <c r="I71" s="196"/>
      <c r="J71" s="180">
        <f>J70+J58</f>
        <v>581664.80000000005</v>
      </c>
      <c r="K71" s="147">
        <f>J71*1.23</f>
        <v>715447.70400000003</v>
      </c>
      <c r="L71" s="109"/>
    </row>
    <row r="72" spans="1:12" ht="67.5" customHeight="1">
      <c r="J72" s="185"/>
      <c r="K72" s="185"/>
    </row>
  </sheetData>
  <mergeCells count="1">
    <mergeCell ref="A71:F71"/>
  </mergeCells>
  <printOptions horizontalCentered="1"/>
  <pageMargins left="0.11811023622047245" right="0.31496062992125984" top="0.15748031496062992" bottom="0.15748031496062992" header="0.31496062992125984" footer="0.31496062992125984"/>
  <pageSetup paperSize="9" scale="65" fitToWidth="0" fitToHeight="0" orientation="landscape" r:id="rId1"/>
  <rowBreaks count="3" manualBreakCount="3">
    <brk id="6" max="11" man="1"/>
    <brk id="10" max="16383"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opLeftCell="A70" workbookViewId="0">
      <selection activeCell="I71" sqref="I71"/>
    </sheetView>
  </sheetViews>
  <sheetFormatPr defaultRowHeight="13.5"/>
  <cols>
    <col min="1" max="1" width="43.42578125" style="95" customWidth="1"/>
    <col min="2" max="2" width="9.140625" style="95" customWidth="1"/>
    <col min="3" max="3" width="14.42578125" style="95" customWidth="1"/>
    <col min="4" max="4" width="16.140625" style="95" customWidth="1"/>
    <col min="5" max="5" width="16.42578125" style="95" customWidth="1"/>
    <col min="6" max="6" width="19" style="95" customWidth="1"/>
    <col min="7" max="7" width="15.7109375" style="95" customWidth="1"/>
    <col min="8" max="16384" width="9.140625" style="95"/>
  </cols>
  <sheetData>
    <row r="1" spans="1:7" ht="18.75">
      <c r="A1" s="264" t="s">
        <v>221</v>
      </c>
      <c r="B1" s="264"/>
      <c r="C1" s="264"/>
      <c r="D1" s="264"/>
      <c r="E1" s="264"/>
      <c r="F1" s="264"/>
      <c r="G1" s="264"/>
    </row>
    <row r="2" spans="1:7" ht="14.25">
      <c r="A2" s="258" t="s">
        <v>141</v>
      </c>
      <c r="B2" s="259" t="s">
        <v>12</v>
      </c>
      <c r="C2" s="258" t="s">
        <v>142</v>
      </c>
      <c r="D2" s="261"/>
      <c r="E2" s="262"/>
      <c r="F2" s="261" t="s">
        <v>147</v>
      </c>
      <c r="G2" s="257" t="s">
        <v>144</v>
      </c>
    </row>
    <row r="3" spans="1:7" ht="14.25">
      <c r="A3" s="258"/>
      <c r="B3" s="260"/>
      <c r="C3" s="258"/>
      <c r="D3" s="97">
        <v>75404</v>
      </c>
      <c r="E3" s="97">
        <v>75405</v>
      </c>
      <c r="F3" s="263"/>
      <c r="G3" s="257"/>
    </row>
    <row r="4" spans="1:7" ht="30" customHeight="1">
      <c r="A4" s="16" t="s">
        <v>154</v>
      </c>
      <c r="B4" s="74">
        <v>30</v>
      </c>
      <c r="C4" s="74" t="s">
        <v>145</v>
      </c>
      <c r="D4" s="87">
        <v>2030</v>
      </c>
      <c r="E4" s="88">
        <v>2320</v>
      </c>
      <c r="F4" s="87">
        <f>SUM(D4+E4)</f>
        <v>4350</v>
      </c>
      <c r="G4" s="69"/>
    </row>
    <row r="5" spans="1:7" ht="30" customHeight="1">
      <c r="A5" s="16" t="s">
        <v>155</v>
      </c>
      <c r="B5" s="74">
        <v>30</v>
      </c>
      <c r="C5" s="74" t="s">
        <v>145</v>
      </c>
      <c r="D5" s="87">
        <v>7700</v>
      </c>
      <c r="E5" s="88">
        <v>8800</v>
      </c>
      <c r="F5" s="87">
        <f t="shared" ref="F5:F67" si="0">SUM(D5+E5)</f>
        <v>16500</v>
      </c>
      <c r="G5" s="69"/>
    </row>
    <row r="6" spans="1:7" ht="30" customHeight="1">
      <c r="A6" s="16" t="s">
        <v>156</v>
      </c>
      <c r="B6" s="74">
        <v>30</v>
      </c>
      <c r="C6" s="74" t="s">
        <v>145</v>
      </c>
      <c r="D6" s="87">
        <v>21280</v>
      </c>
      <c r="E6" s="88">
        <v>24320</v>
      </c>
      <c r="F6" s="87">
        <f t="shared" si="0"/>
        <v>45600</v>
      </c>
      <c r="G6" s="69"/>
    </row>
    <row r="7" spans="1:7" ht="30" customHeight="1">
      <c r="A7" s="80" t="s">
        <v>157</v>
      </c>
      <c r="B7" s="74">
        <v>8</v>
      </c>
      <c r="C7" s="74" t="s">
        <v>145</v>
      </c>
      <c r="D7" s="87">
        <v>11920</v>
      </c>
      <c r="E7" s="88">
        <v>0</v>
      </c>
      <c r="F7" s="87">
        <f t="shared" si="0"/>
        <v>11920</v>
      </c>
      <c r="G7" s="69"/>
    </row>
    <row r="8" spans="1:7" ht="30" customHeight="1">
      <c r="A8" s="16" t="s">
        <v>158</v>
      </c>
      <c r="B8" s="74">
        <v>14</v>
      </c>
      <c r="C8" s="74" t="s">
        <v>145</v>
      </c>
      <c r="D8" s="87">
        <v>5400</v>
      </c>
      <c r="E8" s="88">
        <v>7200</v>
      </c>
      <c r="F8" s="87">
        <f t="shared" si="0"/>
        <v>12600</v>
      </c>
      <c r="G8" s="69"/>
    </row>
    <row r="9" spans="1:7" ht="30" customHeight="1">
      <c r="A9" s="16" t="s">
        <v>159</v>
      </c>
      <c r="B9" s="74">
        <v>16</v>
      </c>
      <c r="C9" s="74" t="s">
        <v>145</v>
      </c>
      <c r="D9" s="87">
        <v>5600</v>
      </c>
      <c r="E9" s="88">
        <v>5600</v>
      </c>
      <c r="F9" s="87">
        <f t="shared" si="0"/>
        <v>11200</v>
      </c>
      <c r="G9" s="69"/>
    </row>
    <row r="10" spans="1:7" ht="30" customHeight="1">
      <c r="A10" s="16" t="s">
        <v>160</v>
      </c>
      <c r="B10" s="74">
        <v>15</v>
      </c>
      <c r="C10" s="74" t="s">
        <v>145</v>
      </c>
      <c r="D10" s="87">
        <v>11300</v>
      </c>
      <c r="E10" s="88">
        <v>5650</v>
      </c>
      <c r="F10" s="87">
        <f t="shared" si="0"/>
        <v>16950</v>
      </c>
      <c r="G10" s="69"/>
    </row>
    <row r="11" spans="1:7" ht="30" customHeight="1">
      <c r="A11" s="16" t="s">
        <v>161</v>
      </c>
      <c r="B11" s="74">
        <v>2</v>
      </c>
      <c r="C11" s="74" t="s">
        <v>145</v>
      </c>
      <c r="D11" s="87">
        <v>2400</v>
      </c>
      <c r="E11" s="88">
        <v>0</v>
      </c>
      <c r="F11" s="87">
        <f t="shared" si="0"/>
        <v>2400</v>
      </c>
      <c r="G11" s="69"/>
    </row>
    <row r="12" spans="1:7" ht="30" customHeight="1">
      <c r="A12" s="16" t="s">
        <v>162</v>
      </c>
      <c r="B12" s="74">
        <v>4</v>
      </c>
      <c r="C12" s="74" t="s">
        <v>145</v>
      </c>
      <c r="D12" s="87">
        <v>1860</v>
      </c>
      <c r="E12" s="88">
        <v>620</v>
      </c>
      <c r="F12" s="87">
        <f t="shared" si="0"/>
        <v>2480</v>
      </c>
      <c r="G12" s="69"/>
    </row>
    <row r="13" spans="1:7" ht="30" customHeight="1">
      <c r="A13" s="16" t="s">
        <v>163</v>
      </c>
      <c r="B13" s="74">
        <v>9</v>
      </c>
      <c r="C13" s="74" t="s">
        <v>145</v>
      </c>
      <c r="D13" s="87">
        <v>3840</v>
      </c>
      <c r="E13" s="88">
        <v>480</v>
      </c>
      <c r="F13" s="87">
        <f t="shared" si="0"/>
        <v>4320</v>
      </c>
      <c r="G13" s="69"/>
    </row>
    <row r="14" spans="1:7" ht="30" customHeight="1">
      <c r="A14" s="16" t="s">
        <v>132</v>
      </c>
      <c r="B14" s="74">
        <v>24</v>
      </c>
      <c r="C14" s="74" t="s">
        <v>145</v>
      </c>
      <c r="D14" s="87">
        <v>296</v>
      </c>
      <c r="E14" s="88">
        <v>592</v>
      </c>
      <c r="F14" s="87">
        <f t="shared" si="0"/>
        <v>888</v>
      </c>
      <c r="G14" s="69"/>
    </row>
    <row r="15" spans="1:7" ht="30" customHeight="1">
      <c r="A15" s="16" t="s">
        <v>164</v>
      </c>
      <c r="B15" s="74">
        <v>24</v>
      </c>
      <c r="C15" s="74" t="s">
        <v>145</v>
      </c>
      <c r="D15" s="87">
        <v>1280</v>
      </c>
      <c r="E15" s="88">
        <v>2560</v>
      </c>
      <c r="F15" s="87">
        <f t="shared" si="0"/>
        <v>3840</v>
      </c>
      <c r="G15" s="69"/>
    </row>
    <row r="16" spans="1:7" ht="30" customHeight="1">
      <c r="A16" s="16" t="s">
        <v>165</v>
      </c>
      <c r="B16" s="74">
        <v>24</v>
      </c>
      <c r="C16" s="74" t="s">
        <v>145</v>
      </c>
      <c r="D16" s="87">
        <v>2160</v>
      </c>
      <c r="E16" s="88">
        <v>4320</v>
      </c>
      <c r="F16" s="87">
        <f t="shared" si="0"/>
        <v>6480</v>
      </c>
      <c r="G16" s="69"/>
    </row>
    <row r="17" spans="1:7" ht="30" customHeight="1">
      <c r="A17" s="16" t="s">
        <v>166</v>
      </c>
      <c r="B17" s="74">
        <v>10</v>
      </c>
      <c r="C17" s="74" t="s">
        <v>145</v>
      </c>
      <c r="D17" s="87">
        <v>2850</v>
      </c>
      <c r="E17" s="88">
        <v>2850</v>
      </c>
      <c r="F17" s="87">
        <f t="shared" si="0"/>
        <v>5700</v>
      </c>
      <c r="G17" s="69"/>
    </row>
    <row r="18" spans="1:7" ht="30" customHeight="1">
      <c r="A18" s="16" t="s">
        <v>167</v>
      </c>
      <c r="B18" s="74">
        <v>3</v>
      </c>
      <c r="C18" s="74" t="s">
        <v>145</v>
      </c>
      <c r="D18" s="87">
        <v>380</v>
      </c>
      <c r="E18" s="88">
        <v>190</v>
      </c>
      <c r="F18" s="87">
        <f t="shared" si="0"/>
        <v>570</v>
      </c>
      <c r="G18" s="69"/>
    </row>
    <row r="19" spans="1:7" ht="30" customHeight="1">
      <c r="A19" s="16" t="s">
        <v>168</v>
      </c>
      <c r="B19" s="74">
        <v>3</v>
      </c>
      <c r="C19" s="74" t="s">
        <v>145</v>
      </c>
      <c r="D19" s="87">
        <v>940</v>
      </c>
      <c r="E19" s="88">
        <v>470</v>
      </c>
      <c r="F19" s="87">
        <f t="shared" si="0"/>
        <v>1410</v>
      </c>
      <c r="G19" s="69"/>
    </row>
    <row r="20" spans="1:7" ht="30" customHeight="1">
      <c r="A20" s="16" t="s">
        <v>169</v>
      </c>
      <c r="B20" s="74">
        <v>3</v>
      </c>
      <c r="C20" s="74" t="s">
        <v>145</v>
      </c>
      <c r="D20" s="87">
        <v>740</v>
      </c>
      <c r="E20" s="88">
        <v>370</v>
      </c>
      <c r="F20" s="87">
        <f t="shared" si="0"/>
        <v>1110</v>
      </c>
      <c r="G20" s="69"/>
    </row>
    <row r="21" spans="1:7" ht="30" customHeight="1">
      <c r="A21" s="16" t="s">
        <v>170</v>
      </c>
      <c r="B21" s="74">
        <v>30</v>
      </c>
      <c r="C21" s="74" t="s">
        <v>145</v>
      </c>
      <c r="D21" s="87">
        <v>2660</v>
      </c>
      <c r="E21" s="88">
        <v>3040</v>
      </c>
      <c r="F21" s="87">
        <f t="shared" si="0"/>
        <v>5700</v>
      </c>
      <c r="G21" s="69"/>
    </row>
    <row r="22" spans="1:7" ht="30" customHeight="1">
      <c r="A22" s="89" t="s">
        <v>204</v>
      </c>
      <c r="B22" s="74">
        <v>1</v>
      </c>
      <c r="C22" s="74" t="s">
        <v>145</v>
      </c>
      <c r="D22" s="87">
        <v>3200</v>
      </c>
      <c r="E22" s="88">
        <v>0</v>
      </c>
      <c r="F22" s="87">
        <f t="shared" si="0"/>
        <v>3200</v>
      </c>
      <c r="G22" s="69"/>
    </row>
    <row r="23" spans="1:7" ht="30" customHeight="1">
      <c r="A23" s="89" t="s">
        <v>205</v>
      </c>
      <c r="B23" s="74">
        <v>1</v>
      </c>
      <c r="C23" s="74" t="s">
        <v>145</v>
      </c>
      <c r="D23" s="87">
        <v>4800</v>
      </c>
      <c r="E23" s="88">
        <v>0</v>
      </c>
      <c r="F23" s="87">
        <f t="shared" si="0"/>
        <v>4800</v>
      </c>
      <c r="G23" s="69"/>
    </row>
    <row r="24" spans="1:7" ht="30" customHeight="1">
      <c r="A24" s="89" t="s">
        <v>171</v>
      </c>
      <c r="B24" s="74">
        <v>1</v>
      </c>
      <c r="C24" s="74" t="s">
        <v>145</v>
      </c>
      <c r="D24" s="87">
        <v>6500</v>
      </c>
      <c r="E24" s="88">
        <v>0</v>
      </c>
      <c r="F24" s="87">
        <f t="shared" si="0"/>
        <v>6500</v>
      </c>
      <c r="G24" s="69"/>
    </row>
    <row r="25" spans="1:7" ht="30" customHeight="1">
      <c r="A25" s="89" t="s">
        <v>206</v>
      </c>
      <c r="B25" s="74">
        <v>2</v>
      </c>
      <c r="C25" s="74" t="s">
        <v>145</v>
      </c>
      <c r="D25" s="87">
        <v>6400</v>
      </c>
      <c r="E25" s="88">
        <v>0</v>
      </c>
      <c r="F25" s="87">
        <f t="shared" si="0"/>
        <v>6400</v>
      </c>
      <c r="G25" s="69"/>
    </row>
    <row r="26" spans="1:7" ht="30" customHeight="1">
      <c r="A26" s="89" t="s">
        <v>172</v>
      </c>
      <c r="B26" s="74">
        <v>4</v>
      </c>
      <c r="C26" s="74" t="s">
        <v>145</v>
      </c>
      <c r="D26" s="87">
        <v>200</v>
      </c>
      <c r="E26" s="88">
        <v>0</v>
      </c>
      <c r="F26" s="87">
        <f t="shared" si="0"/>
        <v>200</v>
      </c>
      <c r="G26" s="69"/>
    </row>
    <row r="27" spans="1:7" ht="30" customHeight="1">
      <c r="A27" s="89" t="s">
        <v>173</v>
      </c>
      <c r="B27" s="74">
        <v>10</v>
      </c>
      <c r="C27" s="74" t="s">
        <v>145</v>
      </c>
      <c r="D27" s="87">
        <v>125</v>
      </c>
      <c r="E27" s="88">
        <v>125</v>
      </c>
      <c r="F27" s="87">
        <f t="shared" si="0"/>
        <v>250</v>
      </c>
      <c r="G27" s="69"/>
    </row>
    <row r="28" spans="1:7" ht="30" customHeight="1">
      <c r="A28" s="89" t="s">
        <v>174</v>
      </c>
      <c r="B28" s="74">
        <v>30</v>
      </c>
      <c r="C28" s="74" t="s">
        <v>145</v>
      </c>
      <c r="D28" s="87">
        <v>126</v>
      </c>
      <c r="E28" s="88">
        <v>144</v>
      </c>
      <c r="F28" s="87">
        <f t="shared" si="0"/>
        <v>270</v>
      </c>
      <c r="G28" s="69"/>
    </row>
    <row r="29" spans="1:7" ht="30" customHeight="1">
      <c r="A29" s="89" t="s">
        <v>3</v>
      </c>
      <c r="B29" s="74">
        <v>30</v>
      </c>
      <c r="C29" s="74" t="s">
        <v>145</v>
      </c>
      <c r="D29" s="87">
        <v>378</v>
      </c>
      <c r="E29" s="88">
        <v>432</v>
      </c>
      <c r="F29" s="87">
        <f t="shared" si="0"/>
        <v>810</v>
      </c>
      <c r="G29" s="69"/>
    </row>
    <row r="30" spans="1:7" ht="30" customHeight="1">
      <c r="A30" s="89" t="s">
        <v>175</v>
      </c>
      <c r="B30" s="74">
        <v>2</v>
      </c>
      <c r="C30" s="74" t="s">
        <v>145</v>
      </c>
      <c r="D30" s="87">
        <v>1500</v>
      </c>
      <c r="E30" s="88">
        <v>0</v>
      </c>
      <c r="F30" s="87">
        <f t="shared" si="0"/>
        <v>1500</v>
      </c>
      <c r="G30" s="69"/>
    </row>
    <row r="31" spans="1:7" ht="30" customHeight="1">
      <c r="A31" s="16" t="s">
        <v>153</v>
      </c>
      <c r="B31" s="74">
        <v>10</v>
      </c>
      <c r="C31" s="74" t="s">
        <v>145</v>
      </c>
      <c r="D31" s="87">
        <v>6600</v>
      </c>
      <c r="E31" s="88">
        <v>4400</v>
      </c>
      <c r="F31" s="87">
        <f t="shared" si="0"/>
        <v>11000</v>
      </c>
      <c r="G31" s="69"/>
    </row>
    <row r="32" spans="1:7" ht="30" customHeight="1">
      <c r="A32" s="16" t="s">
        <v>207</v>
      </c>
      <c r="B32" s="74">
        <v>2</v>
      </c>
      <c r="C32" s="74" t="s">
        <v>145</v>
      </c>
      <c r="D32" s="87">
        <v>3798</v>
      </c>
      <c r="E32" s="88">
        <v>0</v>
      </c>
      <c r="F32" s="87">
        <f t="shared" si="0"/>
        <v>3798</v>
      </c>
      <c r="G32" s="69"/>
    </row>
    <row r="33" spans="1:7" ht="30" customHeight="1">
      <c r="A33" s="16" t="s">
        <v>208</v>
      </c>
      <c r="B33" s="74">
        <v>5</v>
      </c>
      <c r="C33" s="74" t="s">
        <v>145</v>
      </c>
      <c r="D33" s="87">
        <v>2695</v>
      </c>
      <c r="E33" s="88">
        <v>0</v>
      </c>
      <c r="F33" s="87">
        <f t="shared" si="0"/>
        <v>2695</v>
      </c>
      <c r="G33" s="69"/>
    </row>
    <row r="34" spans="1:7" ht="30" customHeight="1">
      <c r="A34" s="16" t="s">
        <v>209</v>
      </c>
      <c r="B34" s="74">
        <v>4</v>
      </c>
      <c r="C34" s="74" t="s">
        <v>145</v>
      </c>
      <c r="D34" s="87">
        <v>904</v>
      </c>
      <c r="E34" s="88">
        <v>0</v>
      </c>
      <c r="F34" s="87">
        <f t="shared" si="0"/>
        <v>904</v>
      </c>
      <c r="G34" s="69"/>
    </row>
    <row r="35" spans="1:7" ht="30" customHeight="1">
      <c r="A35" s="16" t="s">
        <v>47</v>
      </c>
      <c r="B35" s="74">
        <v>3</v>
      </c>
      <c r="C35" s="74" t="s">
        <v>145</v>
      </c>
      <c r="D35" s="87">
        <v>1044</v>
      </c>
      <c r="E35" s="88">
        <v>0</v>
      </c>
      <c r="F35" s="87">
        <f t="shared" si="0"/>
        <v>1044</v>
      </c>
      <c r="G35" s="69"/>
    </row>
    <row r="36" spans="1:7" ht="30" customHeight="1">
      <c r="A36" s="89" t="s">
        <v>210</v>
      </c>
      <c r="B36" s="74">
        <v>1</v>
      </c>
      <c r="C36" s="74" t="s">
        <v>145</v>
      </c>
      <c r="D36" s="87">
        <v>5000</v>
      </c>
      <c r="E36" s="88">
        <v>0</v>
      </c>
      <c r="F36" s="87">
        <f t="shared" si="0"/>
        <v>5000</v>
      </c>
      <c r="G36" s="69"/>
    </row>
    <row r="37" spans="1:7" ht="30" customHeight="1">
      <c r="A37" s="16" t="s">
        <v>48</v>
      </c>
      <c r="B37" s="74">
        <v>3</v>
      </c>
      <c r="C37" s="74" t="s">
        <v>145</v>
      </c>
      <c r="D37" s="87">
        <v>11697</v>
      </c>
      <c r="E37" s="88">
        <v>0</v>
      </c>
      <c r="F37" s="87">
        <f t="shared" si="0"/>
        <v>11697</v>
      </c>
      <c r="G37" s="69"/>
    </row>
    <row r="38" spans="1:7" ht="30" customHeight="1">
      <c r="A38" s="16" t="s">
        <v>49</v>
      </c>
      <c r="B38" s="74">
        <v>7</v>
      </c>
      <c r="C38" s="74" t="s">
        <v>145</v>
      </c>
      <c r="D38" s="87">
        <v>4305</v>
      </c>
      <c r="E38" s="88">
        <v>0</v>
      </c>
      <c r="F38" s="87">
        <f t="shared" si="0"/>
        <v>4305</v>
      </c>
      <c r="G38" s="69"/>
    </row>
    <row r="39" spans="1:7" ht="30" customHeight="1">
      <c r="A39" s="16" t="s">
        <v>214</v>
      </c>
      <c r="B39" s="74">
        <v>23</v>
      </c>
      <c r="C39" s="74" t="s">
        <v>145</v>
      </c>
      <c r="D39" s="87">
        <v>10150</v>
      </c>
      <c r="E39" s="88">
        <v>23200</v>
      </c>
      <c r="F39" s="87">
        <f t="shared" si="0"/>
        <v>33350</v>
      </c>
      <c r="G39" s="69"/>
    </row>
    <row r="40" spans="1:7" ht="30" customHeight="1">
      <c r="A40" s="16" t="s">
        <v>215</v>
      </c>
      <c r="B40" s="74">
        <v>16</v>
      </c>
      <c r="C40" s="74" t="s">
        <v>145</v>
      </c>
      <c r="D40" s="87">
        <v>1533</v>
      </c>
      <c r="E40" s="88">
        <v>1971</v>
      </c>
      <c r="F40" s="87">
        <f t="shared" si="0"/>
        <v>3504</v>
      </c>
      <c r="G40" s="69"/>
    </row>
    <row r="41" spans="1:7" ht="30" customHeight="1">
      <c r="A41" s="16" t="s">
        <v>176</v>
      </c>
      <c r="B41" s="74">
        <v>22</v>
      </c>
      <c r="C41" s="74" t="s">
        <v>145</v>
      </c>
      <c r="D41" s="87">
        <v>10710</v>
      </c>
      <c r="E41" s="88">
        <v>28560</v>
      </c>
      <c r="F41" s="87">
        <f t="shared" si="0"/>
        <v>39270</v>
      </c>
      <c r="G41" s="69"/>
    </row>
    <row r="42" spans="1:7" ht="30" customHeight="1">
      <c r="A42" s="89" t="s">
        <v>177</v>
      </c>
      <c r="B42" s="74">
        <v>1</v>
      </c>
      <c r="C42" s="74" t="s">
        <v>145</v>
      </c>
      <c r="D42" s="87">
        <v>4000</v>
      </c>
      <c r="E42" s="88">
        <v>0</v>
      </c>
      <c r="F42" s="87">
        <f t="shared" si="0"/>
        <v>4000</v>
      </c>
      <c r="G42" s="69"/>
    </row>
    <row r="43" spans="1:7" ht="30" customHeight="1">
      <c r="A43" s="16" t="s">
        <v>216</v>
      </c>
      <c r="B43" s="74">
        <v>1</v>
      </c>
      <c r="C43" s="74" t="s">
        <v>145</v>
      </c>
      <c r="D43" s="87">
        <v>3343</v>
      </c>
      <c r="E43" s="88">
        <v>0</v>
      </c>
      <c r="F43" s="87">
        <f t="shared" si="0"/>
        <v>3343</v>
      </c>
      <c r="G43" s="69"/>
    </row>
    <row r="44" spans="1:7" ht="30" customHeight="1">
      <c r="A44" s="89" t="s">
        <v>178</v>
      </c>
      <c r="B44" s="74">
        <v>1</v>
      </c>
      <c r="C44" s="74" t="s">
        <v>145</v>
      </c>
      <c r="D44" s="87">
        <v>3599</v>
      </c>
      <c r="E44" s="88">
        <v>0</v>
      </c>
      <c r="F44" s="87">
        <f t="shared" si="0"/>
        <v>3599</v>
      </c>
      <c r="G44" s="69"/>
    </row>
    <row r="45" spans="1:7" ht="30" customHeight="1">
      <c r="A45" s="89" t="s">
        <v>179</v>
      </c>
      <c r="B45" s="74">
        <v>1</v>
      </c>
      <c r="C45" s="74" t="s">
        <v>145</v>
      </c>
      <c r="D45" s="87">
        <v>3999</v>
      </c>
      <c r="E45" s="88">
        <v>0</v>
      </c>
      <c r="F45" s="87">
        <f t="shared" si="0"/>
        <v>3999</v>
      </c>
      <c r="G45" s="69"/>
    </row>
    <row r="46" spans="1:7" ht="30" customHeight="1">
      <c r="A46" s="16" t="s">
        <v>180</v>
      </c>
      <c r="B46" s="74">
        <v>2</v>
      </c>
      <c r="C46" s="74" t="s">
        <v>145</v>
      </c>
      <c r="D46" s="87">
        <v>1430</v>
      </c>
      <c r="E46" s="88">
        <v>0</v>
      </c>
      <c r="F46" s="87">
        <f t="shared" si="0"/>
        <v>1430</v>
      </c>
      <c r="G46" s="69"/>
    </row>
    <row r="47" spans="1:7" ht="30" customHeight="1">
      <c r="A47" s="89" t="s">
        <v>181</v>
      </c>
      <c r="B47" s="74">
        <v>1</v>
      </c>
      <c r="C47" s="74" t="s">
        <v>145</v>
      </c>
      <c r="D47" s="87">
        <v>1092</v>
      </c>
      <c r="E47" s="88">
        <v>0</v>
      </c>
      <c r="F47" s="87">
        <f t="shared" si="0"/>
        <v>1092</v>
      </c>
      <c r="G47" s="69"/>
    </row>
    <row r="48" spans="1:7" ht="30" customHeight="1">
      <c r="A48" s="89" t="s">
        <v>211</v>
      </c>
      <c r="B48" s="74">
        <v>2</v>
      </c>
      <c r="C48" s="74" t="s">
        <v>145</v>
      </c>
      <c r="D48" s="87">
        <v>1910</v>
      </c>
      <c r="E48" s="88">
        <v>0</v>
      </c>
      <c r="F48" s="87">
        <f t="shared" si="0"/>
        <v>1910</v>
      </c>
      <c r="G48" s="69"/>
    </row>
    <row r="49" spans="1:7" ht="30" customHeight="1">
      <c r="A49" s="16" t="s">
        <v>212</v>
      </c>
      <c r="B49" s="74">
        <v>1</v>
      </c>
      <c r="C49" s="74" t="s">
        <v>145</v>
      </c>
      <c r="D49" s="87">
        <v>2287</v>
      </c>
      <c r="E49" s="88">
        <v>0</v>
      </c>
      <c r="F49" s="87">
        <f t="shared" si="0"/>
        <v>2287</v>
      </c>
      <c r="G49" s="69"/>
    </row>
    <row r="50" spans="1:7" ht="30" customHeight="1">
      <c r="A50" s="16" t="s">
        <v>182</v>
      </c>
      <c r="B50" s="74">
        <v>1</v>
      </c>
      <c r="C50" s="74" t="s">
        <v>145</v>
      </c>
      <c r="D50" s="87">
        <v>1890</v>
      </c>
      <c r="E50" s="88">
        <v>0</v>
      </c>
      <c r="F50" s="87">
        <f t="shared" si="0"/>
        <v>1890</v>
      </c>
      <c r="G50" s="69"/>
    </row>
    <row r="51" spans="1:7" ht="30" customHeight="1">
      <c r="A51" s="16" t="s">
        <v>183</v>
      </c>
      <c r="B51" s="74">
        <v>8</v>
      </c>
      <c r="C51" s="74" t="s">
        <v>145</v>
      </c>
      <c r="D51" s="87">
        <v>3136</v>
      </c>
      <c r="E51" s="88">
        <v>0</v>
      </c>
      <c r="F51" s="87">
        <f t="shared" si="0"/>
        <v>3136</v>
      </c>
      <c r="G51" s="69"/>
    </row>
    <row r="52" spans="1:7" ht="30" customHeight="1">
      <c r="A52" s="16" t="s">
        <v>184</v>
      </c>
      <c r="B52" s="74">
        <v>2</v>
      </c>
      <c r="C52" s="74" t="s">
        <v>145</v>
      </c>
      <c r="D52" s="87">
        <v>4918</v>
      </c>
      <c r="E52" s="88">
        <v>0</v>
      </c>
      <c r="F52" s="87">
        <f t="shared" si="0"/>
        <v>4918</v>
      </c>
      <c r="G52" s="69"/>
    </row>
    <row r="53" spans="1:7" ht="30" customHeight="1">
      <c r="A53" s="45" t="s">
        <v>185</v>
      </c>
      <c r="B53" s="74">
        <v>1</v>
      </c>
      <c r="C53" s="74" t="s">
        <v>145</v>
      </c>
      <c r="D53" s="87">
        <v>1438</v>
      </c>
      <c r="E53" s="88">
        <v>0</v>
      </c>
      <c r="F53" s="87">
        <f t="shared" si="0"/>
        <v>1438</v>
      </c>
      <c r="G53" s="69"/>
    </row>
    <row r="54" spans="1:7" ht="30" customHeight="1">
      <c r="A54" s="89" t="s">
        <v>186</v>
      </c>
      <c r="B54" s="74">
        <v>1</v>
      </c>
      <c r="C54" s="74" t="s">
        <v>145</v>
      </c>
      <c r="D54" s="87">
        <v>3291</v>
      </c>
      <c r="E54" s="88">
        <v>0</v>
      </c>
      <c r="F54" s="87">
        <f t="shared" si="0"/>
        <v>3291</v>
      </c>
      <c r="G54" s="69"/>
    </row>
    <row r="55" spans="1:7" ht="30" customHeight="1">
      <c r="A55" s="16" t="s">
        <v>213</v>
      </c>
      <c r="B55" s="74">
        <v>8</v>
      </c>
      <c r="C55" s="74" t="s">
        <v>145</v>
      </c>
      <c r="D55" s="87">
        <v>26232</v>
      </c>
      <c r="E55" s="88">
        <v>0</v>
      </c>
      <c r="F55" s="87">
        <f t="shared" si="0"/>
        <v>26232</v>
      </c>
      <c r="G55" s="69"/>
    </row>
    <row r="56" spans="1:7" ht="30" customHeight="1">
      <c r="A56" s="16" t="s">
        <v>187</v>
      </c>
      <c r="B56" s="74">
        <v>2</v>
      </c>
      <c r="C56" s="74" t="s">
        <v>145</v>
      </c>
      <c r="D56" s="87">
        <v>1730</v>
      </c>
      <c r="E56" s="88">
        <v>0</v>
      </c>
      <c r="F56" s="87">
        <f t="shared" si="0"/>
        <v>1730</v>
      </c>
      <c r="G56" s="69"/>
    </row>
    <row r="57" spans="1:7" ht="41.25" customHeight="1">
      <c r="A57" s="16" t="s">
        <v>217</v>
      </c>
      <c r="B57" s="74">
        <v>3</v>
      </c>
      <c r="C57" s="74" t="s">
        <v>145</v>
      </c>
      <c r="D57" s="87">
        <v>4995</v>
      </c>
      <c r="E57" s="88">
        <v>0</v>
      </c>
      <c r="F57" s="87">
        <f t="shared" si="0"/>
        <v>4995</v>
      </c>
      <c r="G57" s="69"/>
    </row>
    <row r="58" spans="1:7" ht="30" customHeight="1">
      <c r="A58" s="16" t="s">
        <v>188</v>
      </c>
      <c r="B58" s="74">
        <v>2</v>
      </c>
      <c r="C58" s="74" t="s">
        <v>145</v>
      </c>
      <c r="D58" s="87">
        <v>6482</v>
      </c>
      <c r="E58" s="88">
        <v>0</v>
      </c>
      <c r="F58" s="87">
        <f t="shared" si="0"/>
        <v>6482</v>
      </c>
      <c r="G58" s="69"/>
    </row>
    <row r="59" spans="1:7" ht="30" customHeight="1">
      <c r="A59" s="16" t="s">
        <v>189</v>
      </c>
      <c r="B59" s="74">
        <v>2</v>
      </c>
      <c r="C59" s="74" t="s">
        <v>145</v>
      </c>
      <c r="D59" s="87">
        <v>1892</v>
      </c>
      <c r="E59" s="88">
        <v>0</v>
      </c>
      <c r="F59" s="87">
        <f t="shared" si="0"/>
        <v>1892</v>
      </c>
      <c r="G59" s="69"/>
    </row>
    <row r="60" spans="1:7" ht="30" customHeight="1">
      <c r="A60" s="16" t="s">
        <v>190</v>
      </c>
      <c r="B60" s="74">
        <v>2</v>
      </c>
      <c r="C60" s="74" t="s">
        <v>145</v>
      </c>
      <c r="D60" s="87">
        <v>2238</v>
      </c>
      <c r="E60" s="88">
        <v>0</v>
      </c>
      <c r="F60" s="87">
        <f t="shared" si="0"/>
        <v>2238</v>
      </c>
      <c r="G60" s="69"/>
    </row>
    <row r="61" spans="1:7" ht="30" customHeight="1">
      <c r="A61" s="16" t="s">
        <v>191</v>
      </c>
      <c r="B61" s="74">
        <v>1</v>
      </c>
      <c r="C61" s="74" t="s">
        <v>145</v>
      </c>
      <c r="D61" s="87">
        <v>3999</v>
      </c>
      <c r="E61" s="88">
        <v>0</v>
      </c>
      <c r="F61" s="87">
        <f t="shared" si="0"/>
        <v>3999</v>
      </c>
      <c r="G61" s="69"/>
    </row>
    <row r="62" spans="1:7" ht="30" customHeight="1">
      <c r="A62" s="16" t="s">
        <v>219</v>
      </c>
      <c r="B62" s="74">
        <v>4</v>
      </c>
      <c r="C62" s="74" t="s">
        <v>145</v>
      </c>
      <c r="D62" s="87">
        <v>4132</v>
      </c>
      <c r="E62" s="88">
        <v>0</v>
      </c>
      <c r="F62" s="87">
        <f t="shared" si="0"/>
        <v>4132</v>
      </c>
      <c r="G62" s="69"/>
    </row>
    <row r="63" spans="1:7" ht="30" customHeight="1">
      <c r="A63" s="16" t="s">
        <v>218</v>
      </c>
      <c r="B63" s="74">
        <v>4</v>
      </c>
      <c r="C63" s="74" t="s">
        <v>145</v>
      </c>
      <c r="D63" s="87">
        <v>5800</v>
      </c>
      <c r="E63" s="88">
        <v>0</v>
      </c>
      <c r="F63" s="87">
        <f t="shared" si="0"/>
        <v>5800</v>
      </c>
      <c r="G63" s="69"/>
    </row>
    <row r="64" spans="1:7" ht="30" customHeight="1">
      <c r="A64" s="16" t="s">
        <v>192</v>
      </c>
      <c r="B64" s="74">
        <v>1</v>
      </c>
      <c r="C64" s="74" t="s">
        <v>145</v>
      </c>
      <c r="D64" s="87">
        <v>400</v>
      </c>
      <c r="E64" s="88">
        <v>0</v>
      </c>
      <c r="F64" s="87">
        <f t="shared" si="0"/>
        <v>400</v>
      </c>
      <c r="G64" s="69"/>
    </row>
    <row r="65" spans="1:7" ht="30" customHeight="1">
      <c r="A65" s="16" t="s">
        <v>193</v>
      </c>
      <c r="B65" s="74">
        <v>1</v>
      </c>
      <c r="C65" s="74" t="s">
        <v>145</v>
      </c>
      <c r="D65" s="87">
        <v>135</v>
      </c>
      <c r="E65" s="88">
        <v>0</v>
      </c>
      <c r="F65" s="87">
        <f t="shared" si="0"/>
        <v>135</v>
      </c>
      <c r="G65" s="69"/>
    </row>
    <row r="66" spans="1:7" ht="30" customHeight="1">
      <c r="A66" s="16" t="s">
        <v>220</v>
      </c>
      <c r="B66" s="74">
        <v>1</v>
      </c>
      <c r="C66" s="74" t="s">
        <v>145</v>
      </c>
      <c r="D66" s="87">
        <v>1870</v>
      </c>
      <c r="E66" s="88">
        <v>0</v>
      </c>
      <c r="F66" s="87">
        <f t="shared" si="0"/>
        <v>1870</v>
      </c>
      <c r="G66" s="69"/>
    </row>
    <row r="67" spans="1:7" ht="30" customHeight="1">
      <c r="A67" s="16" t="s">
        <v>79</v>
      </c>
      <c r="B67" s="74">
        <v>1</v>
      </c>
      <c r="C67" s="74" t="s">
        <v>145</v>
      </c>
      <c r="D67" s="87">
        <v>419</v>
      </c>
      <c r="E67" s="88">
        <v>0</v>
      </c>
      <c r="F67" s="87">
        <f t="shared" si="0"/>
        <v>419</v>
      </c>
      <c r="G67" s="69"/>
    </row>
    <row r="68" spans="1:7" ht="30" customHeight="1">
      <c r="A68" s="90"/>
      <c r="B68" s="90"/>
      <c r="C68" s="90"/>
      <c r="D68" s="93">
        <f>SUM(D4:D67)</f>
        <v>262958</v>
      </c>
      <c r="E68" s="94">
        <f>SUM(E4:E67)</f>
        <v>128214</v>
      </c>
      <c r="F68" s="93">
        <f>SUM(F4:F67)</f>
        <v>391172</v>
      </c>
      <c r="G68" s="90"/>
    </row>
    <row r="69" spans="1:7" ht="14.25" customHeight="1">
      <c r="A69" s="258" t="s">
        <v>141</v>
      </c>
      <c r="B69" s="259" t="s">
        <v>12</v>
      </c>
      <c r="C69" s="258" t="s">
        <v>142</v>
      </c>
      <c r="D69" s="261"/>
      <c r="E69" s="262"/>
      <c r="F69" s="261" t="s">
        <v>147</v>
      </c>
      <c r="G69" s="257" t="s">
        <v>144</v>
      </c>
    </row>
    <row r="70" spans="1:7" ht="14.25" customHeight="1">
      <c r="A70" s="258"/>
      <c r="B70" s="260"/>
      <c r="C70" s="258"/>
      <c r="D70" s="97">
        <v>75404</v>
      </c>
      <c r="E70" s="97">
        <v>75405</v>
      </c>
      <c r="F70" s="263"/>
      <c r="G70" s="257"/>
    </row>
    <row r="71" spans="1:7" ht="30" customHeight="1">
      <c r="A71" s="75" t="s">
        <v>194</v>
      </c>
      <c r="B71" s="76">
        <v>1</v>
      </c>
      <c r="C71" s="76" t="s">
        <v>148</v>
      </c>
      <c r="D71" s="92">
        <v>54120</v>
      </c>
      <c r="E71" s="88"/>
      <c r="F71" s="92">
        <v>54120</v>
      </c>
      <c r="G71" s="69"/>
    </row>
    <row r="72" spans="1:7" ht="30" customHeight="1">
      <c r="A72" s="45" t="s">
        <v>195</v>
      </c>
      <c r="B72" s="76">
        <v>1</v>
      </c>
      <c r="C72" s="76" t="s">
        <v>148</v>
      </c>
      <c r="D72" s="92">
        <v>11307</v>
      </c>
      <c r="E72" s="88"/>
      <c r="F72" s="92">
        <v>11307</v>
      </c>
      <c r="G72" s="69"/>
    </row>
    <row r="73" spans="1:7" ht="30" customHeight="1">
      <c r="A73" s="45" t="s">
        <v>196</v>
      </c>
      <c r="B73" s="76">
        <v>1</v>
      </c>
      <c r="C73" s="76" t="s">
        <v>148</v>
      </c>
      <c r="D73" s="92">
        <v>16078</v>
      </c>
      <c r="E73" s="88"/>
      <c r="F73" s="92">
        <v>16078</v>
      </c>
      <c r="G73" s="69"/>
    </row>
    <row r="74" spans="1:7" ht="30" customHeight="1">
      <c r="A74" s="16" t="s">
        <v>197</v>
      </c>
      <c r="B74" s="76">
        <v>1</v>
      </c>
      <c r="C74" s="76" t="s">
        <v>148</v>
      </c>
      <c r="D74" s="87">
        <v>21387</v>
      </c>
      <c r="E74" s="88"/>
      <c r="F74" s="87">
        <v>21387</v>
      </c>
      <c r="G74" s="69"/>
    </row>
    <row r="75" spans="1:7" ht="30" customHeight="1">
      <c r="A75" s="79" t="s">
        <v>198</v>
      </c>
      <c r="B75" s="76">
        <v>1</v>
      </c>
      <c r="C75" s="76" t="s">
        <v>148</v>
      </c>
      <c r="D75" s="87">
        <v>31000</v>
      </c>
      <c r="E75" s="88"/>
      <c r="F75" s="87">
        <v>31000</v>
      </c>
      <c r="G75" s="69"/>
    </row>
    <row r="76" spans="1:7" ht="30" customHeight="1">
      <c r="A76" s="45" t="s">
        <v>199</v>
      </c>
      <c r="B76" s="76">
        <v>1</v>
      </c>
      <c r="C76" s="76" t="s">
        <v>148</v>
      </c>
      <c r="D76" s="87">
        <v>65000</v>
      </c>
      <c r="E76" s="88"/>
      <c r="F76" s="87">
        <v>65000</v>
      </c>
      <c r="G76" s="69"/>
    </row>
    <row r="77" spans="1:7" ht="30" customHeight="1">
      <c r="A77" s="79" t="s">
        <v>119</v>
      </c>
      <c r="B77" s="76">
        <v>2</v>
      </c>
      <c r="C77" s="76" t="s">
        <v>148</v>
      </c>
      <c r="D77" s="87">
        <v>23500</v>
      </c>
      <c r="E77" s="88"/>
      <c r="F77" s="87">
        <v>23500</v>
      </c>
      <c r="G77" s="69"/>
    </row>
    <row r="78" spans="1:7" ht="30" customHeight="1">
      <c r="A78" s="79" t="s">
        <v>200</v>
      </c>
      <c r="B78" s="76">
        <v>1</v>
      </c>
      <c r="C78" s="76" t="s">
        <v>148</v>
      </c>
      <c r="D78" s="87">
        <v>18800</v>
      </c>
      <c r="E78" s="88"/>
      <c r="F78" s="87">
        <v>18800</v>
      </c>
      <c r="G78" s="69"/>
    </row>
    <row r="79" spans="1:7" ht="30" customHeight="1">
      <c r="A79" s="79" t="s">
        <v>201</v>
      </c>
      <c r="B79" s="76">
        <v>1</v>
      </c>
      <c r="C79" s="76" t="s">
        <v>148</v>
      </c>
      <c r="D79" s="92">
        <v>51660</v>
      </c>
      <c r="E79" s="88"/>
      <c r="F79" s="92">
        <v>51660</v>
      </c>
      <c r="G79" s="69"/>
    </row>
    <row r="80" spans="1:7" ht="30" customHeight="1">
      <c r="A80" s="80" t="s">
        <v>109</v>
      </c>
      <c r="B80" s="76">
        <v>1</v>
      </c>
      <c r="C80" s="76" t="s">
        <v>148</v>
      </c>
      <c r="D80" s="87">
        <v>11000</v>
      </c>
      <c r="E80" s="88"/>
      <c r="F80" s="87">
        <v>11000</v>
      </c>
      <c r="G80" s="69"/>
    </row>
    <row r="81" spans="1:7" ht="30" customHeight="1">
      <c r="A81" s="80" t="s">
        <v>39</v>
      </c>
      <c r="B81" s="76">
        <v>1</v>
      </c>
      <c r="C81" s="76" t="s">
        <v>148</v>
      </c>
      <c r="D81" s="87">
        <v>10184</v>
      </c>
      <c r="E81" s="88"/>
      <c r="F81" s="87">
        <v>10184</v>
      </c>
      <c r="G81" s="69"/>
    </row>
    <row r="82" spans="1:7" ht="30" customHeight="1">
      <c r="A82" s="90"/>
      <c r="B82" s="96"/>
      <c r="C82" s="90"/>
      <c r="D82" s="93">
        <f>SUM(D71:D81)</f>
        <v>314036</v>
      </c>
      <c r="E82" s="91"/>
      <c r="F82" s="93">
        <f>SUM(F71:F81)</f>
        <v>314036</v>
      </c>
      <c r="G82" s="90"/>
    </row>
  </sheetData>
  <mergeCells count="13">
    <mergeCell ref="A1:G1"/>
    <mergeCell ref="A2:A3"/>
    <mergeCell ref="B2:B3"/>
    <mergeCell ref="C2:C3"/>
    <mergeCell ref="D2:E2"/>
    <mergeCell ref="F2:F3"/>
    <mergeCell ref="G2:G3"/>
    <mergeCell ref="G69:G70"/>
    <mergeCell ref="A69:A70"/>
    <mergeCell ref="B69:B70"/>
    <mergeCell ref="C69:C70"/>
    <mergeCell ref="D69:E69"/>
    <mergeCell ref="F69:F70"/>
  </mergeCells>
  <pageMargins left="0.70866141732283472" right="0.70866141732283472" top="0.74803149606299213" bottom="0.74803149606299213"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C19" sqref="C19"/>
    </sheetView>
  </sheetViews>
  <sheetFormatPr defaultRowHeight="12.75"/>
  <cols>
    <col min="1" max="1" width="45.85546875" customWidth="1"/>
    <col min="2" max="2" width="21" customWidth="1"/>
    <col min="3" max="3" width="7.85546875" customWidth="1"/>
    <col min="6" max="6" width="14.28515625" customWidth="1"/>
    <col min="7" max="7" width="9.5703125" bestFit="1" customWidth="1"/>
    <col min="9" max="9" width="13.140625" customWidth="1"/>
  </cols>
  <sheetData>
    <row r="1" spans="1:9" ht="19.5">
      <c r="A1" s="268" t="s">
        <v>149</v>
      </c>
      <c r="B1" s="268"/>
      <c r="C1" s="268"/>
      <c r="D1" s="268"/>
      <c r="E1" s="268"/>
      <c r="F1" s="268"/>
      <c r="G1" s="268"/>
      <c r="H1" s="268"/>
      <c r="I1" s="268"/>
    </row>
    <row r="2" spans="1:9" ht="15">
      <c r="A2" s="269" t="s">
        <v>150</v>
      </c>
      <c r="B2" s="270" t="s">
        <v>142</v>
      </c>
      <c r="C2" s="271" t="s">
        <v>151</v>
      </c>
      <c r="D2" s="271"/>
      <c r="E2" s="271"/>
      <c r="F2" s="271"/>
      <c r="G2" s="271"/>
      <c r="H2" s="271"/>
      <c r="I2" s="272" t="s">
        <v>143</v>
      </c>
    </row>
    <row r="3" spans="1:9" ht="15">
      <c r="A3" s="269"/>
      <c r="B3" s="270"/>
      <c r="C3" s="73">
        <v>75401</v>
      </c>
      <c r="D3" s="73">
        <v>75402</v>
      </c>
      <c r="E3" s="73">
        <v>75403</v>
      </c>
      <c r="F3" s="73">
        <v>75404</v>
      </c>
      <c r="G3" s="73">
        <v>75405</v>
      </c>
      <c r="H3" s="73">
        <v>75495</v>
      </c>
      <c r="I3" s="273"/>
    </row>
    <row r="4" spans="1:9" ht="15">
      <c r="A4" s="77" t="s">
        <v>203</v>
      </c>
      <c r="B4" s="85" t="s">
        <v>145</v>
      </c>
      <c r="C4" s="77">
        <f>SUM(C5:C5)</f>
        <v>0</v>
      </c>
      <c r="D4" s="77">
        <f>SUM(D5:D5)</f>
        <v>0</v>
      </c>
      <c r="E4" s="77">
        <f>SUM(E5:E5)</f>
        <v>0</v>
      </c>
      <c r="F4" s="82">
        <v>262958</v>
      </c>
      <c r="G4" s="82">
        <v>128214</v>
      </c>
      <c r="H4" s="77">
        <f>SUM(H5:H5)</f>
        <v>0</v>
      </c>
      <c r="I4" s="82">
        <f>SUM(F4+G4)</f>
        <v>391172</v>
      </c>
    </row>
    <row r="5" spans="1:9" ht="15">
      <c r="A5" s="72"/>
      <c r="B5" s="81"/>
      <c r="C5" s="72"/>
      <c r="D5" s="72"/>
      <c r="E5" s="72"/>
      <c r="F5" s="72"/>
      <c r="G5" s="72"/>
      <c r="H5" s="72"/>
      <c r="I5" s="78">
        <f t="shared" ref="I5" si="0">SUM(C5:H5)</f>
        <v>0</v>
      </c>
    </row>
    <row r="6" spans="1:9" ht="15">
      <c r="A6" s="77" t="s">
        <v>202</v>
      </c>
      <c r="B6" s="85" t="s">
        <v>148</v>
      </c>
      <c r="C6" s="77">
        <f t="shared" ref="C6:H6" si="1">SUM(C7:C7)</f>
        <v>0</v>
      </c>
      <c r="D6" s="77">
        <f t="shared" si="1"/>
        <v>0</v>
      </c>
      <c r="E6" s="77">
        <f t="shared" si="1"/>
        <v>0</v>
      </c>
      <c r="F6" s="84">
        <v>314036</v>
      </c>
      <c r="G6" s="77"/>
      <c r="H6" s="77">
        <f t="shared" si="1"/>
        <v>0</v>
      </c>
      <c r="I6" s="84">
        <v>314036</v>
      </c>
    </row>
    <row r="7" spans="1:9" ht="15">
      <c r="A7" s="72"/>
      <c r="B7" s="81"/>
      <c r="C7" s="72"/>
      <c r="D7" s="72"/>
      <c r="E7" s="72"/>
      <c r="F7" s="72"/>
      <c r="G7" s="72"/>
      <c r="H7" s="72"/>
      <c r="I7" s="78">
        <f t="shared" ref="I7" si="2">SUM(C7:H7)</f>
        <v>0</v>
      </c>
    </row>
    <row r="8" spans="1:9" ht="15.75">
      <c r="A8" s="265" t="s">
        <v>152</v>
      </c>
      <c r="B8" s="266"/>
      <c r="C8" s="266"/>
      <c r="D8" s="266"/>
      <c r="E8" s="266"/>
      <c r="F8" s="266"/>
      <c r="G8" s="266"/>
      <c r="H8" s="267"/>
      <c r="I8" s="83">
        <f>I4+I6</f>
        <v>705208</v>
      </c>
    </row>
  </sheetData>
  <mergeCells count="6">
    <mergeCell ref="A8:H8"/>
    <mergeCell ref="A1:I1"/>
    <mergeCell ref="A2:A3"/>
    <mergeCell ref="B2:B3"/>
    <mergeCell ref="C2:H2"/>
    <mergeCell ref="I2:I3"/>
  </mergeCells>
  <pageMargins left="0.70866141732283472" right="0.70866141732283472" top="0.74803149606299213" bottom="0.74803149606299213"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Normal="100" zoomScaleSheetLayoutView="100" workbookViewId="0">
      <selection activeCell="O7" sqref="O7"/>
    </sheetView>
  </sheetViews>
  <sheetFormatPr defaultRowHeight="14.25"/>
  <cols>
    <col min="1" max="1" width="6.85546875" style="36" customWidth="1"/>
    <col min="2" max="2" width="38.140625" style="37" customWidth="1"/>
    <col min="3" max="3" width="8.85546875" style="36" customWidth="1"/>
    <col min="4" max="4" width="8.5703125" style="36" customWidth="1"/>
    <col min="5" max="5" width="9.140625" style="36"/>
    <col min="6" max="6" width="9.28515625" style="36" bestFit="1" customWidth="1"/>
    <col min="7" max="7" width="10.140625" style="37" bestFit="1" customWidth="1"/>
    <col min="8" max="8" width="12.7109375" style="37" customWidth="1"/>
    <col min="9" max="10" width="12.5703125" style="37" customWidth="1"/>
    <col min="11" max="16384" width="9.140625" style="37"/>
  </cols>
  <sheetData>
    <row r="1" spans="1:10" s="28" customFormat="1" ht="39" customHeight="1">
      <c r="A1" s="279" t="s">
        <v>4</v>
      </c>
      <c r="B1" s="279"/>
      <c r="C1" s="279"/>
      <c r="D1" s="279"/>
      <c r="E1" s="279"/>
      <c r="F1" s="279"/>
      <c r="G1" s="279"/>
      <c r="H1" s="26"/>
      <c r="I1" s="26"/>
      <c r="J1" s="27">
        <v>43346</v>
      </c>
    </row>
    <row r="2" spans="1:10" s="29" customFormat="1" ht="16.5">
      <c r="A2" s="280" t="s">
        <v>2</v>
      </c>
      <c r="B2" s="274" t="s">
        <v>1</v>
      </c>
      <c r="C2" s="274" t="s">
        <v>5</v>
      </c>
      <c r="D2" s="276" t="s">
        <v>7</v>
      </c>
      <c r="E2" s="282" t="s">
        <v>6</v>
      </c>
      <c r="F2" s="284" t="s">
        <v>0</v>
      </c>
      <c r="G2" s="282" t="s">
        <v>8</v>
      </c>
      <c r="H2" s="274" t="s">
        <v>30</v>
      </c>
      <c r="I2" s="276" t="s">
        <v>31</v>
      </c>
      <c r="J2" s="277" t="s">
        <v>9</v>
      </c>
    </row>
    <row r="3" spans="1:10" s="29" customFormat="1" ht="33" customHeight="1">
      <c r="A3" s="281"/>
      <c r="B3" s="275"/>
      <c r="C3" s="275"/>
      <c r="D3" s="276"/>
      <c r="E3" s="283"/>
      <c r="F3" s="284"/>
      <c r="G3" s="282"/>
      <c r="H3" s="275"/>
      <c r="I3" s="276"/>
      <c r="J3" s="278"/>
    </row>
    <row r="4" spans="1:10" s="28" customFormat="1" ht="39" customHeight="1">
      <c r="A4" s="30">
        <v>1</v>
      </c>
      <c r="B4" s="31" t="s">
        <v>72</v>
      </c>
      <c r="C4" s="30">
        <v>2</v>
      </c>
      <c r="D4" s="30">
        <v>0</v>
      </c>
      <c r="E4" s="30" t="s">
        <v>12</v>
      </c>
      <c r="F4" s="30">
        <f t="shared" ref="F4:F10" si="0">+D4+C4</f>
        <v>2</v>
      </c>
      <c r="G4" s="32">
        <v>1119</v>
      </c>
      <c r="H4" s="32">
        <f t="shared" ref="H4:H11" si="1">+G4*C4</f>
        <v>2238</v>
      </c>
      <c r="I4" s="32">
        <f t="shared" ref="I4:I11" si="2">+D4*G4</f>
        <v>0</v>
      </c>
      <c r="J4" s="32">
        <f t="shared" ref="J4:J11" si="3">+H4+I4</f>
        <v>2238</v>
      </c>
    </row>
    <row r="5" spans="1:10" s="28" customFormat="1" ht="39" customHeight="1">
      <c r="A5" s="30">
        <v>2</v>
      </c>
      <c r="B5" s="31" t="s">
        <v>73</v>
      </c>
      <c r="C5" s="30">
        <v>1</v>
      </c>
      <c r="D5" s="30">
        <v>0</v>
      </c>
      <c r="E5" s="30" t="s">
        <v>12</v>
      </c>
      <c r="F5" s="30">
        <f t="shared" si="0"/>
        <v>1</v>
      </c>
      <c r="G5" s="32">
        <v>3999</v>
      </c>
      <c r="H5" s="32">
        <f t="shared" si="1"/>
        <v>3999</v>
      </c>
      <c r="I5" s="32">
        <f t="shared" si="2"/>
        <v>0</v>
      </c>
      <c r="J5" s="32">
        <f t="shared" si="3"/>
        <v>3999</v>
      </c>
    </row>
    <row r="6" spans="1:10" s="28" customFormat="1" ht="39" customHeight="1">
      <c r="A6" s="30">
        <v>3</v>
      </c>
      <c r="B6" s="31" t="s">
        <v>74</v>
      </c>
      <c r="C6" s="30">
        <v>4</v>
      </c>
      <c r="D6" s="30">
        <v>0</v>
      </c>
      <c r="E6" s="30" t="s">
        <v>12</v>
      </c>
      <c r="F6" s="30">
        <f t="shared" si="0"/>
        <v>4</v>
      </c>
      <c r="G6" s="32">
        <v>1033</v>
      </c>
      <c r="H6" s="32">
        <f t="shared" si="1"/>
        <v>4132</v>
      </c>
      <c r="I6" s="32">
        <f t="shared" si="2"/>
        <v>0</v>
      </c>
      <c r="J6" s="32">
        <f t="shared" si="3"/>
        <v>4132</v>
      </c>
    </row>
    <row r="7" spans="1:10" s="28" customFormat="1" ht="39" customHeight="1">
      <c r="A7" s="30">
        <v>4</v>
      </c>
      <c r="B7" s="31" t="s">
        <v>75</v>
      </c>
      <c r="C7" s="30">
        <v>4</v>
      </c>
      <c r="D7" s="30">
        <v>0</v>
      </c>
      <c r="E7" s="30" t="s">
        <v>12</v>
      </c>
      <c r="F7" s="30">
        <f t="shared" si="0"/>
        <v>4</v>
      </c>
      <c r="G7" s="32">
        <v>1450</v>
      </c>
      <c r="H7" s="32">
        <f t="shared" si="1"/>
        <v>5800</v>
      </c>
      <c r="I7" s="32">
        <f t="shared" si="2"/>
        <v>0</v>
      </c>
      <c r="J7" s="32">
        <f t="shared" si="3"/>
        <v>5800</v>
      </c>
    </row>
    <row r="8" spans="1:10" s="28" customFormat="1" ht="39" customHeight="1">
      <c r="A8" s="30">
        <v>5</v>
      </c>
      <c r="B8" s="31" t="s">
        <v>76</v>
      </c>
      <c r="C8" s="30">
        <v>2</v>
      </c>
      <c r="D8" s="30">
        <v>0</v>
      </c>
      <c r="E8" s="30" t="s">
        <v>12</v>
      </c>
      <c r="F8" s="30">
        <f t="shared" si="0"/>
        <v>2</v>
      </c>
      <c r="G8" s="32">
        <v>11750</v>
      </c>
      <c r="H8" s="32">
        <f t="shared" si="1"/>
        <v>23500</v>
      </c>
      <c r="I8" s="32">
        <f t="shared" si="2"/>
        <v>0</v>
      </c>
      <c r="J8" s="32">
        <f t="shared" si="3"/>
        <v>23500</v>
      </c>
    </row>
    <row r="9" spans="1:10" s="28" customFormat="1" ht="39" customHeight="1">
      <c r="A9" s="30">
        <v>6</v>
      </c>
      <c r="B9" s="31" t="s">
        <v>77</v>
      </c>
      <c r="C9" s="30">
        <v>1</v>
      </c>
      <c r="D9" s="30">
        <v>0</v>
      </c>
      <c r="E9" s="30" t="s">
        <v>12</v>
      </c>
      <c r="F9" s="30">
        <f t="shared" si="0"/>
        <v>1</v>
      </c>
      <c r="G9" s="32">
        <v>135</v>
      </c>
      <c r="H9" s="32">
        <f t="shared" si="1"/>
        <v>135</v>
      </c>
      <c r="I9" s="32">
        <f t="shared" si="2"/>
        <v>0</v>
      </c>
      <c r="J9" s="32">
        <f t="shared" si="3"/>
        <v>135</v>
      </c>
    </row>
    <row r="10" spans="1:10" s="28" customFormat="1" ht="39" customHeight="1">
      <c r="A10" s="30">
        <v>7</v>
      </c>
      <c r="B10" s="15" t="s">
        <v>78</v>
      </c>
      <c r="C10" s="30">
        <v>1</v>
      </c>
      <c r="D10" s="30">
        <v>0</v>
      </c>
      <c r="E10" s="30" t="s">
        <v>12</v>
      </c>
      <c r="F10" s="30">
        <f t="shared" si="0"/>
        <v>1</v>
      </c>
      <c r="G10" s="32">
        <v>1870</v>
      </c>
      <c r="H10" s="32">
        <f t="shared" si="1"/>
        <v>1870</v>
      </c>
      <c r="I10" s="32">
        <f t="shared" si="2"/>
        <v>0</v>
      </c>
      <c r="J10" s="32">
        <f t="shared" si="3"/>
        <v>1870</v>
      </c>
    </row>
    <row r="11" spans="1:10" s="28" customFormat="1" ht="39" customHeight="1">
      <c r="A11" s="30">
        <v>8</v>
      </c>
      <c r="B11" s="38" t="s">
        <v>79</v>
      </c>
      <c r="C11" s="30">
        <v>1</v>
      </c>
      <c r="D11" s="30">
        <v>0</v>
      </c>
      <c r="E11" s="30" t="s">
        <v>12</v>
      </c>
      <c r="F11" s="30">
        <v>1</v>
      </c>
      <c r="G11" s="32">
        <v>419</v>
      </c>
      <c r="H11" s="32">
        <f t="shared" si="1"/>
        <v>419</v>
      </c>
      <c r="I11" s="32">
        <f t="shared" si="2"/>
        <v>0</v>
      </c>
      <c r="J11" s="32">
        <f t="shared" si="3"/>
        <v>419</v>
      </c>
    </row>
    <row r="12" spans="1:10" s="28" customFormat="1" ht="35.25" customHeight="1">
      <c r="A12" s="30"/>
      <c r="B12" s="33" t="s">
        <v>62</v>
      </c>
      <c r="C12" s="30"/>
      <c r="D12" s="30"/>
      <c r="E12" s="30"/>
      <c r="F12" s="30"/>
      <c r="G12" s="32"/>
      <c r="H12" s="25">
        <f>SUM(H4:H11)</f>
        <v>42093</v>
      </c>
      <c r="I12" s="25">
        <f>SUM(I4:I8)</f>
        <v>0</v>
      </c>
      <c r="J12" s="25">
        <f>SUM(J4:J11)</f>
        <v>42093</v>
      </c>
    </row>
    <row r="13" spans="1:10" s="28" customFormat="1" ht="16.5">
      <c r="A13" s="34"/>
      <c r="C13" s="34"/>
      <c r="D13" s="34"/>
      <c r="E13" s="34"/>
      <c r="F13" s="34"/>
      <c r="G13" s="35"/>
      <c r="H13" s="35"/>
      <c r="I13" s="35"/>
      <c r="J13" s="35"/>
    </row>
    <row r="14" spans="1:10" s="28" customFormat="1" ht="16.5">
      <c r="A14" s="34"/>
      <c r="C14" s="34"/>
      <c r="D14" s="34"/>
      <c r="E14" s="34"/>
      <c r="F14" s="34"/>
      <c r="G14" s="35"/>
      <c r="H14" s="35"/>
      <c r="I14" s="35"/>
      <c r="J14" s="35"/>
    </row>
    <row r="15" spans="1:10" s="28" customFormat="1" ht="16.5">
      <c r="A15" s="34"/>
      <c r="C15" s="34"/>
      <c r="D15" s="34"/>
      <c r="E15" s="34"/>
      <c r="F15" s="34"/>
      <c r="G15" s="35"/>
      <c r="H15" s="35"/>
      <c r="I15" s="35"/>
      <c r="J15" s="35"/>
    </row>
    <row r="16" spans="1:10" s="28" customFormat="1" ht="16.5">
      <c r="A16" s="34"/>
      <c r="C16" s="34"/>
      <c r="D16" s="34"/>
      <c r="E16" s="34"/>
      <c r="F16" s="34"/>
      <c r="G16" s="35"/>
      <c r="H16" s="35"/>
      <c r="I16" s="35"/>
      <c r="J16" s="35"/>
    </row>
    <row r="17" spans="1:10" s="28" customFormat="1" ht="16.5">
      <c r="A17" s="34"/>
      <c r="C17" s="34"/>
      <c r="D17" s="34"/>
      <c r="E17" s="34"/>
      <c r="F17" s="34"/>
      <c r="G17" s="35"/>
      <c r="H17" s="35"/>
      <c r="I17" s="35"/>
      <c r="J17" s="35"/>
    </row>
    <row r="18" spans="1:10" s="28" customFormat="1" ht="16.5">
      <c r="A18" s="34"/>
      <c r="C18" s="34"/>
      <c r="D18" s="34"/>
      <c r="E18" s="34"/>
      <c r="F18" s="34"/>
      <c r="G18" s="35"/>
      <c r="H18" s="35"/>
      <c r="I18" s="35"/>
      <c r="J18" s="35"/>
    </row>
    <row r="19" spans="1:10" s="28" customFormat="1" ht="16.5">
      <c r="A19" s="34"/>
      <c r="C19" s="34"/>
      <c r="D19" s="34"/>
      <c r="E19" s="34"/>
      <c r="F19" s="34"/>
      <c r="G19" s="35"/>
      <c r="H19" s="35"/>
      <c r="I19" s="35"/>
      <c r="J19" s="35"/>
    </row>
    <row r="20" spans="1:10" s="28" customFormat="1" ht="16.5">
      <c r="A20" s="34"/>
      <c r="C20" s="34"/>
      <c r="D20" s="34"/>
      <c r="E20" s="34"/>
      <c r="F20" s="34"/>
      <c r="G20" s="35"/>
      <c r="H20" s="35"/>
      <c r="I20" s="35"/>
      <c r="J20" s="35"/>
    </row>
    <row r="21" spans="1:10" s="28" customFormat="1" ht="16.5">
      <c r="A21" s="34"/>
      <c r="C21" s="34"/>
      <c r="D21" s="34"/>
      <c r="E21" s="34"/>
      <c r="F21" s="34"/>
      <c r="G21" s="35"/>
      <c r="H21" s="35"/>
      <c r="I21" s="35"/>
      <c r="J21" s="35"/>
    </row>
    <row r="22" spans="1:10" s="28" customFormat="1" ht="16.5">
      <c r="A22" s="34"/>
      <c r="C22" s="34"/>
      <c r="D22" s="34"/>
      <c r="E22" s="34"/>
      <c r="F22" s="34"/>
      <c r="G22" s="35"/>
      <c r="H22" s="35"/>
      <c r="I22" s="35"/>
      <c r="J22" s="35"/>
    </row>
    <row r="23" spans="1:10" s="28" customFormat="1" ht="16.5">
      <c r="A23" s="34"/>
      <c r="C23" s="34"/>
      <c r="D23" s="34"/>
      <c r="E23" s="34"/>
      <c r="F23" s="34"/>
      <c r="G23" s="35"/>
      <c r="H23" s="35"/>
      <c r="I23" s="35"/>
      <c r="J23" s="35"/>
    </row>
    <row r="24" spans="1:10" s="28" customFormat="1" ht="16.5">
      <c r="A24" s="34"/>
      <c r="C24" s="34"/>
      <c r="D24" s="34"/>
      <c r="E24" s="34"/>
      <c r="F24" s="34"/>
      <c r="G24" s="35"/>
      <c r="H24" s="35"/>
      <c r="I24" s="35"/>
      <c r="J24" s="35"/>
    </row>
    <row r="25" spans="1:10" s="28" customFormat="1" ht="16.5">
      <c r="A25" s="34"/>
      <c r="C25" s="34"/>
      <c r="D25" s="34"/>
      <c r="E25" s="34"/>
      <c r="F25" s="34"/>
      <c r="G25" s="35"/>
      <c r="H25" s="35"/>
      <c r="I25" s="35"/>
      <c r="J25" s="35"/>
    </row>
    <row r="26" spans="1:10" s="28" customFormat="1" ht="16.5">
      <c r="A26" s="34"/>
      <c r="C26" s="34"/>
      <c r="D26" s="34"/>
      <c r="E26" s="34"/>
      <c r="F26" s="34"/>
      <c r="G26" s="35"/>
      <c r="H26" s="35"/>
      <c r="I26" s="35"/>
      <c r="J26" s="35"/>
    </row>
    <row r="27" spans="1:10" s="28" customFormat="1" ht="16.5">
      <c r="A27" s="34"/>
      <c r="C27" s="34"/>
      <c r="D27" s="34"/>
      <c r="E27" s="34"/>
      <c r="F27" s="34"/>
      <c r="G27" s="35"/>
      <c r="H27" s="35"/>
      <c r="I27" s="35"/>
      <c r="J27" s="35"/>
    </row>
    <row r="28" spans="1:10" s="28" customFormat="1" ht="16.5">
      <c r="A28" s="34"/>
      <c r="C28" s="34"/>
      <c r="D28" s="34"/>
      <c r="E28" s="34"/>
      <c r="F28" s="34"/>
      <c r="G28" s="35"/>
      <c r="H28" s="35"/>
      <c r="I28" s="35"/>
      <c r="J28" s="35"/>
    </row>
    <row r="29" spans="1:10" s="28" customFormat="1" ht="16.5">
      <c r="A29" s="34"/>
      <c r="C29" s="34"/>
      <c r="D29" s="34"/>
      <c r="E29" s="34"/>
      <c r="F29" s="34"/>
      <c r="G29" s="35"/>
      <c r="H29" s="35"/>
      <c r="I29" s="35"/>
      <c r="J29" s="35"/>
    </row>
    <row r="30" spans="1:10" s="28" customFormat="1" ht="16.5">
      <c r="A30" s="34"/>
      <c r="C30" s="34"/>
      <c r="D30" s="34"/>
      <c r="E30" s="34"/>
      <c r="F30" s="34"/>
    </row>
    <row r="31" spans="1:10" s="28" customFormat="1" ht="16.5">
      <c r="A31" s="34"/>
      <c r="C31" s="34"/>
      <c r="D31" s="34"/>
      <c r="E31" s="34"/>
      <c r="F31" s="34"/>
    </row>
    <row r="32" spans="1:10" s="28" customFormat="1" ht="16.5">
      <c r="A32" s="34"/>
      <c r="C32" s="34"/>
      <c r="D32" s="34"/>
      <c r="E32" s="34"/>
      <c r="F32" s="34"/>
    </row>
    <row r="33" spans="1:6" s="28" customFormat="1" ht="16.5">
      <c r="A33" s="34"/>
      <c r="C33" s="34"/>
      <c r="D33" s="34"/>
      <c r="E33" s="34"/>
      <c r="F33" s="34"/>
    </row>
    <row r="34" spans="1:6" s="28" customFormat="1" ht="16.5">
      <c r="A34" s="34"/>
      <c r="C34" s="34"/>
      <c r="D34" s="34"/>
      <c r="E34" s="34"/>
      <c r="F34" s="34"/>
    </row>
    <row r="35" spans="1:6" s="28" customFormat="1" ht="16.5">
      <c r="A35" s="34"/>
      <c r="C35" s="34"/>
      <c r="D35" s="34"/>
      <c r="E35" s="34"/>
      <c r="F35" s="34"/>
    </row>
    <row r="36" spans="1:6" s="28" customFormat="1" ht="16.5">
      <c r="A36" s="34"/>
      <c r="C36" s="34"/>
      <c r="D36" s="34"/>
      <c r="E36" s="34"/>
      <c r="F36" s="34"/>
    </row>
    <row r="37" spans="1:6" s="28" customFormat="1" ht="16.5">
      <c r="A37" s="34"/>
      <c r="C37" s="34"/>
      <c r="D37" s="34"/>
      <c r="E37" s="34"/>
      <c r="F37" s="34"/>
    </row>
    <row r="38" spans="1:6" s="28" customFormat="1" ht="16.5">
      <c r="A38" s="34"/>
      <c r="C38" s="34"/>
      <c r="D38" s="34"/>
      <c r="E38" s="34"/>
      <c r="F38" s="34"/>
    </row>
    <row r="39" spans="1:6" s="28" customFormat="1" ht="16.5">
      <c r="A39" s="34"/>
      <c r="C39" s="34"/>
      <c r="D39" s="34"/>
      <c r="E39" s="34"/>
      <c r="F39" s="34"/>
    </row>
    <row r="40" spans="1:6" s="28" customFormat="1" ht="16.5">
      <c r="A40" s="34"/>
      <c r="C40" s="34"/>
      <c r="D40" s="34"/>
      <c r="E40" s="34"/>
      <c r="F40" s="34"/>
    </row>
    <row r="41" spans="1:6" s="28" customFormat="1" ht="16.5">
      <c r="A41" s="34"/>
      <c r="C41" s="34"/>
      <c r="D41" s="34"/>
      <c r="E41" s="34"/>
      <c r="F41" s="34"/>
    </row>
  </sheetData>
  <mergeCells count="11">
    <mergeCell ref="H2:H3"/>
    <mergeCell ref="I2:I3"/>
    <mergeCell ref="J2:J3"/>
    <mergeCell ref="A1:G1"/>
    <mergeCell ref="A2:A3"/>
    <mergeCell ref="B2:B3"/>
    <mergeCell ref="C2:C3"/>
    <mergeCell ref="D2:D3"/>
    <mergeCell ref="E2:E3"/>
    <mergeCell ref="F2:F3"/>
    <mergeCell ref="G2:G3"/>
  </mergeCells>
  <pageMargins left="0.7" right="0.7" top="0.75" bottom="0.75" header="0.3" footer="0.3"/>
  <pageSetup paperSize="9"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view="pageBreakPreview" zoomScaleNormal="100" zoomScaleSheetLayoutView="100" workbookViewId="0">
      <selection activeCell="J66" sqref="J66"/>
    </sheetView>
  </sheetViews>
  <sheetFormatPr defaultRowHeight="12.75"/>
  <cols>
    <col min="1" max="1" width="3.7109375" style="178" customWidth="1"/>
    <col min="2" max="2" width="23.42578125" style="189" customWidth="1"/>
    <col min="3" max="3" width="4.7109375" customWidth="1"/>
    <col min="4" max="4" width="6.140625" customWidth="1"/>
    <col min="5" max="5" width="12" customWidth="1"/>
    <col min="6" max="6" width="20.140625" customWidth="1"/>
    <col min="7" max="7" width="22.5703125" customWidth="1"/>
    <col min="8" max="8" width="72" customWidth="1"/>
  </cols>
  <sheetData>
    <row r="1" spans="1:9">
      <c r="A1" s="289" t="s">
        <v>314</v>
      </c>
      <c r="B1" s="290"/>
      <c r="C1" s="290"/>
      <c r="D1" s="290"/>
      <c r="E1" s="290"/>
      <c r="F1" s="290"/>
      <c r="G1" s="290"/>
      <c r="H1" s="291"/>
    </row>
    <row r="2" spans="1:9" ht="25.5">
      <c r="A2" s="141" t="s">
        <v>103</v>
      </c>
      <c r="B2" s="106" t="s">
        <v>1</v>
      </c>
      <c r="C2" s="105" t="s">
        <v>111</v>
      </c>
      <c r="D2" s="105" t="s">
        <v>0</v>
      </c>
      <c r="E2" s="105" t="s">
        <v>89</v>
      </c>
      <c r="F2" s="105" t="s">
        <v>90</v>
      </c>
      <c r="G2" s="105" t="s">
        <v>91</v>
      </c>
      <c r="H2" s="126" t="s">
        <v>253</v>
      </c>
      <c r="I2" s="47"/>
    </row>
    <row r="3" spans="1:9" ht="13.5">
      <c r="A3" s="142">
        <v>1</v>
      </c>
      <c r="B3" s="109" t="s">
        <v>93</v>
      </c>
      <c r="C3" s="107" t="s">
        <v>12</v>
      </c>
      <c r="D3" s="107">
        <v>30</v>
      </c>
      <c r="E3" s="108">
        <v>145</v>
      </c>
      <c r="F3" s="108">
        <f>(E3/1.23)*D3</f>
        <v>3536.5853658536585</v>
      </c>
      <c r="G3" s="108">
        <f>E3*D3</f>
        <v>4350</v>
      </c>
      <c r="H3" s="109" t="s">
        <v>127</v>
      </c>
    </row>
    <row r="4" spans="1:9" ht="121.5">
      <c r="A4" s="143">
        <v>2</v>
      </c>
      <c r="B4" s="109" t="s">
        <v>226</v>
      </c>
      <c r="C4" s="107" t="s">
        <v>12</v>
      </c>
      <c r="D4" s="107">
        <v>40</v>
      </c>
      <c r="E4" s="108">
        <v>700</v>
      </c>
      <c r="F4" s="108">
        <f t="shared" ref="F4:F24" si="0">(E4/1.23)*D4</f>
        <v>22764.227642276423</v>
      </c>
      <c r="G4" s="108">
        <f t="shared" ref="G4:G24" si="1">E4*D4</f>
        <v>28000</v>
      </c>
      <c r="H4" s="109" t="s">
        <v>225</v>
      </c>
    </row>
    <row r="5" spans="1:9" ht="256.5">
      <c r="A5" s="142">
        <v>3</v>
      </c>
      <c r="B5" s="109" t="s">
        <v>233</v>
      </c>
      <c r="C5" s="107" t="s">
        <v>12</v>
      </c>
      <c r="D5" s="107">
        <v>35</v>
      </c>
      <c r="E5" s="108">
        <v>800</v>
      </c>
      <c r="F5" s="108">
        <f t="shared" si="0"/>
        <v>22764.227642276423</v>
      </c>
      <c r="G5" s="108">
        <f t="shared" si="1"/>
        <v>28000</v>
      </c>
      <c r="H5" s="109" t="s">
        <v>227</v>
      </c>
    </row>
    <row r="6" spans="1:9" ht="175.5">
      <c r="A6" s="142">
        <v>4</v>
      </c>
      <c r="B6" s="109" t="s">
        <v>228</v>
      </c>
      <c r="C6" s="107" t="s">
        <v>12</v>
      </c>
      <c r="D6" s="107">
        <v>8</v>
      </c>
      <c r="E6" s="108">
        <v>1490</v>
      </c>
      <c r="F6" s="108">
        <f t="shared" si="0"/>
        <v>9691.0569105691065</v>
      </c>
      <c r="G6" s="108">
        <f t="shared" si="1"/>
        <v>11920</v>
      </c>
      <c r="H6" s="109" t="s">
        <v>229</v>
      </c>
    </row>
    <row r="7" spans="1:9" ht="216">
      <c r="A7" s="142">
        <v>5</v>
      </c>
      <c r="B7" s="109" t="s">
        <v>95</v>
      </c>
      <c r="C7" s="107" t="s">
        <v>12</v>
      </c>
      <c r="D7" s="107">
        <v>20</v>
      </c>
      <c r="E7" s="108">
        <v>1200</v>
      </c>
      <c r="F7" s="108">
        <f t="shared" si="0"/>
        <v>19512.195121951219</v>
      </c>
      <c r="G7" s="108">
        <f t="shared" si="1"/>
        <v>24000</v>
      </c>
      <c r="H7" s="109" t="s">
        <v>230</v>
      </c>
    </row>
    <row r="8" spans="1:9" ht="148.5">
      <c r="A8" s="142">
        <v>6</v>
      </c>
      <c r="B8" s="109" t="s">
        <v>231</v>
      </c>
      <c r="C8" s="107" t="s">
        <v>12</v>
      </c>
      <c r="D8" s="107">
        <v>4</v>
      </c>
      <c r="E8" s="108">
        <v>620</v>
      </c>
      <c r="F8" s="108">
        <f t="shared" si="0"/>
        <v>2016.260162601626</v>
      </c>
      <c r="G8" s="108">
        <f t="shared" si="1"/>
        <v>2480</v>
      </c>
      <c r="H8" s="109" t="s">
        <v>232</v>
      </c>
    </row>
    <row r="9" spans="1:9" ht="297">
      <c r="A9" s="142">
        <v>7</v>
      </c>
      <c r="B9" s="109" t="s">
        <v>94</v>
      </c>
      <c r="C9" s="107" t="s">
        <v>12</v>
      </c>
      <c r="D9" s="107">
        <v>15</v>
      </c>
      <c r="E9" s="108">
        <v>480</v>
      </c>
      <c r="F9" s="108">
        <f t="shared" si="0"/>
        <v>5853.6585365853662</v>
      </c>
      <c r="G9" s="108">
        <f t="shared" si="1"/>
        <v>7200</v>
      </c>
      <c r="H9" s="109" t="s">
        <v>234</v>
      </c>
    </row>
    <row r="10" spans="1:9" ht="148.5">
      <c r="A10" s="142">
        <v>8</v>
      </c>
      <c r="B10" s="109" t="s">
        <v>95</v>
      </c>
      <c r="C10" s="107" t="s">
        <v>12</v>
      </c>
      <c r="D10" s="107">
        <v>15</v>
      </c>
      <c r="E10" s="108">
        <v>570</v>
      </c>
      <c r="F10" s="108">
        <f t="shared" si="0"/>
        <v>6951.2195121951227</v>
      </c>
      <c r="G10" s="108">
        <f t="shared" si="1"/>
        <v>8550</v>
      </c>
      <c r="H10" s="109" t="s">
        <v>235</v>
      </c>
    </row>
    <row r="11" spans="1:9" ht="54">
      <c r="A11" s="142">
        <v>9</v>
      </c>
      <c r="B11" s="109" t="s">
        <v>236</v>
      </c>
      <c r="C11" s="107" t="s">
        <v>12</v>
      </c>
      <c r="D11" s="107">
        <v>1</v>
      </c>
      <c r="E11" s="108">
        <v>1700</v>
      </c>
      <c r="F11" s="108">
        <f t="shared" si="0"/>
        <v>1382.1138211382115</v>
      </c>
      <c r="G11" s="108">
        <f t="shared" si="1"/>
        <v>1700</v>
      </c>
      <c r="H11" s="111"/>
    </row>
    <row r="12" spans="1:9" ht="175.5">
      <c r="A12" s="142">
        <v>10</v>
      </c>
      <c r="B12" s="109" t="s">
        <v>96</v>
      </c>
      <c r="C12" s="107" t="s">
        <v>12</v>
      </c>
      <c r="D12" s="107">
        <v>1</v>
      </c>
      <c r="E12" s="108">
        <v>4800</v>
      </c>
      <c r="F12" s="108">
        <f t="shared" si="0"/>
        <v>3902.439024390244</v>
      </c>
      <c r="G12" s="108">
        <f t="shared" si="1"/>
        <v>4800</v>
      </c>
      <c r="H12" s="109" t="s">
        <v>237</v>
      </c>
    </row>
    <row r="13" spans="1:9" ht="147" customHeight="1">
      <c r="A13" s="142">
        <v>11</v>
      </c>
      <c r="B13" s="129" t="s">
        <v>97</v>
      </c>
      <c r="C13" s="127" t="s">
        <v>12</v>
      </c>
      <c r="D13" s="127">
        <v>1</v>
      </c>
      <c r="E13" s="128">
        <v>6500</v>
      </c>
      <c r="F13" s="128">
        <f t="shared" si="0"/>
        <v>5284.5528455284557</v>
      </c>
      <c r="G13" s="128">
        <f t="shared" si="1"/>
        <v>6500</v>
      </c>
      <c r="H13" s="129" t="s">
        <v>244</v>
      </c>
    </row>
    <row r="14" spans="1:9" ht="114" customHeight="1">
      <c r="A14" s="142">
        <v>12</v>
      </c>
      <c r="B14" s="109" t="s">
        <v>98</v>
      </c>
      <c r="C14" s="107" t="s">
        <v>12</v>
      </c>
      <c r="D14" s="107">
        <v>2</v>
      </c>
      <c r="E14" s="108">
        <v>3200</v>
      </c>
      <c r="F14" s="108">
        <f t="shared" si="0"/>
        <v>5203.252032520325</v>
      </c>
      <c r="G14" s="108">
        <f t="shared" si="1"/>
        <v>6400</v>
      </c>
      <c r="H14" s="109" t="s">
        <v>238</v>
      </c>
    </row>
    <row r="15" spans="1:9" ht="27">
      <c r="A15" s="142">
        <v>13</v>
      </c>
      <c r="B15" s="109" t="s">
        <v>239</v>
      </c>
      <c r="C15" s="107" t="s">
        <v>12</v>
      </c>
      <c r="D15" s="107">
        <v>4</v>
      </c>
      <c r="E15" s="108">
        <v>50</v>
      </c>
      <c r="F15" s="108">
        <f t="shared" si="0"/>
        <v>162.60162601626016</v>
      </c>
      <c r="G15" s="108">
        <f t="shared" si="1"/>
        <v>200</v>
      </c>
      <c r="H15" s="109" t="s">
        <v>240</v>
      </c>
    </row>
    <row r="16" spans="1:9" ht="243.75" customHeight="1">
      <c r="A16" s="142">
        <v>14</v>
      </c>
      <c r="B16" s="109" t="s">
        <v>99</v>
      </c>
      <c r="C16" s="107" t="s">
        <v>12</v>
      </c>
      <c r="D16" s="107">
        <v>10</v>
      </c>
      <c r="E16" s="108">
        <v>900</v>
      </c>
      <c r="F16" s="108">
        <f t="shared" si="0"/>
        <v>7317.0731707317082</v>
      </c>
      <c r="G16" s="108">
        <f t="shared" si="1"/>
        <v>9000</v>
      </c>
      <c r="H16" s="109" t="s">
        <v>241</v>
      </c>
    </row>
    <row r="17" spans="1:8" ht="40.5">
      <c r="A17" s="142">
        <v>15</v>
      </c>
      <c r="B17" s="109" t="s">
        <v>242</v>
      </c>
      <c r="C17" s="107" t="s">
        <v>12</v>
      </c>
      <c r="D17" s="107">
        <v>2</v>
      </c>
      <c r="E17" s="108">
        <v>1899</v>
      </c>
      <c r="F17" s="108">
        <f t="shared" si="0"/>
        <v>3087.8048780487807</v>
      </c>
      <c r="G17" s="108">
        <f t="shared" si="1"/>
        <v>3798</v>
      </c>
      <c r="H17" s="111"/>
    </row>
    <row r="18" spans="1:8" ht="405">
      <c r="A18" s="142">
        <v>17</v>
      </c>
      <c r="B18" s="109" t="s">
        <v>100</v>
      </c>
      <c r="C18" s="107" t="s">
        <v>12</v>
      </c>
      <c r="D18" s="107">
        <v>22</v>
      </c>
      <c r="E18" s="108">
        <v>1785</v>
      </c>
      <c r="F18" s="108">
        <f t="shared" si="0"/>
        <v>31926.829268292684</v>
      </c>
      <c r="G18" s="108">
        <f t="shared" si="1"/>
        <v>39270</v>
      </c>
      <c r="H18" s="109" t="s">
        <v>243</v>
      </c>
    </row>
    <row r="19" spans="1:8" ht="177.75" customHeight="1">
      <c r="A19" s="142">
        <v>19</v>
      </c>
      <c r="B19" s="109" t="s">
        <v>245</v>
      </c>
      <c r="C19" s="107" t="s">
        <v>12</v>
      </c>
      <c r="D19" s="107">
        <v>1</v>
      </c>
      <c r="E19" s="108">
        <v>1092</v>
      </c>
      <c r="F19" s="108">
        <v>1100</v>
      </c>
      <c r="G19" s="108">
        <f t="shared" si="1"/>
        <v>1092</v>
      </c>
      <c r="H19" s="109" t="s">
        <v>246</v>
      </c>
    </row>
    <row r="20" spans="1:8" ht="168" customHeight="1">
      <c r="A20" s="142">
        <v>21</v>
      </c>
      <c r="B20" s="109" t="s">
        <v>101</v>
      </c>
      <c r="C20" s="107" t="s">
        <v>12</v>
      </c>
      <c r="D20" s="107">
        <v>2</v>
      </c>
      <c r="E20" s="108">
        <v>2459</v>
      </c>
      <c r="F20" s="108">
        <f t="shared" si="0"/>
        <v>3998.3739837398375</v>
      </c>
      <c r="G20" s="108">
        <f t="shared" si="1"/>
        <v>4918</v>
      </c>
      <c r="H20" s="109" t="s">
        <v>247</v>
      </c>
    </row>
    <row r="21" spans="1:8" ht="270">
      <c r="A21" s="142">
        <v>24</v>
      </c>
      <c r="B21" s="109" t="s">
        <v>248</v>
      </c>
      <c r="C21" s="107" t="s">
        <v>12</v>
      </c>
      <c r="D21" s="107">
        <v>3</v>
      </c>
      <c r="E21" s="108">
        <v>1665</v>
      </c>
      <c r="F21" s="108">
        <f>(E21/1.23)*D21</f>
        <v>4060.9756097560976</v>
      </c>
      <c r="G21" s="108">
        <f t="shared" si="1"/>
        <v>4995</v>
      </c>
      <c r="H21" s="109" t="s">
        <v>249</v>
      </c>
    </row>
    <row r="22" spans="1:8" ht="13.5">
      <c r="A22" s="142">
        <v>25</v>
      </c>
      <c r="B22" s="109" t="s">
        <v>250</v>
      </c>
      <c r="C22" s="107" t="s">
        <v>12</v>
      </c>
      <c r="D22" s="107">
        <v>5</v>
      </c>
      <c r="E22" s="108">
        <v>135</v>
      </c>
      <c r="F22" s="108">
        <f t="shared" si="0"/>
        <v>548.78048780487813</v>
      </c>
      <c r="G22" s="108">
        <f t="shared" si="1"/>
        <v>675</v>
      </c>
      <c r="H22" s="111"/>
    </row>
    <row r="23" spans="1:8" ht="217.5" customHeight="1">
      <c r="A23" s="142">
        <v>26</v>
      </c>
      <c r="B23" s="109" t="s">
        <v>102</v>
      </c>
      <c r="C23" s="107" t="s">
        <v>12</v>
      </c>
      <c r="D23" s="107">
        <v>3</v>
      </c>
      <c r="E23" s="108">
        <v>419</v>
      </c>
      <c r="F23" s="108">
        <f t="shared" si="0"/>
        <v>1021.9512195121951</v>
      </c>
      <c r="G23" s="108">
        <f t="shared" si="1"/>
        <v>1257</v>
      </c>
      <c r="H23" s="109" t="s">
        <v>251</v>
      </c>
    </row>
    <row r="24" spans="1:8" ht="157.5" customHeight="1" thickBot="1">
      <c r="A24" s="142">
        <v>27</v>
      </c>
      <c r="B24" s="187" t="s">
        <v>271</v>
      </c>
      <c r="C24" s="112" t="s">
        <v>12</v>
      </c>
      <c r="D24" s="112">
        <v>10</v>
      </c>
      <c r="E24" s="113">
        <v>800</v>
      </c>
      <c r="F24" s="113">
        <f t="shared" si="0"/>
        <v>6504.0650406504064</v>
      </c>
      <c r="G24" s="113">
        <f t="shared" si="1"/>
        <v>8000</v>
      </c>
      <c r="H24" s="109" t="s">
        <v>272</v>
      </c>
    </row>
    <row r="25" spans="1:8" ht="13.5" thickBot="1">
      <c r="A25" s="292" t="s">
        <v>315</v>
      </c>
      <c r="B25" s="293"/>
      <c r="C25" s="293"/>
      <c r="D25" s="293"/>
      <c r="E25" s="293"/>
      <c r="F25" s="293"/>
      <c r="G25" s="293"/>
      <c r="H25" s="294"/>
    </row>
    <row r="26" spans="1:8" ht="25.5">
      <c r="A26" s="144" t="s">
        <v>103</v>
      </c>
      <c r="B26" s="106" t="s">
        <v>1</v>
      </c>
      <c r="C26" s="105" t="s">
        <v>111</v>
      </c>
      <c r="D26" s="105" t="s">
        <v>0</v>
      </c>
      <c r="E26" s="105" t="s">
        <v>89</v>
      </c>
      <c r="F26" s="105" t="s">
        <v>90</v>
      </c>
      <c r="G26" s="105" t="s">
        <v>91</v>
      </c>
      <c r="H26" s="106" t="s">
        <v>252</v>
      </c>
    </row>
    <row r="27" spans="1:8" ht="13.5">
      <c r="A27" s="142">
        <v>1</v>
      </c>
      <c r="B27" s="109" t="s">
        <v>128</v>
      </c>
      <c r="C27" s="107" t="s">
        <v>12</v>
      </c>
      <c r="D27" s="107">
        <v>10</v>
      </c>
      <c r="E27" s="108">
        <v>25</v>
      </c>
      <c r="F27" s="108"/>
      <c r="G27" s="108">
        <f>E27*D27</f>
        <v>250</v>
      </c>
      <c r="H27" s="109" t="s">
        <v>224</v>
      </c>
    </row>
    <row r="28" spans="1:8" ht="27">
      <c r="A28" s="142">
        <v>2</v>
      </c>
      <c r="B28" s="129" t="s">
        <v>70</v>
      </c>
      <c r="C28" s="107" t="s">
        <v>12</v>
      </c>
      <c r="D28" s="107">
        <v>30</v>
      </c>
      <c r="E28" s="108">
        <v>9</v>
      </c>
      <c r="F28" s="108"/>
      <c r="G28" s="108">
        <f>E28*D28</f>
        <v>270</v>
      </c>
      <c r="H28" s="111"/>
    </row>
    <row r="29" spans="1:8" ht="14.25" thickBot="1">
      <c r="A29" s="142">
        <v>3</v>
      </c>
      <c r="B29" s="109" t="s">
        <v>3</v>
      </c>
      <c r="C29" s="107" t="s">
        <v>12</v>
      </c>
      <c r="D29" s="107">
        <v>30</v>
      </c>
      <c r="E29" s="108">
        <v>27</v>
      </c>
      <c r="F29" s="108"/>
      <c r="G29" s="108">
        <f>E29*D29</f>
        <v>810</v>
      </c>
      <c r="H29" s="111"/>
    </row>
    <row r="30" spans="1:8" ht="13.5" thickBot="1">
      <c r="A30" s="285" t="s">
        <v>316</v>
      </c>
      <c r="B30" s="286"/>
      <c r="C30" s="286"/>
      <c r="D30" s="286"/>
      <c r="E30" s="286"/>
      <c r="F30" s="286"/>
      <c r="G30" s="286"/>
      <c r="H30" s="288"/>
    </row>
    <row r="31" spans="1:8" ht="25.5">
      <c r="A31" s="144" t="s">
        <v>103</v>
      </c>
      <c r="B31" s="106" t="s">
        <v>130</v>
      </c>
      <c r="C31" s="105" t="s">
        <v>111</v>
      </c>
      <c r="D31" s="105" t="s">
        <v>104</v>
      </c>
      <c r="E31" s="105" t="s">
        <v>89</v>
      </c>
      <c r="F31" s="105" t="s">
        <v>90</v>
      </c>
      <c r="G31" s="105" t="s">
        <v>91</v>
      </c>
      <c r="H31" s="106" t="s">
        <v>253</v>
      </c>
    </row>
    <row r="32" spans="1:8" ht="41.25" thickBot="1">
      <c r="A32" s="142">
        <v>1</v>
      </c>
      <c r="B32" s="109" t="s">
        <v>105</v>
      </c>
      <c r="C32" s="107" t="s">
        <v>106</v>
      </c>
      <c r="D32" s="107">
        <v>5</v>
      </c>
      <c r="E32" s="108">
        <v>539</v>
      </c>
      <c r="F32" s="108"/>
      <c r="G32" s="108">
        <f>E32*D32</f>
        <v>2695</v>
      </c>
      <c r="H32" s="109" t="s">
        <v>129</v>
      </c>
    </row>
    <row r="33" spans="1:8" ht="13.5" thickBot="1">
      <c r="A33" s="285" t="s">
        <v>317</v>
      </c>
      <c r="B33" s="286"/>
      <c r="C33" s="286"/>
      <c r="D33" s="286"/>
      <c r="E33" s="286"/>
      <c r="F33" s="286"/>
      <c r="G33" s="286"/>
      <c r="H33" s="288"/>
    </row>
    <row r="34" spans="1:8" ht="27">
      <c r="A34" s="145" t="s">
        <v>103</v>
      </c>
      <c r="B34" s="115" t="s">
        <v>1</v>
      </c>
      <c r="C34" s="114" t="s">
        <v>111</v>
      </c>
      <c r="D34" s="114" t="s">
        <v>0</v>
      </c>
      <c r="E34" s="114" t="s">
        <v>89</v>
      </c>
      <c r="F34" s="114" t="s">
        <v>90</v>
      </c>
      <c r="G34" s="114" t="s">
        <v>91</v>
      </c>
      <c r="H34" s="115" t="s">
        <v>253</v>
      </c>
    </row>
    <row r="35" spans="1:8" ht="27">
      <c r="A35" s="142">
        <v>1</v>
      </c>
      <c r="B35" s="109" t="s">
        <v>107</v>
      </c>
      <c r="C35" s="107" t="s">
        <v>12</v>
      </c>
      <c r="D35" s="107">
        <v>4</v>
      </c>
      <c r="E35" s="108">
        <v>226</v>
      </c>
      <c r="F35" s="108">
        <v>904</v>
      </c>
      <c r="G35" s="108">
        <f>F35*1.23</f>
        <v>1111.92</v>
      </c>
      <c r="H35" s="109" t="s">
        <v>139</v>
      </c>
    </row>
    <row r="36" spans="1:8" ht="27">
      <c r="A36" s="142">
        <v>2</v>
      </c>
      <c r="B36" s="109" t="s">
        <v>273</v>
      </c>
      <c r="C36" s="107" t="s">
        <v>12</v>
      </c>
      <c r="D36" s="107">
        <v>1</v>
      </c>
      <c r="E36" s="108">
        <v>1100</v>
      </c>
      <c r="F36" s="108">
        <v>1100</v>
      </c>
      <c r="G36" s="108">
        <f>F36*1.23</f>
        <v>1353</v>
      </c>
      <c r="H36" s="109" t="s">
        <v>274</v>
      </c>
    </row>
    <row r="37" spans="1:8" ht="13.5">
      <c r="A37" s="142">
        <v>3</v>
      </c>
      <c r="B37" s="109" t="s">
        <v>108</v>
      </c>
      <c r="C37" s="107" t="s">
        <v>12</v>
      </c>
      <c r="D37" s="107">
        <v>3</v>
      </c>
      <c r="E37" s="108">
        <v>348</v>
      </c>
      <c r="F37" s="108">
        <f t="shared" ref="F37:F44" si="2">E37*D37</f>
        <v>1044</v>
      </c>
      <c r="G37" s="108">
        <f>F37*1.23</f>
        <v>1284.1199999999999</v>
      </c>
      <c r="H37" s="109" t="s">
        <v>140</v>
      </c>
    </row>
    <row r="38" spans="1:8" ht="162">
      <c r="A38" s="142">
        <v>4</v>
      </c>
      <c r="B38" s="109" t="s">
        <v>254</v>
      </c>
      <c r="C38" s="107" t="s">
        <v>12</v>
      </c>
      <c r="D38" s="107">
        <v>16</v>
      </c>
      <c r="E38" s="108">
        <v>300</v>
      </c>
      <c r="F38" s="108">
        <f t="shared" si="2"/>
        <v>4800</v>
      </c>
      <c r="G38" s="108">
        <f>F38*1.23</f>
        <v>5904</v>
      </c>
      <c r="H38" s="52" t="s">
        <v>255</v>
      </c>
    </row>
    <row r="39" spans="1:8" ht="97.5" customHeight="1">
      <c r="A39" s="142">
        <v>5</v>
      </c>
      <c r="B39" s="109" t="s">
        <v>256</v>
      </c>
      <c r="C39" s="107" t="s">
        <v>12</v>
      </c>
      <c r="D39" s="107">
        <v>2</v>
      </c>
      <c r="E39" s="108">
        <v>4000</v>
      </c>
      <c r="F39" s="108">
        <f t="shared" si="2"/>
        <v>8000</v>
      </c>
      <c r="G39" s="108">
        <f>F39*1.23</f>
        <v>9840</v>
      </c>
      <c r="H39" s="109" t="s">
        <v>257</v>
      </c>
    </row>
    <row r="40" spans="1:8" ht="229.5">
      <c r="A40" s="142">
        <v>6</v>
      </c>
      <c r="B40" s="109" t="s">
        <v>258</v>
      </c>
      <c r="C40" s="107" t="s">
        <v>12</v>
      </c>
      <c r="D40" s="107">
        <v>1</v>
      </c>
      <c r="E40" s="108">
        <v>3343</v>
      </c>
      <c r="F40" s="108">
        <f t="shared" si="2"/>
        <v>3343</v>
      </c>
      <c r="G40" s="108">
        <f t="shared" ref="G40:G44" si="3">F40*1.23</f>
        <v>4111.8900000000003</v>
      </c>
      <c r="H40" s="109" t="s">
        <v>259</v>
      </c>
    </row>
    <row r="41" spans="1:8" ht="13.5">
      <c r="A41" s="142">
        <v>7</v>
      </c>
      <c r="B41" s="109" t="s">
        <v>260</v>
      </c>
      <c r="C41" s="107" t="s">
        <v>12</v>
      </c>
      <c r="D41" s="107">
        <v>1</v>
      </c>
      <c r="E41" s="108">
        <v>1000</v>
      </c>
      <c r="F41" s="108">
        <f t="shared" si="2"/>
        <v>1000</v>
      </c>
      <c r="G41" s="108">
        <f t="shared" si="3"/>
        <v>1230</v>
      </c>
      <c r="H41" s="109"/>
    </row>
    <row r="42" spans="1:8" ht="202.5">
      <c r="A42" s="142">
        <v>8</v>
      </c>
      <c r="B42" s="109" t="s">
        <v>261</v>
      </c>
      <c r="C42" s="107" t="s">
        <v>12</v>
      </c>
      <c r="D42" s="107">
        <v>1</v>
      </c>
      <c r="E42" s="108">
        <v>2000</v>
      </c>
      <c r="F42" s="108">
        <f t="shared" si="2"/>
        <v>2000</v>
      </c>
      <c r="G42" s="108">
        <f t="shared" si="3"/>
        <v>2460</v>
      </c>
      <c r="H42" s="109" t="s">
        <v>262</v>
      </c>
    </row>
    <row r="43" spans="1:8" ht="81">
      <c r="A43" s="142">
        <v>9</v>
      </c>
      <c r="B43" s="109" t="s">
        <v>110</v>
      </c>
      <c r="C43" s="107" t="s">
        <v>12</v>
      </c>
      <c r="D43" s="107">
        <v>2</v>
      </c>
      <c r="E43" s="108">
        <v>955</v>
      </c>
      <c r="F43" s="108">
        <f t="shared" si="2"/>
        <v>1910</v>
      </c>
      <c r="G43" s="108">
        <f t="shared" si="3"/>
        <v>2349.3000000000002</v>
      </c>
      <c r="H43" s="109" t="s">
        <v>263</v>
      </c>
    </row>
    <row r="44" spans="1:8" ht="162.75" thickBot="1">
      <c r="A44" s="142">
        <v>10</v>
      </c>
      <c r="B44" s="109" t="s">
        <v>131</v>
      </c>
      <c r="C44" s="107" t="s">
        <v>12</v>
      </c>
      <c r="D44" s="107">
        <v>1</v>
      </c>
      <c r="E44" s="108">
        <v>2300</v>
      </c>
      <c r="F44" s="108">
        <f t="shared" si="2"/>
        <v>2300</v>
      </c>
      <c r="G44" s="108">
        <f t="shared" si="3"/>
        <v>2829</v>
      </c>
      <c r="H44" s="109" t="s">
        <v>264</v>
      </c>
    </row>
    <row r="45" spans="1:8" ht="13.5" thickBot="1">
      <c r="A45" s="285" t="s">
        <v>318</v>
      </c>
      <c r="B45" s="285"/>
      <c r="C45" s="285"/>
      <c r="D45" s="285"/>
      <c r="E45" s="285"/>
      <c r="F45" s="285"/>
      <c r="G45" s="295"/>
      <c r="H45" s="296"/>
    </row>
    <row r="46" spans="1:8" ht="25.5">
      <c r="A46" s="144" t="s">
        <v>103</v>
      </c>
      <c r="B46" s="106" t="s">
        <v>1</v>
      </c>
      <c r="C46" s="105" t="s">
        <v>111</v>
      </c>
      <c r="D46" s="105" t="s">
        <v>0</v>
      </c>
      <c r="E46" s="105" t="s">
        <v>89</v>
      </c>
      <c r="F46" s="105" t="s">
        <v>90</v>
      </c>
      <c r="G46" s="105" t="s">
        <v>91</v>
      </c>
      <c r="H46" s="106" t="s">
        <v>253</v>
      </c>
    </row>
    <row r="47" spans="1:8" ht="14.25">
      <c r="A47" s="145">
        <v>1</v>
      </c>
      <c r="B47" s="115" t="s">
        <v>132</v>
      </c>
      <c r="C47" s="116" t="s">
        <v>12</v>
      </c>
      <c r="D47" s="116">
        <v>30</v>
      </c>
      <c r="E47" s="117">
        <v>37</v>
      </c>
      <c r="F47" s="117">
        <f t="shared" ref="F47:F52" si="4">D47*E47</f>
        <v>1110</v>
      </c>
      <c r="G47" s="130"/>
      <c r="H47" s="115" t="s">
        <v>135</v>
      </c>
    </row>
    <row r="48" spans="1:8" ht="27">
      <c r="A48" s="145">
        <v>2</v>
      </c>
      <c r="B48" s="115" t="s">
        <v>133</v>
      </c>
      <c r="C48" s="116" t="s">
        <v>12</v>
      </c>
      <c r="D48" s="116">
        <v>30</v>
      </c>
      <c r="E48" s="117">
        <v>160</v>
      </c>
      <c r="F48" s="117">
        <f t="shared" si="4"/>
        <v>4800</v>
      </c>
      <c r="G48" s="130"/>
      <c r="H48" s="115" t="s">
        <v>136</v>
      </c>
    </row>
    <row r="49" spans="1:8" ht="27">
      <c r="A49" s="145">
        <v>3</v>
      </c>
      <c r="B49" s="115" t="s">
        <v>134</v>
      </c>
      <c r="C49" s="116" t="s">
        <v>12</v>
      </c>
      <c r="D49" s="116">
        <v>30</v>
      </c>
      <c r="E49" s="117">
        <v>270</v>
      </c>
      <c r="F49" s="117">
        <f t="shared" si="4"/>
        <v>8100</v>
      </c>
      <c r="G49" s="130"/>
      <c r="H49" s="115" t="s">
        <v>137</v>
      </c>
    </row>
    <row r="50" spans="1:8" ht="79.5" customHeight="1">
      <c r="A50" s="145">
        <v>4</v>
      </c>
      <c r="B50" s="109" t="s">
        <v>48</v>
      </c>
      <c r="C50" s="107" t="s">
        <v>12</v>
      </c>
      <c r="D50" s="107">
        <v>3</v>
      </c>
      <c r="E50" s="108">
        <v>3899</v>
      </c>
      <c r="F50" s="117">
        <f t="shared" si="4"/>
        <v>11697</v>
      </c>
      <c r="G50" s="130"/>
      <c r="H50" s="109" t="s">
        <v>265</v>
      </c>
    </row>
    <row r="51" spans="1:8" ht="100.5" customHeight="1">
      <c r="A51" s="145">
        <v>5</v>
      </c>
      <c r="B51" s="109" t="s">
        <v>283</v>
      </c>
      <c r="C51" s="118" t="s">
        <v>12</v>
      </c>
      <c r="D51" s="118">
        <v>1</v>
      </c>
      <c r="E51" s="119">
        <v>3300</v>
      </c>
      <c r="F51" s="117">
        <f t="shared" si="4"/>
        <v>3300</v>
      </c>
      <c r="G51" s="130"/>
      <c r="H51" s="120" t="s">
        <v>284</v>
      </c>
    </row>
    <row r="52" spans="1:8" ht="27.75" thickBot="1">
      <c r="A52" s="145">
        <v>6</v>
      </c>
      <c r="B52" s="137" t="s">
        <v>49</v>
      </c>
      <c r="C52" s="118" t="s">
        <v>12</v>
      </c>
      <c r="D52" s="118">
        <v>7</v>
      </c>
      <c r="E52" s="119">
        <v>615</v>
      </c>
      <c r="F52" s="117">
        <f t="shared" si="4"/>
        <v>4305</v>
      </c>
      <c r="G52" s="130"/>
      <c r="H52" s="120" t="s">
        <v>266</v>
      </c>
    </row>
    <row r="53" spans="1:8" ht="13.5" thickBot="1">
      <c r="A53" s="285" t="s">
        <v>319</v>
      </c>
      <c r="B53" s="286"/>
      <c r="C53" s="286"/>
      <c r="D53" s="286"/>
      <c r="E53" s="286"/>
      <c r="F53" s="286"/>
      <c r="G53" s="287"/>
      <c r="H53" s="288"/>
    </row>
    <row r="54" spans="1:8" ht="27">
      <c r="A54" s="145" t="s">
        <v>103</v>
      </c>
      <c r="B54" s="122" t="s">
        <v>1</v>
      </c>
      <c r="C54" s="121" t="s">
        <v>111</v>
      </c>
      <c r="D54" s="121" t="s">
        <v>0</v>
      </c>
      <c r="E54" s="121" t="s">
        <v>89</v>
      </c>
      <c r="F54" s="121" t="s">
        <v>90</v>
      </c>
      <c r="G54" s="121" t="s">
        <v>91</v>
      </c>
      <c r="H54" s="122" t="s">
        <v>253</v>
      </c>
    </row>
    <row r="55" spans="1:8" ht="27">
      <c r="A55" s="142">
        <v>1</v>
      </c>
      <c r="B55" s="109" t="s">
        <v>112</v>
      </c>
      <c r="C55" s="107" t="s">
        <v>12</v>
      </c>
      <c r="D55" s="107">
        <v>3</v>
      </c>
      <c r="E55" s="108">
        <v>190</v>
      </c>
      <c r="F55" s="108">
        <f>E55*D55</f>
        <v>570</v>
      </c>
      <c r="G55" s="130"/>
      <c r="H55" s="109" t="s">
        <v>138</v>
      </c>
    </row>
    <row r="56" spans="1:8" ht="108">
      <c r="A56" s="142"/>
      <c r="B56" s="109" t="s">
        <v>267</v>
      </c>
      <c r="C56" s="107" t="s">
        <v>12</v>
      </c>
      <c r="D56" s="107">
        <v>5</v>
      </c>
      <c r="E56" s="108">
        <v>350</v>
      </c>
      <c r="F56" s="108">
        <f>E56*D56</f>
        <v>1750</v>
      </c>
      <c r="G56" s="130"/>
      <c r="H56" s="109" t="s">
        <v>268</v>
      </c>
    </row>
    <row r="57" spans="1:8" ht="14.25">
      <c r="A57" s="142">
        <v>2</v>
      </c>
      <c r="B57" s="109" t="s">
        <v>113</v>
      </c>
      <c r="C57" s="107" t="s">
        <v>12</v>
      </c>
      <c r="D57" s="107">
        <v>3</v>
      </c>
      <c r="E57" s="108">
        <v>470</v>
      </c>
      <c r="F57" s="108">
        <f>E57*D57</f>
        <v>1410</v>
      </c>
      <c r="G57" s="130"/>
      <c r="H57" s="109" t="s">
        <v>269</v>
      </c>
    </row>
    <row r="58" spans="1:8" ht="41.25" thickBot="1">
      <c r="A58" s="146">
        <v>3</v>
      </c>
      <c r="B58" s="120" t="s">
        <v>114</v>
      </c>
      <c r="C58" s="118" t="s">
        <v>12</v>
      </c>
      <c r="D58" s="118">
        <v>5</v>
      </c>
      <c r="E58" s="119">
        <v>370</v>
      </c>
      <c r="F58" s="119">
        <f>E58*D58</f>
        <v>1850</v>
      </c>
      <c r="G58" s="131"/>
      <c r="H58" s="120" t="s">
        <v>270</v>
      </c>
    </row>
    <row r="59" spans="1:8" ht="13.5" thickBot="1">
      <c r="A59" s="285" t="s">
        <v>320</v>
      </c>
      <c r="B59" s="286"/>
      <c r="C59" s="286"/>
      <c r="D59" s="286"/>
      <c r="E59" s="286"/>
      <c r="F59" s="286"/>
      <c r="G59" s="287"/>
      <c r="H59" s="288"/>
    </row>
    <row r="60" spans="1:8" ht="25.5">
      <c r="A60" s="144" t="s">
        <v>103</v>
      </c>
      <c r="B60" s="188" t="s">
        <v>1</v>
      </c>
      <c r="C60" s="132" t="s">
        <v>111</v>
      </c>
      <c r="D60" s="105" t="s">
        <v>0</v>
      </c>
      <c r="E60" s="105" t="s">
        <v>89</v>
      </c>
      <c r="F60" s="105" t="s">
        <v>90</v>
      </c>
      <c r="G60" s="105" t="s">
        <v>91</v>
      </c>
      <c r="H60" s="126" t="s">
        <v>253</v>
      </c>
    </row>
    <row r="61" spans="1:8" ht="194.25" customHeight="1">
      <c r="A61" s="142">
        <v>1</v>
      </c>
      <c r="B61" s="109" t="s">
        <v>115</v>
      </c>
      <c r="C61" s="107" t="s">
        <v>12</v>
      </c>
      <c r="D61" s="107">
        <v>2</v>
      </c>
      <c r="E61" s="108">
        <v>1600</v>
      </c>
      <c r="F61" s="108">
        <f t="shared" ref="F61:F66" si="5">E61*D61</f>
        <v>3200</v>
      </c>
      <c r="G61" s="130"/>
      <c r="H61" s="109" t="s">
        <v>282</v>
      </c>
    </row>
    <row r="62" spans="1:8" ht="112.5" customHeight="1">
      <c r="A62" s="142">
        <v>2</v>
      </c>
      <c r="B62" s="109" t="s">
        <v>116</v>
      </c>
      <c r="C62" s="107" t="s">
        <v>12</v>
      </c>
      <c r="D62" s="107">
        <v>1</v>
      </c>
      <c r="E62" s="108">
        <v>1200</v>
      </c>
      <c r="F62" s="108">
        <f t="shared" si="5"/>
        <v>1200</v>
      </c>
      <c r="G62" s="130"/>
      <c r="H62" s="109" t="s">
        <v>275</v>
      </c>
    </row>
    <row r="63" spans="1:8" ht="168" customHeight="1">
      <c r="A63" s="142">
        <v>3</v>
      </c>
      <c r="B63" s="109" t="s">
        <v>117</v>
      </c>
      <c r="C63" s="107" t="s">
        <v>106</v>
      </c>
      <c r="D63" s="107">
        <v>1</v>
      </c>
      <c r="E63" s="108">
        <v>3291</v>
      </c>
      <c r="F63" s="108">
        <f t="shared" si="5"/>
        <v>3291</v>
      </c>
      <c r="G63" s="130"/>
      <c r="H63" s="109" t="s">
        <v>276</v>
      </c>
    </row>
    <row r="64" spans="1:8" ht="54">
      <c r="A64" s="142">
        <v>4</v>
      </c>
      <c r="B64" s="109" t="s">
        <v>277</v>
      </c>
      <c r="C64" s="107" t="s">
        <v>12</v>
      </c>
      <c r="D64" s="107">
        <v>2</v>
      </c>
      <c r="E64" s="108">
        <v>3241</v>
      </c>
      <c r="F64" s="108">
        <f t="shared" si="5"/>
        <v>6482</v>
      </c>
      <c r="G64" s="130"/>
      <c r="H64" s="109" t="s">
        <v>278</v>
      </c>
    </row>
    <row r="65" spans="1:9" ht="40.5">
      <c r="A65" s="142">
        <v>5</v>
      </c>
      <c r="B65" s="109" t="s">
        <v>279</v>
      </c>
      <c r="C65" s="107" t="s">
        <v>12</v>
      </c>
      <c r="D65" s="107">
        <v>2</v>
      </c>
      <c r="E65" s="108">
        <v>946</v>
      </c>
      <c r="F65" s="108">
        <f t="shared" si="5"/>
        <v>1892</v>
      </c>
      <c r="G65" s="130"/>
      <c r="H65" s="109" t="s">
        <v>280</v>
      </c>
    </row>
    <row r="66" spans="1:9" ht="95.25" thickBot="1">
      <c r="A66" s="142">
        <v>6</v>
      </c>
      <c r="B66" s="109" t="s">
        <v>118</v>
      </c>
      <c r="C66" s="107" t="s">
        <v>12</v>
      </c>
      <c r="D66" s="107">
        <v>2</v>
      </c>
      <c r="E66" s="108">
        <v>1119</v>
      </c>
      <c r="F66" s="108">
        <f t="shared" si="5"/>
        <v>2238</v>
      </c>
      <c r="G66" s="130"/>
      <c r="H66" s="109" t="s">
        <v>281</v>
      </c>
    </row>
    <row r="67" spans="1:9" ht="13.5" thickBot="1">
      <c r="A67" s="285" t="s">
        <v>321</v>
      </c>
      <c r="B67" s="286"/>
      <c r="C67" s="286"/>
      <c r="D67" s="286"/>
      <c r="E67" s="286"/>
      <c r="F67" s="286"/>
      <c r="G67" s="287"/>
      <c r="H67" s="288"/>
    </row>
    <row r="68" spans="1:9" ht="25.5">
      <c r="A68" s="144" t="s">
        <v>103</v>
      </c>
      <c r="B68" s="188" t="s">
        <v>1</v>
      </c>
      <c r="C68" s="132" t="s">
        <v>111</v>
      </c>
      <c r="D68" s="132" t="s">
        <v>0</v>
      </c>
      <c r="E68" s="132" t="s">
        <v>89</v>
      </c>
      <c r="F68" s="132" t="s">
        <v>90</v>
      </c>
      <c r="G68" s="132" t="s">
        <v>91</v>
      </c>
      <c r="H68" s="133" t="s">
        <v>253</v>
      </c>
      <c r="I68" s="134"/>
    </row>
    <row r="69" spans="1:9" ht="27">
      <c r="A69" s="142">
        <v>1</v>
      </c>
      <c r="B69" s="109" t="s">
        <v>285</v>
      </c>
      <c r="C69" s="107" t="s">
        <v>12</v>
      </c>
      <c r="D69" s="107">
        <v>4</v>
      </c>
      <c r="E69" s="108">
        <v>900</v>
      </c>
      <c r="F69" s="108"/>
      <c r="G69" s="108">
        <f>E69*D69</f>
        <v>3600</v>
      </c>
      <c r="H69" s="109" t="s">
        <v>286</v>
      </c>
    </row>
    <row r="70" spans="1:9" ht="40.5">
      <c r="A70" s="142">
        <v>2</v>
      </c>
      <c r="B70" s="109" t="s">
        <v>287</v>
      </c>
      <c r="C70" s="107" t="s">
        <v>12</v>
      </c>
      <c r="D70" s="107">
        <v>4</v>
      </c>
      <c r="E70" s="108">
        <v>1450</v>
      </c>
      <c r="F70" s="108"/>
      <c r="G70" s="108">
        <f>E70*D70</f>
        <v>5800</v>
      </c>
      <c r="H70" s="109" t="s">
        <v>288</v>
      </c>
    </row>
    <row r="71" spans="1:9" ht="27">
      <c r="A71" s="142">
        <v>3</v>
      </c>
      <c r="B71" s="109" t="s">
        <v>120</v>
      </c>
      <c r="C71" s="107" t="s">
        <v>12</v>
      </c>
      <c r="D71" s="107">
        <v>5</v>
      </c>
      <c r="E71" s="108">
        <v>400</v>
      </c>
      <c r="F71" s="108"/>
      <c r="G71" s="108">
        <f>E71*D71</f>
        <v>2000</v>
      </c>
      <c r="H71" s="109" t="s">
        <v>289</v>
      </c>
    </row>
    <row r="72" spans="1:9" ht="216">
      <c r="A72" s="127">
        <v>1</v>
      </c>
      <c r="B72" s="109" t="s">
        <v>119</v>
      </c>
      <c r="C72" s="107" t="s">
        <v>12</v>
      </c>
      <c r="D72" s="107">
        <v>2</v>
      </c>
      <c r="E72" s="108">
        <v>11750</v>
      </c>
      <c r="F72" s="108">
        <f>D72*E72</f>
        <v>23500</v>
      </c>
      <c r="G72" s="108">
        <f>F72*1.23</f>
        <v>28905</v>
      </c>
      <c r="H72" s="109" t="s">
        <v>304</v>
      </c>
    </row>
    <row r="74" spans="1:9" ht="13.5">
      <c r="A74" s="297" t="s">
        <v>322</v>
      </c>
      <c r="B74" s="298"/>
      <c r="C74" s="298"/>
      <c r="D74" s="298"/>
      <c r="E74" s="298"/>
      <c r="F74" s="298"/>
      <c r="G74" s="298"/>
      <c r="H74" s="298"/>
    </row>
    <row r="75" spans="1:9">
      <c r="A75" s="160" t="s">
        <v>103</v>
      </c>
      <c r="B75" s="153" t="s">
        <v>1</v>
      </c>
      <c r="C75" s="151" t="s">
        <v>111</v>
      </c>
      <c r="D75" s="151" t="s">
        <v>307</v>
      </c>
      <c r="E75" s="151" t="s">
        <v>89</v>
      </c>
      <c r="F75" s="151" t="s">
        <v>90</v>
      </c>
      <c r="G75" s="151" t="s">
        <v>91</v>
      </c>
      <c r="H75" s="153" t="s">
        <v>253</v>
      </c>
    </row>
    <row r="76" spans="1:9" ht="283.5">
      <c r="A76" s="127">
        <v>1</v>
      </c>
      <c r="B76" s="109" t="s">
        <v>121</v>
      </c>
      <c r="C76" s="107" t="s">
        <v>12</v>
      </c>
      <c r="D76" s="107">
        <v>1</v>
      </c>
      <c r="E76" s="108">
        <v>44000</v>
      </c>
      <c r="F76" s="108">
        <v>44000</v>
      </c>
      <c r="G76" s="108">
        <f t="shared" ref="G76:G82" si="6">F76*1.23</f>
        <v>54120</v>
      </c>
      <c r="H76" s="109" t="s">
        <v>290</v>
      </c>
    </row>
    <row r="77" spans="1:9" ht="121.5">
      <c r="A77" s="127">
        <v>2</v>
      </c>
      <c r="B77" s="109" t="s">
        <v>122</v>
      </c>
      <c r="C77" s="107" t="s">
        <v>12</v>
      </c>
      <c r="D77" s="107">
        <v>1</v>
      </c>
      <c r="E77" s="108">
        <v>11100</v>
      </c>
      <c r="F77" s="108">
        <v>11100</v>
      </c>
      <c r="G77" s="108">
        <f t="shared" si="6"/>
        <v>13653</v>
      </c>
      <c r="H77" s="109" t="s">
        <v>291</v>
      </c>
    </row>
    <row r="78" spans="1:9" ht="207" customHeight="1">
      <c r="A78" s="127">
        <v>3</v>
      </c>
      <c r="B78" s="109" t="s">
        <v>292</v>
      </c>
      <c r="C78" s="107" t="s">
        <v>12</v>
      </c>
      <c r="D78" s="107">
        <v>1</v>
      </c>
      <c r="E78" s="108">
        <v>16078</v>
      </c>
      <c r="F78" s="108">
        <v>16000</v>
      </c>
      <c r="G78" s="108">
        <f t="shared" si="6"/>
        <v>19680</v>
      </c>
      <c r="H78" s="109" t="s">
        <v>293</v>
      </c>
    </row>
    <row r="79" spans="1:9" ht="106.5" customHeight="1">
      <c r="A79" s="127">
        <v>4</v>
      </c>
      <c r="B79" s="109" t="s">
        <v>123</v>
      </c>
      <c r="C79" s="107" t="s">
        <v>12</v>
      </c>
      <c r="D79" s="107">
        <v>1</v>
      </c>
      <c r="E79" s="108">
        <v>18387.8</v>
      </c>
      <c r="F79" s="108">
        <v>18387.8</v>
      </c>
      <c r="G79" s="108">
        <f t="shared" si="6"/>
        <v>22616.993999999999</v>
      </c>
      <c r="H79" s="109" t="s">
        <v>294</v>
      </c>
    </row>
    <row r="80" spans="1:9" ht="337.5">
      <c r="A80" s="127">
        <v>5</v>
      </c>
      <c r="B80" s="109" t="s">
        <v>124</v>
      </c>
      <c r="C80" s="107" t="s">
        <v>12</v>
      </c>
      <c r="D80" s="107">
        <v>1</v>
      </c>
      <c r="E80" s="108">
        <v>25203.25</v>
      </c>
      <c r="F80" s="108">
        <v>25203.25</v>
      </c>
      <c r="G80" s="108">
        <f t="shared" si="6"/>
        <v>30999.997500000001</v>
      </c>
      <c r="H80" s="109" t="s">
        <v>295</v>
      </c>
    </row>
    <row r="81" spans="1:8" ht="108">
      <c r="A81" s="127">
        <v>6</v>
      </c>
      <c r="B81" s="109" t="s">
        <v>125</v>
      </c>
      <c r="C81" s="107" t="s">
        <v>12</v>
      </c>
      <c r="D81" s="107">
        <v>1</v>
      </c>
      <c r="E81" s="108">
        <v>52845.53</v>
      </c>
      <c r="F81" s="108">
        <v>52845.53</v>
      </c>
      <c r="G81" s="108">
        <f t="shared" si="6"/>
        <v>65000.001899999996</v>
      </c>
      <c r="H81" s="109" t="s">
        <v>296</v>
      </c>
    </row>
    <row r="82" spans="1:8" ht="94.5">
      <c r="A82" s="127">
        <v>7</v>
      </c>
      <c r="B82" s="109" t="s">
        <v>297</v>
      </c>
      <c r="C82" s="107" t="s">
        <v>12</v>
      </c>
      <c r="D82" s="107">
        <v>1</v>
      </c>
      <c r="E82" s="108">
        <v>15284.55</v>
      </c>
      <c r="F82" s="108">
        <v>15284.55</v>
      </c>
      <c r="G82" s="108">
        <f t="shared" si="6"/>
        <v>18799.996499999997</v>
      </c>
      <c r="H82" s="109" t="s">
        <v>298</v>
      </c>
    </row>
    <row r="83" spans="1:8" ht="13.5">
      <c r="A83" s="297" t="s">
        <v>323</v>
      </c>
      <c r="B83" s="298"/>
      <c r="C83" s="298"/>
      <c r="D83" s="298"/>
      <c r="E83" s="298"/>
      <c r="F83" s="298"/>
      <c r="G83" s="298"/>
      <c r="H83" s="298"/>
    </row>
    <row r="84" spans="1:8" ht="13.5">
      <c r="A84" s="177" t="s">
        <v>103</v>
      </c>
      <c r="B84" s="190" t="s">
        <v>1</v>
      </c>
      <c r="C84" s="155" t="s">
        <v>111</v>
      </c>
      <c r="D84" s="154" t="s">
        <v>0</v>
      </c>
      <c r="E84" s="154" t="s">
        <v>89</v>
      </c>
      <c r="F84" s="154" t="s">
        <v>90</v>
      </c>
      <c r="G84" s="154" t="s">
        <v>91</v>
      </c>
      <c r="H84" s="156" t="s">
        <v>253</v>
      </c>
    </row>
    <row r="85" spans="1:8" ht="297">
      <c r="A85" s="127">
        <v>1</v>
      </c>
      <c r="B85" s="191" t="s">
        <v>299</v>
      </c>
      <c r="C85" s="136" t="s">
        <v>12</v>
      </c>
      <c r="D85" s="107">
        <v>1</v>
      </c>
      <c r="E85" s="139">
        <v>48000</v>
      </c>
      <c r="F85" s="139">
        <v>42000</v>
      </c>
      <c r="G85" s="139">
        <f>E85*1.23</f>
        <v>59040</v>
      </c>
      <c r="H85" s="109" t="s">
        <v>300</v>
      </c>
    </row>
    <row r="86" spans="1:8" ht="135">
      <c r="A86" s="127">
        <v>2</v>
      </c>
      <c r="B86" s="191" t="s">
        <v>126</v>
      </c>
      <c r="C86" s="136" t="s">
        <v>12</v>
      </c>
      <c r="D86" s="107">
        <v>1</v>
      </c>
      <c r="E86" s="139">
        <v>8279.67</v>
      </c>
      <c r="F86" s="139">
        <v>8279.67</v>
      </c>
      <c r="G86" s="139">
        <f>E86*1.23</f>
        <v>10183.9941</v>
      </c>
      <c r="H86" s="109" t="s">
        <v>301</v>
      </c>
    </row>
    <row r="87" spans="1:8" ht="13.5">
      <c r="A87" s="297" t="s">
        <v>324</v>
      </c>
      <c r="B87" s="298"/>
      <c r="C87" s="298"/>
      <c r="D87" s="298"/>
      <c r="E87" s="298"/>
      <c r="F87" s="298"/>
      <c r="G87" s="298"/>
      <c r="H87" s="298"/>
    </row>
    <row r="88" spans="1:8" ht="13.5">
      <c r="A88" s="127" t="s">
        <v>103</v>
      </c>
      <c r="B88" s="191" t="s">
        <v>1</v>
      </c>
      <c r="C88" s="136" t="s">
        <v>111</v>
      </c>
      <c r="D88" s="107" t="s">
        <v>0</v>
      </c>
      <c r="E88" s="107" t="s">
        <v>89</v>
      </c>
      <c r="F88" s="107" t="s">
        <v>90</v>
      </c>
      <c r="G88" s="107" t="s">
        <v>91</v>
      </c>
      <c r="H88" s="109" t="s">
        <v>92</v>
      </c>
    </row>
    <row r="89" spans="1:8" ht="67.5">
      <c r="A89" s="127">
        <v>2</v>
      </c>
      <c r="B89" s="109" t="s">
        <v>302</v>
      </c>
      <c r="C89" s="107" t="s">
        <v>12</v>
      </c>
      <c r="D89" s="107">
        <v>1</v>
      </c>
      <c r="E89" s="108">
        <v>11000</v>
      </c>
      <c r="F89" s="108">
        <v>11750</v>
      </c>
      <c r="G89" s="108">
        <f>E89*1.23</f>
        <v>13530</v>
      </c>
      <c r="H89" s="109" t="s">
        <v>303</v>
      </c>
    </row>
    <row r="90" spans="1:8">
      <c r="F90" s="186" t="s">
        <v>336</v>
      </c>
    </row>
    <row r="91" spans="1:8" ht="13.5">
      <c r="A91" s="127" t="s">
        <v>103</v>
      </c>
      <c r="B91" s="191" t="s">
        <v>1</v>
      </c>
      <c r="C91" s="136" t="s">
        <v>111</v>
      </c>
      <c r="D91" s="170" t="s">
        <v>0</v>
      </c>
      <c r="E91" s="170" t="s">
        <v>89</v>
      </c>
      <c r="F91" s="170" t="s">
        <v>90</v>
      </c>
      <c r="G91" s="170" t="s">
        <v>91</v>
      </c>
      <c r="H91" s="109" t="s">
        <v>92</v>
      </c>
    </row>
    <row r="92" spans="1:8" ht="13.5">
      <c r="A92" s="142">
        <v>1</v>
      </c>
      <c r="B92" s="109" t="s">
        <v>309</v>
      </c>
      <c r="C92" s="107" t="s">
        <v>12</v>
      </c>
      <c r="D92" s="107">
        <v>2</v>
      </c>
      <c r="E92" s="108">
        <v>750</v>
      </c>
      <c r="F92" s="108"/>
      <c r="G92" s="108">
        <f>E92*D92</f>
        <v>1500</v>
      </c>
      <c r="H92" s="109" t="s">
        <v>310</v>
      </c>
    </row>
  </sheetData>
  <mergeCells count="11">
    <mergeCell ref="A83:H83"/>
    <mergeCell ref="A87:H87"/>
    <mergeCell ref="A74:H74"/>
    <mergeCell ref="A59:H59"/>
    <mergeCell ref="A67:H67"/>
    <mergeCell ref="A53:H53"/>
    <mergeCell ref="A1:H1"/>
    <mergeCell ref="A25:H25"/>
    <mergeCell ref="A30:H30"/>
    <mergeCell ref="A33:H33"/>
    <mergeCell ref="A45:H45"/>
  </mergeCells>
  <pageMargins left="0.31496062992125984" right="0.11811023622047245" top="0.39370078740157483" bottom="0.35433070866141736" header="0.31496062992125984" footer="0.31496062992125984"/>
  <pageSetup paperSize="9" scale="85" fitToWidth="0" fitToHeight="0" orientation="landscape" r:id="rId1"/>
  <rowBreaks count="1" manualBreakCount="1">
    <brk id="9"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view="pageBreakPreview" topLeftCell="A55" zoomScaleNormal="100" zoomScaleSheetLayoutView="100" workbookViewId="0">
      <selection activeCell="B57" sqref="B57"/>
    </sheetView>
  </sheetViews>
  <sheetFormatPr defaultRowHeight="13.5"/>
  <cols>
    <col min="1" max="1" width="4.5703125" style="40" customWidth="1"/>
    <col min="2" max="2" width="30" style="48" customWidth="1"/>
    <col min="3" max="3" width="6.28515625" style="40" customWidth="1"/>
    <col min="4" max="4" width="7" style="40" customWidth="1"/>
    <col min="5" max="5" width="7.5703125" style="40" customWidth="1"/>
    <col min="6" max="6" width="6.42578125" style="40" customWidth="1"/>
    <col min="7" max="7" width="10" style="41" customWidth="1"/>
    <col min="8" max="8" width="11.42578125" style="41" customWidth="1"/>
    <col min="9" max="9" width="10.28515625" style="41" customWidth="1"/>
    <col min="10" max="10" width="14.140625" style="41" customWidth="1"/>
    <col min="11" max="11" width="15.5703125" style="53" customWidth="1"/>
  </cols>
  <sheetData>
    <row r="1" spans="1:12" s="2" customFormat="1" ht="39" customHeight="1">
      <c r="A1" s="308" t="s">
        <v>4</v>
      </c>
      <c r="B1" s="308"/>
      <c r="C1" s="308"/>
      <c r="D1" s="308"/>
      <c r="E1" s="308"/>
      <c r="F1" s="308"/>
      <c r="G1" s="308"/>
      <c r="H1" s="59"/>
      <c r="I1" s="59"/>
      <c r="J1" s="60" t="s">
        <v>80</v>
      </c>
      <c r="K1" s="57"/>
      <c r="L1" s="61"/>
    </row>
    <row r="2" spans="1:12" s="3" customFormat="1" ht="13.5" customHeight="1">
      <c r="A2" s="309" t="s">
        <v>2</v>
      </c>
      <c r="B2" s="311" t="s">
        <v>1</v>
      </c>
      <c r="C2" s="305" t="s">
        <v>5</v>
      </c>
      <c r="D2" s="307" t="s">
        <v>7</v>
      </c>
      <c r="E2" s="303" t="s">
        <v>6</v>
      </c>
      <c r="F2" s="313" t="s">
        <v>0</v>
      </c>
      <c r="G2" s="303" t="s">
        <v>8</v>
      </c>
      <c r="H2" s="305" t="s">
        <v>30</v>
      </c>
      <c r="I2" s="307" t="s">
        <v>31</v>
      </c>
      <c r="J2" s="301" t="s">
        <v>9</v>
      </c>
      <c r="K2" s="299" t="s">
        <v>82</v>
      </c>
      <c r="L2" s="67" t="s">
        <v>86</v>
      </c>
    </row>
    <row r="3" spans="1:12" s="58" customFormat="1" ht="33" customHeight="1">
      <c r="A3" s="310"/>
      <c r="B3" s="312"/>
      <c r="C3" s="306"/>
      <c r="D3" s="307"/>
      <c r="E3" s="304"/>
      <c r="F3" s="313"/>
      <c r="G3" s="303"/>
      <c r="H3" s="306"/>
      <c r="I3" s="307"/>
      <c r="J3" s="302"/>
      <c r="K3" s="300"/>
      <c r="L3" s="68"/>
    </row>
    <row r="4" spans="1:12" s="2" customFormat="1" ht="26.25" customHeight="1">
      <c r="A4" s="4">
        <v>1</v>
      </c>
      <c r="B4" s="7" t="s">
        <v>10</v>
      </c>
      <c r="C4" s="4">
        <v>14</v>
      </c>
      <c r="D4" s="4">
        <v>16</v>
      </c>
      <c r="E4" s="4" t="s">
        <v>12</v>
      </c>
      <c r="F4" s="4">
        <f>+D4+C4</f>
        <v>30</v>
      </c>
      <c r="G4" s="6">
        <v>145</v>
      </c>
      <c r="H4" s="6">
        <f>+G4*C4</f>
        <v>2030</v>
      </c>
      <c r="I4" s="6">
        <f>+D4*G4</f>
        <v>2320</v>
      </c>
      <c r="J4" s="42">
        <f>+H4+I4</f>
        <v>4350</v>
      </c>
      <c r="K4" s="52" t="s">
        <v>83</v>
      </c>
      <c r="L4" s="69" t="s">
        <v>87</v>
      </c>
    </row>
    <row r="5" spans="1:12" s="2" customFormat="1" ht="25.5" customHeight="1">
      <c r="A5" s="4">
        <v>2</v>
      </c>
      <c r="B5" s="7" t="s">
        <v>11</v>
      </c>
      <c r="C5" s="4">
        <v>14</v>
      </c>
      <c r="D5" s="4">
        <v>16</v>
      </c>
      <c r="E5" s="4" t="s">
        <v>12</v>
      </c>
      <c r="F5" s="4">
        <f t="shared" ref="F5:F26" si="0">+D5+C5</f>
        <v>30</v>
      </c>
      <c r="G5" s="6">
        <v>550</v>
      </c>
      <c r="H5" s="6">
        <f t="shared" ref="H5:H41" si="1">+G5*C5</f>
        <v>7700</v>
      </c>
      <c r="I5" s="6">
        <f t="shared" ref="I5:I41" si="2">+D5*G5</f>
        <v>8800</v>
      </c>
      <c r="J5" s="42">
        <f t="shared" ref="J5:J41" si="3">+H5+I5</f>
        <v>16500</v>
      </c>
      <c r="K5" s="52" t="s">
        <v>83</v>
      </c>
      <c r="L5" s="69" t="s">
        <v>87</v>
      </c>
    </row>
    <row r="6" spans="1:12" s="2" customFormat="1" ht="25.5" customHeight="1">
      <c r="A6" s="4">
        <v>3</v>
      </c>
      <c r="B6" s="7" t="s">
        <v>13</v>
      </c>
      <c r="C6" s="4">
        <v>14</v>
      </c>
      <c r="D6" s="4">
        <v>16</v>
      </c>
      <c r="E6" s="4" t="s">
        <v>12</v>
      </c>
      <c r="F6" s="4">
        <f t="shared" si="0"/>
        <v>30</v>
      </c>
      <c r="G6" s="6">
        <v>1520</v>
      </c>
      <c r="H6" s="6">
        <f t="shared" si="1"/>
        <v>21280</v>
      </c>
      <c r="I6" s="6">
        <f t="shared" si="2"/>
        <v>24320</v>
      </c>
      <c r="J6" s="42">
        <f t="shared" si="3"/>
        <v>45600</v>
      </c>
      <c r="K6" s="52" t="s">
        <v>83</v>
      </c>
      <c r="L6" s="69" t="s">
        <v>87</v>
      </c>
    </row>
    <row r="7" spans="1:12" s="2" customFormat="1" ht="36" customHeight="1">
      <c r="A7" s="4">
        <v>4</v>
      </c>
      <c r="B7" s="17" t="s">
        <v>14</v>
      </c>
      <c r="C7" s="4">
        <v>8</v>
      </c>
      <c r="D7" s="4">
        <v>0</v>
      </c>
      <c r="E7" s="4" t="s">
        <v>12</v>
      </c>
      <c r="F7" s="4">
        <f t="shared" si="0"/>
        <v>8</v>
      </c>
      <c r="G7" s="6">
        <v>1490</v>
      </c>
      <c r="H7" s="6">
        <f t="shared" si="1"/>
        <v>11920</v>
      </c>
      <c r="I7" s="6">
        <f t="shared" si="2"/>
        <v>0</v>
      </c>
      <c r="J7" s="42">
        <f t="shared" si="3"/>
        <v>11920</v>
      </c>
      <c r="K7" s="52" t="s">
        <v>83</v>
      </c>
      <c r="L7" s="69" t="s">
        <v>87</v>
      </c>
    </row>
    <row r="8" spans="1:12" s="2" customFormat="1" ht="25.5" customHeight="1">
      <c r="A8" s="4">
        <v>5</v>
      </c>
      <c r="B8" s="7" t="s">
        <v>15</v>
      </c>
      <c r="C8" s="4">
        <v>6</v>
      </c>
      <c r="D8" s="4">
        <v>8</v>
      </c>
      <c r="E8" s="4" t="s">
        <v>12</v>
      </c>
      <c r="F8" s="4">
        <f t="shared" si="0"/>
        <v>14</v>
      </c>
      <c r="G8" s="6">
        <v>900</v>
      </c>
      <c r="H8" s="6">
        <f t="shared" si="1"/>
        <v>5400</v>
      </c>
      <c r="I8" s="6">
        <f t="shared" si="2"/>
        <v>7200</v>
      </c>
      <c r="J8" s="42">
        <f t="shared" si="3"/>
        <v>12600</v>
      </c>
      <c r="K8" s="52" t="s">
        <v>83</v>
      </c>
      <c r="L8" s="69" t="s">
        <v>87</v>
      </c>
    </row>
    <row r="9" spans="1:12" s="2" customFormat="1" ht="30" customHeight="1">
      <c r="A9" s="4">
        <v>6</v>
      </c>
      <c r="B9" s="7" t="s">
        <v>16</v>
      </c>
      <c r="C9" s="4">
        <v>8</v>
      </c>
      <c r="D9" s="4">
        <v>8</v>
      </c>
      <c r="E9" s="4" t="s">
        <v>12</v>
      </c>
      <c r="F9" s="4">
        <f t="shared" si="0"/>
        <v>16</v>
      </c>
      <c r="G9" s="6">
        <v>700</v>
      </c>
      <c r="H9" s="6">
        <f t="shared" si="1"/>
        <v>5600</v>
      </c>
      <c r="I9" s="6">
        <f t="shared" si="2"/>
        <v>5600</v>
      </c>
      <c r="J9" s="42">
        <f t="shared" si="3"/>
        <v>11200</v>
      </c>
      <c r="K9" s="52" t="s">
        <v>83</v>
      </c>
      <c r="L9" s="69" t="s">
        <v>87</v>
      </c>
    </row>
    <row r="10" spans="1:12" s="2" customFormat="1" ht="27" customHeight="1">
      <c r="A10" s="4">
        <v>7</v>
      </c>
      <c r="B10" s="7" t="s">
        <v>17</v>
      </c>
      <c r="C10" s="4">
        <v>10</v>
      </c>
      <c r="D10" s="4">
        <v>5</v>
      </c>
      <c r="E10" s="4" t="s">
        <v>12</v>
      </c>
      <c r="F10" s="4">
        <f t="shared" si="0"/>
        <v>15</v>
      </c>
      <c r="G10" s="6">
        <v>1130</v>
      </c>
      <c r="H10" s="6">
        <f t="shared" si="1"/>
        <v>11300</v>
      </c>
      <c r="I10" s="6">
        <f t="shared" si="2"/>
        <v>5650</v>
      </c>
      <c r="J10" s="42">
        <f t="shared" si="3"/>
        <v>16950</v>
      </c>
      <c r="K10" s="52" t="s">
        <v>83</v>
      </c>
      <c r="L10" s="69" t="s">
        <v>87</v>
      </c>
    </row>
    <row r="11" spans="1:12" s="2" customFormat="1" ht="25.5" customHeight="1">
      <c r="A11" s="4">
        <v>8</v>
      </c>
      <c r="B11" s="7" t="s">
        <v>18</v>
      </c>
      <c r="C11" s="4">
        <v>2</v>
      </c>
      <c r="D11" s="4">
        <v>0</v>
      </c>
      <c r="E11" s="4" t="s">
        <v>12</v>
      </c>
      <c r="F11" s="4">
        <f t="shared" si="0"/>
        <v>2</v>
      </c>
      <c r="G11" s="6">
        <v>1200</v>
      </c>
      <c r="H11" s="6">
        <f t="shared" si="1"/>
        <v>2400</v>
      </c>
      <c r="I11" s="6">
        <f t="shared" si="2"/>
        <v>0</v>
      </c>
      <c r="J11" s="42">
        <f t="shared" si="3"/>
        <v>2400</v>
      </c>
      <c r="K11" s="52" t="s">
        <v>83</v>
      </c>
      <c r="L11" s="69" t="s">
        <v>87</v>
      </c>
    </row>
    <row r="12" spans="1:12" s="2" customFormat="1" ht="30" customHeight="1">
      <c r="A12" s="4">
        <v>9</v>
      </c>
      <c r="B12" s="7" t="s">
        <v>19</v>
      </c>
      <c r="C12" s="4">
        <v>3</v>
      </c>
      <c r="D12" s="4">
        <v>1</v>
      </c>
      <c r="E12" s="4" t="s">
        <v>12</v>
      </c>
      <c r="F12" s="4">
        <f t="shared" si="0"/>
        <v>4</v>
      </c>
      <c r="G12" s="6">
        <v>620</v>
      </c>
      <c r="H12" s="6">
        <f t="shared" si="1"/>
        <v>1860</v>
      </c>
      <c r="I12" s="6">
        <f t="shared" si="2"/>
        <v>620</v>
      </c>
      <c r="J12" s="42">
        <f t="shared" si="3"/>
        <v>2480</v>
      </c>
      <c r="K12" s="52" t="s">
        <v>83</v>
      </c>
      <c r="L12" s="69" t="s">
        <v>87</v>
      </c>
    </row>
    <row r="13" spans="1:12" s="2" customFormat="1" ht="23.25" customHeight="1">
      <c r="A13" s="4">
        <v>10</v>
      </c>
      <c r="B13" s="7" t="s">
        <v>20</v>
      </c>
      <c r="C13" s="4">
        <v>8</v>
      </c>
      <c r="D13" s="4">
        <v>1</v>
      </c>
      <c r="E13" s="4" t="s">
        <v>12</v>
      </c>
      <c r="F13" s="4">
        <f t="shared" si="0"/>
        <v>9</v>
      </c>
      <c r="G13" s="6">
        <v>480</v>
      </c>
      <c r="H13" s="6">
        <f t="shared" si="1"/>
        <v>3840</v>
      </c>
      <c r="I13" s="6">
        <f t="shared" si="2"/>
        <v>480</v>
      </c>
      <c r="J13" s="42">
        <f t="shared" si="3"/>
        <v>4320</v>
      </c>
      <c r="K13" s="52" t="s">
        <v>83</v>
      </c>
      <c r="L13" s="69" t="s">
        <v>87</v>
      </c>
    </row>
    <row r="14" spans="1:12" s="2" customFormat="1" ht="27.75" customHeight="1">
      <c r="A14" s="4">
        <v>11</v>
      </c>
      <c r="B14" s="7" t="s">
        <v>21</v>
      </c>
      <c r="C14" s="4">
        <v>8</v>
      </c>
      <c r="D14" s="4">
        <v>16</v>
      </c>
      <c r="E14" s="4" t="s">
        <v>12</v>
      </c>
      <c r="F14" s="4">
        <f t="shared" si="0"/>
        <v>24</v>
      </c>
      <c r="G14" s="6">
        <v>37</v>
      </c>
      <c r="H14" s="6">
        <f t="shared" si="1"/>
        <v>296</v>
      </c>
      <c r="I14" s="6">
        <f t="shared" si="2"/>
        <v>592</v>
      </c>
      <c r="J14" s="42">
        <f t="shared" si="3"/>
        <v>888</v>
      </c>
      <c r="K14" s="52" t="s">
        <v>83</v>
      </c>
      <c r="L14" s="69" t="s">
        <v>87</v>
      </c>
    </row>
    <row r="15" spans="1:12" s="2" customFormat="1" ht="25.5" customHeight="1">
      <c r="A15" s="4">
        <v>12</v>
      </c>
      <c r="B15" s="7" t="s">
        <v>22</v>
      </c>
      <c r="C15" s="4">
        <v>8</v>
      </c>
      <c r="D15" s="4">
        <v>16</v>
      </c>
      <c r="E15" s="4" t="s">
        <v>12</v>
      </c>
      <c r="F15" s="4">
        <f t="shared" si="0"/>
        <v>24</v>
      </c>
      <c r="G15" s="6">
        <v>160</v>
      </c>
      <c r="H15" s="6">
        <f t="shared" si="1"/>
        <v>1280</v>
      </c>
      <c r="I15" s="6">
        <f t="shared" si="2"/>
        <v>2560</v>
      </c>
      <c r="J15" s="42">
        <f t="shared" si="3"/>
        <v>3840</v>
      </c>
      <c r="K15" s="52" t="s">
        <v>83</v>
      </c>
      <c r="L15" s="69" t="s">
        <v>87</v>
      </c>
    </row>
    <row r="16" spans="1:12" s="2" customFormat="1" ht="24.75" customHeight="1">
      <c r="A16" s="4">
        <v>13</v>
      </c>
      <c r="B16" s="7" t="s">
        <v>23</v>
      </c>
      <c r="C16" s="4">
        <v>8</v>
      </c>
      <c r="D16" s="4">
        <v>16</v>
      </c>
      <c r="E16" s="4" t="s">
        <v>12</v>
      </c>
      <c r="F16" s="4">
        <f t="shared" si="0"/>
        <v>24</v>
      </c>
      <c r="G16" s="6">
        <v>270</v>
      </c>
      <c r="H16" s="6">
        <f t="shared" si="1"/>
        <v>2160</v>
      </c>
      <c r="I16" s="6">
        <f t="shared" si="2"/>
        <v>4320</v>
      </c>
      <c r="J16" s="42">
        <f t="shared" si="3"/>
        <v>6480</v>
      </c>
      <c r="K16" s="52" t="s">
        <v>83</v>
      </c>
      <c r="L16" s="69" t="s">
        <v>87</v>
      </c>
    </row>
    <row r="17" spans="1:18" s="2" customFormat="1" ht="34.5" customHeight="1">
      <c r="A17" s="4">
        <v>14</v>
      </c>
      <c r="B17" s="7" t="s">
        <v>24</v>
      </c>
      <c r="C17" s="4">
        <v>5</v>
      </c>
      <c r="D17" s="4">
        <v>5</v>
      </c>
      <c r="E17" s="4" t="s">
        <v>12</v>
      </c>
      <c r="F17" s="4">
        <f t="shared" si="0"/>
        <v>10</v>
      </c>
      <c r="G17" s="6">
        <v>570</v>
      </c>
      <c r="H17" s="6">
        <f t="shared" si="1"/>
        <v>2850</v>
      </c>
      <c r="I17" s="6">
        <f t="shared" si="2"/>
        <v>2850</v>
      </c>
      <c r="J17" s="42">
        <f t="shared" si="3"/>
        <v>5700</v>
      </c>
      <c r="K17" s="52" t="s">
        <v>83</v>
      </c>
      <c r="L17" s="69" t="s">
        <v>87</v>
      </c>
    </row>
    <row r="18" spans="1:18" s="2" customFormat="1" ht="27" customHeight="1">
      <c r="A18" s="4">
        <v>15</v>
      </c>
      <c r="B18" s="7" t="s">
        <v>25</v>
      </c>
      <c r="C18" s="4">
        <v>2</v>
      </c>
      <c r="D18" s="4">
        <v>1</v>
      </c>
      <c r="E18" s="4" t="s">
        <v>12</v>
      </c>
      <c r="F18" s="4">
        <f t="shared" si="0"/>
        <v>3</v>
      </c>
      <c r="G18" s="6">
        <v>190</v>
      </c>
      <c r="H18" s="6">
        <f t="shared" si="1"/>
        <v>380</v>
      </c>
      <c r="I18" s="6">
        <f t="shared" si="2"/>
        <v>190</v>
      </c>
      <c r="J18" s="42">
        <f t="shared" si="3"/>
        <v>570</v>
      </c>
      <c r="K18" s="52" t="s">
        <v>83</v>
      </c>
      <c r="L18" s="69" t="s">
        <v>87</v>
      </c>
      <c r="N18" s="104"/>
      <c r="O18" s="104"/>
      <c r="P18" s="104"/>
      <c r="Q18" s="104"/>
      <c r="R18" s="104"/>
    </row>
    <row r="19" spans="1:18" s="2" customFormat="1" ht="24.75" customHeight="1">
      <c r="A19" s="4">
        <v>16</v>
      </c>
      <c r="B19" s="7" t="s">
        <v>26</v>
      </c>
      <c r="C19" s="4">
        <v>2</v>
      </c>
      <c r="D19" s="4">
        <v>1</v>
      </c>
      <c r="E19" s="4" t="s">
        <v>12</v>
      </c>
      <c r="F19" s="4">
        <f t="shared" si="0"/>
        <v>3</v>
      </c>
      <c r="G19" s="6">
        <v>470</v>
      </c>
      <c r="H19" s="6">
        <f t="shared" si="1"/>
        <v>940</v>
      </c>
      <c r="I19" s="6">
        <f t="shared" si="2"/>
        <v>470</v>
      </c>
      <c r="J19" s="42">
        <f t="shared" si="3"/>
        <v>1410</v>
      </c>
      <c r="K19" s="52" t="s">
        <v>83</v>
      </c>
      <c r="L19" s="69" t="s">
        <v>87</v>
      </c>
      <c r="N19" s="104"/>
      <c r="O19" s="104"/>
      <c r="P19" s="104"/>
      <c r="Q19" s="104"/>
      <c r="R19" s="104"/>
    </row>
    <row r="20" spans="1:18" s="2" customFormat="1" ht="27" customHeight="1">
      <c r="A20" s="4">
        <v>17</v>
      </c>
      <c r="B20" s="7" t="s">
        <v>27</v>
      </c>
      <c r="C20" s="4">
        <v>2</v>
      </c>
      <c r="D20" s="4">
        <v>1</v>
      </c>
      <c r="E20" s="4" t="s">
        <v>12</v>
      </c>
      <c r="F20" s="4">
        <f t="shared" si="0"/>
        <v>3</v>
      </c>
      <c r="G20" s="6">
        <v>370</v>
      </c>
      <c r="H20" s="6">
        <f t="shared" si="1"/>
        <v>740</v>
      </c>
      <c r="I20" s="6">
        <f t="shared" si="2"/>
        <v>370</v>
      </c>
      <c r="J20" s="42">
        <f t="shared" si="3"/>
        <v>1110</v>
      </c>
      <c r="K20" s="52" t="s">
        <v>83</v>
      </c>
      <c r="L20" s="69" t="s">
        <v>87</v>
      </c>
      <c r="N20" s="104"/>
      <c r="O20" s="104"/>
      <c r="P20" s="104"/>
      <c r="Q20" s="104"/>
      <c r="R20" s="104"/>
    </row>
    <row r="21" spans="1:18" s="2" customFormat="1" ht="26.25" customHeight="1">
      <c r="A21" s="4">
        <v>18</v>
      </c>
      <c r="B21" s="7" t="s">
        <v>28</v>
      </c>
      <c r="C21" s="4">
        <v>14</v>
      </c>
      <c r="D21" s="4">
        <v>16</v>
      </c>
      <c r="E21" s="4" t="s">
        <v>12</v>
      </c>
      <c r="F21" s="4">
        <f t="shared" si="0"/>
        <v>30</v>
      </c>
      <c r="G21" s="6">
        <v>190</v>
      </c>
      <c r="H21" s="6">
        <f t="shared" si="1"/>
        <v>2660</v>
      </c>
      <c r="I21" s="6">
        <f t="shared" si="2"/>
        <v>3040</v>
      </c>
      <c r="J21" s="42">
        <f t="shared" si="3"/>
        <v>5700</v>
      </c>
      <c r="K21" s="52" t="s">
        <v>83</v>
      </c>
      <c r="L21" s="69" t="s">
        <v>87</v>
      </c>
      <c r="N21" s="104"/>
      <c r="O21" s="104"/>
      <c r="P21" s="104"/>
      <c r="Q21" s="104"/>
      <c r="R21" s="104"/>
    </row>
    <row r="22" spans="1:18" s="2" customFormat="1" ht="39" customHeight="1">
      <c r="A22" s="4">
        <v>19</v>
      </c>
      <c r="B22" s="11" t="s">
        <v>64</v>
      </c>
      <c r="C22" s="4">
        <v>1</v>
      </c>
      <c r="D22" s="4">
        <v>0</v>
      </c>
      <c r="E22" s="4" t="s">
        <v>12</v>
      </c>
      <c r="F22" s="4">
        <f t="shared" si="0"/>
        <v>1</v>
      </c>
      <c r="G22" s="6">
        <v>3200</v>
      </c>
      <c r="H22" s="6">
        <f t="shared" si="1"/>
        <v>3200</v>
      </c>
      <c r="I22" s="6">
        <f t="shared" si="2"/>
        <v>0</v>
      </c>
      <c r="J22" s="42">
        <f t="shared" si="3"/>
        <v>3200</v>
      </c>
      <c r="K22" s="52" t="s">
        <v>83</v>
      </c>
      <c r="L22" s="69" t="s">
        <v>87</v>
      </c>
      <c r="N22" s="104"/>
      <c r="O22" s="104"/>
      <c r="P22" s="104"/>
      <c r="Q22" s="104"/>
      <c r="R22" s="104"/>
    </row>
    <row r="23" spans="1:18" s="2" customFormat="1" ht="39" customHeight="1">
      <c r="A23" s="4">
        <v>20</v>
      </c>
      <c r="B23" s="12" t="s">
        <v>65</v>
      </c>
      <c r="C23" s="4">
        <v>1</v>
      </c>
      <c r="D23" s="4">
        <v>0</v>
      </c>
      <c r="E23" s="4" t="s">
        <v>12</v>
      </c>
      <c r="F23" s="4">
        <f t="shared" si="0"/>
        <v>1</v>
      </c>
      <c r="G23" s="6">
        <v>4800</v>
      </c>
      <c r="H23" s="6">
        <f t="shared" si="1"/>
        <v>4800</v>
      </c>
      <c r="I23" s="6">
        <f t="shared" si="2"/>
        <v>0</v>
      </c>
      <c r="J23" s="42">
        <f t="shared" si="3"/>
        <v>4800</v>
      </c>
      <c r="K23" s="52" t="s">
        <v>83</v>
      </c>
      <c r="L23" s="69" t="s">
        <v>87</v>
      </c>
      <c r="N23" s="104"/>
      <c r="O23" s="104"/>
      <c r="P23" s="104"/>
      <c r="Q23" s="104"/>
      <c r="R23" s="104"/>
    </row>
    <row r="24" spans="1:18" s="2" customFormat="1" ht="30.75" customHeight="1">
      <c r="A24" s="4">
        <v>21</v>
      </c>
      <c r="B24" s="11" t="s">
        <v>66</v>
      </c>
      <c r="C24" s="4">
        <v>1</v>
      </c>
      <c r="D24" s="4">
        <v>0</v>
      </c>
      <c r="E24" s="4" t="s">
        <v>12</v>
      </c>
      <c r="F24" s="4">
        <f t="shared" si="0"/>
        <v>1</v>
      </c>
      <c r="G24" s="6">
        <v>6500</v>
      </c>
      <c r="H24" s="6">
        <f t="shared" si="1"/>
        <v>6500</v>
      </c>
      <c r="I24" s="6">
        <f t="shared" si="2"/>
        <v>0</v>
      </c>
      <c r="J24" s="42">
        <f t="shared" si="3"/>
        <v>6500</v>
      </c>
      <c r="K24" s="52" t="s">
        <v>83</v>
      </c>
      <c r="L24" s="69" t="s">
        <v>87</v>
      </c>
      <c r="N24" s="104"/>
      <c r="O24" s="104"/>
      <c r="P24" s="104"/>
      <c r="Q24" s="104"/>
      <c r="R24" s="104"/>
    </row>
    <row r="25" spans="1:18" s="2" customFormat="1" ht="27.75" customHeight="1">
      <c r="A25" s="4">
        <v>22</v>
      </c>
      <c r="B25" s="11" t="s">
        <v>67</v>
      </c>
      <c r="C25" s="4">
        <v>2</v>
      </c>
      <c r="D25" s="4">
        <v>0</v>
      </c>
      <c r="E25" s="4" t="s">
        <v>12</v>
      </c>
      <c r="F25" s="4">
        <f t="shared" si="0"/>
        <v>2</v>
      </c>
      <c r="G25" s="6">
        <v>3200</v>
      </c>
      <c r="H25" s="6">
        <f t="shared" si="1"/>
        <v>6400</v>
      </c>
      <c r="I25" s="6">
        <f t="shared" si="2"/>
        <v>0</v>
      </c>
      <c r="J25" s="42">
        <f t="shared" si="3"/>
        <v>6400</v>
      </c>
      <c r="K25" s="52" t="s">
        <v>83</v>
      </c>
      <c r="L25" s="69" t="s">
        <v>87</v>
      </c>
      <c r="N25" s="104"/>
      <c r="O25" s="104"/>
      <c r="P25" s="104"/>
      <c r="Q25" s="104"/>
      <c r="R25" s="104"/>
    </row>
    <row r="26" spans="1:18" s="2" customFormat="1" ht="39" customHeight="1">
      <c r="A26" s="4">
        <v>25</v>
      </c>
      <c r="B26" s="13" t="s">
        <v>68</v>
      </c>
      <c r="C26" s="4">
        <v>4</v>
      </c>
      <c r="D26" s="4">
        <v>0</v>
      </c>
      <c r="E26" s="4" t="s">
        <v>12</v>
      </c>
      <c r="F26" s="4">
        <f t="shared" si="0"/>
        <v>4</v>
      </c>
      <c r="G26" s="6">
        <v>50</v>
      </c>
      <c r="H26" s="6">
        <f t="shared" si="1"/>
        <v>200</v>
      </c>
      <c r="I26" s="6">
        <f t="shared" si="2"/>
        <v>0</v>
      </c>
      <c r="J26" s="42">
        <f t="shared" si="3"/>
        <v>200</v>
      </c>
      <c r="K26" s="52" t="s">
        <v>83</v>
      </c>
      <c r="L26" s="69" t="s">
        <v>87</v>
      </c>
      <c r="N26" s="104"/>
      <c r="O26" s="104"/>
      <c r="P26" s="104"/>
      <c r="Q26" s="104"/>
      <c r="R26" s="104"/>
    </row>
    <row r="27" spans="1:18" s="2" customFormat="1" ht="30.75" customHeight="1">
      <c r="A27" s="4">
        <v>26</v>
      </c>
      <c r="B27" s="11" t="s">
        <v>69</v>
      </c>
      <c r="C27" s="4">
        <v>5</v>
      </c>
      <c r="D27" s="4">
        <v>5</v>
      </c>
      <c r="E27" s="4" t="s">
        <v>12</v>
      </c>
      <c r="F27" s="4">
        <v>10</v>
      </c>
      <c r="G27" s="6">
        <v>25</v>
      </c>
      <c r="H27" s="6">
        <f t="shared" si="1"/>
        <v>125</v>
      </c>
      <c r="I27" s="6">
        <f t="shared" si="2"/>
        <v>125</v>
      </c>
      <c r="J27" s="42">
        <f t="shared" si="3"/>
        <v>250</v>
      </c>
      <c r="K27" s="52" t="s">
        <v>83</v>
      </c>
      <c r="L27" s="69" t="s">
        <v>87</v>
      </c>
      <c r="N27" s="104"/>
      <c r="O27" s="104"/>
      <c r="P27" s="104"/>
      <c r="Q27" s="104"/>
      <c r="R27" s="104"/>
    </row>
    <row r="28" spans="1:18" s="2" customFormat="1" ht="26.25" customHeight="1">
      <c r="A28" s="4">
        <v>27</v>
      </c>
      <c r="B28" s="12" t="s">
        <v>70</v>
      </c>
      <c r="C28" s="4">
        <v>14</v>
      </c>
      <c r="D28" s="4">
        <v>16</v>
      </c>
      <c r="E28" s="4" t="s">
        <v>12</v>
      </c>
      <c r="F28" s="4">
        <v>30</v>
      </c>
      <c r="G28" s="6">
        <v>9</v>
      </c>
      <c r="H28" s="6">
        <f t="shared" si="1"/>
        <v>126</v>
      </c>
      <c r="I28" s="6">
        <f t="shared" si="2"/>
        <v>144</v>
      </c>
      <c r="J28" s="42">
        <f t="shared" si="3"/>
        <v>270</v>
      </c>
      <c r="K28" s="52" t="s">
        <v>83</v>
      </c>
      <c r="L28" s="69" t="s">
        <v>87</v>
      </c>
    </row>
    <row r="29" spans="1:18" s="2" customFormat="1" ht="26.25" customHeight="1">
      <c r="A29" s="4">
        <v>28</v>
      </c>
      <c r="B29" s="12" t="s">
        <v>3</v>
      </c>
      <c r="C29" s="4">
        <v>14</v>
      </c>
      <c r="D29" s="4">
        <v>16</v>
      </c>
      <c r="E29" s="4" t="s">
        <v>12</v>
      </c>
      <c r="F29" s="4">
        <v>30</v>
      </c>
      <c r="G29" s="8">
        <v>27</v>
      </c>
      <c r="H29" s="6">
        <f t="shared" si="1"/>
        <v>378</v>
      </c>
      <c r="I29" s="6">
        <f t="shared" si="2"/>
        <v>432</v>
      </c>
      <c r="J29" s="42">
        <f t="shared" si="3"/>
        <v>810</v>
      </c>
      <c r="K29" s="52" t="s">
        <v>83</v>
      </c>
      <c r="L29" s="69" t="s">
        <v>87</v>
      </c>
    </row>
    <row r="30" spans="1:18" s="2" customFormat="1" ht="24.75" customHeight="1">
      <c r="A30" s="4">
        <v>29</v>
      </c>
      <c r="B30" s="12" t="s">
        <v>29</v>
      </c>
      <c r="C30" s="4">
        <v>2</v>
      </c>
      <c r="D30" s="4">
        <v>0</v>
      </c>
      <c r="E30" s="4" t="s">
        <v>12</v>
      </c>
      <c r="F30" s="4">
        <f>+D30+C30</f>
        <v>2</v>
      </c>
      <c r="G30" s="8">
        <v>750</v>
      </c>
      <c r="H30" s="6">
        <f t="shared" si="1"/>
        <v>1500</v>
      </c>
      <c r="I30" s="6">
        <f t="shared" si="2"/>
        <v>0</v>
      </c>
      <c r="J30" s="42">
        <f t="shared" si="3"/>
        <v>1500</v>
      </c>
      <c r="K30" s="52" t="s">
        <v>83</v>
      </c>
      <c r="L30" s="69" t="s">
        <v>87</v>
      </c>
    </row>
    <row r="31" spans="1:18" s="2" customFormat="1" ht="39" customHeight="1">
      <c r="A31" s="4">
        <v>30</v>
      </c>
      <c r="B31" s="16" t="s">
        <v>71</v>
      </c>
      <c r="C31" s="4">
        <v>6</v>
      </c>
      <c r="D31" s="4">
        <v>4</v>
      </c>
      <c r="E31" s="4" t="s">
        <v>12</v>
      </c>
      <c r="F31" s="4">
        <f t="shared" ref="F31:F43" si="4">+D31+C31</f>
        <v>10</v>
      </c>
      <c r="G31" s="8">
        <v>1100</v>
      </c>
      <c r="H31" s="8">
        <f t="shared" si="1"/>
        <v>6600</v>
      </c>
      <c r="I31" s="8">
        <f t="shared" si="2"/>
        <v>4400</v>
      </c>
      <c r="J31" s="43">
        <f t="shared" si="3"/>
        <v>11000</v>
      </c>
      <c r="K31" s="52" t="s">
        <v>83</v>
      </c>
      <c r="L31" s="69" t="s">
        <v>87</v>
      </c>
    </row>
    <row r="32" spans="1:18" s="2" customFormat="1" ht="39" customHeight="1">
      <c r="A32" s="4">
        <v>31</v>
      </c>
      <c r="B32" s="15" t="s">
        <v>44</v>
      </c>
      <c r="C32" s="4">
        <v>2</v>
      </c>
      <c r="D32" s="4">
        <v>0</v>
      </c>
      <c r="E32" s="4" t="s">
        <v>12</v>
      </c>
      <c r="F32" s="4">
        <f t="shared" si="4"/>
        <v>2</v>
      </c>
      <c r="G32" s="8">
        <v>1899</v>
      </c>
      <c r="H32" s="8">
        <f t="shared" si="1"/>
        <v>3798</v>
      </c>
      <c r="I32" s="8">
        <f t="shared" si="2"/>
        <v>0</v>
      </c>
      <c r="J32" s="43">
        <f t="shared" si="3"/>
        <v>3798</v>
      </c>
      <c r="K32" s="52" t="s">
        <v>83</v>
      </c>
      <c r="L32" s="69" t="s">
        <v>87</v>
      </c>
    </row>
    <row r="33" spans="1:12" s="2" customFormat="1" ht="39" customHeight="1">
      <c r="A33" s="4">
        <v>32</v>
      </c>
      <c r="B33" s="16" t="s">
        <v>45</v>
      </c>
      <c r="C33" s="4">
        <v>5</v>
      </c>
      <c r="D33" s="4">
        <v>0</v>
      </c>
      <c r="E33" s="4" t="s">
        <v>42</v>
      </c>
      <c r="F33" s="4">
        <f t="shared" si="4"/>
        <v>5</v>
      </c>
      <c r="G33" s="8">
        <v>539</v>
      </c>
      <c r="H33" s="8">
        <f t="shared" si="1"/>
        <v>2695</v>
      </c>
      <c r="I33" s="8">
        <f t="shared" si="2"/>
        <v>0</v>
      </c>
      <c r="J33" s="43">
        <f t="shared" si="3"/>
        <v>2695</v>
      </c>
      <c r="K33" s="52" t="s">
        <v>83</v>
      </c>
      <c r="L33" s="69" t="s">
        <v>87</v>
      </c>
    </row>
    <row r="34" spans="1:12" s="2" customFormat="1" ht="39" customHeight="1">
      <c r="A34" s="4">
        <v>33</v>
      </c>
      <c r="B34" s="15" t="s">
        <v>46</v>
      </c>
      <c r="C34" s="4">
        <v>4</v>
      </c>
      <c r="D34" s="4">
        <v>0</v>
      </c>
      <c r="E34" s="4" t="s">
        <v>12</v>
      </c>
      <c r="F34" s="4">
        <f t="shared" si="4"/>
        <v>4</v>
      </c>
      <c r="G34" s="8">
        <v>226</v>
      </c>
      <c r="H34" s="8">
        <f t="shared" si="1"/>
        <v>904</v>
      </c>
      <c r="I34" s="8">
        <f t="shared" si="2"/>
        <v>0</v>
      </c>
      <c r="J34" s="43">
        <f t="shared" si="3"/>
        <v>904</v>
      </c>
      <c r="K34" s="52" t="s">
        <v>83</v>
      </c>
      <c r="L34" s="69" t="s">
        <v>87</v>
      </c>
    </row>
    <row r="35" spans="1:12" s="2" customFormat="1" ht="37.5" customHeight="1">
      <c r="A35" s="4">
        <v>34</v>
      </c>
      <c r="B35" s="16" t="s">
        <v>47</v>
      </c>
      <c r="C35" s="4">
        <v>3</v>
      </c>
      <c r="D35" s="4">
        <v>0</v>
      </c>
      <c r="E35" s="4" t="s">
        <v>12</v>
      </c>
      <c r="F35" s="4">
        <f t="shared" si="4"/>
        <v>3</v>
      </c>
      <c r="G35" s="8">
        <v>348</v>
      </c>
      <c r="H35" s="8">
        <f t="shared" si="1"/>
        <v>1044</v>
      </c>
      <c r="I35" s="8">
        <f t="shared" si="2"/>
        <v>0</v>
      </c>
      <c r="J35" s="43">
        <f t="shared" si="3"/>
        <v>1044</v>
      </c>
      <c r="K35" s="52" t="s">
        <v>83</v>
      </c>
      <c r="L35" s="69" t="s">
        <v>87</v>
      </c>
    </row>
    <row r="36" spans="1:12" s="2" customFormat="1" ht="39" customHeight="1">
      <c r="A36" s="4">
        <v>35</v>
      </c>
      <c r="B36" s="12" t="s">
        <v>43</v>
      </c>
      <c r="C36" s="4">
        <v>1</v>
      </c>
      <c r="D36" s="4">
        <v>0</v>
      </c>
      <c r="E36" s="4" t="s">
        <v>12</v>
      </c>
      <c r="F36" s="4">
        <f t="shared" si="4"/>
        <v>1</v>
      </c>
      <c r="G36" s="8">
        <v>5000</v>
      </c>
      <c r="H36" s="8">
        <f t="shared" si="1"/>
        <v>5000</v>
      </c>
      <c r="I36" s="8">
        <f t="shared" si="2"/>
        <v>0</v>
      </c>
      <c r="J36" s="43">
        <f t="shared" si="3"/>
        <v>5000</v>
      </c>
      <c r="K36" s="52" t="s">
        <v>83</v>
      </c>
      <c r="L36" s="69" t="s">
        <v>87</v>
      </c>
    </row>
    <row r="37" spans="1:12" s="2" customFormat="1" ht="39" customHeight="1">
      <c r="A37" s="4">
        <v>36</v>
      </c>
      <c r="B37" s="16" t="s">
        <v>48</v>
      </c>
      <c r="C37" s="4">
        <v>3</v>
      </c>
      <c r="D37" s="4">
        <v>0</v>
      </c>
      <c r="E37" s="4" t="s">
        <v>12</v>
      </c>
      <c r="F37" s="4">
        <f t="shared" si="4"/>
        <v>3</v>
      </c>
      <c r="G37" s="6">
        <v>3899</v>
      </c>
      <c r="H37" s="6">
        <f t="shared" si="1"/>
        <v>11697</v>
      </c>
      <c r="I37" s="6">
        <f t="shared" si="2"/>
        <v>0</v>
      </c>
      <c r="J37" s="6">
        <f t="shared" si="3"/>
        <v>11697</v>
      </c>
      <c r="K37" s="52" t="s">
        <v>83</v>
      </c>
      <c r="L37" s="69" t="s">
        <v>87</v>
      </c>
    </row>
    <row r="38" spans="1:12" s="2" customFormat="1" ht="30.75" customHeight="1">
      <c r="A38" s="4">
        <v>37</v>
      </c>
      <c r="B38" s="15" t="s">
        <v>49</v>
      </c>
      <c r="C38" s="4">
        <v>7</v>
      </c>
      <c r="D38" s="4">
        <v>0</v>
      </c>
      <c r="E38" s="4" t="s">
        <v>12</v>
      </c>
      <c r="F38" s="4">
        <f t="shared" si="4"/>
        <v>7</v>
      </c>
      <c r="G38" s="8">
        <v>615</v>
      </c>
      <c r="H38" s="8">
        <f t="shared" si="1"/>
        <v>4305</v>
      </c>
      <c r="I38" s="8">
        <f t="shared" si="2"/>
        <v>0</v>
      </c>
      <c r="J38" s="43">
        <f t="shared" si="3"/>
        <v>4305</v>
      </c>
      <c r="K38" s="52" t="s">
        <v>83</v>
      </c>
      <c r="L38" s="69" t="s">
        <v>87</v>
      </c>
    </row>
    <row r="39" spans="1:12" s="2" customFormat="1" ht="39" customHeight="1">
      <c r="A39" s="4">
        <v>38</v>
      </c>
      <c r="B39" s="16" t="s">
        <v>51</v>
      </c>
      <c r="C39" s="4">
        <v>7</v>
      </c>
      <c r="D39" s="4">
        <v>16</v>
      </c>
      <c r="E39" s="4" t="s">
        <v>12</v>
      </c>
      <c r="F39" s="4">
        <f t="shared" si="4"/>
        <v>23</v>
      </c>
      <c r="G39" s="8">
        <v>1450</v>
      </c>
      <c r="H39" s="8">
        <f t="shared" si="1"/>
        <v>10150</v>
      </c>
      <c r="I39" s="8">
        <f t="shared" si="2"/>
        <v>23200</v>
      </c>
      <c r="J39" s="43">
        <f t="shared" si="3"/>
        <v>33350</v>
      </c>
      <c r="K39" s="52" t="s">
        <v>83</v>
      </c>
      <c r="L39" s="69" t="s">
        <v>87</v>
      </c>
    </row>
    <row r="40" spans="1:12" s="2" customFormat="1" ht="39" customHeight="1">
      <c r="A40" s="4">
        <v>39</v>
      </c>
      <c r="B40" s="16" t="s">
        <v>50</v>
      </c>
      <c r="C40" s="4">
        <v>7</v>
      </c>
      <c r="D40" s="4">
        <v>9</v>
      </c>
      <c r="E40" s="4" t="s">
        <v>12</v>
      </c>
      <c r="F40" s="4">
        <f t="shared" si="4"/>
        <v>16</v>
      </c>
      <c r="G40" s="8">
        <v>219</v>
      </c>
      <c r="H40" s="8">
        <f t="shared" si="1"/>
        <v>1533</v>
      </c>
      <c r="I40" s="8">
        <f t="shared" si="2"/>
        <v>1971</v>
      </c>
      <c r="J40" s="43">
        <f t="shared" si="3"/>
        <v>3504</v>
      </c>
      <c r="K40" s="52" t="s">
        <v>83</v>
      </c>
      <c r="L40" s="69" t="s">
        <v>87</v>
      </c>
    </row>
    <row r="41" spans="1:12" s="2" customFormat="1" ht="33" customHeight="1">
      <c r="A41" s="4">
        <v>40</v>
      </c>
      <c r="B41" s="15" t="s">
        <v>52</v>
      </c>
      <c r="C41" s="4">
        <v>6</v>
      </c>
      <c r="D41" s="4">
        <v>16</v>
      </c>
      <c r="E41" s="4" t="s">
        <v>12</v>
      </c>
      <c r="F41" s="4">
        <f t="shared" si="4"/>
        <v>22</v>
      </c>
      <c r="G41" s="8">
        <v>1785</v>
      </c>
      <c r="H41" s="8">
        <f t="shared" si="1"/>
        <v>10710</v>
      </c>
      <c r="I41" s="8">
        <f t="shared" si="2"/>
        <v>28560</v>
      </c>
      <c r="J41" s="43">
        <f t="shared" si="3"/>
        <v>39270</v>
      </c>
      <c r="K41" s="52" t="s">
        <v>83</v>
      </c>
      <c r="L41" s="69" t="s">
        <v>87</v>
      </c>
    </row>
    <row r="42" spans="1:12" s="2" customFormat="1" ht="32.25" customHeight="1">
      <c r="A42" s="4">
        <v>41</v>
      </c>
      <c r="B42" s="12" t="s">
        <v>53</v>
      </c>
      <c r="C42" s="4">
        <v>1</v>
      </c>
      <c r="D42" s="4">
        <v>0</v>
      </c>
      <c r="E42" s="4" t="s">
        <v>12</v>
      </c>
      <c r="F42" s="4">
        <f t="shared" si="4"/>
        <v>1</v>
      </c>
      <c r="G42" s="8">
        <v>4000</v>
      </c>
      <c r="H42" s="8">
        <f>+G42*C42</f>
        <v>4000</v>
      </c>
      <c r="I42" s="8">
        <f>+D42*G42</f>
        <v>0</v>
      </c>
      <c r="J42" s="43">
        <f>+H42+I42</f>
        <v>4000</v>
      </c>
      <c r="K42" s="52" t="s">
        <v>83</v>
      </c>
      <c r="L42" s="69" t="s">
        <v>87</v>
      </c>
    </row>
    <row r="43" spans="1:12" s="2" customFormat="1" ht="39" customHeight="1">
      <c r="A43" s="4">
        <v>43</v>
      </c>
      <c r="B43" s="16" t="s">
        <v>146</v>
      </c>
      <c r="C43" s="4">
        <v>1</v>
      </c>
      <c r="D43" s="4">
        <v>0</v>
      </c>
      <c r="E43" s="4" t="s">
        <v>12</v>
      </c>
      <c r="F43" s="4">
        <f t="shared" si="4"/>
        <v>1</v>
      </c>
      <c r="G43" s="8">
        <v>3343</v>
      </c>
      <c r="H43" s="8">
        <f>+G43*C43</f>
        <v>3343</v>
      </c>
      <c r="I43" s="8">
        <f>+D43*G43</f>
        <v>0</v>
      </c>
      <c r="J43" s="43">
        <f>+H43+I43</f>
        <v>3343</v>
      </c>
      <c r="K43" s="52" t="s">
        <v>83</v>
      </c>
      <c r="L43" s="69" t="s">
        <v>87</v>
      </c>
    </row>
    <row r="44" spans="1:12" s="2" customFormat="1" ht="39" customHeight="1">
      <c r="A44" s="4">
        <v>44</v>
      </c>
      <c r="B44" s="12" t="s">
        <v>54</v>
      </c>
      <c r="C44" s="4">
        <v>1</v>
      </c>
      <c r="D44" s="4">
        <v>0</v>
      </c>
      <c r="E44" s="4" t="s">
        <v>12</v>
      </c>
      <c r="F44" s="4">
        <f t="shared" ref="F44:F66" si="5">+D44+C44</f>
        <v>1</v>
      </c>
      <c r="G44" s="6">
        <v>3599</v>
      </c>
      <c r="H44" s="8">
        <f>+G44*C44</f>
        <v>3599</v>
      </c>
      <c r="I44" s="8">
        <f>+D44*G44</f>
        <v>0</v>
      </c>
      <c r="J44" s="43">
        <f>+H44+I44</f>
        <v>3599</v>
      </c>
      <c r="K44" s="52" t="s">
        <v>83</v>
      </c>
      <c r="L44" s="69" t="s">
        <v>87</v>
      </c>
    </row>
    <row r="45" spans="1:12" s="2" customFormat="1" ht="39" customHeight="1">
      <c r="A45" s="4">
        <v>45</v>
      </c>
      <c r="B45" s="12" t="s">
        <v>41</v>
      </c>
      <c r="C45" s="4">
        <v>1</v>
      </c>
      <c r="D45" s="4">
        <v>0</v>
      </c>
      <c r="E45" s="4" t="s">
        <v>12</v>
      </c>
      <c r="F45" s="4">
        <f t="shared" si="5"/>
        <v>1</v>
      </c>
      <c r="G45" s="8">
        <v>3999</v>
      </c>
      <c r="H45" s="8">
        <f>+G45*C45</f>
        <v>3999</v>
      </c>
      <c r="I45" s="8">
        <f>+D45*G45</f>
        <v>0</v>
      </c>
      <c r="J45" s="43">
        <f>+H45+I45</f>
        <v>3999</v>
      </c>
      <c r="K45" s="52" t="s">
        <v>83</v>
      </c>
      <c r="L45" s="69" t="s">
        <v>87</v>
      </c>
    </row>
    <row r="46" spans="1:12" s="2" customFormat="1" ht="39" customHeight="1">
      <c r="A46" s="4">
        <v>46</v>
      </c>
      <c r="B46" s="15" t="s">
        <v>55</v>
      </c>
      <c r="C46" s="4">
        <v>2</v>
      </c>
      <c r="D46" s="4">
        <v>0</v>
      </c>
      <c r="E46" s="4" t="s">
        <v>12</v>
      </c>
      <c r="F46" s="4">
        <f t="shared" si="5"/>
        <v>2</v>
      </c>
      <c r="G46" s="8">
        <v>715</v>
      </c>
      <c r="H46" s="8">
        <f t="shared" ref="H46:H47" si="6">+G46*C46</f>
        <v>1430</v>
      </c>
      <c r="I46" s="8">
        <f t="shared" ref="I46:I47" si="7">+D46*G46</f>
        <v>0</v>
      </c>
      <c r="J46" s="43">
        <f t="shared" ref="J46:J47" si="8">+H46+I46</f>
        <v>1430</v>
      </c>
      <c r="K46" s="52" t="s">
        <v>83</v>
      </c>
      <c r="L46" s="69" t="s">
        <v>87</v>
      </c>
    </row>
    <row r="47" spans="1:12" s="2" customFormat="1" ht="39" customHeight="1">
      <c r="A47" s="4">
        <v>47</v>
      </c>
      <c r="B47" s="12" t="s">
        <v>56</v>
      </c>
      <c r="C47" s="4">
        <v>1</v>
      </c>
      <c r="D47" s="4">
        <v>0</v>
      </c>
      <c r="E47" s="4" t="s">
        <v>12</v>
      </c>
      <c r="F47" s="4">
        <f t="shared" si="5"/>
        <v>1</v>
      </c>
      <c r="G47" s="6">
        <v>1092</v>
      </c>
      <c r="H47" s="6">
        <f t="shared" si="6"/>
        <v>1092</v>
      </c>
      <c r="I47" s="6">
        <f t="shared" si="7"/>
        <v>0</v>
      </c>
      <c r="J47" s="42">
        <f t="shared" si="8"/>
        <v>1092</v>
      </c>
      <c r="K47" s="52" t="s">
        <v>83</v>
      </c>
      <c r="L47" s="69" t="s">
        <v>87</v>
      </c>
    </row>
    <row r="48" spans="1:12" s="2" customFormat="1" ht="39" customHeight="1">
      <c r="A48" s="4">
        <v>48</v>
      </c>
      <c r="B48" s="12" t="s">
        <v>57</v>
      </c>
      <c r="C48" s="4">
        <v>2</v>
      </c>
      <c r="D48" s="4">
        <v>0</v>
      </c>
      <c r="E48" s="4" t="s">
        <v>12</v>
      </c>
      <c r="F48" s="4">
        <f t="shared" si="5"/>
        <v>2</v>
      </c>
      <c r="G48" s="6">
        <v>955</v>
      </c>
      <c r="H48" s="6">
        <f>+G48*C48</f>
        <v>1910</v>
      </c>
      <c r="I48" s="6">
        <f>+D48*G48</f>
        <v>0</v>
      </c>
      <c r="J48" s="42">
        <f>+H48+I48</f>
        <v>1910</v>
      </c>
      <c r="K48" s="52" t="s">
        <v>83</v>
      </c>
      <c r="L48" s="69" t="s">
        <v>87</v>
      </c>
    </row>
    <row r="49" spans="1:12" s="2" customFormat="1" ht="47.25" customHeight="1">
      <c r="A49" s="4">
        <v>49</v>
      </c>
      <c r="B49" s="16" t="s">
        <v>58</v>
      </c>
      <c r="C49" s="4">
        <v>1</v>
      </c>
      <c r="D49" s="4">
        <v>0</v>
      </c>
      <c r="E49" s="4" t="s">
        <v>12</v>
      </c>
      <c r="F49" s="4">
        <f t="shared" si="5"/>
        <v>1</v>
      </c>
      <c r="G49" s="6">
        <v>2287</v>
      </c>
      <c r="H49" s="6">
        <f>+G49*C49</f>
        <v>2287</v>
      </c>
      <c r="I49" s="6">
        <f>+D49*G49</f>
        <v>0</v>
      </c>
      <c r="J49" s="42">
        <f>+H49+I49</f>
        <v>2287</v>
      </c>
      <c r="K49" s="52" t="s">
        <v>83</v>
      </c>
      <c r="L49" s="69" t="s">
        <v>87</v>
      </c>
    </row>
    <row r="50" spans="1:12" s="2" customFormat="1" ht="39" customHeight="1">
      <c r="A50" s="4">
        <v>50</v>
      </c>
      <c r="B50" s="7" t="s">
        <v>33</v>
      </c>
      <c r="C50" s="4">
        <v>1</v>
      </c>
      <c r="D50" s="4">
        <v>0</v>
      </c>
      <c r="E50" s="4" t="s">
        <v>12</v>
      </c>
      <c r="F50" s="4">
        <f t="shared" si="5"/>
        <v>1</v>
      </c>
      <c r="G50" s="6">
        <v>1890</v>
      </c>
      <c r="H50" s="6">
        <f>+G50*C50</f>
        <v>1890</v>
      </c>
      <c r="I50" s="6">
        <f>+D50*G50</f>
        <v>0</v>
      </c>
      <c r="J50" s="42">
        <f>+H50+I50</f>
        <v>1890</v>
      </c>
      <c r="K50" s="52" t="s">
        <v>83</v>
      </c>
      <c r="L50" s="69" t="s">
        <v>87</v>
      </c>
    </row>
    <row r="51" spans="1:12" s="2" customFormat="1" ht="39" customHeight="1">
      <c r="A51" s="4">
        <v>51</v>
      </c>
      <c r="B51" s="7" t="s">
        <v>34</v>
      </c>
      <c r="C51" s="4">
        <v>8</v>
      </c>
      <c r="D51" s="4">
        <v>0</v>
      </c>
      <c r="E51" s="4" t="s">
        <v>12</v>
      </c>
      <c r="F51" s="4">
        <f t="shared" si="5"/>
        <v>8</v>
      </c>
      <c r="G51" s="6">
        <v>392</v>
      </c>
      <c r="H51" s="6">
        <f t="shared" ref="H51:H56" si="9">+G51*C51</f>
        <v>3136</v>
      </c>
      <c r="I51" s="6">
        <f t="shared" ref="I51:I56" si="10">+D51*G51</f>
        <v>0</v>
      </c>
      <c r="J51" s="42">
        <f t="shared" ref="J51:J56" si="11">+H51+I51</f>
        <v>3136</v>
      </c>
      <c r="K51" s="52" t="s">
        <v>83</v>
      </c>
      <c r="L51" s="69" t="s">
        <v>87</v>
      </c>
    </row>
    <row r="52" spans="1:12" s="2" customFormat="1" ht="39" customHeight="1">
      <c r="A52" s="4">
        <v>52</v>
      </c>
      <c r="B52" s="7" t="s">
        <v>35</v>
      </c>
      <c r="C52" s="4">
        <v>2</v>
      </c>
      <c r="D52" s="4">
        <v>0</v>
      </c>
      <c r="E52" s="4" t="s">
        <v>12</v>
      </c>
      <c r="F52" s="4">
        <f t="shared" si="5"/>
        <v>2</v>
      </c>
      <c r="G52" s="6">
        <v>2459</v>
      </c>
      <c r="H52" s="6">
        <f t="shared" si="9"/>
        <v>4918</v>
      </c>
      <c r="I52" s="6">
        <f t="shared" si="10"/>
        <v>0</v>
      </c>
      <c r="J52" s="42">
        <f t="shared" si="11"/>
        <v>4918</v>
      </c>
      <c r="K52" s="52" t="s">
        <v>83</v>
      </c>
      <c r="L52" s="69" t="s">
        <v>87</v>
      </c>
    </row>
    <row r="53" spans="1:12" s="2" customFormat="1" ht="39" customHeight="1">
      <c r="A53" s="4">
        <v>53</v>
      </c>
      <c r="B53" s="45" t="s">
        <v>59</v>
      </c>
      <c r="C53" s="4">
        <v>1</v>
      </c>
      <c r="D53" s="4">
        <v>0</v>
      </c>
      <c r="E53" s="4" t="s">
        <v>12</v>
      </c>
      <c r="F53" s="4">
        <f t="shared" si="5"/>
        <v>1</v>
      </c>
      <c r="G53" s="6">
        <v>1438</v>
      </c>
      <c r="H53" s="6">
        <f>+G53*C53</f>
        <v>1438</v>
      </c>
      <c r="I53" s="6">
        <f>+D53*G53</f>
        <v>0</v>
      </c>
      <c r="J53" s="42">
        <f>+H53+I53</f>
        <v>1438</v>
      </c>
      <c r="K53" s="52" t="s">
        <v>83</v>
      </c>
      <c r="L53" s="69" t="s">
        <v>87</v>
      </c>
    </row>
    <row r="54" spans="1:12" s="2" customFormat="1" ht="39" customHeight="1">
      <c r="A54" s="4">
        <v>54</v>
      </c>
      <c r="B54" s="12" t="s">
        <v>60</v>
      </c>
      <c r="C54" s="4">
        <v>1</v>
      </c>
      <c r="D54" s="4">
        <v>0</v>
      </c>
      <c r="E54" s="4" t="s">
        <v>42</v>
      </c>
      <c r="F54" s="4">
        <f t="shared" si="5"/>
        <v>1</v>
      </c>
      <c r="G54" s="6">
        <v>3291</v>
      </c>
      <c r="H54" s="6">
        <f>+G54*C54</f>
        <v>3291</v>
      </c>
      <c r="I54" s="6">
        <f>+D54*G54</f>
        <v>0</v>
      </c>
      <c r="J54" s="42">
        <f>+H54+I54</f>
        <v>3291</v>
      </c>
      <c r="K54" s="52" t="s">
        <v>83</v>
      </c>
      <c r="L54" s="69" t="s">
        <v>87</v>
      </c>
    </row>
    <row r="55" spans="1:12" s="2" customFormat="1" ht="39" customHeight="1">
      <c r="A55" s="4">
        <v>55</v>
      </c>
      <c r="B55" s="7" t="s">
        <v>36</v>
      </c>
      <c r="C55" s="4">
        <v>8</v>
      </c>
      <c r="D55" s="4">
        <v>0</v>
      </c>
      <c r="E55" s="4" t="s">
        <v>12</v>
      </c>
      <c r="F55" s="4">
        <f t="shared" si="5"/>
        <v>8</v>
      </c>
      <c r="G55" s="6">
        <v>3279</v>
      </c>
      <c r="H55" s="6">
        <f>+G55*C55</f>
        <v>26232</v>
      </c>
      <c r="I55" s="6">
        <f>+D55*G55</f>
        <v>0</v>
      </c>
      <c r="J55" s="42">
        <f>+H55+I55</f>
        <v>26232</v>
      </c>
      <c r="K55" s="52" t="s">
        <v>83</v>
      </c>
      <c r="L55" s="69" t="s">
        <v>87</v>
      </c>
    </row>
    <row r="56" spans="1:12" s="2" customFormat="1" ht="39" customHeight="1">
      <c r="A56" s="4">
        <v>56</v>
      </c>
      <c r="B56" s="7" t="s">
        <v>37</v>
      </c>
      <c r="C56" s="4">
        <v>2</v>
      </c>
      <c r="D56" s="4">
        <v>0</v>
      </c>
      <c r="E56" s="4" t="s">
        <v>12</v>
      </c>
      <c r="F56" s="4">
        <f t="shared" si="5"/>
        <v>2</v>
      </c>
      <c r="G56" s="6">
        <v>865</v>
      </c>
      <c r="H56" s="6">
        <f t="shared" si="9"/>
        <v>1730</v>
      </c>
      <c r="I56" s="6">
        <f t="shared" si="10"/>
        <v>0</v>
      </c>
      <c r="J56" s="42">
        <f t="shared" si="11"/>
        <v>1730</v>
      </c>
      <c r="K56" s="52" t="s">
        <v>83</v>
      </c>
      <c r="L56" s="69" t="s">
        <v>87</v>
      </c>
    </row>
    <row r="57" spans="1:12" s="2" customFormat="1" ht="41.25" customHeight="1">
      <c r="A57" s="4">
        <v>57</v>
      </c>
      <c r="B57" s="7" t="s">
        <v>38</v>
      </c>
      <c r="C57" s="4">
        <v>3</v>
      </c>
      <c r="D57" s="4">
        <v>0</v>
      </c>
      <c r="E57" s="4" t="s">
        <v>12</v>
      </c>
      <c r="F57" s="4">
        <f t="shared" si="5"/>
        <v>3</v>
      </c>
      <c r="G57" s="6">
        <v>1665</v>
      </c>
      <c r="H57" s="6">
        <f>+G57*C57</f>
        <v>4995</v>
      </c>
      <c r="I57" s="6">
        <f>+D57*G57</f>
        <v>0</v>
      </c>
      <c r="J57" s="42">
        <f>+H57+I57</f>
        <v>4995</v>
      </c>
      <c r="K57" s="52" t="s">
        <v>83</v>
      </c>
      <c r="L57" s="69" t="s">
        <v>87</v>
      </c>
    </row>
    <row r="58" spans="1:12" s="2" customFormat="1" ht="39" customHeight="1">
      <c r="A58" s="4">
        <v>58</v>
      </c>
      <c r="B58" s="7" t="s">
        <v>61</v>
      </c>
      <c r="C58" s="4">
        <v>2</v>
      </c>
      <c r="D58" s="4">
        <v>0</v>
      </c>
      <c r="E58" s="4" t="s">
        <v>12</v>
      </c>
      <c r="F58" s="4">
        <f t="shared" si="5"/>
        <v>2</v>
      </c>
      <c r="G58" s="6">
        <v>3241</v>
      </c>
      <c r="H58" s="6">
        <f>+G58*C58</f>
        <v>6482</v>
      </c>
      <c r="I58" s="6">
        <f>+D58*G58</f>
        <v>0</v>
      </c>
      <c r="J58" s="42">
        <f>+H58+I58</f>
        <v>6482</v>
      </c>
      <c r="K58" s="52" t="s">
        <v>83</v>
      </c>
      <c r="L58" s="69" t="s">
        <v>87</v>
      </c>
    </row>
    <row r="59" spans="1:12" s="2" customFormat="1" ht="39" customHeight="1">
      <c r="A59" s="4">
        <v>59</v>
      </c>
      <c r="B59" s="7" t="s">
        <v>40</v>
      </c>
      <c r="C59" s="4">
        <v>2</v>
      </c>
      <c r="D59" s="4">
        <v>0</v>
      </c>
      <c r="E59" s="4" t="s">
        <v>12</v>
      </c>
      <c r="F59" s="4">
        <f t="shared" si="5"/>
        <v>2</v>
      </c>
      <c r="G59" s="6">
        <v>946</v>
      </c>
      <c r="H59" s="6">
        <f>+G59*C59</f>
        <v>1892</v>
      </c>
      <c r="I59" s="6">
        <f>+D59*G59</f>
        <v>0</v>
      </c>
      <c r="J59" s="42">
        <f>+H59+I59</f>
        <v>1892</v>
      </c>
      <c r="K59" s="52" t="s">
        <v>83</v>
      </c>
      <c r="L59" s="69" t="s">
        <v>87</v>
      </c>
    </row>
    <row r="60" spans="1:12" s="2" customFormat="1" ht="33.75" customHeight="1">
      <c r="A60" s="4">
        <v>60</v>
      </c>
      <c r="B60" s="7" t="s">
        <v>72</v>
      </c>
      <c r="C60" s="4">
        <v>2</v>
      </c>
      <c r="D60" s="4">
        <v>0</v>
      </c>
      <c r="E60" s="4" t="s">
        <v>12</v>
      </c>
      <c r="F60" s="4">
        <f t="shared" si="5"/>
        <v>2</v>
      </c>
      <c r="G60" s="6">
        <v>1119</v>
      </c>
      <c r="H60" s="6">
        <f t="shared" ref="H60:H67" si="12">+G60*C60</f>
        <v>2238</v>
      </c>
      <c r="I60" s="6">
        <f t="shared" ref="I60:I67" si="13">+D60*G60</f>
        <v>0</v>
      </c>
      <c r="J60" s="42">
        <f t="shared" ref="J60:J67" si="14">+H60+I60</f>
        <v>2238</v>
      </c>
      <c r="K60" s="52" t="s">
        <v>83</v>
      </c>
      <c r="L60" s="69" t="s">
        <v>87</v>
      </c>
    </row>
    <row r="61" spans="1:12" s="2" customFormat="1" ht="26.25" customHeight="1">
      <c r="A61" s="4">
        <v>61</v>
      </c>
      <c r="B61" s="7" t="s">
        <v>73</v>
      </c>
      <c r="C61" s="4">
        <v>1</v>
      </c>
      <c r="D61" s="4">
        <v>0</v>
      </c>
      <c r="E61" s="4" t="s">
        <v>12</v>
      </c>
      <c r="F61" s="4">
        <f t="shared" si="5"/>
        <v>1</v>
      </c>
      <c r="G61" s="6">
        <v>3999</v>
      </c>
      <c r="H61" s="6">
        <f t="shared" si="12"/>
        <v>3999</v>
      </c>
      <c r="I61" s="6">
        <f t="shared" si="13"/>
        <v>0</v>
      </c>
      <c r="J61" s="42">
        <f t="shared" si="14"/>
        <v>3999</v>
      </c>
      <c r="K61" s="52" t="s">
        <v>83</v>
      </c>
      <c r="L61" s="69" t="s">
        <v>87</v>
      </c>
    </row>
    <row r="62" spans="1:12" s="2" customFormat="1" ht="26.25" customHeight="1">
      <c r="A62" s="4">
        <v>62</v>
      </c>
      <c r="B62" s="7" t="s">
        <v>74</v>
      </c>
      <c r="C62" s="4">
        <v>4</v>
      </c>
      <c r="D62" s="4">
        <v>0</v>
      </c>
      <c r="E62" s="4" t="s">
        <v>12</v>
      </c>
      <c r="F62" s="4">
        <f t="shared" si="5"/>
        <v>4</v>
      </c>
      <c r="G62" s="6">
        <v>1033</v>
      </c>
      <c r="H62" s="6">
        <f t="shared" si="12"/>
        <v>4132</v>
      </c>
      <c r="I62" s="6">
        <f t="shared" si="13"/>
        <v>0</v>
      </c>
      <c r="J62" s="42">
        <f t="shared" si="14"/>
        <v>4132</v>
      </c>
      <c r="K62" s="52" t="s">
        <v>83</v>
      </c>
      <c r="L62" s="69" t="s">
        <v>87</v>
      </c>
    </row>
    <row r="63" spans="1:12" s="2" customFormat="1" ht="27" customHeight="1">
      <c r="A63" s="4">
        <v>63</v>
      </c>
      <c r="B63" s="7" t="s">
        <v>75</v>
      </c>
      <c r="C63" s="4">
        <v>4</v>
      </c>
      <c r="D63" s="4">
        <v>0</v>
      </c>
      <c r="E63" s="4" t="s">
        <v>12</v>
      </c>
      <c r="F63" s="4">
        <f t="shared" si="5"/>
        <v>4</v>
      </c>
      <c r="G63" s="6">
        <v>1450</v>
      </c>
      <c r="H63" s="6">
        <f t="shared" si="12"/>
        <v>5800</v>
      </c>
      <c r="I63" s="6">
        <f t="shared" si="13"/>
        <v>0</v>
      </c>
      <c r="J63" s="42">
        <f t="shared" si="14"/>
        <v>5800</v>
      </c>
      <c r="K63" s="52" t="s">
        <v>83</v>
      </c>
      <c r="L63" s="69" t="s">
        <v>87</v>
      </c>
    </row>
    <row r="64" spans="1:12" s="2" customFormat="1" ht="43.5" customHeight="1">
      <c r="A64" s="4">
        <v>65</v>
      </c>
      <c r="B64" s="7" t="s">
        <v>81</v>
      </c>
      <c r="C64" s="4">
        <v>1</v>
      </c>
      <c r="D64" s="4">
        <v>0</v>
      </c>
      <c r="E64" s="4" t="s">
        <v>12</v>
      </c>
      <c r="F64" s="4">
        <v>1</v>
      </c>
      <c r="G64" s="6">
        <v>400</v>
      </c>
      <c r="H64" s="6">
        <f t="shared" si="12"/>
        <v>400</v>
      </c>
      <c r="I64" s="6">
        <f t="shared" si="13"/>
        <v>0</v>
      </c>
      <c r="J64" s="42">
        <f t="shared" si="14"/>
        <v>400</v>
      </c>
      <c r="K64" s="52" t="s">
        <v>83</v>
      </c>
      <c r="L64" s="69" t="s">
        <v>87</v>
      </c>
    </row>
    <row r="65" spans="1:12" s="2" customFormat="1" ht="27.75" customHeight="1">
      <c r="A65" s="4">
        <v>66</v>
      </c>
      <c r="B65" s="7" t="s">
        <v>77</v>
      </c>
      <c r="C65" s="4">
        <v>1</v>
      </c>
      <c r="D65" s="4">
        <v>0</v>
      </c>
      <c r="E65" s="4" t="s">
        <v>12</v>
      </c>
      <c r="F65" s="4">
        <f t="shared" si="5"/>
        <v>1</v>
      </c>
      <c r="G65" s="6">
        <v>135</v>
      </c>
      <c r="H65" s="6">
        <f t="shared" si="12"/>
        <v>135</v>
      </c>
      <c r="I65" s="6">
        <f t="shared" si="13"/>
        <v>0</v>
      </c>
      <c r="J65" s="42">
        <f t="shared" si="14"/>
        <v>135</v>
      </c>
      <c r="K65" s="52" t="s">
        <v>83</v>
      </c>
      <c r="L65" s="69" t="s">
        <v>87</v>
      </c>
    </row>
    <row r="66" spans="1:12" s="2" customFormat="1" ht="41.25" customHeight="1">
      <c r="A66" s="39">
        <v>67</v>
      </c>
      <c r="B66" s="15" t="s">
        <v>78</v>
      </c>
      <c r="C66" s="4">
        <v>1</v>
      </c>
      <c r="D66" s="4">
        <v>0</v>
      </c>
      <c r="E66" s="4" t="s">
        <v>12</v>
      </c>
      <c r="F66" s="4">
        <f t="shared" si="5"/>
        <v>1</v>
      </c>
      <c r="G66" s="6">
        <v>1870</v>
      </c>
      <c r="H66" s="6">
        <f t="shared" si="12"/>
        <v>1870</v>
      </c>
      <c r="I66" s="6">
        <f t="shared" si="13"/>
        <v>0</v>
      </c>
      <c r="J66" s="6">
        <f t="shared" si="14"/>
        <v>1870</v>
      </c>
      <c r="K66" s="52" t="s">
        <v>83</v>
      </c>
      <c r="L66" s="69" t="s">
        <v>87</v>
      </c>
    </row>
    <row r="67" spans="1:12" s="2" customFormat="1" ht="30.75" customHeight="1">
      <c r="A67" s="4">
        <v>68</v>
      </c>
      <c r="B67" s="16" t="s">
        <v>79</v>
      </c>
      <c r="C67" s="4">
        <v>1</v>
      </c>
      <c r="D67" s="4">
        <v>0</v>
      </c>
      <c r="E67" s="4" t="s">
        <v>12</v>
      </c>
      <c r="F67" s="4">
        <v>1</v>
      </c>
      <c r="G67" s="6">
        <v>419</v>
      </c>
      <c r="H67" s="6">
        <f t="shared" si="12"/>
        <v>419</v>
      </c>
      <c r="I67" s="6">
        <f t="shared" si="13"/>
        <v>0</v>
      </c>
      <c r="J67" s="6">
        <f t="shared" si="14"/>
        <v>419</v>
      </c>
      <c r="K67" s="52" t="s">
        <v>83</v>
      </c>
      <c r="L67" s="69" t="s">
        <v>87</v>
      </c>
    </row>
    <row r="68" spans="1:12" s="2" customFormat="1">
      <c r="A68" s="4"/>
      <c r="B68" s="46" t="s">
        <v>62</v>
      </c>
      <c r="C68" s="49"/>
      <c r="D68" s="49"/>
      <c r="E68" s="49"/>
      <c r="F68" s="49"/>
      <c r="G68" s="50"/>
      <c r="H68" s="51">
        <f>SUM(H4:H67)</f>
        <v>262958</v>
      </c>
      <c r="I68" s="51">
        <f>SUM(I4:I59)</f>
        <v>128214</v>
      </c>
      <c r="J68" s="44">
        <f>+H68+I68</f>
        <v>391172</v>
      </c>
      <c r="K68" s="62"/>
      <c r="L68" s="5"/>
    </row>
    <row r="69" spans="1:12" s="2" customFormat="1">
      <c r="A69" s="9"/>
      <c r="B69" s="47"/>
      <c r="C69" s="9"/>
      <c r="D69" s="9"/>
      <c r="E69" s="9"/>
      <c r="F69" s="9"/>
      <c r="G69" s="10"/>
      <c r="H69" s="10"/>
      <c r="I69" s="10"/>
      <c r="J69" s="10"/>
      <c r="K69" s="53"/>
    </row>
    <row r="70" spans="1:12" s="2" customFormat="1">
      <c r="A70" s="9"/>
      <c r="B70" s="47"/>
      <c r="C70" s="9"/>
      <c r="D70" s="9"/>
      <c r="E70" s="9"/>
      <c r="F70" s="9"/>
      <c r="G70" s="10"/>
      <c r="H70" s="10"/>
      <c r="I70" s="10"/>
      <c r="J70" s="10"/>
      <c r="K70" s="53"/>
    </row>
    <row r="71" spans="1:12" s="2" customFormat="1">
      <c r="A71" s="9"/>
      <c r="B71" s="47"/>
      <c r="C71" s="9"/>
      <c r="D71" s="9"/>
      <c r="E71" s="9"/>
      <c r="F71" s="9"/>
      <c r="G71" s="10"/>
      <c r="H71" s="10"/>
      <c r="I71" s="10"/>
      <c r="J71" s="10"/>
      <c r="K71" s="53"/>
    </row>
    <row r="72" spans="1:12" s="2" customFormat="1">
      <c r="A72" s="9"/>
      <c r="B72" s="47"/>
      <c r="C72" s="9"/>
      <c r="D72" s="9"/>
      <c r="E72" s="9"/>
      <c r="F72" s="9"/>
      <c r="G72" s="10"/>
      <c r="H72" s="10"/>
      <c r="I72" s="10"/>
      <c r="J72" s="10"/>
      <c r="K72" s="53"/>
    </row>
    <row r="73" spans="1:12" s="2" customFormat="1" ht="54">
      <c r="A73" s="9"/>
      <c r="B73" s="47" t="s">
        <v>88</v>
      </c>
      <c r="C73" s="9"/>
      <c r="D73" s="9"/>
      <c r="E73" s="9"/>
      <c r="F73" s="9"/>
      <c r="G73" s="10"/>
      <c r="H73" s="10"/>
      <c r="I73" s="10"/>
      <c r="J73" s="10"/>
      <c r="K73" s="53"/>
    </row>
    <row r="74" spans="1:12" s="2" customFormat="1">
      <c r="A74" s="9"/>
      <c r="B74" s="47"/>
      <c r="C74" s="9"/>
      <c r="D74" s="9"/>
      <c r="E74" s="9"/>
      <c r="F74" s="9"/>
      <c r="G74" s="10"/>
      <c r="H74" s="10"/>
      <c r="I74" s="10"/>
      <c r="J74" s="10"/>
      <c r="K74" s="53"/>
    </row>
    <row r="75" spans="1:12" s="2" customFormat="1">
      <c r="A75" s="9"/>
      <c r="B75" s="47"/>
      <c r="C75" s="9"/>
      <c r="D75" s="9"/>
      <c r="E75" s="9"/>
      <c r="F75" s="9"/>
      <c r="G75" s="10"/>
      <c r="H75" s="10"/>
      <c r="I75" s="10"/>
      <c r="J75" s="10"/>
      <c r="K75" s="53"/>
    </row>
    <row r="76" spans="1:12" s="2" customFormat="1">
      <c r="A76" s="9"/>
      <c r="B76" s="47"/>
      <c r="C76" s="9"/>
      <c r="D76" s="9"/>
      <c r="E76" s="9"/>
      <c r="F76" s="9"/>
      <c r="G76" s="10"/>
      <c r="H76" s="10"/>
      <c r="I76" s="10"/>
      <c r="J76" s="10"/>
      <c r="K76" s="53"/>
    </row>
    <row r="77" spans="1:12" s="2" customFormat="1">
      <c r="A77" s="9"/>
      <c r="B77" s="47"/>
      <c r="C77" s="9"/>
      <c r="D77" s="9"/>
      <c r="E77" s="9"/>
      <c r="F77" s="9"/>
      <c r="G77" s="10"/>
      <c r="H77" s="10"/>
      <c r="I77" s="10"/>
      <c r="J77" s="10"/>
      <c r="K77" s="53"/>
    </row>
    <row r="78" spans="1:12" s="2" customFormat="1">
      <c r="A78" s="9"/>
      <c r="B78" s="47"/>
      <c r="C78" s="9"/>
      <c r="D78" s="9"/>
      <c r="E78" s="9"/>
      <c r="F78" s="9"/>
      <c r="G78" s="10"/>
      <c r="H78" s="10"/>
      <c r="I78" s="10"/>
      <c r="J78" s="10"/>
      <c r="K78" s="53"/>
    </row>
    <row r="79" spans="1:12" s="2" customFormat="1">
      <c r="A79" s="9"/>
      <c r="B79" s="47"/>
      <c r="C79" s="9"/>
      <c r="D79" s="9"/>
      <c r="E79" s="9"/>
      <c r="F79" s="9"/>
      <c r="G79" s="10"/>
      <c r="H79" s="10"/>
      <c r="I79" s="10"/>
      <c r="J79" s="10"/>
      <c r="K79" s="53"/>
    </row>
    <row r="80" spans="1:12" s="2" customFormat="1">
      <c r="A80" s="9"/>
      <c r="B80" s="47"/>
      <c r="C80" s="9"/>
      <c r="D80" s="9"/>
      <c r="E80" s="9"/>
      <c r="F80" s="9"/>
      <c r="G80" s="10"/>
      <c r="H80" s="10"/>
      <c r="I80" s="10"/>
      <c r="J80" s="10"/>
      <c r="K80" s="53"/>
    </row>
    <row r="81" spans="1:11" s="2" customFormat="1">
      <c r="A81" s="9"/>
      <c r="B81" s="47"/>
      <c r="C81" s="9"/>
      <c r="D81" s="9"/>
      <c r="E81" s="9"/>
      <c r="F81" s="9"/>
      <c r="G81" s="10"/>
      <c r="H81" s="10"/>
      <c r="I81" s="10"/>
      <c r="J81" s="10"/>
      <c r="K81" s="53"/>
    </row>
    <row r="82" spans="1:11" s="2" customFormat="1">
      <c r="A82" s="9"/>
      <c r="B82" s="47"/>
      <c r="C82" s="9"/>
      <c r="D82" s="9"/>
      <c r="E82" s="9"/>
      <c r="F82" s="9"/>
      <c r="G82" s="10"/>
      <c r="H82" s="10"/>
      <c r="I82" s="10"/>
      <c r="J82" s="10"/>
      <c r="K82" s="53"/>
    </row>
    <row r="83" spans="1:11" s="2" customFormat="1">
      <c r="A83" s="9"/>
      <c r="B83" s="47"/>
      <c r="C83" s="9"/>
      <c r="D83" s="9"/>
      <c r="E83" s="9"/>
      <c r="F83" s="9"/>
      <c r="G83" s="10"/>
      <c r="H83" s="10"/>
      <c r="I83" s="10"/>
      <c r="J83" s="10"/>
      <c r="K83" s="53"/>
    </row>
    <row r="84" spans="1:11" s="2" customFormat="1">
      <c r="A84" s="9"/>
      <c r="B84" s="47"/>
      <c r="C84" s="9"/>
      <c r="D84" s="9"/>
      <c r="E84" s="9"/>
      <c r="F84" s="9"/>
      <c r="G84" s="10"/>
      <c r="H84" s="10"/>
      <c r="I84" s="10"/>
      <c r="J84" s="10"/>
      <c r="K84" s="53"/>
    </row>
    <row r="85" spans="1:11" s="2" customFormat="1">
      <c r="A85" s="9"/>
      <c r="B85" s="47"/>
      <c r="C85" s="9"/>
      <c r="D85" s="9"/>
      <c r="E85" s="9"/>
      <c r="F85" s="9"/>
      <c r="G85" s="10"/>
      <c r="H85" s="10"/>
      <c r="I85" s="10"/>
      <c r="J85" s="10"/>
      <c r="K85" s="53"/>
    </row>
    <row r="86" spans="1:11" s="2" customFormat="1">
      <c r="A86" s="9"/>
      <c r="B86" s="47"/>
      <c r="C86" s="9"/>
      <c r="D86" s="9"/>
      <c r="E86" s="9"/>
      <c r="F86" s="9"/>
      <c r="G86" s="10"/>
      <c r="H86" s="10"/>
      <c r="I86" s="10"/>
      <c r="J86" s="10"/>
      <c r="K86" s="53"/>
    </row>
    <row r="87" spans="1:11" s="2" customFormat="1">
      <c r="A87" s="9"/>
      <c r="B87" s="47"/>
      <c r="C87" s="9"/>
      <c r="D87" s="9"/>
      <c r="E87" s="9"/>
      <c r="F87" s="9"/>
      <c r="K87" s="53"/>
    </row>
    <row r="88" spans="1:11" s="2" customFormat="1">
      <c r="A88" s="9"/>
      <c r="B88" s="47"/>
      <c r="C88" s="9"/>
      <c r="D88" s="9"/>
      <c r="E88" s="9"/>
      <c r="F88" s="9"/>
      <c r="K88" s="53"/>
    </row>
    <row r="89" spans="1:11" s="2" customFormat="1">
      <c r="A89" s="9"/>
      <c r="B89" s="47"/>
      <c r="C89" s="9"/>
      <c r="D89" s="9"/>
      <c r="E89" s="9"/>
      <c r="F89" s="9"/>
      <c r="K89" s="53"/>
    </row>
    <row r="90" spans="1:11" s="2" customFormat="1">
      <c r="A90" s="9"/>
      <c r="B90" s="47"/>
      <c r="C90" s="9"/>
      <c r="D90" s="9"/>
      <c r="E90" s="9"/>
      <c r="F90" s="9"/>
      <c r="K90" s="53"/>
    </row>
    <row r="91" spans="1:11">
      <c r="A91" s="9"/>
      <c r="B91" s="47"/>
      <c r="C91" s="9"/>
      <c r="D91" s="9"/>
      <c r="E91" s="9"/>
      <c r="F91" s="9"/>
      <c r="G91" s="2"/>
      <c r="H91" s="2"/>
      <c r="I91" s="2"/>
      <c r="J91" s="2"/>
    </row>
    <row r="92" spans="1:11">
      <c r="A92" s="9"/>
      <c r="B92" s="47"/>
      <c r="C92" s="9"/>
      <c r="D92" s="9"/>
      <c r="E92" s="9"/>
      <c r="F92" s="9"/>
      <c r="G92" s="2"/>
      <c r="H92" s="2"/>
      <c r="I92" s="2"/>
      <c r="J92" s="2"/>
    </row>
    <row r="93" spans="1:11">
      <c r="A93" s="9"/>
      <c r="B93" s="47"/>
      <c r="C93" s="9"/>
      <c r="D93" s="9"/>
      <c r="E93" s="9"/>
      <c r="F93" s="9"/>
      <c r="G93" s="2"/>
      <c r="H93" s="2"/>
      <c r="I93" s="2"/>
      <c r="J93" s="2"/>
    </row>
    <row r="94" spans="1:11">
      <c r="A94" s="9"/>
      <c r="B94" s="47"/>
      <c r="C94" s="9"/>
      <c r="D94" s="9"/>
      <c r="E94" s="9"/>
      <c r="F94" s="9"/>
      <c r="G94" s="2"/>
      <c r="H94" s="2"/>
      <c r="I94" s="2"/>
      <c r="J94" s="2"/>
    </row>
    <row r="95" spans="1:11">
      <c r="A95" s="9"/>
      <c r="B95" s="47"/>
      <c r="C95" s="9"/>
      <c r="D95" s="9"/>
      <c r="E95" s="9"/>
      <c r="F95" s="9"/>
      <c r="G95" s="2"/>
      <c r="H95" s="2"/>
      <c r="I95" s="2"/>
      <c r="J95" s="2"/>
    </row>
    <row r="96" spans="1:11">
      <c r="A96" s="9"/>
      <c r="B96" s="47"/>
      <c r="C96" s="9"/>
      <c r="D96" s="9"/>
      <c r="E96" s="9"/>
      <c r="F96" s="9"/>
      <c r="G96" s="2"/>
      <c r="H96" s="2"/>
      <c r="I96" s="2"/>
      <c r="J96" s="2"/>
    </row>
    <row r="97" spans="1:10">
      <c r="A97" s="9"/>
      <c r="B97" s="47"/>
      <c r="C97" s="9"/>
      <c r="D97" s="9"/>
      <c r="E97" s="9"/>
      <c r="F97" s="9"/>
      <c r="G97" s="2"/>
      <c r="H97" s="2"/>
      <c r="I97" s="2"/>
      <c r="J97" s="2"/>
    </row>
    <row r="98" spans="1:10">
      <c r="A98" s="9"/>
      <c r="B98" s="47"/>
      <c r="C98" s="9"/>
      <c r="D98" s="9"/>
      <c r="E98" s="9"/>
      <c r="F98" s="9"/>
      <c r="G98" s="2"/>
      <c r="H98" s="2"/>
      <c r="I98" s="2"/>
      <c r="J98" s="2"/>
    </row>
  </sheetData>
  <mergeCells count="12">
    <mergeCell ref="A1:G1"/>
    <mergeCell ref="A2:A3"/>
    <mergeCell ref="B2:B3"/>
    <mergeCell ref="C2:C3"/>
    <mergeCell ref="D2:D3"/>
    <mergeCell ref="F2:F3"/>
    <mergeCell ref="K2:K3"/>
    <mergeCell ref="J2:J3"/>
    <mergeCell ref="E2:E3"/>
    <mergeCell ref="H2:H3"/>
    <mergeCell ref="I2:I3"/>
    <mergeCell ref="G2:G3"/>
  </mergeCells>
  <pageMargins left="0.70866141732283472" right="0.31496062992125984" top="0.55118110236220474" bottom="0.55118110236220474" header="0.31496062992125984" footer="0.31496062992125984"/>
  <pageSetup paperSize="9" scale="64" orientation="portrait" r:id="rId1"/>
  <rowBreaks count="1" manualBreakCount="1">
    <brk id="3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Zakresy nazwane</vt:lpstr>
      </vt:variant>
      <vt:variant>
        <vt:i4>7</vt:i4>
      </vt:variant>
    </vt:vector>
  </HeadingPairs>
  <TitlesOfParts>
    <vt:vector size="19" baseType="lpstr">
      <vt:lpstr>Zadanie nr 1</vt:lpstr>
      <vt:lpstr>Zadanie nr 2</vt:lpstr>
      <vt:lpstr>Zadanie nr 3</vt:lpstr>
      <vt:lpstr>425 i 606</vt:lpstr>
      <vt:lpstr>Potrzeby</vt:lpstr>
      <vt:lpstr>Zestawienie zbiorcze</vt:lpstr>
      <vt:lpstr>425 dodat.</vt:lpstr>
      <vt:lpstr>opis do wzp</vt:lpstr>
      <vt:lpstr>425</vt:lpstr>
      <vt:lpstr>425A</vt:lpstr>
      <vt:lpstr>606A</vt:lpstr>
      <vt:lpstr>606</vt:lpstr>
      <vt:lpstr>'425'!Obszar_wydruku</vt:lpstr>
      <vt:lpstr>'606'!Obszar_wydruku</vt:lpstr>
      <vt:lpstr>'606A'!Obszar_wydruku</vt:lpstr>
      <vt:lpstr>'opis do wzp'!Obszar_wydruku</vt:lpstr>
      <vt:lpstr>'Zadanie nr 1'!Obszar_wydruku</vt:lpstr>
      <vt:lpstr>'Zadanie nr 2'!Obszar_wydruku</vt:lpstr>
      <vt:lpstr>'Zadanie nr 3'!Obszar_wydruku</vt:lpstr>
    </vt:vector>
  </TitlesOfParts>
  <Company>Policja 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Natalia Ambrożewicz</cp:lastModifiedBy>
  <cp:lastPrinted>2020-11-04T10:52:07Z</cp:lastPrinted>
  <dcterms:created xsi:type="dcterms:W3CDTF">2013-10-08T11:26:35Z</dcterms:created>
  <dcterms:modified xsi:type="dcterms:W3CDTF">2021-02-04T14:16:06Z</dcterms:modified>
</cp:coreProperties>
</file>