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7400" windowHeight="8790" tabRatio="596" firstSheet="1" activeTab="1"/>
  </bookViews>
  <sheets>
    <sheet name="Podsumowanie" sheetId="1" r:id="rId1"/>
    <sheet name="ZAŁĄCZNIK 1a" sheetId="2" r:id="rId2"/>
  </sheets>
  <definedNames>
    <definedName name="_xlfn.BAHTTEXT" hidden="1">#NAME?</definedName>
    <definedName name="_xlfn.IFERROR" hidden="1">#NAME?</definedName>
    <definedName name="Gmina_Bobrowniki">'ZAŁĄCZNIK 1a'!$B$293</definedName>
    <definedName name="Gmina_Chrostkowo">'ZAŁĄCZNIK 1a'!$C$87</definedName>
    <definedName name="Gmina_Dobrzyń_n._Wisłą">'ZAŁĄCZNIK 1a'!$B$295</definedName>
    <definedName name="Gmina_Miasta_Lipna">'ZAŁĄCZNIK 1a'!$C$138</definedName>
    <definedName name="Gmina_Wielgie">'ZAŁĄCZNIK 1a'!$C$11</definedName>
    <definedName name="Miasto_i_Gmina_Skępe">'ZAŁĄCZNIK 1a'!$C$170</definedName>
    <definedName name="NIP">#REF!</definedName>
    <definedName name="ppp">#REF!</definedName>
    <definedName name="SIEDZIBA">#REF!</definedName>
    <definedName name="www">#REF!</definedName>
    <definedName name="xxxxxx">'ZAŁĄCZNIK 1a'!$B$300</definedName>
    <definedName name="yyyyy">#REF!</definedName>
    <definedName name="ZAMAWIAJĄCY">'ZAŁĄCZNIK 1a'!$B$52</definedName>
  </definedNames>
  <calcPr fullCalcOnLoad="1"/>
</workbook>
</file>

<file path=xl/sharedStrings.xml><?xml version="1.0" encoding="utf-8"?>
<sst xmlns="http://schemas.openxmlformats.org/spreadsheetml/2006/main" count="2793" uniqueCount="587">
  <si>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</si>
  <si>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</si>
  <si>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</si>
  <si>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</si>
  <si>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</si>
  <si>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</si>
  <si>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</si>
  <si>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</si>
  <si>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</si>
  <si>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</si>
  <si>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</si>
  <si>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</si>
  <si>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</si>
  <si>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</si>
  <si>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</si>
  <si>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Moc
umowna
[kW]</t>
  </si>
  <si>
    <t xml:space="preserve">POCZĄTEK DOSTAW: </t>
  </si>
  <si>
    <t xml:space="preserve">ZAKOŃCZENIE DOSTAW: </t>
  </si>
  <si>
    <t xml:space="preserve">ILOŚĆ MIESIĘCY: </t>
  </si>
  <si>
    <t xml:space="preserve">Liczba zamawiających: </t>
  </si>
  <si>
    <t xml:space="preserve">Moc umowna [kW]: </t>
  </si>
  <si>
    <t xml:space="preserve">Szacunkowe zużycie [MWh]: </t>
  </si>
  <si>
    <t xml:space="preserve">Ilość punktów poboru: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</si>
  <si>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</si>
  <si>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</si>
  <si>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</si>
  <si>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</si>
  <si>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</si>
  <si>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</si>
  <si>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</si>
  <si>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</si>
  <si>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</si>
  <si>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</si>
  <si>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</si>
  <si>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</si>
  <si>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</si>
  <si>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</si>
  <si>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Dostawa energii elektrycznej do lokali i obiektów innych niż oświetlenie drogowe</t>
  </si>
  <si>
    <t>Dostawa energii elektrycznej dla potrzeb oświetlenia drogowego</t>
  </si>
  <si>
    <t>UWAGI</t>
  </si>
  <si>
    <t>Szacowana
wartość
przedmiotu
zamówienia
[zł netto]</t>
  </si>
  <si>
    <t>Szacowane
zużycie
energii
elektrycznej
[MWh]</t>
  </si>
  <si>
    <t>OBIEKTY I LOKALE</t>
  </si>
  <si>
    <t>OŚWIETLENIE DROGOWE</t>
  </si>
  <si>
    <t>OŚWIETLENIE</t>
  </si>
  <si>
    <t>RAZEM</t>
  </si>
  <si>
    <t>Parametry
dystrybucyjne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</si>
  <si>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</si>
  <si>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</si>
  <si>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</si>
  <si>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</si>
  <si>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</si>
  <si>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</si>
  <si>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G11</t>
  </si>
  <si>
    <t>Energa Operator S.A.</t>
  </si>
  <si>
    <t>kolejna</t>
  </si>
  <si>
    <t>Energa Obrót S.A.</t>
  </si>
  <si>
    <t>C12w</t>
  </si>
  <si>
    <t>Fontanna</t>
  </si>
  <si>
    <t>OSD: Energa Operator  S.A.</t>
  </si>
  <si>
    <t xml:space="preserve">Szacunkowa wartość zamówienia [zł netto]: </t>
  </si>
  <si>
    <t>Operator Systemu
Dystrybucyjnego</t>
  </si>
  <si>
    <t>Obecny
 Sprzedawca</t>
  </si>
  <si>
    <t>Szkoła Podstawowa</t>
  </si>
  <si>
    <t>Szkoła</t>
  </si>
  <si>
    <t>8</t>
  </si>
  <si>
    <t>Hydrofornia</t>
  </si>
  <si>
    <t>Klatka schodowa</t>
  </si>
  <si>
    <t>Przepompownia ścieków</t>
  </si>
  <si>
    <t>Biblioteka</t>
  </si>
  <si>
    <t>Świetlica</t>
  </si>
  <si>
    <t>C21</t>
  </si>
  <si>
    <t xml:space="preserve">kolejna </t>
  </si>
  <si>
    <t xml:space="preserve">Szkoła Podstawowa </t>
  </si>
  <si>
    <t>82</t>
  </si>
  <si>
    <t>11A</t>
  </si>
  <si>
    <t>Kościelna</t>
  </si>
  <si>
    <t>Wielgie</t>
  </si>
  <si>
    <t>6</t>
  </si>
  <si>
    <t>5</t>
  </si>
  <si>
    <t>Budynek socjalny</t>
  </si>
  <si>
    <t>LIPNOWSKA GRUPA ZAKUPOWA</t>
  </si>
  <si>
    <t>Gmina Wielgie</t>
  </si>
  <si>
    <t>Gmina Bobrowniki</t>
  </si>
  <si>
    <t>Gmina Tłuchowo</t>
  </si>
  <si>
    <t>Gmina Dobrzyń n. Wisłą</t>
  </si>
  <si>
    <t>Miasto i Gmina Skępe</t>
  </si>
  <si>
    <t>Gmina Miasta Lipna</t>
  </si>
  <si>
    <t>Gmina Chrostkowo</t>
  </si>
  <si>
    <t>Urząd Gminy Wielgie</t>
  </si>
  <si>
    <t>ul. Starowiejska 8</t>
  </si>
  <si>
    <t>87-603 Wielgie</t>
  </si>
  <si>
    <t>Urząd Gminy Bobrowniki</t>
  </si>
  <si>
    <t>ul. Nieszawska 10</t>
  </si>
  <si>
    <t>87-617 Bobrowniki</t>
  </si>
  <si>
    <t>Urząd Gminy Chrostkowo</t>
  </si>
  <si>
    <t>Chrostkowo 99</t>
  </si>
  <si>
    <t>87-602 Chrostkowo</t>
  </si>
  <si>
    <t>Urząd Miasta i Gminy Dobrzyń nad Wisłą</t>
  </si>
  <si>
    <t>ul. Szkolna 1</t>
  </si>
  <si>
    <t>87-610 Dobrzyń n. Wisłą</t>
  </si>
  <si>
    <t>Urząd Miejski w Lipnie</t>
  </si>
  <si>
    <t>Plac Dekerta 8</t>
  </si>
  <si>
    <t>87-600 Lipno</t>
  </si>
  <si>
    <t>Urząd Miasta i Gminy Skępe</t>
  </si>
  <si>
    <t>ul. Kościelna 2</t>
  </si>
  <si>
    <t>87-630 Skępe</t>
  </si>
  <si>
    <t>Urząd Gminy Tłuchowo</t>
  </si>
  <si>
    <t>ul. Sierpecka 20</t>
  </si>
  <si>
    <t>87-605 Tłuchowo</t>
  </si>
  <si>
    <t>Czarne</t>
  </si>
  <si>
    <t>87-603</t>
  </si>
  <si>
    <t>PL0037940005385661</t>
  </si>
  <si>
    <t>PL0037940005385762</t>
  </si>
  <si>
    <t>Zespół Placówek Oświatowych Wielgie</t>
  </si>
  <si>
    <t>Szkolna</t>
  </si>
  <si>
    <t>PL0037940034294590</t>
  </si>
  <si>
    <t>Budynek Urzędu Gminy</t>
  </si>
  <si>
    <t>Starowiejska</t>
  </si>
  <si>
    <t>PL0037940028683950</t>
  </si>
  <si>
    <t>PL0037940005344134</t>
  </si>
  <si>
    <t>Zaplecze boiska sportowego</t>
  </si>
  <si>
    <t>Teodorowo</t>
  </si>
  <si>
    <t>PL0037940046181437</t>
  </si>
  <si>
    <t>Suszewo</t>
  </si>
  <si>
    <t>87-600</t>
  </si>
  <si>
    <t>Lipno</t>
  </si>
  <si>
    <t>PL0037940005344437</t>
  </si>
  <si>
    <t>Tupadły</t>
  </si>
  <si>
    <t>PL0037940005344336</t>
  </si>
  <si>
    <t>Witkowo</t>
  </si>
  <si>
    <t>PL0037940005343730</t>
  </si>
  <si>
    <t>Zakrzewo</t>
  </si>
  <si>
    <t>87-606</t>
  </si>
  <si>
    <t>Chalin</t>
  </si>
  <si>
    <t>PL0037940005343932</t>
  </si>
  <si>
    <t>PL0037940005344235</t>
  </si>
  <si>
    <t>Zaduszniki</t>
  </si>
  <si>
    <t>PL0037940034245888</t>
  </si>
  <si>
    <t>Centrum Kulturalno - Oświatowe</t>
  </si>
  <si>
    <t>Płonczyn</t>
  </si>
  <si>
    <t>PL0037940005344740</t>
  </si>
  <si>
    <t>PL0037940046516792</t>
  </si>
  <si>
    <t>PL0037940005344841</t>
  </si>
  <si>
    <t>Strażnica OSP</t>
  </si>
  <si>
    <t>PL0037940005343831</t>
  </si>
  <si>
    <t>Bętlewo</t>
  </si>
  <si>
    <t>PL0037940036806486</t>
  </si>
  <si>
    <t>Oleszno</t>
  </si>
  <si>
    <t>PL0037940010811904</t>
  </si>
  <si>
    <t xml:space="preserve">Obiekt GOPS Wielgie </t>
  </si>
  <si>
    <t>PL0037940005332818</t>
  </si>
  <si>
    <t>Sala garaże OSP</t>
  </si>
  <si>
    <t>81</t>
  </si>
  <si>
    <t>PL0037940005344033</t>
  </si>
  <si>
    <t>PL0037940033423008</t>
  </si>
  <si>
    <t>Suradówek</t>
  </si>
  <si>
    <t>PL0037940039280289</t>
  </si>
  <si>
    <t>PL0037940121589136</t>
  </si>
  <si>
    <t>Ośrodek Kultury i Biblioteka Gminy Wielgie</t>
  </si>
  <si>
    <t xml:space="preserve">Szkolna </t>
  </si>
  <si>
    <t>PL0037940047942793</t>
  </si>
  <si>
    <t>ul. Starowiejska 8, 87-603 Wielgie</t>
  </si>
  <si>
    <t>Szkoła Podstawowa im. Jana Pawła II w  Czarnem</t>
  </si>
  <si>
    <t>Czarne 7, 87-603 Wielgie</t>
  </si>
  <si>
    <t>Zespół Placówek Oświatowych w Wielgiem</t>
  </si>
  <si>
    <t>ul. Szkolna 5, 87-603 Wielgie</t>
  </si>
  <si>
    <t>Gminny Ośrodek Pomocy Społecznej</t>
  </si>
  <si>
    <t>ul. Starowiejska 81, 87-603 Wielgie</t>
  </si>
  <si>
    <t>Zaduszniki 4, 87-603 Wielgie</t>
  </si>
  <si>
    <t>Przepompownia ścieków deszczowych</t>
  </si>
  <si>
    <t>dz. 343/9</t>
  </si>
  <si>
    <t>PL0037940000044406</t>
  </si>
  <si>
    <t>Nowa Wieś</t>
  </si>
  <si>
    <t>Bobrowniki</t>
  </si>
  <si>
    <t>Włocławska</t>
  </si>
  <si>
    <t>87-617</t>
  </si>
  <si>
    <t>PL0037930010249926</t>
  </si>
  <si>
    <t>PL0037930010250027</t>
  </si>
  <si>
    <t>Wyzwolenia</t>
  </si>
  <si>
    <t>PL0037930030541114</t>
  </si>
  <si>
    <t>Biuro</t>
  </si>
  <si>
    <t>Nieszawska</t>
  </si>
  <si>
    <t>PL0037930010246690</t>
  </si>
  <si>
    <t>PL0037930010246791</t>
  </si>
  <si>
    <t>Obiekt</t>
  </si>
  <si>
    <t>dz. 159</t>
  </si>
  <si>
    <t>PL0037930045871861</t>
  </si>
  <si>
    <t xml:space="preserve">Obiekt </t>
  </si>
  <si>
    <t xml:space="preserve">Rachcin </t>
  </si>
  <si>
    <t>PL0037930045277535</t>
  </si>
  <si>
    <t>Garaż OSP</t>
  </si>
  <si>
    <t>Plac Wolności</t>
  </si>
  <si>
    <t>PL0037930010246589</t>
  </si>
  <si>
    <t>PL0037930010241135</t>
  </si>
  <si>
    <t>Bobrownickie</t>
  </si>
  <si>
    <t>Pole</t>
  </si>
  <si>
    <t>PL0037930032075532</t>
  </si>
  <si>
    <t>Oczyszczalnia</t>
  </si>
  <si>
    <t>PL0037930010246488</t>
  </si>
  <si>
    <t>Przepompownia wody</t>
  </si>
  <si>
    <t>Polichnowo</t>
  </si>
  <si>
    <t>dz. 362/5</t>
  </si>
  <si>
    <t>PL0037930039682554</t>
  </si>
  <si>
    <t>PL0037930010241034</t>
  </si>
  <si>
    <t>PL0037930010246387</t>
  </si>
  <si>
    <t>Numer
PPE</t>
  </si>
  <si>
    <t>Klub dziecięcy</t>
  </si>
  <si>
    <t>PL0037930009034594</t>
  </si>
  <si>
    <t>Tymczasowy punkt poboru</t>
  </si>
  <si>
    <t>dz. 19/12</t>
  </si>
  <si>
    <t>PL0037940122223474</t>
  </si>
  <si>
    <t>Chrostkowo</t>
  </si>
  <si>
    <t xml:space="preserve">87-602 </t>
  </si>
  <si>
    <t>PL0037940038246332</t>
  </si>
  <si>
    <t>G12w</t>
  </si>
  <si>
    <t>Zespół Szkół w Chrostkowie</t>
  </si>
  <si>
    <t>80</t>
  </si>
  <si>
    <t>PL0037940016586838</t>
  </si>
  <si>
    <t>Zespół Szkół w Chrostkowie -Segment żywieniowy</t>
  </si>
  <si>
    <t>PL0037940045782828</t>
  </si>
  <si>
    <t>Stalmierz</t>
  </si>
  <si>
    <t>PL0037940016586535</t>
  </si>
  <si>
    <t>PL0037940016586636</t>
  </si>
  <si>
    <t>Chojno</t>
  </si>
  <si>
    <t>PL0037940005440629</t>
  </si>
  <si>
    <t>Chrostkowo Nowe</t>
  </si>
  <si>
    <t>PL0037940033884463</t>
  </si>
  <si>
    <t>Świetlica wiejska</t>
  </si>
  <si>
    <t>Makówiec</t>
  </si>
  <si>
    <t>PL0037940003865589</t>
  </si>
  <si>
    <t>Budynek UG w Chrostkowie</t>
  </si>
  <si>
    <t>99</t>
  </si>
  <si>
    <t>PL0037940005440831</t>
  </si>
  <si>
    <t>Zespół Szkół w Chrostkowie - boisko sportowe</t>
  </si>
  <si>
    <t>PL0037940045008646</t>
  </si>
  <si>
    <t>Lokal mieszkalny</t>
  </si>
  <si>
    <t>PL0037940041493105</t>
  </si>
  <si>
    <t>Punkt Selektywnej Zbiórki Odpadów Komunalnych</t>
  </si>
  <si>
    <t>PL0037940000225600</t>
  </si>
  <si>
    <t>PL0037940004176700</t>
  </si>
  <si>
    <t>PL0037940034389469</t>
  </si>
  <si>
    <t>PL0037940032314376</t>
  </si>
  <si>
    <t>Dom Kultury</t>
  </si>
  <si>
    <t>Dobrzyń nad Wisłą</t>
  </si>
  <si>
    <t>2</t>
  </si>
  <si>
    <t xml:space="preserve">87-610 </t>
  </si>
  <si>
    <t>PL0037940005344942</t>
  </si>
  <si>
    <t>Budynek UMiG</t>
  </si>
  <si>
    <t>PL0037940005345144</t>
  </si>
  <si>
    <t>Kotłownia osiedlowa</t>
  </si>
  <si>
    <t xml:space="preserve">Licealna </t>
  </si>
  <si>
    <t>PL0037940005345245</t>
  </si>
  <si>
    <t>Przedszkole Samorządowe</t>
  </si>
  <si>
    <t xml:space="preserve">Lipnowska </t>
  </si>
  <si>
    <t>PL0037940038969384</t>
  </si>
  <si>
    <t>PL0037940005335747</t>
  </si>
  <si>
    <t>36</t>
  </si>
  <si>
    <t xml:space="preserve">87-606 </t>
  </si>
  <si>
    <t>PL0037940005336151</t>
  </si>
  <si>
    <t xml:space="preserve">Dyblin </t>
  </si>
  <si>
    <t>PL0037940005336050</t>
  </si>
  <si>
    <t>PL0037940005335848</t>
  </si>
  <si>
    <t xml:space="preserve">Krojczyn </t>
  </si>
  <si>
    <t>PL0037940034450501</t>
  </si>
  <si>
    <t>PL0037940032493020</t>
  </si>
  <si>
    <t>Zespół Obsługi Szkół</t>
  </si>
  <si>
    <t>PL0037940005335949</t>
  </si>
  <si>
    <t>ul. Szkolna 1, 87-610 Dobrzyń n. Wisłą</t>
  </si>
  <si>
    <t xml:space="preserve">Zespół Obsługi Szkół </t>
  </si>
  <si>
    <t>Szkoła Podstawowa im. Polskich Noblistów</t>
  </si>
  <si>
    <t>Chalin 36, 87-606 Chalin</t>
  </si>
  <si>
    <t>Polna</t>
  </si>
  <si>
    <t>R</t>
  </si>
  <si>
    <t>466-03-26-661</t>
  </si>
  <si>
    <t>466-03-44-759</t>
  </si>
  <si>
    <t>466-03-26-655</t>
  </si>
  <si>
    <t>466-03-26-649</t>
  </si>
  <si>
    <t>466-03-87-786</t>
  </si>
  <si>
    <t>466-03-27-672</t>
  </si>
  <si>
    <t>466-03-27-011</t>
  </si>
  <si>
    <t>Szkoła Podstawowa im. M. Kopernika w  Zadusznikach</t>
  </si>
  <si>
    <t>Gmina Dobrzyń nad Wisłą</t>
  </si>
  <si>
    <t>Gmina Dobrzyń nad  Wisłą</t>
  </si>
  <si>
    <t>Budynek po szkole Stalmierz</t>
  </si>
  <si>
    <t>Przedszkole</t>
  </si>
  <si>
    <t>Gminny Ośrodek Pomocy Społecznej w Wielgiem</t>
  </si>
  <si>
    <t>70</t>
  </si>
  <si>
    <t>77</t>
  </si>
  <si>
    <t>4660326655</t>
  </si>
  <si>
    <t>Urząd Miejski</t>
  </si>
  <si>
    <t>Plac Dekerta</t>
  </si>
  <si>
    <t>PL0037940005323219</t>
  </si>
  <si>
    <t>Kamera</t>
  </si>
  <si>
    <t>3 Maja</t>
  </si>
  <si>
    <t>PL0037940041429851</t>
  </si>
  <si>
    <t>Syrena alarmowa</t>
  </si>
  <si>
    <t xml:space="preserve">ul. Traugutta </t>
  </si>
  <si>
    <t>PL0037940005323522</t>
  </si>
  <si>
    <t xml:space="preserve">ul. Jastrzębska </t>
  </si>
  <si>
    <t>37</t>
  </si>
  <si>
    <t>PL0037940005323623</t>
  </si>
  <si>
    <t>Pl. 11 Listopada</t>
  </si>
  <si>
    <t>49</t>
  </si>
  <si>
    <t>PL0037940005323825</t>
  </si>
  <si>
    <t xml:space="preserve">Bulwarna </t>
  </si>
  <si>
    <t>1</t>
  </si>
  <si>
    <t>PL0037940000246601</t>
  </si>
  <si>
    <t>Kryta pływalnia</t>
  </si>
  <si>
    <t>11 Listopada</t>
  </si>
  <si>
    <t>13A</t>
  </si>
  <si>
    <t>PL0037940042859589</t>
  </si>
  <si>
    <t>C22a</t>
  </si>
  <si>
    <t>Stadion Miejski</t>
  </si>
  <si>
    <t>Sportowa</t>
  </si>
  <si>
    <t>PL0037940042860603</t>
  </si>
  <si>
    <t>Orlik</t>
  </si>
  <si>
    <t>PL0037940046971480</t>
  </si>
  <si>
    <t>Zespół Przedszkoli Miejskich nr 1</t>
  </si>
  <si>
    <t>Różyckiego</t>
  </si>
  <si>
    <t>PL0037940005326249</t>
  </si>
  <si>
    <t>Przedszkole Miejskie nr 3</t>
  </si>
  <si>
    <t>PL0037940038143066</t>
  </si>
  <si>
    <t>PL0037940005357369</t>
  </si>
  <si>
    <t>Szkoła Podstawowa nr 2</t>
  </si>
  <si>
    <t>Okrzei</t>
  </si>
  <si>
    <t>PL0037940005335646</t>
  </si>
  <si>
    <t>Szkoła Podstawowa nr 5</t>
  </si>
  <si>
    <t>11 Listopad</t>
  </si>
  <si>
    <t>PL0037940005334939</t>
  </si>
  <si>
    <t>Hala sportowo - widowiskowa</t>
  </si>
  <si>
    <t>PL0037940005760325</t>
  </si>
  <si>
    <t>PL0037940005334838</t>
  </si>
  <si>
    <t>Miejski Ośrodek Pomocy Społecznej</t>
  </si>
  <si>
    <t>16A</t>
  </si>
  <si>
    <t>PL0037940039188949</t>
  </si>
  <si>
    <t>Mickiewicza</t>
  </si>
  <si>
    <t>Piłsudskiego</t>
  </si>
  <si>
    <t>MCK - muszla koncertowa</t>
  </si>
  <si>
    <t>PL0037940043000948</t>
  </si>
  <si>
    <t>Kino Nawojka</t>
  </si>
  <si>
    <t>PL0037940043000645</t>
  </si>
  <si>
    <t xml:space="preserve">Os. Gen. Sikorskiego </t>
  </si>
  <si>
    <t>PL0037940043032775</t>
  </si>
  <si>
    <t xml:space="preserve">Plac Dekerta 8, 87-600 Lipno </t>
  </si>
  <si>
    <t>Urząd Miejski w Lipnie</t>
  </si>
  <si>
    <t xml:space="preserve">Miejski Ośrodek Sportu i Rekreacji </t>
  </si>
  <si>
    <t xml:space="preserve">ul. 11 Listopada 13A, 87-600 Lipno </t>
  </si>
  <si>
    <t xml:space="preserve">ul. Os. Gen. Sikorskiego 17, 87-600 Lipno </t>
  </si>
  <si>
    <t xml:space="preserve">Przedszkole Miejskie nr 3 </t>
  </si>
  <si>
    <t xml:space="preserve">ul. Włocławska 18, 87-600 Lipno </t>
  </si>
  <si>
    <t>ul. Różyckiego 8, 87-600 Lipno</t>
  </si>
  <si>
    <t>Szkoła Podstawowa nr 2 im. Władysława Broniewskiego</t>
  </si>
  <si>
    <t xml:space="preserve">ul. Okrzei 1, 87-600 Lipno </t>
  </si>
  <si>
    <t xml:space="preserve">ul. 11 Listopada 13, 87-600 Lipno </t>
  </si>
  <si>
    <t xml:space="preserve">Miejski Ośrodek Pomocy Społecznej </t>
  </si>
  <si>
    <t xml:space="preserve">ul. Włocławska 16A, 87-600 Lipno </t>
  </si>
  <si>
    <t>Miejskie Centrum Kulturalne</t>
  </si>
  <si>
    <t xml:space="preserve">ul. Piłsudskiego 22, 87-600 Lipno </t>
  </si>
  <si>
    <t xml:space="preserve">Miejska Biblioteka Publiczna </t>
  </si>
  <si>
    <t>Dobrzyńska</t>
  </si>
  <si>
    <t>Komunalna</t>
  </si>
  <si>
    <t>OSP</t>
  </si>
  <si>
    <t>Czermno</t>
  </si>
  <si>
    <t>87-630</t>
  </si>
  <si>
    <t>Skępe</t>
  </si>
  <si>
    <t>PL0037940005339989</t>
  </si>
  <si>
    <t>Łąkie</t>
  </si>
  <si>
    <t>PL0037940005340090</t>
  </si>
  <si>
    <t>Huta Skępe</t>
  </si>
  <si>
    <t>PL0037940005337969</t>
  </si>
  <si>
    <t>Jarczewo</t>
  </si>
  <si>
    <t>PL0037940005340494</t>
  </si>
  <si>
    <t>Wólka</t>
  </si>
  <si>
    <t>127</t>
  </si>
  <si>
    <t>PL0037940005338171</t>
  </si>
  <si>
    <t>Żuchowo</t>
  </si>
  <si>
    <t>PL0037940005338070</t>
  </si>
  <si>
    <t>Józefkowo</t>
  </si>
  <si>
    <t>PL0037940005337868</t>
  </si>
  <si>
    <t>Wioska</t>
  </si>
  <si>
    <t>PL0037940005338373</t>
  </si>
  <si>
    <t xml:space="preserve">OSP </t>
  </si>
  <si>
    <t>PL0037940005339080</t>
  </si>
  <si>
    <t>Urząd Miasta i Gminy</t>
  </si>
  <si>
    <t>PL0037940005339282</t>
  </si>
  <si>
    <t>Betoniarnia</t>
  </si>
  <si>
    <t>Kolejowa</t>
  </si>
  <si>
    <t>PL0037940005339888</t>
  </si>
  <si>
    <t>Boisko sportowe "Orlik"</t>
  </si>
  <si>
    <t>Zielona</t>
  </si>
  <si>
    <t>PL0037940046444145</t>
  </si>
  <si>
    <t>Przystanek PKS</t>
  </si>
  <si>
    <t>Rynek</t>
  </si>
  <si>
    <t>PL0037940005339181</t>
  </si>
  <si>
    <t>PL0037940005339585</t>
  </si>
  <si>
    <t>Ośrodek Wczasowy</t>
  </si>
  <si>
    <t>Plażowa</t>
  </si>
  <si>
    <t>PL0037940005338676</t>
  </si>
  <si>
    <t>Budynek mieszkalny</t>
  </si>
  <si>
    <t>Boguchwała</t>
  </si>
  <si>
    <t>PL0037940005340292</t>
  </si>
  <si>
    <t>Oczyszczalnia ścieków</t>
  </si>
  <si>
    <t>PL0037940036677457</t>
  </si>
  <si>
    <t>C23</t>
  </si>
  <si>
    <t>PL0037940033878807</t>
  </si>
  <si>
    <t>C22b</t>
  </si>
  <si>
    <t>Studnia głębinowa</t>
  </si>
  <si>
    <t>Klasztorna</t>
  </si>
  <si>
    <t>PL0037940005902892</t>
  </si>
  <si>
    <t>PL0037940046177090</t>
  </si>
  <si>
    <t>Stacja uzdatniania wody</t>
  </si>
  <si>
    <t>dz.225</t>
  </si>
  <si>
    <t>PL0037940047564800</t>
  </si>
  <si>
    <t>PL0037940005338272</t>
  </si>
  <si>
    <t>Krótka</t>
  </si>
  <si>
    <t>PL0037940005339686</t>
  </si>
  <si>
    <t>Kujawska</t>
  </si>
  <si>
    <t>PL0037940005339383</t>
  </si>
  <si>
    <t>Przepompownia ścieków P-4</t>
  </si>
  <si>
    <t>Żagno</t>
  </si>
  <si>
    <t>PL0037940033700365</t>
  </si>
  <si>
    <t>Jeziorna</t>
  </si>
  <si>
    <t>PL0037940005338878</t>
  </si>
  <si>
    <t>Przepompownia ścieków P-2</t>
  </si>
  <si>
    <t>Spacerowa</t>
  </si>
  <si>
    <t>PL0037940005338979</t>
  </si>
  <si>
    <t>1 Maja</t>
  </si>
  <si>
    <t>PL0037940005338474</t>
  </si>
  <si>
    <t>PL0037940005338777</t>
  </si>
  <si>
    <t>PL0037940005338575</t>
  </si>
  <si>
    <t>Przepompownia ścieków P-5</t>
  </si>
  <si>
    <t>PL0037940033617715</t>
  </si>
  <si>
    <t>PL0037940033616604</t>
  </si>
  <si>
    <t>PL0037940035634810</t>
  </si>
  <si>
    <t>Przepompownia ścieków P-3</t>
  </si>
  <si>
    <t>PL0037940033616907</t>
  </si>
  <si>
    <t>Przepompownia ścieków P-1</t>
  </si>
  <si>
    <t>PL0037940033616503</t>
  </si>
  <si>
    <t>Dworcowa</t>
  </si>
  <si>
    <t>PL0037940005441639</t>
  </si>
  <si>
    <t>Budynek po byłej Szkole Podstawowej w Łąkiem</t>
  </si>
  <si>
    <t xml:space="preserve">PL0037940029524315 </t>
  </si>
  <si>
    <t>Likiec</t>
  </si>
  <si>
    <t>dz.174/1</t>
  </si>
  <si>
    <t>PL0037940049224106</t>
  </si>
  <si>
    <t>24/3</t>
  </si>
  <si>
    <t>PL0037940044559820</t>
  </si>
  <si>
    <t>dz.372/2</t>
  </si>
  <si>
    <t>PL0037940121448686</t>
  </si>
  <si>
    <t>Zabłotna</t>
  </si>
  <si>
    <t>dz.365</t>
  </si>
  <si>
    <t>PL0037940121454346</t>
  </si>
  <si>
    <t>Piaskowa</t>
  </si>
  <si>
    <t>dz.787/1</t>
  </si>
  <si>
    <t>PL0037940121448484</t>
  </si>
  <si>
    <t>Rumunki Skępskie</t>
  </si>
  <si>
    <t>dz.1370</t>
  </si>
  <si>
    <t>PL0037940121448585</t>
  </si>
  <si>
    <t>Przepompownia ścieków P-6</t>
  </si>
  <si>
    <t>dz.65/2</t>
  </si>
  <si>
    <t>PL0037940121449801</t>
  </si>
  <si>
    <t>Przepompownia ścieków P-7</t>
  </si>
  <si>
    <t>dz.295/4</t>
  </si>
  <si>
    <t xml:space="preserve">PL0037940121450710 </t>
  </si>
  <si>
    <t xml:space="preserve">Monitoring miejski                          </t>
  </si>
  <si>
    <t>dz. 365</t>
  </si>
  <si>
    <t>PL0037940123944620</t>
  </si>
  <si>
    <t>Płocka</t>
  </si>
  <si>
    <t>dz.703/5</t>
  </si>
  <si>
    <t>PL0037940000056606</t>
  </si>
  <si>
    <t>dz.1531</t>
  </si>
  <si>
    <t>PL0037940000056710</t>
  </si>
  <si>
    <t>dz.124</t>
  </si>
  <si>
    <t>PL0037940000056803</t>
  </si>
  <si>
    <t>Kukowo</t>
  </si>
  <si>
    <t>dz.33/4</t>
  </si>
  <si>
    <t>PL0037940122887017</t>
  </si>
  <si>
    <t>Lubówiec</t>
  </si>
  <si>
    <t>dz.49/1</t>
  </si>
  <si>
    <t>PL0037940005340595</t>
  </si>
  <si>
    <t xml:space="preserve">Lokal  </t>
  </si>
  <si>
    <t>3</t>
  </si>
  <si>
    <t>PL0037940004538428</t>
  </si>
  <si>
    <t>Domek letniskowy</t>
  </si>
  <si>
    <t>dz.221/8</t>
  </si>
  <si>
    <t>PL0037940005356864</t>
  </si>
  <si>
    <t>Budynek do celów publicznych</t>
  </si>
  <si>
    <t>9</t>
  </si>
  <si>
    <t>PL0037940124308368</t>
  </si>
  <si>
    <t>9 m 1</t>
  </si>
  <si>
    <t>PL0037940046487288</t>
  </si>
  <si>
    <t>Szkoła Podstawowa im. Gustawa Zielińskiego w Skępem</t>
  </si>
  <si>
    <t>PL0037940034176675</t>
  </si>
  <si>
    <t>133B</t>
  </si>
  <si>
    <t>PL0037940005738804</t>
  </si>
  <si>
    <t>Publiczne Przedszkole</t>
  </si>
  <si>
    <t>PL0037940005758002</t>
  </si>
  <si>
    <t>Przedszkole Publiczne</t>
  </si>
  <si>
    <t>PL0037940005757800</t>
  </si>
  <si>
    <t>19A</t>
  </si>
  <si>
    <t>PL0037940005753251</t>
  </si>
  <si>
    <t>ul. Kościelna 2, 87-630 Skępe</t>
  </si>
  <si>
    <t xml:space="preserve">ul. Aleja 1 Maja 89, 87-630 Skępe </t>
  </si>
  <si>
    <t>Szkoła Podstawowa w Wólce</t>
  </si>
  <si>
    <t xml:space="preserve">Wólka 133B, 87-630 Skępe </t>
  </si>
  <si>
    <t xml:space="preserve">Przedszkole Publiczne im. E. Szelburg-Zarembiny </t>
  </si>
  <si>
    <t xml:space="preserve">ul. Dworcowa 21, 87-630 Skępe </t>
  </si>
  <si>
    <t>Publiczne Przedszkole  w Wiosce</t>
  </si>
  <si>
    <t xml:space="preserve">Wioska 5, 87-630 Skępe </t>
  </si>
  <si>
    <t xml:space="preserve">Szkoła Podstawowa w Czermnie </t>
  </si>
  <si>
    <t xml:space="preserve">Czermno 19A, 87-630 Skępe </t>
  </si>
  <si>
    <t>Sierpecka</t>
  </si>
  <si>
    <t>Biura</t>
  </si>
  <si>
    <t>Tłuchowo</t>
  </si>
  <si>
    <t xml:space="preserve">87-605 </t>
  </si>
  <si>
    <t>PL0037940030500880</t>
  </si>
  <si>
    <t>Koziróg Rzeczny</t>
  </si>
  <si>
    <t>PL0037940005377678</t>
  </si>
  <si>
    <t>Kamień Kmiecy</t>
  </si>
  <si>
    <t>PL0037940005829235</t>
  </si>
  <si>
    <t>Turza Wilcza</t>
  </si>
  <si>
    <t>PL0037940005890566</t>
  </si>
  <si>
    <t>Borowo</t>
  </si>
  <si>
    <t>PL0037940005377274</t>
  </si>
  <si>
    <t>Jasień</t>
  </si>
  <si>
    <t>PL0037940005707579</t>
  </si>
  <si>
    <t>Mysłakówko</t>
  </si>
  <si>
    <t>12</t>
  </si>
  <si>
    <t>PL0037940005707983</t>
  </si>
  <si>
    <t>Tłuchówek</t>
  </si>
  <si>
    <t>PL0037940005707781</t>
  </si>
  <si>
    <t>PL0037940005707680</t>
  </si>
  <si>
    <t>Trzcianka</t>
  </si>
  <si>
    <t>PL0037940005707882</t>
  </si>
  <si>
    <t>Źródła</t>
  </si>
  <si>
    <t>PL0037940005377577</t>
  </si>
  <si>
    <t>Budynek OSP</t>
  </si>
  <si>
    <t>PL0037940046514166</t>
  </si>
  <si>
    <t>Budynek gosp. na stadionie</t>
  </si>
  <si>
    <t xml:space="preserve">Sportowa </t>
  </si>
  <si>
    <t>PL0037940121489914</t>
  </si>
  <si>
    <t>bd</t>
  </si>
  <si>
    <t>PL0037940005377779</t>
  </si>
  <si>
    <t>PL0037940005377476</t>
  </si>
  <si>
    <t>Boisko Sportowe Orlik</t>
  </si>
  <si>
    <t>PL0037940048612396</t>
  </si>
  <si>
    <t>Przepompownia</t>
  </si>
  <si>
    <t>15 Sierpnia</t>
  </si>
  <si>
    <t>PL0037940005436282</t>
  </si>
  <si>
    <t>PL0037940005436383</t>
  </si>
  <si>
    <t>PL0037940005436484</t>
  </si>
  <si>
    <t>PL0037940005436181</t>
  </si>
  <si>
    <t>PL0037940005435979</t>
  </si>
  <si>
    <t>Zastodólna</t>
  </si>
  <si>
    <t>PL0037940005436080</t>
  </si>
  <si>
    <t>Księżycowa</t>
  </si>
  <si>
    <t>PL0037940000059310</t>
  </si>
  <si>
    <t>PL0037940042947495</t>
  </si>
  <si>
    <t>PL0037940042947802</t>
  </si>
  <si>
    <t>PL0037940042948509</t>
  </si>
  <si>
    <t>PL0037940042952751</t>
  </si>
  <si>
    <t xml:space="preserve">Gminny Ośrodek Kultury </t>
  </si>
  <si>
    <t>PL0037940038712033</t>
  </si>
  <si>
    <t>Gminna Biblioteka Publiczna</t>
  </si>
  <si>
    <t>26</t>
  </si>
  <si>
    <t>PL0037940047535700</t>
  </si>
  <si>
    <t>ul. Sierpecka 20, 87-605 Tłuchowo</t>
  </si>
  <si>
    <t>4660327011</t>
  </si>
  <si>
    <t>Przedszkole Publiczne w Tłuchowie</t>
  </si>
  <si>
    <t>ul. Sierpecka 26, 87-605 Tłuchowo</t>
  </si>
  <si>
    <t xml:space="preserve">Szkoła Podstawowa im. Adama Mickiewicza w Mysłakówku </t>
  </si>
  <si>
    <t xml:space="preserve">Mysłakówko 12, 87-605 Tłuchowo </t>
  </si>
  <si>
    <t>Publiczna Szkoła Podstawowa w Tłuchowie</t>
  </si>
  <si>
    <t>ul. Szkolna 3, 87-605 Tłuchowo</t>
  </si>
  <si>
    <t>Gminny Ośrodek Kultury</t>
  </si>
  <si>
    <t xml:space="preserve">ul. Sierpecka 26, 87-605 Tłuchowo </t>
  </si>
  <si>
    <t>Nazwa punktu poboru</t>
  </si>
  <si>
    <t>Adres punktu poboru</t>
  </si>
  <si>
    <t>Odbiorca (adres do przesyłania faktur)</t>
  </si>
  <si>
    <t>Część 1 zamówienia - Dostawa energii elektrycznej do lokali i obiektów</t>
  </si>
  <si>
    <t>Załącznik nr 1a do SIWZ</t>
  </si>
  <si>
    <t>WYKAZ PUNKTÓW POBORU</t>
  </si>
  <si>
    <t>Lipnowska  Grupa Zakupowa. Dostawa energii elektrycznej w okresie od 01.01.2021r. do 31.12.2021r.</t>
  </si>
  <si>
    <t>ul. Nieszawska 10, 87-617 Bobrowniki</t>
  </si>
  <si>
    <t>Chrostkowo 99, 87-602 Chrostkowo</t>
  </si>
  <si>
    <t>PODSUMOWANIE Część 1 zamówienia - Dostawa energii elektrycznej do lokali i obiektów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</si>
</sst>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415]dddd\,\ d\ mmmm\ yyyy"/>
    <numFmt numFmtId="175" formatCode="#,##0.000"/>
  </numFmts>
  <fonts count="7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Palatino Linotype"/>
      <family val="1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.5"/>
      <color indexed="10"/>
      <name val="Arial Narrow"/>
      <family val="2"/>
    </font>
    <font>
      <sz val="9.5"/>
      <color indexed="10"/>
      <name val="Arial Narrow"/>
      <family val="2"/>
    </font>
    <font>
      <u val="single"/>
      <sz val="8.5"/>
      <color indexed="12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.5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9.5"/>
      <color rgb="FFFF0000"/>
      <name val="Arial Narrow"/>
      <family val="2"/>
    </font>
    <font>
      <sz val="9.5"/>
      <color rgb="FFFF0000"/>
      <name val="Arial Narrow"/>
      <family val="2"/>
    </font>
    <font>
      <sz val="8.5"/>
      <color theme="1"/>
      <name val="Arial Narrow"/>
      <family val="2"/>
    </font>
    <font>
      <sz val="9.5"/>
      <color theme="1"/>
      <name val="Arial Narrow"/>
      <family val="2"/>
    </font>
    <font>
      <u val="single"/>
      <sz val="8.5"/>
      <color theme="10"/>
      <name val="Arial Narrow"/>
      <family val="2"/>
    </font>
    <font>
      <b/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9" fillId="0" borderId="0">
      <alignment/>
      <protection/>
    </xf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right" vertical="center"/>
    </xf>
    <xf numFmtId="0" fontId="7" fillId="32" borderId="12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right" vertical="center"/>
    </xf>
    <xf numFmtId="4" fontId="7" fillId="32" borderId="14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right" vertical="center"/>
    </xf>
    <xf numFmtId="4" fontId="7" fillId="32" borderId="15" xfId="0" applyNumberFormat="1" applyFont="1" applyFill="1" applyBorder="1" applyAlignment="1">
      <alignment horizontal="right" vertical="center"/>
    </xf>
    <xf numFmtId="0" fontId="7" fillId="32" borderId="10" xfId="0" applyNumberFormat="1" applyFont="1" applyFill="1" applyBorder="1" applyAlignment="1">
      <alignment horizontal="center" vertical="center"/>
    </xf>
    <xf numFmtId="4" fontId="7" fillId="32" borderId="16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right" vertical="center"/>
    </xf>
    <xf numFmtId="4" fontId="7" fillId="32" borderId="18" xfId="0" applyNumberFormat="1" applyFont="1" applyFill="1" applyBorder="1" applyAlignment="1">
      <alignment horizontal="right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right" vertical="center"/>
    </xf>
    <xf numFmtId="0" fontId="7" fillId="32" borderId="20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right" vertical="center"/>
    </xf>
    <xf numFmtId="4" fontId="7" fillId="32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8" fillId="32" borderId="12" xfId="45" applyFont="1" applyFill="1" applyBorder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8" fillId="32" borderId="10" xfId="45" applyFont="1" applyFill="1" applyBorder="1" applyAlignment="1">
      <alignment horizontal="left" vertical="center"/>
    </xf>
    <xf numFmtId="4" fontId="7" fillId="12" borderId="23" xfId="0" applyNumberFormat="1" applyFont="1" applyFill="1" applyBorder="1" applyAlignment="1">
      <alignment horizontal="center" vertical="center"/>
    </xf>
    <xf numFmtId="4" fontId="7" fillId="12" borderId="25" xfId="0" applyNumberFormat="1" applyFont="1" applyFill="1" applyBorder="1" applyAlignment="1">
      <alignment vertical="center"/>
    </xf>
    <xf numFmtId="0" fontId="7" fillId="12" borderId="25" xfId="0" applyNumberFormat="1" applyFont="1" applyFill="1" applyBorder="1" applyAlignment="1">
      <alignment horizontal="center" vertical="center"/>
    </xf>
    <xf numFmtId="4" fontId="7" fillId="12" borderId="26" xfId="0" applyNumberFormat="1" applyFont="1" applyFill="1" applyBorder="1" applyAlignment="1">
      <alignment vertical="center"/>
    </xf>
    <xf numFmtId="4" fontId="7" fillId="12" borderId="27" xfId="0" applyNumberFormat="1" applyFont="1" applyFill="1" applyBorder="1" applyAlignment="1">
      <alignment horizontal="center" vertical="center"/>
    </xf>
    <xf numFmtId="4" fontId="7" fillId="12" borderId="27" xfId="0" applyNumberFormat="1" applyFont="1" applyFill="1" applyBorder="1" applyAlignment="1">
      <alignment vertical="center"/>
    </xf>
    <xf numFmtId="4" fontId="7" fillId="12" borderId="28" xfId="0" applyNumberFormat="1" applyFont="1" applyFill="1" applyBorder="1" applyAlignment="1">
      <alignment vertical="center"/>
    </xf>
    <xf numFmtId="4" fontId="7" fillId="1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" fontId="65" fillId="0" borderId="0" xfId="0" applyNumberFormat="1" applyFont="1" applyAlignment="1">
      <alignment vertical="center"/>
    </xf>
    <xf numFmtId="4" fontId="7" fillId="32" borderId="10" xfId="0" applyNumberFormat="1" applyFont="1" applyFill="1" applyBorder="1" applyAlignment="1">
      <alignment horizontal="center" vertical="center"/>
    </xf>
    <xf numFmtId="0" fontId="8" fillId="33" borderId="10" xfId="45" applyFont="1" applyFill="1" applyBorder="1" applyAlignment="1">
      <alignment horizontal="left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/>
    </xf>
    <xf numFmtId="0" fontId="7" fillId="33" borderId="20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14" fontId="12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14" fontId="12" fillId="32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12" fillId="32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33" borderId="31" xfId="0" applyNumberFormat="1" applyFont="1" applyFill="1" applyBorder="1" applyAlignment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49" fontId="10" fillId="0" borderId="0" xfId="0" applyNumberFormat="1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66" fillId="0" borderId="0" xfId="0" applyFont="1" applyAlignment="1">
      <alignment/>
    </xf>
    <xf numFmtId="4" fontId="10" fillId="9" borderId="10" xfId="0" applyNumberFormat="1" applyFont="1" applyFill="1" applyBorder="1" applyAlignment="1">
      <alignment horizontal="right" vertical="center"/>
    </xf>
    <xf numFmtId="0" fontId="66" fillId="0" borderId="32" xfId="0" applyFont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left" vertical="center"/>
    </xf>
    <xf numFmtId="4" fontId="10" fillId="9" borderId="20" xfId="0" applyNumberFormat="1" applyFont="1" applyFill="1" applyBorder="1" applyAlignment="1">
      <alignment horizontal="right" vertical="center"/>
    </xf>
    <xf numFmtId="0" fontId="66" fillId="0" borderId="33" xfId="0" applyFont="1" applyBorder="1" applyAlignment="1">
      <alignment/>
    </xf>
    <xf numFmtId="4" fontId="12" fillId="0" borderId="10" xfId="0" applyNumberFormat="1" applyFont="1" applyFill="1" applyBorder="1" applyAlignment="1">
      <alignment vertical="center"/>
    </xf>
    <xf numFmtId="4" fontId="66" fillId="9" borderId="20" xfId="0" applyNumberFormat="1" applyFont="1" applyFill="1" applyBorder="1" applyAlignment="1">
      <alignment horizontal="right" vertical="center"/>
    </xf>
    <xf numFmtId="0" fontId="67" fillId="0" borderId="1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68" fillId="32" borderId="0" xfId="45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9" fillId="0" borderId="0" xfId="0" applyFont="1" applyAlignment="1">
      <alignment horizont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2" fontId="39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right" vertical="center"/>
    </xf>
    <xf numFmtId="14" fontId="41" fillId="32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4" fontId="4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B10" sqref="B10:T17"/>
    </sheetView>
  </sheetViews>
  <sheetFormatPr defaultColWidth="9.625" defaultRowHeight="18.75" customHeight="1"/>
  <cols>
    <col min="1" max="1" width="3.625" style="4" customWidth="1"/>
    <col min="2" max="2" width="26.875" style="1" bestFit="1" customWidth="1"/>
    <col min="3" max="3" width="7.875" style="2" bestFit="1" customWidth="1"/>
    <col min="4" max="7" width="7.125" style="2" customWidth="1"/>
    <col min="8" max="8" width="5.75390625" style="3" bestFit="1" customWidth="1"/>
    <col min="9" max="9" width="9.375" style="2" customWidth="1"/>
    <col min="10" max="10" width="5.875" style="1" bestFit="1" customWidth="1"/>
    <col min="11" max="14" width="7.125" style="1" customWidth="1"/>
    <col min="15" max="15" width="5.75390625" style="1" bestFit="1" customWidth="1"/>
    <col min="16" max="16" width="7.75390625" style="1" bestFit="1" customWidth="1"/>
    <col min="17" max="17" width="5.875" style="1" bestFit="1" customWidth="1"/>
    <col min="18" max="18" width="7.75390625" style="1" bestFit="1" customWidth="1"/>
    <col min="19" max="19" width="5.75390625" style="1" bestFit="1" customWidth="1"/>
    <col min="20" max="20" width="8.875" style="1" customWidth="1"/>
    <col min="21" max="16384" width="9.625" style="1" customWidth="1"/>
  </cols>
  <sheetData>
    <row r="1" spans="1:20" ht="18.75" customHeight="1">
      <c r="A1" s="35" t="s">
        <v>81</v>
      </c>
      <c r="B1" s="36"/>
      <c r="C1" s="37"/>
      <c r="D1" s="37"/>
      <c r="E1" s="37"/>
      <c r="F1" s="37"/>
      <c r="G1" s="37"/>
      <c r="H1" s="38"/>
      <c r="I1" s="37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.75" customHeight="1">
      <c r="A2" s="39"/>
      <c r="B2" s="36"/>
      <c r="C2" s="37"/>
      <c r="D2" s="37"/>
      <c r="E2" s="37"/>
      <c r="F2" s="37"/>
      <c r="G2" s="37"/>
      <c r="H2" s="38"/>
      <c r="I2" s="37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8.75" customHeight="1">
      <c r="A3" s="39"/>
      <c r="B3" s="40" t="s">
        <v>16</v>
      </c>
      <c r="C3" s="15">
        <v>44197</v>
      </c>
      <c r="D3" s="16"/>
      <c r="E3" s="37"/>
      <c r="F3" s="37"/>
      <c r="G3" s="37"/>
      <c r="H3" s="38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8.75" customHeight="1">
      <c r="A4" s="39"/>
      <c r="B4" s="40" t="s">
        <v>17</v>
      </c>
      <c r="C4" s="15">
        <v>44561</v>
      </c>
      <c r="D4" s="16"/>
      <c r="E4" s="37"/>
      <c r="F4" s="41"/>
      <c r="G4" s="37"/>
      <c r="H4" s="42"/>
      <c r="I4" s="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.75" customHeight="1">
      <c r="A5" s="39"/>
      <c r="B5" s="40" t="s">
        <v>18</v>
      </c>
      <c r="C5" s="17">
        <v>12</v>
      </c>
      <c r="D5" s="18"/>
      <c r="E5" s="37"/>
      <c r="F5" s="37"/>
      <c r="G5" s="37"/>
      <c r="H5" s="42"/>
      <c r="I5" s="37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8.75" customHeight="1">
      <c r="A6" s="39"/>
      <c r="B6" s="40"/>
      <c r="C6" s="17"/>
      <c r="D6" s="18"/>
      <c r="E6" s="37"/>
      <c r="F6" s="37"/>
      <c r="G6" s="37"/>
      <c r="H6" s="42"/>
      <c r="I6" s="3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8.75" customHeight="1">
      <c r="A7" s="39"/>
      <c r="B7" s="36"/>
      <c r="C7" s="189" t="s">
        <v>42</v>
      </c>
      <c r="D7" s="190"/>
      <c r="E7" s="190"/>
      <c r="F7" s="190"/>
      <c r="G7" s="190"/>
      <c r="H7" s="190"/>
      <c r="I7" s="190"/>
      <c r="J7" s="191" t="s">
        <v>44</v>
      </c>
      <c r="K7" s="192"/>
      <c r="L7" s="192"/>
      <c r="M7" s="192"/>
      <c r="N7" s="192"/>
      <c r="O7" s="192"/>
      <c r="P7" s="192"/>
      <c r="Q7" s="192" t="s">
        <v>45</v>
      </c>
      <c r="R7" s="192"/>
      <c r="S7" s="192"/>
      <c r="T7" s="192"/>
    </row>
    <row r="8" spans="1:20" ht="37.5" customHeight="1">
      <c r="A8" s="182" t="s">
        <v>1</v>
      </c>
      <c r="B8" s="184" t="s">
        <v>6</v>
      </c>
      <c r="C8" s="173" t="s">
        <v>15</v>
      </c>
      <c r="D8" s="175" t="s">
        <v>31</v>
      </c>
      <c r="E8" s="176"/>
      <c r="F8" s="176"/>
      <c r="G8" s="177"/>
      <c r="H8" s="193" t="s">
        <v>35</v>
      </c>
      <c r="I8" s="178" t="s">
        <v>40</v>
      </c>
      <c r="J8" s="180" t="s">
        <v>15</v>
      </c>
      <c r="K8" s="175" t="s">
        <v>31</v>
      </c>
      <c r="L8" s="176"/>
      <c r="M8" s="176"/>
      <c r="N8" s="177"/>
      <c r="O8" s="193" t="s">
        <v>35</v>
      </c>
      <c r="P8" s="178" t="s">
        <v>40</v>
      </c>
      <c r="Q8" s="180" t="s">
        <v>15</v>
      </c>
      <c r="R8" s="173" t="s">
        <v>41</v>
      </c>
      <c r="S8" s="193" t="s">
        <v>35</v>
      </c>
      <c r="T8" s="178" t="s">
        <v>40</v>
      </c>
    </row>
    <row r="9" spans="1:20" s="5" customFormat="1" ht="37.5" customHeight="1" thickBot="1">
      <c r="A9" s="183"/>
      <c r="B9" s="185"/>
      <c r="C9" s="174"/>
      <c r="D9" s="43" t="s">
        <v>7</v>
      </c>
      <c r="E9" s="43" t="s">
        <v>8</v>
      </c>
      <c r="F9" s="43" t="s">
        <v>9</v>
      </c>
      <c r="G9" s="43" t="s">
        <v>5</v>
      </c>
      <c r="H9" s="194"/>
      <c r="I9" s="179"/>
      <c r="J9" s="181"/>
      <c r="K9" s="44" t="s">
        <v>7</v>
      </c>
      <c r="L9" s="43" t="s">
        <v>8</v>
      </c>
      <c r="M9" s="43" t="s">
        <v>9</v>
      </c>
      <c r="N9" s="43" t="s">
        <v>5</v>
      </c>
      <c r="O9" s="194"/>
      <c r="P9" s="179"/>
      <c r="Q9" s="181"/>
      <c r="R9" s="174"/>
      <c r="S9" s="194"/>
      <c r="T9" s="179"/>
    </row>
    <row r="10" spans="1:20" s="13" customFormat="1" ht="18.75" customHeight="1">
      <c r="A10" s="133">
        <v>1</v>
      </c>
      <c r="B10" s="45" t="s">
        <v>82</v>
      </c>
      <c r="C10" s="19">
        <f>'ZAŁĄCZNIK 1a'!I45</f>
        <v>433.1</v>
      </c>
      <c r="D10" s="20">
        <f>'ZAŁĄCZNIK 1a'!K45</f>
        <v>210.17</v>
      </c>
      <c r="E10" s="20">
        <f>'ZAŁĄCZNIK 1a'!L45</f>
        <v>90.88999999999997</v>
      </c>
      <c r="F10" s="20">
        <f>'ZAŁĄCZNIK 1a'!M45</f>
        <v>0</v>
      </c>
      <c r="G10" s="20">
        <f>'ZAŁĄCZNIK 1a'!N45</f>
        <v>301.06000000000006</v>
      </c>
      <c r="H10" s="21">
        <f>'ZAŁĄCZNIK 1a'!A44</f>
        <v>26</v>
      </c>
      <c r="I10" s="22">
        <f aca="true" t="shared" si="0" ref="I10:I16">ROUND(G10*350,2)</f>
        <v>105371</v>
      </c>
      <c r="J10" s="23" t="e">
        <f>#REF!</f>
        <v>#REF!</v>
      </c>
      <c r="K10" s="24" t="e">
        <f>#REF!</f>
        <v>#REF!</v>
      </c>
      <c r="L10" s="20" t="e">
        <f>#REF!</f>
        <v>#REF!</v>
      </c>
      <c r="M10" s="20" t="e">
        <f>#REF!</f>
        <v>#REF!</v>
      </c>
      <c r="N10" s="20" t="e">
        <f>#REF!</f>
        <v>#REF!</v>
      </c>
      <c r="O10" s="21" t="e">
        <f>#REF!</f>
        <v>#REF!</v>
      </c>
      <c r="P10" s="25" t="e">
        <f aca="true" t="shared" si="1" ref="P10:P16">ROUND(N10*320,2)</f>
        <v>#REF!</v>
      </c>
      <c r="Q10" s="19" t="e">
        <f>C10+J10</f>
        <v>#REF!</v>
      </c>
      <c r="R10" s="20" t="e">
        <f>G10+N10</f>
        <v>#REF!</v>
      </c>
      <c r="S10" s="21" t="e">
        <f>H10+O10</f>
        <v>#REF!</v>
      </c>
      <c r="T10" s="25" t="e">
        <f>I10+P10</f>
        <v>#REF!</v>
      </c>
    </row>
    <row r="11" spans="1:20" s="14" customFormat="1" ht="18.75" customHeight="1">
      <c r="A11" s="137">
        <v>2</v>
      </c>
      <c r="B11" s="60" t="s">
        <v>83</v>
      </c>
      <c r="C11" s="61">
        <f>'ZAŁĄCZNIK 1a'!I75</f>
        <v>225.5</v>
      </c>
      <c r="D11" s="62">
        <f>'ZAŁĄCZNIK 1a'!K75</f>
        <v>80.89999999999999</v>
      </c>
      <c r="E11" s="62">
        <f>'ZAŁĄCZNIK 1a'!L75</f>
        <v>219.76000000000002</v>
      </c>
      <c r="F11" s="62">
        <f>'ZAŁĄCZNIK 1a'!M75</f>
        <v>0</v>
      </c>
      <c r="G11" s="62">
        <f>'ZAŁĄCZNIK 1a'!N75</f>
        <v>300.66</v>
      </c>
      <c r="H11" s="63">
        <f>'ZAŁĄCZNIK 1a'!A74</f>
        <v>15</v>
      </c>
      <c r="I11" s="66">
        <f t="shared" si="0"/>
        <v>105231</v>
      </c>
      <c r="J11" s="64" t="e">
        <f>#REF!</f>
        <v>#REF!</v>
      </c>
      <c r="K11" s="65" t="e">
        <f>#REF!</f>
        <v>#REF!</v>
      </c>
      <c r="L11" s="62" t="e">
        <f>#REF!</f>
        <v>#REF!</v>
      </c>
      <c r="M11" s="62" t="e">
        <f>#REF!</f>
        <v>#REF!</v>
      </c>
      <c r="N11" s="62" t="e">
        <f>#REF!</f>
        <v>#REF!</v>
      </c>
      <c r="O11" s="63" t="e">
        <f>#REF!</f>
        <v>#REF!</v>
      </c>
      <c r="P11" s="116" t="e">
        <f t="shared" si="1"/>
        <v>#REF!</v>
      </c>
      <c r="Q11" s="61" t="e">
        <f aca="true" t="shared" si="2" ref="Q11:Q16">C11+J11</f>
        <v>#REF!</v>
      </c>
      <c r="R11" s="62" t="e">
        <f aca="true" t="shared" si="3" ref="R11:R16">G11+N11</f>
        <v>#REF!</v>
      </c>
      <c r="S11" s="63" t="e">
        <f aca="true" t="shared" si="4" ref="S11:S16">H11+O11</f>
        <v>#REF!</v>
      </c>
      <c r="T11" s="66" t="e">
        <f aca="true" t="shared" si="5" ref="T11:T16">I11+P11</f>
        <v>#REF!</v>
      </c>
    </row>
    <row r="12" spans="1:20" s="14" customFormat="1" ht="18.75" customHeight="1">
      <c r="A12" s="134">
        <v>3</v>
      </c>
      <c r="B12" s="47" t="s">
        <v>88</v>
      </c>
      <c r="C12" s="30">
        <f>'ZAŁĄCZNIK 1a'!I110</f>
        <v>286.5</v>
      </c>
      <c r="D12" s="31">
        <f>'ZAŁĄCZNIK 1a'!K110</f>
        <v>102.58</v>
      </c>
      <c r="E12" s="31">
        <f>'ZAŁĄCZNIK 1a'!L110</f>
        <v>230.48000000000002</v>
      </c>
      <c r="F12" s="31">
        <f>'ZAŁĄCZNIK 1a'!M110</f>
        <v>0</v>
      </c>
      <c r="G12" s="31">
        <f>'ZAŁĄCZNIK 1a'!N110</f>
        <v>333.06000000000006</v>
      </c>
      <c r="H12" s="32">
        <f>'ZAŁĄCZNIK 1a'!A109</f>
        <v>15</v>
      </c>
      <c r="I12" s="33">
        <f t="shared" si="0"/>
        <v>116571</v>
      </c>
      <c r="J12" s="27" t="e">
        <f>#REF!</f>
        <v>#REF!</v>
      </c>
      <c r="K12" s="28" t="e">
        <f>#REF!</f>
        <v>#REF!</v>
      </c>
      <c r="L12" s="12" t="e">
        <f>#REF!</f>
        <v>#REF!</v>
      </c>
      <c r="M12" s="12" t="e">
        <f>#REF!</f>
        <v>#REF!</v>
      </c>
      <c r="N12" s="12" t="e">
        <f>#REF!</f>
        <v>#REF!</v>
      </c>
      <c r="O12" s="26" t="e">
        <f>#REF!</f>
        <v>#REF!</v>
      </c>
      <c r="P12" s="29" t="e">
        <f t="shared" si="1"/>
        <v>#REF!</v>
      </c>
      <c r="Q12" s="30" t="e">
        <f t="shared" si="2"/>
        <v>#REF!</v>
      </c>
      <c r="R12" s="31" t="e">
        <f t="shared" si="3"/>
        <v>#REF!</v>
      </c>
      <c r="S12" s="32" t="e">
        <f t="shared" si="4"/>
        <v>#REF!</v>
      </c>
      <c r="T12" s="34" t="e">
        <f t="shared" si="5"/>
        <v>#REF!</v>
      </c>
    </row>
    <row r="13" spans="1:20" s="14" customFormat="1" ht="18.75" customHeight="1">
      <c r="A13" s="138">
        <v>4</v>
      </c>
      <c r="B13" s="60" t="s">
        <v>85</v>
      </c>
      <c r="C13" s="67">
        <f>'ZAŁĄCZNIK 1a'!I135</f>
        <v>208.5</v>
      </c>
      <c r="D13" s="68">
        <f>'ZAŁĄCZNIK 1a'!K135</f>
        <v>136.29000000000002</v>
      </c>
      <c r="E13" s="68">
        <f>'ZAŁĄCZNIK 1a'!L135</f>
        <v>126.25999999999999</v>
      </c>
      <c r="F13" s="68">
        <f>'ZAŁĄCZNIK 1a'!M135</f>
        <v>0</v>
      </c>
      <c r="G13" s="68">
        <f>'ZAŁĄCZNIK 1a'!N135</f>
        <v>262.54999999999995</v>
      </c>
      <c r="H13" s="69">
        <f>'ZAŁĄCZNIK 1a'!A134</f>
        <v>11</v>
      </c>
      <c r="I13" s="117">
        <f t="shared" si="0"/>
        <v>91892.5</v>
      </c>
      <c r="J13" s="64" t="e">
        <f>#REF!</f>
        <v>#REF!</v>
      </c>
      <c r="K13" s="65" t="e">
        <f>#REF!</f>
        <v>#REF!</v>
      </c>
      <c r="L13" s="62" t="e">
        <f>#REF!</f>
        <v>#REF!</v>
      </c>
      <c r="M13" s="62" t="e">
        <f>#REF!</f>
        <v>#REF!</v>
      </c>
      <c r="N13" s="62" t="e">
        <f>#REF!</f>
        <v>#REF!</v>
      </c>
      <c r="O13" s="63" t="e">
        <f>#REF!</f>
        <v>#REF!</v>
      </c>
      <c r="P13" s="66" t="e">
        <f t="shared" si="1"/>
        <v>#REF!</v>
      </c>
      <c r="Q13" s="67" t="e">
        <f t="shared" si="2"/>
        <v>#REF!</v>
      </c>
      <c r="R13" s="68" t="e">
        <f t="shared" si="3"/>
        <v>#REF!</v>
      </c>
      <c r="S13" s="69" t="e">
        <f t="shared" si="4"/>
        <v>#REF!</v>
      </c>
      <c r="T13" s="70" t="e">
        <f t="shared" si="5"/>
        <v>#REF!</v>
      </c>
    </row>
    <row r="14" spans="1:20" s="14" customFormat="1" ht="18.75" customHeight="1">
      <c r="A14" s="136">
        <v>5</v>
      </c>
      <c r="B14" s="46" t="s">
        <v>87</v>
      </c>
      <c r="C14" s="59">
        <f>'ZAŁĄCZNIK 1a'!I166</f>
        <v>370</v>
      </c>
      <c r="D14" s="31">
        <f>'ZAŁĄCZNIK 1a'!K166</f>
        <v>308.75999999999993</v>
      </c>
      <c r="E14" s="31">
        <f>'ZAŁĄCZNIK 1a'!L166</f>
        <v>225.01</v>
      </c>
      <c r="F14" s="31">
        <f>'ZAŁĄCZNIK 1a'!M166</f>
        <v>0</v>
      </c>
      <c r="G14" s="31">
        <f>'ZAŁĄCZNIK 1a'!N166</f>
        <v>533.7700000000001</v>
      </c>
      <c r="H14" s="32">
        <f>'ZAŁĄCZNIK 1a'!A165</f>
        <v>20</v>
      </c>
      <c r="I14" s="29">
        <f t="shared" si="0"/>
        <v>186819.5</v>
      </c>
      <c r="J14" s="27" t="e">
        <f>#REF!</f>
        <v>#REF!</v>
      </c>
      <c r="K14" s="12" t="e">
        <f>#REF!</f>
        <v>#REF!</v>
      </c>
      <c r="L14" s="12" t="e">
        <f>#REF!</f>
        <v>#REF!</v>
      </c>
      <c r="M14" s="12" t="e">
        <f>#REF!</f>
        <v>#REF!</v>
      </c>
      <c r="N14" s="12" t="e">
        <f>#REF!</f>
        <v>#REF!</v>
      </c>
      <c r="O14" s="26" t="e">
        <f>#REF!</f>
        <v>#REF!</v>
      </c>
      <c r="P14" s="34" t="e">
        <f t="shared" si="1"/>
        <v>#REF!</v>
      </c>
      <c r="Q14" s="30" t="e">
        <f t="shared" si="2"/>
        <v>#REF!</v>
      </c>
      <c r="R14" s="31" t="e">
        <f t="shared" si="3"/>
        <v>#REF!</v>
      </c>
      <c r="S14" s="32" t="e">
        <f t="shared" si="4"/>
        <v>#REF!</v>
      </c>
      <c r="T14" s="34" t="e">
        <f t="shared" si="5"/>
        <v>#REF!</v>
      </c>
    </row>
    <row r="15" spans="1:20" s="14" customFormat="1" ht="18.75" customHeight="1">
      <c r="A15" s="137">
        <v>6</v>
      </c>
      <c r="B15" s="60" t="s">
        <v>86</v>
      </c>
      <c r="C15" s="67">
        <f>'ZAŁĄCZNIK 1a'!I238</f>
        <v>1074.8000000000002</v>
      </c>
      <c r="D15" s="68">
        <f>'ZAŁĄCZNIK 1a'!K238</f>
        <v>507.31999999999994</v>
      </c>
      <c r="E15" s="68">
        <f>'ZAŁĄCZNIK 1a'!L238</f>
        <v>240.32000000000002</v>
      </c>
      <c r="F15" s="68">
        <f>'ZAŁĄCZNIK 1a'!M238</f>
        <v>204.86</v>
      </c>
      <c r="G15" s="68">
        <f>'ZAŁĄCZNIK 1a'!N238</f>
        <v>952.5000000000001</v>
      </c>
      <c r="H15" s="69">
        <f>'ZAŁĄCZNIK 1a'!A237</f>
        <v>60</v>
      </c>
      <c r="I15" s="66">
        <f t="shared" si="0"/>
        <v>333375</v>
      </c>
      <c r="J15" s="64" t="e">
        <f>#REF!</f>
        <v>#REF!</v>
      </c>
      <c r="K15" s="62" t="e">
        <f>#REF!</f>
        <v>#REF!</v>
      </c>
      <c r="L15" s="62" t="e">
        <f>#REF!</f>
        <v>#REF!</v>
      </c>
      <c r="M15" s="62" t="e">
        <f>#REF!</f>
        <v>#REF!</v>
      </c>
      <c r="N15" s="62" t="e">
        <f>#REF!</f>
        <v>#REF!</v>
      </c>
      <c r="O15" s="63" t="e">
        <f>#REF!</f>
        <v>#REF!</v>
      </c>
      <c r="P15" s="66" t="e">
        <f t="shared" si="1"/>
        <v>#REF!</v>
      </c>
      <c r="Q15" s="67" t="e">
        <f t="shared" si="2"/>
        <v>#REF!</v>
      </c>
      <c r="R15" s="68" t="e">
        <f t="shared" si="3"/>
        <v>#REF!</v>
      </c>
      <c r="S15" s="69" t="e">
        <f t="shared" si="4"/>
        <v>#REF!</v>
      </c>
      <c r="T15" s="70" t="e">
        <f t="shared" si="5"/>
        <v>#REF!</v>
      </c>
    </row>
    <row r="16" spans="1:20" s="14" customFormat="1" ht="18.75" customHeight="1">
      <c r="A16" s="135">
        <v>7</v>
      </c>
      <c r="B16" s="47" t="s">
        <v>84</v>
      </c>
      <c r="C16" s="30">
        <f>'ZAŁĄCZNIK 1a'!I281</f>
        <v>383</v>
      </c>
      <c r="D16" s="31">
        <f>'ZAŁĄCZNIK 1a'!K281</f>
        <v>133.76</v>
      </c>
      <c r="E16" s="31">
        <f>'ZAŁĄCZNIK 1a'!L281</f>
        <v>175.42000000000002</v>
      </c>
      <c r="F16" s="31">
        <f>'ZAŁĄCZNIK 1a'!M281</f>
        <v>0</v>
      </c>
      <c r="G16" s="31">
        <f>'ZAŁĄCZNIK 1a'!N281</f>
        <v>309.17999999999995</v>
      </c>
      <c r="H16" s="32">
        <f>'ZAŁĄCZNIK 1a'!A280</f>
        <v>29</v>
      </c>
      <c r="I16" s="33">
        <f t="shared" si="0"/>
        <v>108213</v>
      </c>
      <c r="J16" s="27" t="e">
        <f>#REF!</f>
        <v>#REF!</v>
      </c>
      <c r="K16" s="28" t="e">
        <f>#REF!</f>
        <v>#REF!</v>
      </c>
      <c r="L16" s="12" t="e">
        <f>#REF!</f>
        <v>#REF!</v>
      </c>
      <c r="M16" s="12" t="e">
        <f>#REF!</f>
        <v>#REF!</v>
      </c>
      <c r="N16" s="12" t="e">
        <f>#REF!</f>
        <v>#REF!</v>
      </c>
      <c r="O16" s="26" t="e">
        <f>#REF!</f>
        <v>#REF!</v>
      </c>
      <c r="P16" s="34" t="e">
        <f t="shared" si="1"/>
        <v>#REF!</v>
      </c>
      <c r="Q16" s="30" t="e">
        <f t="shared" si="2"/>
        <v>#REF!</v>
      </c>
      <c r="R16" s="31" t="e">
        <f t="shared" si="3"/>
        <v>#REF!</v>
      </c>
      <c r="S16" s="32" t="e">
        <f t="shared" si="4"/>
        <v>#REF!</v>
      </c>
      <c r="T16" s="34" t="e">
        <f t="shared" si="5"/>
        <v>#REF!</v>
      </c>
    </row>
    <row r="17" spans="1:20" s="6" customFormat="1" ht="22.5" customHeight="1" thickBot="1">
      <c r="A17" s="39"/>
      <c r="B17" s="11"/>
      <c r="C17" s="48">
        <f>SUM(C10:C16)</f>
        <v>2981.4</v>
      </c>
      <c r="D17" s="49">
        <f aca="true" t="shared" si="6" ref="D17:S17">SUM(D10:D16)</f>
        <v>1479.78</v>
      </c>
      <c r="E17" s="49">
        <f t="shared" si="6"/>
        <v>1308.14</v>
      </c>
      <c r="F17" s="49">
        <f t="shared" si="6"/>
        <v>204.86</v>
      </c>
      <c r="G17" s="49">
        <f t="shared" si="6"/>
        <v>2992.7799999999997</v>
      </c>
      <c r="H17" s="50">
        <f t="shared" si="6"/>
        <v>176</v>
      </c>
      <c r="I17" s="51">
        <f>SUM(I10:I16)</f>
        <v>1047473</v>
      </c>
      <c r="J17" s="52" t="e">
        <f>SUM(J10:J16)</f>
        <v>#REF!</v>
      </c>
      <c r="K17" s="53" t="e">
        <f t="shared" si="6"/>
        <v>#REF!</v>
      </c>
      <c r="L17" s="49" t="e">
        <f t="shared" si="6"/>
        <v>#REF!</v>
      </c>
      <c r="M17" s="49" t="e">
        <f t="shared" si="6"/>
        <v>#REF!</v>
      </c>
      <c r="N17" s="49" t="e">
        <f t="shared" si="6"/>
        <v>#REF!</v>
      </c>
      <c r="O17" s="50" t="e">
        <f t="shared" si="6"/>
        <v>#REF!</v>
      </c>
      <c r="P17" s="54" t="e">
        <f>SUM(P10:P16)</f>
        <v>#REF!</v>
      </c>
      <c r="Q17" s="55" t="e">
        <f t="shared" si="6"/>
        <v>#REF!</v>
      </c>
      <c r="R17" s="49" t="e">
        <f t="shared" si="6"/>
        <v>#REF!</v>
      </c>
      <c r="S17" s="50" t="e">
        <f t="shared" si="6"/>
        <v>#REF!</v>
      </c>
      <c r="T17" s="51" t="e">
        <f>SUM(T10:T16)</f>
        <v>#REF!</v>
      </c>
    </row>
    <row r="18" spans="1:20" ht="18.75" customHeight="1">
      <c r="A18" s="39"/>
      <c r="B18" s="36"/>
      <c r="C18" s="37"/>
      <c r="D18" s="37"/>
      <c r="E18" s="37"/>
      <c r="F18" s="37"/>
      <c r="G18" s="37"/>
      <c r="H18" s="38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8.75" customHeight="1">
      <c r="A19" s="56" t="s">
        <v>39</v>
      </c>
      <c r="B19" s="36"/>
      <c r="C19" s="37"/>
      <c r="D19" s="37"/>
      <c r="E19" s="37"/>
      <c r="F19" s="37"/>
      <c r="G19" s="37"/>
      <c r="H19" s="38"/>
      <c r="I19" s="37"/>
      <c r="J19" s="36"/>
      <c r="K19" s="36"/>
      <c r="L19" s="36"/>
      <c r="M19" s="36"/>
      <c r="N19" s="36"/>
      <c r="O19" s="36"/>
      <c r="P19" s="36"/>
      <c r="Q19" s="36"/>
      <c r="R19" s="37"/>
      <c r="S19" s="36"/>
      <c r="T19" s="36"/>
    </row>
    <row r="20" spans="1:20" ht="18.75" customHeight="1">
      <c r="A20" s="36"/>
      <c r="B20" s="57" t="s">
        <v>59</v>
      </c>
      <c r="C20" s="58"/>
      <c r="D20" s="58"/>
      <c r="E20" s="58"/>
      <c r="F20" s="58"/>
      <c r="G20" s="37"/>
      <c r="H20" s="38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8.75" customHeight="1">
      <c r="A21" s="39"/>
      <c r="B21" s="57"/>
      <c r="C21" s="58"/>
      <c r="D21" s="58"/>
      <c r="E21" s="58"/>
      <c r="F21" s="58"/>
      <c r="G21" s="37"/>
      <c r="H21" s="38"/>
      <c r="I21" s="37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8.75" customHeight="1">
      <c r="A22" s="35" t="s">
        <v>42</v>
      </c>
      <c r="B22" s="56"/>
      <c r="C22" s="37"/>
      <c r="D22" s="37"/>
      <c r="E22" s="37"/>
      <c r="F22" s="37"/>
      <c r="G22" s="37"/>
      <c r="H22" s="38"/>
      <c r="I22" s="37"/>
      <c r="J22" s="36"/>
      <c r="K22" s="36"/>
      <c r="L22" s="36"/>
      <c r="M22" s="36"/>
      <c r="N22" s="36"/>
      <c r="O22" s="36"/>
      <c r="P22" s="36"/>
      <c r="Q22" s="36"/>
      <c r="R22" s="103"/>
      <c r="S22" s="36"/>
      <c r="T22" s="36"/>
    </row>
    <row r="23" spans="1:20" ht="18.75" customHeight="1">
      <c r="A23" s="36"/>
      <c r="B23" s="186" t="s">
        <v>37</v>
      </c>
      <c r="C23" s="186"/>
      <c r="D23" s="186"/>
      <c r="E23" s="186"/>
      <c r="F23" s="186"/>
      <c r="G23" s="186"/>
      <c r="H23" s="186"/>
      <c r="I23" s="18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8.75" customHeight="1">
      <c r="A24" s="39"/>
      <c r="B24" s="36"/>
      <c r="C24" s="37"/>
      <c r="D24" s="37"/>
      <c r="E24" s="37"/>
      <c r="F24" s="37"/>
      <c r="G24" s="37"/>
      <c r="H24" s="38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8.75" customHeight="1">
      <c r="A25" s="39"/>
      <c r="B25" s="36" t="s">
        <v>19</v>
      </c>
      <c r="C25" s="187">
        <v>7</v>
      </c>
      <c r="D25" s="187"/>
      <c r="E25" s="37"/>
      <c r="F25" s="37"/>
      <c r="G25" s="37"/>
      <c r="H25" s="38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8.75" customHeight="1">
      <c r="A26" s="39"/>
      <c r="B26" s="36" t="s">
        <v>20</v>
      </c>
      <c r="C26" s="188">
        <f>C17</f>
        <v>2981.4</v>
      </c>
      <c r="D26" s="188"/>
      <c r="E26" s="37"/>
      <c r="F26" s="37"/>
      <c r="G26" s="37"/>
      <c r="H26" s="38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8.75" customHeight="1">
      <c r="A27" s="39"/>
      <c r="B27" s="36" t="s">
        <v>21</v>
      </c>
      <c r="C27" s="188">
        <f>G17</f>
        <v>2992.7799999999997</v>
      </c>
      <c r="D27" s="188"/>
      <c r="E27" s="37"/>
      <c r="F27" s="37"/>
      <c r="G27" s="37"/>
      <c r="H27" s="38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8.75" customHeight="1">
      <c r="A28" s="39"/>
      <c r="B28" s="36" t="s">
        <v>22</v>
      </c>
      <c r="C28" s="187">
        <f>H17</f>
        <v>176</v>
      </c>
      <c r="D28" s="187"/>
      <c r="E28" s="37"/>
      <c r="F28" s="37"/>
      <c r="G28" s="37"/>
      <c r="H28" s="38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8.75" customHeight="1">
      <c r="A29" s="39"/>
      <c r="B29" s="36" t="s">
        <v>60</v>
      </c>
      <c r="C29" s="188">
        <f>I17</f>
        <v>1047473</v>
      </c>
      <c r="D29" s="188"/>
      <c r="E29" s="37"/>
      <c r="F29" s="37"/>
      <c r="G29" s="37"/>
      <c r="H29" s="38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8.75" customHeight="1">
      <c r="A30" s="39"/>
      <c r="B30" s="36"/>
      <c r="C30" s="37"/>
      <c r="D30" s="37"/>
      <c r="E30" s="37"/>
      <c r="F30" s="37"/>
      <c r="G30" s="37"/>
      <c r="H30" s="38"/>
      <c r="I30" s="3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8.75" customHeight="1">
      <c r="A31" s="35" t="s">
        <v>43</v>
      </c>
      <c r="B31" s="56"/>
      <c r="C31" s="37"/>
      <c r="D31" s="37"/>
      <c r="E31" s="37"/>
      <c r="F31" s="37"/>
      <c r="G31" s="37"/>
      <c r="H31" s="38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8.75" customHeight="1">
      <c r="A32" s="36"/>
      <c r="B32" s="186" t="s">
        <v>38</v>
      </c>
      <c r="C32" s="186"/>
      <c r="D32" s="186"/>
      <c r="E32" s="186"/>
      <c r="F32" s="186"/>
      <c r="G32" s="186"/>
      <c r="H32" s="186"/>
      <c r="I32" s="18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8.75" customHeight="1">
      <c r="A33" s="39"/>
      <c r="B33" s="36"/>
      <c r="C33" s="37"/>
      <c r="D33" s="37"/>
      <c r="E33" s="37"/>
      <c r="F33" s="37"/>
      <c r="G33" s="37"/>
      <c r="H33" s="38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8.75" customHeight="1">
      <c r="A34" s="39"/>
      <c r="B34" s="36" t="s">
        <v>19</v>
      </c>
      <c r="C34" s="187">
        <v>7</v>
      </c>
      <c r="D34" s="187"/>
      <c r="E34" s="37"/>
      <c r="F34" s="37"/>
      <c r="G34" s="37"/>
      <c r="H34" s="38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8.75" customHeight="1">
      <c r="A35" s="39"/>
      <c r="B35" s="36" t="s">
        <v>20</v>
      </c>
      <c r="C35" s="188" t="e">
        <f>J17</f>
        <v>#REF!</v>
      </c>
      <c r="D35" s="188"/>
      <c r="E35" s="37"/>
      <c r="F35" s="37"/>
      <c r="G35" s="37"/>
      <c r="H35" s="38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8.75" customHeight="1">
      <c r="A36" s="39"/>
      <c r="B36" s="36" t="s">
        <v>21</v>
      </c>
      <c r="C36" s="188" t="e">
        <f>N17</f>
        <v>#REF!</v>
      </c>
      <c r="D36" s="188"/>
      <c r="E36" s="37"/>
      <c r="F36" s="37"/>
      <c r="G36" s="37"/>
      <c r="H36" s="38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8.75" customHeight="1">
      <c r="A37" s="39"/>
      <c r="B37" s="36" t="s">
        <v>22</v>
      </c>
      <c r="C37" s="187" t="e">
        <f>O17</f>
        <v>#REF!</v>
      </c>
      <c r="D37" s="187"/>
      <c r="E37" s="37"/>
      <c r="F37" s="37"/>
      <c r="G37" s="37"/>
      <c r="H37" s="38"/>
      <c r="I37" s="37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8.75" customHeight="1">
      <c r="A38" s="39"/>
      <c r="B38" s="36" t="s">
        <v>60</v>
      </c>
      <c r="C38" s="188" t="e">
        <f>P17</f>
        <v>#REF!</v>
      </c>
      <c r="D38" s="188"/>
      <c r="E38" s="37"/>
      <c r="F38" s="37"/>
      <c r="G38" s="37"/>
      <c r="H38" s="38"/>
      <c r="I38" s="37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9" ht="18.75" customHeight="1">
      <c r="A39" s="7"/>
      <c r="B39" s="10"/>
      <c r="C39" s="8"/>
      <c r="D39" s="8"/>
      <c r="E39" s="8"/>
      <c r="F39" s="8"/>
      <c r="G39" s="8"/>
      <c r="H39" s="9"/>
      <c r="I39" s="8"/>
    </row>
  </sheetData>
  <sheetProtection/>
  <mergeCells count="29">
    <mergeCell ref="C29:D29"/>
    <mergeCell ref="C7:I7"/>
    <mergeCell ref="J7:P7"/>
    <mergeCell ref="Q7:T7"/>
    <mergeCell ref="B23:I23"/>
    <mergeCell ref="S8:S9"/>
    <mergeCell ref="T8:T9"/>
    <mergeCell ref="R8:R9"/>
    <mergeCell ref="O8:O9"/>
    <mergeCell ref="H8:H9"/>
    <mergeCell ref="B32:I32"/>
    <mergeCell ref="C25:D25"/>
    <mergeCell ref="C26:D26"/>
    <mergeCell ref="C27:D27"/>
    <mergeCell ref="C37:D37"/>
    <mergeCell ref="C38:D38"/>
    <mergeCell ref="C34:D34"/>
    <mergeCell ref="C35:D35"/>
    <mergeCell ref="C36:D36"/>
    <mergeCell ref="C28:D28"/>
    <mergeCell ref="C8:C9"/>
    <mergeCell ref="K8:N8"/>
    <mergeCell ref="P8:P9"/>
    <mergeCell ref="Q8:Q9"/>
    <mergeCell ref="A8:A9"/>
    <mergeCell ref="B8:B9"/>
    <mergeCell ref="D8:G8"/>
    <mergeCell ref="I8:I9"/>
    <mergeCell ref="J8:J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0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2.875" style="72" bestFit="1" customWidth="1"/>
    <col min="2" max="2" width="31.625" style="71" bestFit="1" customWidth="1"/>
    <col min="3" max="3" width="15.00390625" style="71" customWidth="1"/>
    <col min="4" max="4" width="12.375" style="72" bestFit="1" customWidth="1"/>
    <col min="5" max="5" width="11.25390625" style="81" customWidth="1"/>
    <col min="6" max="6" width="10.25390625" style="72" customWidth="1"/>
    <col min="7" max="7" width="10.625" style="71" bestFit="1" customWidth="1"/>
    <col min="8" max="8" width="12.625" style="71" bestFit="1" customWidth="1"/>
    <col min="9" max="9" width="5.375" style="79" bestFit="1" customWidth="1"/>
    <col min="10" max="10" width="5.375" style="71" bestFit="1" customWidth="1"/>
    <col min="11" max="11" width="4.75390625" style="78" bestFit="1" customWidth="1"/>
    <col min="12" max="12" width="5.00390625" style="78" bestFit="1" customWidth="1"/>
    <col min="13" max="13" width="5.25390625" style="78" bestFit="1" customWidth="1"/>
    <col min="14" max="14" width="4.625" style="78" bestFit="1" customWidth="1"/>
    <col min="15" max="15" width="27.375" style="71" bestFit="1" customWidth="1"/>
    <col min="16" max="16" width="21.50390625" style="71" bestFit="1" customWidth="1"/>
    <col min="17" max="17" width="7.125" style="71" bestFit="1" customWidth="1"/>
    <col min="18" max="18" width="34.00390625" style="71" bestFit="1" customWidth="1"/>
    <col min="19" max="19" width="23.375" style="71" bestFit="1" customWidth="1"/>
    <col min="20" max="20" width="11.875" style="71" bestFit="1" customWidth="1"/>
    <col min="21" max="21" width="10.25390625" style="77" bestFit="1" customWidth="1"/>
    <col min="22" max="22" width="7.375" style="77" bestFit="1" customWidth="1"/>
    <col min="23" max="24" width="6.625" style="77" bestFit="1" customWidth="1"/>
    <col min="25" max="16384" width="9.00390625" style="71" customWidth="1"/>
  </cols>
  <sheetData>
    <row r="1" spans="1:24" s="148" customFormat="1" ht="24.75" customHeight="1">
      <c r="A1" s="195" t="s">
        <v>583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s="148" customFormat="1" ht="24.75" customHeight="1">
      <c r="A2" s="154"/>
      <c r="B2" s="155" t="s">
        <v>580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6"/>
      <c r="R2" s="157"/>
      <c r="S2" s="157"/>
      <c r="T2" s="157"/>
      <c r="U2" s="157"/>
      <c r="V2" s="157"/>
      <c r="W2" s="157"/>
      <c r="X2" s="157"/>
    </row>
    <row r="3" spans="1:24" s="148" customFormat="1" ht="24" customHeight="1">
      <c r="A3" s="158"/>
      <c r="B3" s="159" t="s">
        <v>581</v>
      </c>
      <c r="C3" s="160"/>
      <c r="D3" s="196" t="s">
        <v>582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57"/>
      <c r="T3" s="157"/>
      <c r="U3" s="157"/>
      <c r="V3" s="157"/>
      <c r="W3" s="157"/>
      <c r="X3" s="157"/>
    </row>
    <row r="4" spans="1:24" s="80" customFormat="1" ht="12.75">
      <c r="A4" s="161"/>
      <c r="B4" s="162"/>
      <c r="C4" s="163"/>
      <c r="D4" s="164"/>
      <c r="E4" s="165"/>
      <c r="F4" s="161"/>
      <c r="G4" s="166"/>
      <c r="H4" s="166"/>
      <c r="I4" s="167"/>
      <c r="J4" s="166"/>
      <c r="K4" s="168"/>
      <c r="L4" s="168"/>
      <c r="M4" s="168"/>
      <c r="N4" s="168"/>
      <c r="O4" s="169"/>
      <c r="P4" s="169"/>
      <c r="Q4" s="169"/>
      <c r="R4" s="169"/>
      <c r="S4" s="169"/>
      <c r="T4" s="169"/>
      <c r="U4" s="169"/>
      <c r="V4" s="167"/>
      <c r="W4" s="170"/>
      <c r="X4" s="170"/>
    </row>
    <row r="5" spans="1:24" s="80" customFormat="1" ht="12.75">
      <c r="A5" s="72"/>
      <c r="B5" s="78"/>
      <c r="C5" s="83"/>
      <c r="D5" s="84"/>
      <c r="E5" s="81"/>
      <c r="F5" s="72"/>
      <c r="G5" s="71"/>
      <c r="H5" s="71"/>
      <c r="I5" s="79"/>
      <c r="J5" s="71"/>
      <c r="K5" s="82"/>
      <c r="L5" s="82"/>
      <c r="M5" s="82"/>
      <c r="N5" s="82"/>
      <c r="V5" s="79"/>
      <c r="W5" s="77"/>
      <c r="X5" s="77"/>
    </row>
    <row r="6" spans="1:24" s="80" customFormat="1" ht="12.75">
      <c r="A6" s="72"/>
      <c r="B6" s="78"/>
      <c r="C6" s="83"/>
      <c r="D6" s="84"/>
      <c r="E6" s="81"/>
      <c r="F6" s="72"/>
      <c r="G6" s="71"/>
      <c r="H6" s="71"/>
      <c r="I6" s="79"/>
      <c r="J6" s="71"/>
      <c r="K6" s="82"/>
      <c r="L6" s="82"/>
      <c r="M6" s="82"/>
      <c r="N6" s="82"/>
      <c r="V6" s="79"/>
      <c r="W6" s="77"/>
      <c r="X6" s="77"/>
    </row>
    <row r="7" spans="1:24" s="80" customFormat="1" ht="12.75">
      <c r="A7" s="72"/>
      <c r="B7" s="78"/>
      <c r="C7" s="83"/>
      <c r="D7" s="84"/>
      <c r="E7" s="81"/>
      <c r="F7" s="72"/>
      <c r="G7" s="71"/>
      <c r="H7" s="71"/>
      <c r="I7" s="79"/>
      <c r="J7" s="71"/>
      <c r="K7" s="82"/>
      <c r="L7" s="82"/>
      <c r="M7" s="82"/>
      <c r="N7" s="82"/>
      <c r="V7" s="79"/>
      <c r="W7" s="77"/>
      <c r="X7" s="77"/>
    </row>
    <row r="8" spans="1:24" s="80" customFormat="1" ht="12.75">
      <c r="A8" s="72"/>
      <c r="B8" s="78"/>
      <c r="C8" s="83"/>
      <c r="D8" s="84"/>
      <c r="E8" s="81"/>
      <c r="F8" s="72"/>
      <c r="G8" s="71"/>
      <c r="H8" s="71"/>
      <c r="I8" s="79"/>
      <c r="J8" s="71"/>
      <c r="K8" s="82"/>
      <c r="L8" s="82"/>
      <c r="M8" s="82"/>
      <c r="N8" s="82"/>
      <c r="V8" s="79"/>
      <c r="W8" s="77"/>
      <c r="X8" s="77"/>
    </row>
    <row r="9" spans="1:24" s="80" customFormat="1" ht="12.75">
      <c r="A9" s="72"/>
      <c r="B9" s="78"/>
      <c r="C9" s="83"/>
      <c r="D9" s="84"/>
      <c r="E9" s="81"/>
      <c r="F9" s="72"/>
      <c r="G9" s="71"/>
      <c r="H9" s="71"/>
      <c r="I9" s="79"/>
      <c r="J9" s="71"/>
      <c r="K9" s="82"/>
      <c r="L9" s="82"/>
      <c r="M9" s="82"/>
      <c r="N9" s="82"/>
      <c r="V9" s="79"/>
      <c r="W9" s="77"/>
      <c r="X9" s="77"/>
    </row>
    <row r="10" spans="1:24" s="80" customFormat="1" ht="12.75">
      <c r="A10" s="72"/>
      <c r="B10" s="78"/>
      <c r="C10" s="83"/>
      <c r="D10" s="84"/>
      <c r="E10" s="81"/>
      <c r="F10" s="72"/>
      <c r="G10" s="71"/>
      <c r="H10" s="71"/>
      <c r="I10" s="79"/>
      <c r="J10" s="71"/>
      <c r="K10" s="82"/>
      <c r="L10" s="82"/>
      <c r="M10" s="82"/>
      <c r="N10" s="82"/>
      <c r="V10" s="79"/>
      <c r="W10" s="77"/>
      <c r="X10" s="77"/>
    </row>
    <row r="11" spans="1:24" s="89" customFormat="1" ht="12.75">
      <c r="A11" s="85">
        <v>1</v>
      </c>
      <c r="B11" s="86" t="s">
        <v>23</v>
      </c>
      <c r="C11" s="87" t="s">
        <v>82</v>
      </c>
      <c r="D11" s="85"/>
      <c r="E11" s="74"/>
      <c r="F11" s="85"/>
      <c r="G11" s="73"/>
      <c r="H11" s="75"/>
      <c r="I11" s="76"/>
      <c r="J11" s="76"/>
      <c r="K11" s="88"/>
      <c r="L11" s="88"/>
      <c r="M11" s="88"/>
      <c r="N11" s="88"/>
      <c r="T11" s="76"/>
      <c r="U11" s="76"/>
      <c r="V11" s="90"/>
      <c r="W11" s="91"/>
      <c r="X11" s="91"/>
    </row>
    <row r="12" spans="1:24" s="80" customFormat="1" ht="12.75">
      <c r="A12" s="72"/>
      <c r="B12" s="86" t="s">
        <v>24</v>
      </c>
      <c r="C12" s="92" t="s">
        <v>274</v>
      </c>
      <c r="D12" s="72"/>
      <c r="E12" s="81"/>
      <c r="F12" s="72"/>
      <c r="G12" s="71"/>
      <c r="H12" s="79"/>
      <c r="I12" s="77"/>
      <c r="J12" s="77"/>
      <c r="K12" s="78"/>
      <c r="L12" s="78"/>
      <c r="M12" s="78"/>
      <c r="N12" s="78"/>
      <c r="T12" s="77"/>
      <c r="U12" s="77"/>
      <c r="V12" s="82"/>
      <c r="W12" s="93"/>
      <c r="X12" s="93"/>
    </row>
    <row r="13" spans="1:24" s="80" customFormat="1" ht="12.75">
      <c r="A13" s="72"/>
      <c r="B13" s="86" t="s">
        <v>25</v>
      </c>
      <c r="C13" s="87" t="s">
        <v>89</v>
      </c>
      <c r="D13" s="118"/>
      <c r="E13" s="119"/>
      <c r="F13" s="118"/>
      <c r="G13" s="120"/>
      <c r="H13" s="79"/>
      <c r="I13" s="77"/>
      <c r="J13" s="77"/>
      <c r="K13" s="78"/>
      <c r="L13" s="78"/>
      <c r="M13" s="78"/>
      <c r="N13" s="78"/>
      <c r="T13" s="77"/>
      <c r="U13" s="77"/>
      <c r="V13" s="82"/>
      <c r="W13" s="93"/>
      <c r="X13" s="93"/>
    </row>
    <row r="14" spans="1:24" s="80" customFormat="1" ht="12.75">
      <c r="A14" s="72"/>
      <c r="B14" s="100"/>
      <c r="C14" s="87" t="s">
        <v>90</v>
      </c>
      <c r="D14" s="72"/>
      <c r="E14" s="81"/>
      <c r="F14" s="72"/>
      <c r="G14" s="71"/>
      <c r="H14" s="121"/>
      <c r="I14" s="77"/>
      <c r="J14" s="77"/>
      <c r="K14" s="78"/>
      <c r="L14" s="78"/>
      <c r="M14" s="78"/>
      <c r="N14" s="78"/>
      <c r="T14" s="77"/>
      <c r="U14" s="77"/>
      <c r="V14" s="82"/>
      <c r="W14" s="93"/>
      <c r="X14" s="93"/>
    </row>
    <row r="15" spans="1:24" s="80" customFormat="1" ht="12.75">
      <c r="A15" s="72"/>
      <c r="B15" s="100"/>
      <c r="C15" s="87" t="s">
        <v>91</v>
      </c>
      <c r="D15" s="72"/>
      <c r="E15" s="81"/>
      <c r="F15" s="72"/>
      <c r="G15" s="71"/>
      <c r="H15" s="121"/>
      <c r="I15" s="77"/>
      <c r="J15" s="77"/>
      <c r="K15" s="78"/>
      <c r="L15" s="78"/>
      <c r="M15" s="78"/>
      <c r="N15" s="78"/>
      <c r="T15" s="77"/>
      <c r="U15" s="77"/>
      <c r="V15" s="82"/>
      <c r="W15" s="93"/>
      <c r="X15" s="93"/>
    </row>
    <row r="16" spans="1:24" s="80" customFormat="1" ht="12.75">
      <c r="A16" s="72"/>
      <c r="B16" s="100"/>
      <c r="C16" s="201" t="s">
        <v>50</v>
      </c>
      <c r="D16" s="201"/>
      <c r="E16" s="201"/>
      <c r="F16" s="201"/>
      <c r="G16" s="71"/>
      <c r="H16" s="121"/>
      <c r="I16" s="77"/>
      <c r="J16" s="77"/>
      <c r="K16" s="78"/>
      <c r="L16" s="78"/>
      <c r="M16" s="78"/>
      <c r="N16" s="78"/>
      <c r="T16" s="77"/>
      <c r="U16" s="77"/>
      <c r="V16" s="82"/>
      <c r="W16" s="93"/>
      <c r="X16" s="93"/>
    </row>
    <row r="17" spans="1:24" s="80" customFormat="1" ht="39.75" customHeight="1">
      <c r="A17" s="209" t="s">
        <v>1</v>
      </c>
      <c r="B17" s="198" t="s">
        <v>577</v>
      </c>
      <c r="C17" s="202" t="s">
        <v>578</v>
      </c>
      <c r="D17" s="203"/>
      <c r="E17" s="203"/>
      <c r="F17" s="203"/>
      <c r="G17" s="204"/>
      <c r="H17" s="209" t="s">
        <v>206</v>
      </c>
      <c r="I17" s="206" t="s">
        <v>46</v>
      </c>
      <c r="J17" s="206"/>
      <c r="K17" s="197" t="s">
        <v>28</v>
      </c>
      <c r="L17" s="197"/>
      <c r="M17" s="197"/>
      <c r="N17" s="197"/>
      <c r="O17" s="200" t="s">
        <v>47</v>
      </c>
      <c r="P17" s="200"/>
      <c r="Q17" s="200"/>
      <c r="R17" s="207" t="s">
        <v>579</v>
      </c>
      <c r="S17" s="208"/>
      <c r="T17" s="206" t="s">
        <v>61</v>
      </c>
      <c r="U17" s="206" t="s">
        <v>62</v>
      </c>
      <c r="V17" s="200" t="s">
        <v>34</v>
      </c>
      <c r="W17" s="205" t="s">
        <v>36</v>
      </c>
      <c r="X17" s="205"/>
    </row>
    <row r="18" spans="1:24" s="99" customFormat="1" ht="25.5">
      <c r="A18" s="210"/>
      <c r="B18" s="199"/>
      <c r="C18" s="143" t="s">
        <v>13</v>
      </c>
      <c r="D18" s="139" t="s">
        <v>14</v>
      </c>
      <c r="E18" s="144" t="s">
        <v>32</v>
      </c>
      <c r="F18" s="139" t="s">
        <v>33</v>
      </c>
      <c r="G18" s="139" t="s">
        <v>10</v>
      </c>
      <c r="H18" s="210"/>
      <c r="I18" s="145" t="s">
        <v>26</v>
      </c>
      <c r="J18" s="140" t="s">
        <v>27</v>
      </c>
      <c r="K18" s="140" t="s">
        <v>2</v>
      </c>
      <c r="L18" s="140" t="s">
        <v>3</v>
      </c>
      <c r="M18" s="140" t="s">
        <v>4</v>
      </c>
      <c r="N18" s="140" t="s">
        <v>5</v>
      </c>
      <c r="O18" s="141" t="s">
        <v>12</v>
      </c>
      <c r="P18" s="141" t="s">
        <v>11</v>
      </c>
      <c r="Q18" s="141" t="s">
        <v>0</v>
      </c>
      <c r="R18" s="141" t="s">
        <v>12</v>
      </c>
      <c r="S18" s="141" t="s">
        <v>11</v>
      </c>
      <c r="T18" s="206"/>
      <c r="U18" s="206"/>
      <c r="V18" s="200"/>
      <c r="W18" s="142" t="s">
        <v>29</v>
      </c>
      <c r="X18" s="142" t="s">
        <v>30</v>
      </c>
    </row>
    <row r="19" spans="1:24" s="80" customFormat="1" ht="12.75">
      <c r="A19" s="102">
        <v>1</v>
      </c>
      <c r="B19" s="105" t="s">
        <v>167</v>
      </c>
      <c r="C19" s="105" t="s">
        <v>77</v>
      </c>
      <c r="D19" s="108" t="s">
        <v>118</v>
      </c>
      <c r="E19" s="109">
        <v>8</v>
      </c>
      <c r="F19" s="101" t="s">
        <v>111</v>
      </c>
      <c r="G19" s="106" t="s">
        <v>77</v>
      </c>
      <c r="H19" s="101" t="s">
        <v>119</v>
      </c>
      <c r="I19" s="115">
        <v>12.5</v>
      </c>
      <c r="J19" s="113" t="s">
        <v>52</v>
      </c>
      <c r="K19" s="110">
        <v>3.37</v>
      </c>
      <c r="L19" s="110">
        <v>8.17</v>
      </c>
      <c r="M19" s="110">
        <v>0</v>
      </c>
      <c r="N19" s="94">
        <f aca="true" t="shared" si="0" ref="N19:N44">SUM(K19:M19)</f>
        <v>11.54</v>
      </c>
      <c r="O19" s="105" t="s">
        <v>286</v>
      </c>
      <c r="P19" s="95" t="s">
        <v>162</v>
      </c>
      <c r="Q19" s="114">
        <v>4660326661</v>
      </c>
      <c r="R19" s="97" t="s">
        <v>82</v>
      </c>
      <c r="S19" s="97" t="s">
        <v>162</v>
      </c>
      <c r="T19" s="104" t="s">
        <v>54</v>
      </c>
      <c r="U19" s="104" t="s">
        <v>56</v>
      </c>
      <c r="V19" s="111" t="s">
        <v>72</v>
      </c>
      <c r="W19" s="98">
        <v>44197</v>
      </c>
      <c r="X19" s="98">
        <v>44561</v>
      </c>
    </row>
    <row r="20" spans="1:24" s="80" customFormat="1" ht="12.75">
      <c r="A20" s="102">
        <v>2</v>
      </c>
      <c r="B20" s="105" t="s">
        <v>117</v>
      </c>
      <c r="C20" s="105" t="s">
        <v>77</v>
      </c>
      <c r="D20" s="108" t="s">
        <v>118</v>
      </c>
      <c r="E20" s="109" t="s">
        <v>65</v>
      </c>
      <c r="F20" s="101" t="s">
        <v>111</v>
      </c>
      <c r="G20" s="106" t="s">
        <v>77</v>
      </c>
      <c r="H20" s="101" t="s">
        <v>120</v>
      </c>
      <c r="I20" s="112">
        <v>16.5</v>
      </c>
      <c r="J20" s="113" t="s">
        <v>52</v>
      </c>
      <c r="K20" s="110">
        <v>16.66</v>
      </c>
      <c r="L20" s="110">
        <v>36.92</v>
      </c>
      <c r="M20" s="110">
        <v>0</v>
      </c>
      <c r="N20" s="94">
        <f t="shared" si="0"/>
        <v>53.58</v>
      </c>
      <c r="O20" s="95" t="s">
        <v>82</v>
      </c>
      <c r="P20" s="95" t="s">
        <v>162</v>
      </c>
      <c r="Q20" s="96">
        <v>4660326661</v>
      </c>
      <c r="R20" s="97" t="s">
        <v>82</v>
      </c>
      <c r="S20" s="97" t="s">
        <v>162</v>
      </c>
      <c r="T20" s="104" t="s">
        <v>54</v>
      </c>
      <c r="U20" s="104" t="s">
        <v>56</v>
      </c>
      <c r="V20" s="111" t="s">
        <v>72</v>
      </c>
      <c r="W20" s="98">
        <v>44197</v>
      </c>
      <c r="X20" s="98">
        <v>44561</v>
      </c>
    </row>
    <row r="21" spans="1:24" s="80" customFormat="1" ht="12.75">
      <c r="A21" s="102">
        <v>3</v>
      </c>
      <c r="B21" s="105" t="s">
        <v>121</v>
      </c>
      <c r="C21" s="105" t="s">
        <v>122</v>
      </c>
      <c r="D21" s="108"/>
      <c r="E21" s="109"/>
      <c r="F21" s="101" t="s">
        <v>111</v>
      </c>
      <c r="G21" s="106" t="s">
        <v>77</v>
      </c>
      <c r="H21" s="101" t="s">
        <v>123</v>
      </c>
      <c r="I21" s="112">
        <v>12.5</v>
      </c>
      <c r="J21" s="113" t="s">
        <v>51</v>
      </c>
      <c r="K21" s="110">
        <v>0.56</v>
      </c>
      <c r="L21" s="110">
        <v>0</v>
      </c>
      <c r="M21" s="110">
        <v>0</v>
      </c>
      <c r="N21" s="110">
        <f t="shared" si="0"/>
        <v>0.56</v>
      </c>
      <c r="O21" s="95" t="s">
        <v>82</v>
      </c>
      <c r="P21" s="95" t="s">
        <v>162</v>
      </c>
      <c r="Q21" s="96">
        <v>4660326661</v>
      </c>
      <c r="R21" s="97" t="s">
        <v>82</v>
      </c>
      <c r="S21" s="97" t="s">
        <v>162</v>
      </c>
      <c r="T21" s="104" t="s">
        <v>54</v>
      </c>
      <c r="U21" s="104" t="s">
        <v>56</v>
      </c>
      <c r="V21" s="111" t="s">
        <v>72</v>
      </c>
      <c r="W21" s="98">
        <v>44197</v>
      </c>
      <c r="X21" s="98">
        <v>44561</v>
      </c>
    </row>
    <row r="22" spans="1:24" s="80" customFormat="1" ht="12.75">
      <c r="A22" s="102">
        <v>4</v>
      </c>
      <c r="B22" s="105" t="s">
        <v>70</v>
      </c>
      <c r="C22" s="105" t="s">
        <v>124</v>
      </c>
      <c r="D22" s="108"/>
      <c r="E22" s="109"/>
      <c r="F22" s="101" t="s">
        <v>125</v>
      </c>
      <c r="G22" s="106" t="s">
        <v>126</v>
      </c>
      <c r="H22" s="101" t="s">
        <v>127</v>
      </c>
      <c r="I22" s="112">
        <v>12.5</v>
      </c>
      <c r="J22" s="113" t="s">
        <v>52</v>
      </c>
      <c r="K22" s="110">
        <v>0.51</v>
      </c>
      <c r="L22" s="110">
        <v>1.83</v>
      </c>
      <c r="M22" s="110">
        <v>0</v>
      </c>
      <c r="N22" s="110">
        <f t="shared" si="0"/>
        <v>2.34</v>
      </c>
      <c r="O22" s="95" t="s">
        <v>82</v>
      </c>
      <c r="P22" s="95" t="s">
        <v>162</v>
      </c>
      <c r="Q22" s="96">
        <v>4660326661</v>
      </c>
      <c r="R22" s="97" t="s">
        <v>82</v>
      </c>
      <c r="S22" s="97" t="s">
        <v>162</v>
      </c>
      <c r="T22" s="104" t="s">
        <v>54</v>
      </c>
      <c r="U22" s="104" t="s">
        <v>56</v>
      </c>
      <c r="V22" s="111" t="s">
        <v>72</v>
      </c>
      <c r="W22" s="98">
        <v>44197</v>
      </c>
      <c r="X22" s="98">
        <v>44561</v>
      </c>
    </row>
    <row r="23" spans="1:24" s="80" customFormat="1" ht="12.75">
      <c r="A23" s="102">
        <v>5</v>
      </c>
      <c r="B23" s="105" t="s">
        <v>70</v>
      </c>
      <c r="C23" s="105" t="s">
        <v>128</v>
      </c>
      <c r="D23" s="108"/>
      <c r="E23" s="109"/>
      <c r="F23" s="101" t="s">
        <v>111</v>
      </c>
      <c r="G23" s="106" t="s">
        <v>77</v>
      </c>
      <c r="H23" s="101" t="s">
        <v>129</v>
      </c>
      <c r="I23" s="112">
        <v>12.5</v>
      </c>
      <c r="J23" s="113" t="s">
        <v>52</v>
      </c>
      <c r="K23" s="110">
        <v>1.7</v>
      </c>
      <c r="L23" s="110">
        <v>4.16</v>
      </c>
      <c r="M23" s="110">
        <v>0</v>
      </c>
      <c r="N23" s="110">
        <f t="shared" si="0"/>
        <v>5.86</v>
      </c>
      <c r="O23" s="95" t="s">
        <v>82</v>
      </c>
      <c r="P23" s="95" t="s">
        <v>162</v>
      </c>
      <c r="Q23" s="96">
        <v>4660326661</v>
      </c>
      <c r="R23" s="97" t="s">
        <v>82</v>
      </c>
      <c r="S23" s="97" t="s">
        <v>162</v>
      </c>
      <c r="T23" s="104" t="s">
        <v>54</v>
      </c>
      <c r="U23" s="104" t="s">
        <v>56</v>
      </c>
      <c r="V23" s="111" t="s">
        <v>72</v>
      </c>
      <c r="W23" s="98">
        <v>44197</v>
      </c>
      <c r="X23" s="98">
        <v>44561</v>
      </c>
    </row>
    <row r="24" spans="1:24" s="80" customFormat="1" ht="12.75">
      <c r="A24" s="102">
        <v>6</v>
      </c>
      <c r="B24" s="105" t="s">
        <v>70</v>
      </c>
      <c r="C24" s="105" t="s">
        <v>130</v>
      </c>
      <c r="D24" s="108"/>
      <c r="E24" s="109"/>
      <c r="F24" s="101" t="s">
        <v>111</v>
      </c>
      <c r="G24" s="106" t="s">
        <v>77</v>
      </c>
      <c r="H24" s="101" t="s">
        <v>131</v>
      </c>
      <c r="I24" s="112">
        <v>12.5</v>
      </c>
      <c r="J24" s="113" t="s">
        <v>51</v>
      </c>
      <c r="K24" s="110">
        <v>1.72</v>
      </c>
      <c r="L24" s="110">
        <v>0</v>
      </c>
      <c r="M24" s="110">
        <v>0</v>
      </c>
      <c r="N24" s="110">
        <f t="shared" si="0"/>
        <v>1.72</v>
      </c>
      <c r="O24" s="95" t="s">
        <v>82</v>
      </c>
      <c r="P24" s="95" t="s">
        <v>162</v>
      </c>
      <c r="Q24" s="96">
        <v>4660326661</v>
      </c>
      <c r="R24" s="97" t="s">
        <v>82</v>
      </c>
      <c r="S24" s="97" t="s">
        <v>162</v>
      </c>
      <c r="T24" s="104" t="s">
        <v>54</v>
      </c>
      <c r="U24" s="104" t="s">
        <v>56</v>
      </c>
      <c r="V24" s="111" t="s">
        <v>72</v>
      </c>
      <c r="W24" s="98">
        <v>44197</v>
      </c>
      <c r="X24" s="98">
        <v>44561</v>
      </c>
    </row>
    <row r="25" spans="1:24" s="80" customFormat="1" ht="12.75">
      <c r="A25" s="102">
        <v>7</v>
      </c>
      <c r="B25" s="105" t="s">
        <v>70</v>
      </c>
      <c r="C25" s="105" t="s">
        <v>132</v>
      </c>
      <c r="D25" s="108"/>
      <c r="E25" s="109"/>
      <c r="F25" s="101" t="s">
        <v>133</v>
      </c>
      <c r="G25" s="106" t="s">
        <v>134</v>
      </c>
      <c r="H25" s="101" t="s">
        <v>135</v>
      </c>
      <c r="I25" s="112">
        <v>14</v>
      </c>
      <c r="J25" s="113" t="s">
        <v>51</v>
      </c>
      <c r="K25" s="110">
        <v>1.27</v>
      </c>
      <c r="L25" s="110">
        <v>0</v>
      </c>
      <c r="M25" s="110">
        <v>0</v>
      </c>
      <c r="N25" s="110">
        <f t="shared" si="0"/>
        <v>1.27</v>
      </c>
      <c r="O25" s="95" t="s">
        <v>82</v>
      </c>
      <c r="P25" s="95" t="s">
        <v>162</v>
      </c>
      <c r="Q25" s="96">
        <v>4660326661</v>
      </c>
      <c r="R25" s="97" t="s">
        <v>82</v>
      </c>
      <c r="S25" s="97" t="s">
        <v>162</v>
      </c>
      <c r="T25" s="104" t="s">
        <v>54</v>
      </c>
      <c r="U25" s="104" t="s">
        <v>56</v>
      </c>
      <c r="V25" s="111" t="s">
        <v>72</v>
      </c>
      <c r="W25" s="98">
        <v>44197</v>
      </c>
      <c r="X25" s="98">
        <v>44561</v>
      </c>
    </row>
    <row r="26" spans="1:24" s="80" customFormat="1" ht="12.75">
      <c r="A26" s="102">
        <v>8</v>
      </c>
      <c r="B26" s="105" t="s">
        <v>67</v>
      </c>
      <c r="C26" s="105" t="s">
        <v>77</v>
      </c>
      <c r="D26" s="108"/>
      <c r="E26" s="109"/>
      <c r="F26" s="101" t="s">
        <v>111</v>
      </c>
      <c r="G26" s="106" t="s">
        <v>77</v>
      </c>
      <c r="H26" s="101" t="s">
        <v>136</v>
      </c>
      <c r="I26" s="112">
        <v>11</v>
      </c>
      <c r="J26" s="113" t="s">
        <v>53</v>
      </c>
      <c r="K26" s="110">
        <v>1.33</v>
      </c>
      <c r="L26" s="110">
        <v>0</v>
      </c>
      <c r="M26" s="110">
        <v>0</v>
      </c>
      <c r="N26" s="110">
        <f t="shared" si="0"/>
        <v>1.33</v>
      </c>
      <c r="O26" s="95" t="s">
        <v>82</v>
      </c>
      <c r="P26" s="95" t="s">
        <v>162</v>
      </c>
      <c r="Q26" s="96">
        <v>4660326661</v>
      </c>
      <c r="R26" s="97" t="s">
        <v>82</v>
      </c>
      <c r="S26" s="97" t="s">
        <v>162</v>
      </c>
      <c r="T26" s="104" t="s">
        <v>54</v>
      </c>
      <c r="U26" s="104" t="s">
        <v>56</v>
      </c>
      <c r="V26" s="111" t="s">
        <v>72</v>
      </c>
      <c r="W26" s="98">
        <v>44197</v>
      </c>
      <c r="X26" s="98">
        <v>44561</v>
      </c>
    </row>
    <row r="27" spans="1:24" s="80" customFormat="1" ht="12.75">
      <c r="A27" s="102">
        <v>9</v>
      </c>
      <c r="B27" s="105" t="s">
        <v>69</v>
      </c>
      <c r="C27" s="105" t="s">
        <v>137</v>
      </c>
      <c r="D27" s="108"/>
      <c r="E27" s="109">
        <v>10</v>
      </c>
      <c r="F27" s="101" t="s">
        <v>111</v>
      </c>
      <c r="G27" s="106" t="s">
        <v>77</v>
      </c>
      <c r="H27" s="101" t="s">
        <v>138</v>
      </c>
      <c r="I27" s="112">
        <v>13.5</v>
      </c>
      <c r="J27" s="113" t="s">
        <v>57</v>
      </c>
      <c r="K27" s="110">
        <v>0.5</v>
      </c>
      <c r="L27" s="110">
        <v>0.6</v>
      </c>
      <c r="M27" s="110">
        <v>0</v>
      </c>
      <c r="N27" s="110">
        <f t="shared" si="0"/>
        <v>1.1</v>
      </c>
      <c r="O27" s="95" t="s">
        <v>82</v>
      </c>
      <c r="P27" s="95" t="s">
        <v>162</v>
      </c>
      <c r="Q27" s="96">
        <v>4660326661</v>
      </c>
      <c r="R27" s="97" t="s">
        <v>82</v>
      </c>
      <c r="S27" s="97" t="s">
        <v>162</v>
      </c>
      <c r="T27" s="104" t="s">
        <v>54</v>
      </c>
      <c r="U27" s="104" t="s">
        <v>56</v>
      </c>
      <c r="V27" s="111" t="s">
        <v>72</v>
      </c>
      <c r="W27" s="98">
        <v>44197</v>
      </c>
      <c r="X27" s="98">
        <v>44561</v>
      </c>
    </row>
    <row r="28" spans="1:24" s="80" customFormat="1" ht="12.75">
      <c r="A28" s="102">
        <v>10</v>
      </c>
      <c r="B28" s="105" t="s">
        <v>139</v>
      </c>
      <c r="C28" s="105" t="s">
        <v>140</v>
      </c>
      <c r="D28" s="108"/>
      <c r="E28" s="109"/>
      <c r="F28" s="101" t="s">
        <v>133</v>
      </c>
      <c r="G28" s="106" t="s">
        <v>134</v>
      </c>
      <c r="H28" s="101" t="s">
        <v>141</v>
      </c>
      <c r="I28" s="112">
        <v>20.5</v>
      </c>
      <c r="J28" s="113" t="s">
        <v>52</v>
      </c>
      <c r="K28" s="110">
        <v>0.43</v>
      </c>
      <c r="L28" s="110">
        <v>0.91</v>
      </c>
      <c r="M28" s="110">
        <v>0</v>
      </c>
      <c r="N28" s="110">
        <f t="shared" si="0"/>
        <v>1.34</v>
      </c>
      <c r="O28" s="95" t="s">
        <v>82</v>
      </c>
      <c r="P28" s="95" t="s">
        <v>162</v>
      </c>
      <c r="Q28" s="96">
        <v>4660326661</v>
      </c>
      <c r="R28" s="97" t="s">
        <v>82</v>
      </c>
      <c r="S28" s="97" t="s">
        <v>162</v>
      </c>
      <c r="T28" s="104" t="s">
        <v>54</v>
      </c>
      <c r="U28" s="104" t="s">
        <v>56</v>
      </c>
      <c r="V28" s="111" t="s">
        <v>72</v>
      </c>
      <c r="W28" s="98">
        <v>44197</v>
      </c>
      <c r="X28" s="98">
        <v>44561</v>
      </c>
    </row>
    <row r="29" spans="1:24" s="80" customFormat="1" ht="12.75">
      <c r="A29" s="102">
        <v>11</v>
      </c>
      <c r="B29" s="105" t="s">
        <v>58</v>
      </c>
      <c r="C29" s="105" t="s">
        <v>77</v>
      </c>
      <c r="D29" s="108" t="s">
        <v>118</v>
      </c>
      <c r="E29" s="109"/>
      <c r="F29" s="101" t="s">
        <v>111</v>
      </c>
      <c r="G29" s="106" t="s">
        <v>77</v>
      </c>
      <c r="H29" s="101" t="s">
        <v>142</v>
      </c>
      <c r="I29" s="112">
        <v>3</v>
      </c>
      <c r="J29" s="113" t="s">
        <v>51</v>
      </c>
      <c r="K29" s="110">
        <v>0.5</v>
      </c>
      <c r="L29" s="110">
        <v>0</v>
      </c>
      <c r="M29" s="110">
        <v>0</v>
      </c>
      <c r="N29" s="110">
        <f t="shared" si="0"/>
        <v>0.5</v>
      </c>
      <c r="O29" s="95" t="s">
        <v>82</v>
      </c>
      <c r="P29" s="95" t="s">
        <v>162</v>
      </c>
      <c r="Q29" s="96">
        <v>4660326661</v>
      </c>
      <c r="R29" s="97" t="s">
        <v>82</v>
      </c>
      <c r="S29" s="97" t="s">
        <v>162</v>
      </c>
      <c r="T29" s="104" t="s">
        <v>54</v>
      </c>
      <c r="U29" s="104" t="s">
        <v>56</v>
      </c>
      <c r="V29" s="111" t="s">
        <v>72</v>
      </c>
      <c r="W29" s="98">
        <v>44197</v>
      </c>
      <c r="X29" s="98">
        <v>44561</v>
      </c>
    </row>
    <row r="30" spans="1:24" s="80" customFormat="1" ht="12.75">
      <c r="A30" s="102">
        <v>12</v>
      </c>
      <c r="B30" s="105" t="s">
        <v>80</v>
      </c>
      <c r="C30" s="105" t="s">
        <v>140</v>
      </c>
      <c r="D30" s="108"/>
      <c r="E30" s="109"/>
      <c r="F30" s="101" t="s">
        <v>133</v>
      </c>
      <c r="G30" s="106" t="s">
        <v>134</v>
      </c>
      <c r="H30" s="101" t="s">
        <v>143</v>
      </c>
      <c r="I30" s="112">
        <v>12.5</v>
      </c>
      <c r="J30" s="113" t="s">
        <v>52</v>
      </c>
      <c r="K30" s="110">
        <v>0.39</v>
      </c>
      <c r="L30" s="110">
        <v>1.16</v>
      </c>
      <c r="M30" s="110">
        <v>0</v>
      </c>
      <c r="N30" s="110">
        <f t="shared" si="0"/>
        <v>1.5499999999999998</v>
      </c>
      <c r="O30" s="95" t="s">
        <v>82</v>
      </c>
      <c r="P30" s="95" t="s">
        <v>162</v>
      </c>
      <c r="Q30" s="96">
        <v>4660326661</v>
      </c>
      <c r="R30" s="97" t="s">
        <v>82</v>
      </c>
      <c r="S30" s="97" t="s">
        <v>162</v>
      </c>
      <c r="T30" s="104" t="s">
        <v>54</v>
      </c>
      <c r="U30" s="104" t="s">
        <v>56</v>
      </c>
      <c r="V30" s="111" t="s">
        <v>72</v>
      </c>
      <c r="W30" s="98">
        <v>44197</v>
      </c>
      <c r="X30" s="98">
        <v>44561</v>
      </c>
    </row>
    <row r="31" spans="1:24" s="80" customFormat="1" ht="12.75">
      <c r="A31" s="102">
        <v>13</v>
      </c>
      <c r="B31" s="105" t="s">
        <v>144</v>
      </c>
      <c r="C31" s="105" t="s">
        <v>137</v>
      </c>
      <c r="D31" s="108"/>
      <c r="E31" s="109"/>
      <c r="F31" s="101" t="s">
        <v>111</v>
      </c>
      <c r="G31" s="106" t="s">
        <v>77</v>
      </c>
      <c r="H31" s="101" t="s">
        <v>145</v>
      </c>
      <c r="I31" s="112">
        <v>11</v>
      </c>
      <c r="J31" s="113" t="s">
        <v>51</v>
      </c>
      <c r="K31" s="110">
        <v>1.05</v>
      </c>
      <c r="L31" s="110">
        <v>0</v>
      </c>
      <c r="M31" s="110">
        <v>0</v>
      </c>
      <c r="N31" s="110">
        <f t="shared" si="0"/>
        <v>1.05</v>
      </c>
      <c r="O31" s="95" t="s">
        <v>82</v>
      </c>
      <c r="P31" s="95" t="s">
        <v>162</v>
      </c>
      <c r="Q31" s="96">
        <v>4660326661</v>
      </c>
      <c r="R31" s="97" t="s">
        <v>82</v>
      </c>
      <c r="S31" s="97" t="s">
        <v>162</v>
      </c>
      <c r="T31" s="104" t="s">
        <v>54</v>
      </c>
      <c r="U31" s="104" t="s">
        <v>56</v>
      </c>
      <c r="V31" s="111" t="s">
        <v>72</v>
      </c>
      <c r="W31" s="98">
        <v>44197</v>
      </c>
      <c r="X31" s="98">
        <v>44561</v>
      </c>
    </row>
    <row r="32" spans="1:24" s="80" customFormat="1" ht="12.75">
      <c r="A32" s="102">
        <v>14</v>
      </c>
      <c r="B32" s="105" t="s">
        <v>70</v>
      </c>
      <c r="C32" s="105" t="s">
        <v>146</v>
      </c>
      <c r="D32" s="108"/>
      <c r="E32" s="109">
        <v>59</v>
      </c>
      <c r="F32" s="101" t="s">
        <v>111</v>
      </c>
      <c r="G32" s="106" t="s">
        <v>77</v>
      </c>
      <c r="H32" s="101" t="s">
        <v>147</v>
      </c>
      <c r="I32" s="112">
        <v>12.5</v>
      </c>
      <c r="J32" s="113" t="s">
        <v>51</v>
      </c>
      <c r="K32" s="110">
        <v>2.94</v>
      </c>
      <c r="L32" s="110">
        <v>0</v>
      </c>
      <c r="M32" s="110">
        <v>0</v>
      </c>
      <c r="N32" s="110">
        <f t="shared" si="0"/>
        <v>2.94</v>
      </c>
      <c r="O32" s="95" t="s">
        <v>82</v>
      </c>
      <c r="P32" s="95" t="s">
        <v>162</v>
      </c>
      <c r="Q32" s="96">
        <v>4660326661</v>
      </c>
      <c r="R32" s="97" t="s">
        <v>82</v>
      </c>
      <c r="S32" s="97" t="s">
        <v>162</v>
      </c>
      <c r="T32" s="104" t="s">
        <v>54</v>
      </c>
      <c r="U32" s="104" t="s">
        <v>56</v>
      </c>
      <c r="V32" s="111" t="s">
        <v>72</v>
      </c>
      <c r="W32" s="98">
        <v>44197</v>
      </c>
      <c r="X32" s="98">
        <v>44561</v>
      </c>
    </row>
    <row r="33" spans="1:24" s="80" customFormat="1" ht="12.75">
      <c r="A33" s="102">
        <v>15</v>
      </c>
      <c r="B33" s="105" t="s">
        <v>70</v>
      </c>
      <c r="C33" s="105" t="s">
        <v>148</v>
      </c>
      <c r="D33" s="108"/>
      <c r="E33" s="109"/>
      <c r="F33" s="101" t="s">
        <v>111</v>
      </c>
      <c r="G33" s="106" t="s">
        <v>77</v>
      </c>
      <c r="H33" s="101" t="s">
        <v>149</v>
      </c>
      <c r="I33" s="112">
        <v>6</v>
      </c>
      <c r="J33" s="113" t="s">
        <v>51</v>
      </c>
      <c r="K33" s="110">
        <v>2.91</v>
      </c>
      <c r="L33" s="110">
        <v>0</v>
      </c>
      <c r="M33" s="110">
        <v>0</v>
      </c>
      <c r="N33" s="110">
        <f t="shared" si="0"/>
        <v>2.91</v>
      </c>
      <c r="O33" s="95" t="s">
        <v>82</v>
      </c>
      <c r="P33" s="95" t="s">
        <v>162</v>
      </c>
      <c r="Q33" s="96">
        <v>4660326661</v>
      </c>
      <c r="R33" s="97" t="s">
        <v>82</v>
      </c>
      <c r="S33" s="97" t="s">
        <v>162</v>
      </c>
      <c r="T33" s="104" t="s">
        <v>54</v>
      </c>
      <c r="U33" s="104" t="s">
        <v>56</v>
      </c>
      <c r="V33" s="111" t="s">
        <v>72</v>
      </c>
      <c r="W33" s="98">
        <v>44197</v>
      </c>
      <c r="X33" s="98">
        <v>44561</v>
      </c>
    </row>
    <row r="34" spans="1:24" s="80" customFormat="1" ht="12.75">
      <c r="A34" s="102">
        <v>16</v>
      </c>
      <c r="B34" s="105" t="s">
        <v>139</v>
      </c>
      <c r="C34" s="105" t="s">
        <v>156</v>
      </c>
      <c r="D34" s="108"/>
      <c r="E34" s="109"/>
      <c r="F34" s="101" t="s">
        <v>111</v>
      </c>
      <c r="G34" s="106" t="s">
        <v>77</v>
      </c>
      <c r="H34" s="101" t="s">
        <v>157</v>
      </c>
      <c r="I34" s="112">
        <v>16.5</v>
      </c>
      <c r="J34" s="113" t="s">
        <v>52</v>
      </c>
      <c r="K34" s="110">
        <v>1.03</v>
      </c>
      <c r="L34" s="110">
        <v>2.98</v>
      </c>
      <c r="M34" s="110">
        <v>0</v>
      </c>
      <c r="N34" s="110">
        <f t="shared" si="0"/>
        <v>4.01</v>
      </c>
      <c r="O34" s="95" t="s">
        <v>82</v>
      </c>
      <c r="P34" s="95" t="s">
        <v>162</v>
      </c>
      <c r="Q34" s="96">
        <v>4660326661</v>
      </c>
      <c r="R34" s="97" t="s">
        <v>82</v>
      </c>
      <c r="S34" s="97" t="s">
        <v>162</v>
      </c>
      <c r="T34" s="104" t="s">
        <v>54</v>
      </c>
      <c r="U34" s="104" t="s">
        <v>56</v>
      </c>
      <c r="V34" s="111" t="s">
        <v>72</v>
      </c>
      <c r="W34" s="98">
        <v>44197</v>
      </c>
      <c r="X34" s="98">
        <v>44561</v>
      </c>
    </row>
    <row r="35" spans="1:24" s="80" customFormat="1" ht="12.75">
      <c r="A35" s="102">
        <v>17</v>
      </c>
      <c r="B35" s="105" t="s">
        <v>70</v>
      </c>
      <c r="C35" s="105" t="s">
        <v>110</v>
      </c>
      <c r="D35" s="108"/>
      <c r="E35" s="109" t="s">
        <v>74</v>
      </c>
      <c r="F35" s="101" t="s">
        <v>111</v>
      </c>
      <c r="G35" s="106" t="s">
        <v>77</v>
      </c>
      <c r="H35" s="101" t="s">
        <v>158</v>
      </c>
      <c r="I35" s="112">
        <v>12.5</v>
      </c>
      <c r="J35" s="113" t="s">
        <v>52</v>
      </c>
      <c r="K35" s="110">
        <v>0.32</v>
      </c>
      <c r="L35" s="110">
        <v>0.74</v>
      </c>
      <c r="M35" s="110">
        <v>0</v>
      </c>
      <c r="N35" s="110">
        <f t="shared" si="0"/>
        <v>1.06</v>
      </c>
      <c r="O35" s="95" t="s">
        <v>82</v>
      </c>
      <c r="P35" s="95" t="s">
        <v>162</v>
      </c>
      <c r="Q35" s="96">
        <v>4660326661</v>
      </c>
      <c r="R35" s="97" t="s">
        <v>82</v>
      </c>
      <c r="S35" s="97" t="s">
        <v>162</v>
      </c>
      <c r="T35" s="104" t="s">
        <v>54</v>
      </c>
      <c r="U35" s="104" t="s">
        <v>56</v>
      </c>
      <c r="V35" s="111" t="s">
        <v>72</v>
      </c>
      <c r="W35" s="98">
        <v>44197</v>
      </c>
      <c r="X35" s="98">
        <v>44561</v>
      </c>
    </row>
    <row r="36" spans="1:24" s="80" customFormat="1" ht="12.75">
      <c r="A36" s="102">
        <v>18</v>
      </c>
      <c r="B36" s="105" t="s">
        <v>170</v>
      </c>
      <c r="C36" s="105" t="s">
        <v>77</v>
      </c>
      <c r="D36" s="108"/>
      <c r="E36" s="109" t="s">
        <v>171</v>
      </c>
      <c r="F36" s="101" t="s">
        <v>111</v>
      </c>
      <c r="G36" s="106" t="s">
        <v>77</v>
      </c>
      <c r="H36" s="101" t="s">
        <v>172</v>
      </c>
      <c r="I36" s="112">
        <v>12.5</v>
      </c>
      <c r="J36" s="113" t="s">
        <v>51</v>
      </c>
      <c r="K36" s="110">
        <v>1.5</v>
      </c>
      <c r="L36" s="110">
        <v>0</v>
      </c>
      <c r="M36" s="110">
        <v>0</v>
      </c>
      <c r="N36" s="110">
        <f t="shared" si="0"/>
        <v>1.5</v>
      </c>
      <c r="O36" s="95" t="s">
        <v>82</v>
      </c>
      <c r="P36" s="95" t="s">
        <v>162</v>
      </c>
      <c r="Q36" s="96">
        <v>4660326661</v>
      </c>
      <c r="R36" s="97" t="s">
        <v>82</v>
      </c>
      <c r="S36" s="97" t="s">
        <v>162</v>
      </c>
      <c r="T36" s="104" t="s">
        <v>54</v>
      </c>
      <c r="U36" s="104" t="s">
        <v>56</v>
      </c>
      <c r="V36" s="111" t="s">
        <v>72</v>
      </c>
      <c r="W36" s="98">
        <v>44197</v>
      </c>
      <c r="X36" s="98">
        <v>44561</v>
      </c>
    </row>
    <row r="37" spans="1:24" s="80" customFormat="1" ht="12.75">
      <c r="A37" s="102">
        <v>19</v>
      </c>
      <c r="B37" s="105" t="s">
        <v>209</v>
      </c>
      <c r="C37" s="105" t="s">
        <v>122</v>
      </c>
      <c r="D37" s="108" t="s">
        <v>210</v>
      </c>
      <c r="E37" s="109"/>
      <c r="F37" s="101" t="s">
        <v>111</v>
      </c>
      <c r="G37" s="106" t="s">
        <v>77</v>
      </c>
      <c r="H37" s="101" t="s">
        <v>211</v>
      </c>
      <c r="I37" s="112">
        <v>10.5</v>
      </c>
      <c r="J37" s="113" t="s">
        <v>51</v>
      </c>
      <c r="K37" s="110">
        <v>7.7</v>
      </c>
      <c r="L37" s="110">
        <v>0</v>
      </c>
      <c r="M37" s="110">
        <v>0</v>
      </c>
      <c r="N37" s="110">
        <f t="shared" si="0"/>
        <v>7.7</v>
      </c>
      <c r="O37" s="95" t="s">
        <v>82</v>
      </c>
      <c r="P37" s="95" t="s">
        <v>162</v>
      </c>
      <c r="Q37" s="96">
        <v>4660326661</v>
      </c>
      <c r="R37" s="97" t="s">
        <v>82</v>
      </c>
      <c r="S37" s="97" t="s">
        <v>162</v>
      </c>
      <c r="T37" s="104" t="s">
        <v>54</v>
      </c>
      <c r="U37" s="104" t="s">
        <v>56</v>
      </c>
      <c r="V37" s="113" t="s">
        <v>72</v>
      </c>
      <c r="W37" s="98">
        <v>44197</v>
      </c>
      <c r="X37" s="98">
        <v>44561</v>
      </c>
    </row>
    <row r="38" spans="1:24" s="80" customFormat="1" ht="12.75">
      <c r="A38" s="102">
        <v>20</v>
      </c>
      <c r="B38" s="105" t="s">
        <v>73</v>
      </c>
      <c r="C38" s="105" t="s">
        <v>110</v>
      </c>
      <c r="D38" s="108"/>
      <c r="E38" s="109">
        <v>7</v>
      </c>
      <c r="F38" s="101" t="s">
        <v>111</v>
      </c>
      <c r="G38" s="106" t="s">
        <v>77</v>
      </c>
      <c r="H38" s="101" t="s">
        <v>112</v>
      </c>
      <c r="I38" s="112">
        <v>4</v>
      </c>
      <c r="J38" s="113" t="s">
        <v>51</v>
      </c>
      <c r="K38" s="110">
        <v>0.76</v>
      </c>
      <c r="L38" s="110">
        <v>0</v>
      </c>
      <c r="M38" s="110">
        <v>0</v>
      </c>
      <c r="N38" s="110">
        <f t="shared" si="0"/>
        <v>0.76</v>
      </c>
      <c r="O38" s="95" t="s">
        <v>82</v>
      </c>
      <c r="P38" s="95" t="s">
        <v>162</v>
      </c>
      <c r="Q38" s="96">
        <v>4660326661</v>
      </c>
      <c r="R38" s="97" t="s">
        <v>163</v>
      </c>
      <c r="S38" s="97" t="s">
        <v>164</v>
      </c>
      <c r="T38" s="104" t="s">
        <v>54</v>
      </c>
      <c r="U38" s="104" t="s">
        <v>56</v>
      </c>
      <c r="V38" s="111" t="s">
        <v>72</v>
      </c>
      <c r="W38" s="98">
        <v>44197</v>
      </c>
      <c r="X38" s="98">
        <v>44561</v>
      </c>
    </row>
    <row r="39" spans="1:24" s="80" customFormat="1" ht="12.75">
      <c r="A39" s="102">
        <v>21</v>
      </c>
      <c r="B39" s="105" t="s">
        <v>73</v>
      </c>
      <c r="C39" s="105" t="s">
        <v>110</v>
      </c>
      <c r="D39" s="108"/>
      <c r="E39" s="109">
        <v>7</v>
      </c>
      <c r="F39" s="101" t="s">
        <v>111</v>
      </c>
      <c r="G39" s="106" t="s">
        <v>77</v>
      </c>
      <c r="H39" s="101" t="s">
        <v>113</v>
      </c>
      <c r="I39" s="112">
        <v>16.5</v>
      </c>
      <c r="J39" s="113" t="s">
        <v>52</v>
      </c>
      <c r="K39" s="110">
        <v>9.79</v>
      </c>
      <c r="L39" s="110">
        <v>17.36</v>
      </c>
      <c r="M39" s="110">
        <v>0</v>
      </c>
      <c r="N39" s="110">
        <f t="shared" si="0"/>
        <v>27.15</v>
      </c>
      <c r="O39" s="95" t="s">
        <v>82</v>
      </c>
      <c r="P39" s="95" t="s">
        <v>162</v>
      </c>
      <c r="Q39" s="96">
        <v>4660326661</v>
      </c>
      <c r="R39" s="97" t="s">
        <v>163</v>
      </c>
      <c r="S39" s="97" t="s">
        <v>164</v>
      </c>
      <c r="T39" s="104" t="s">
        <v>54</v>
      </c>
      <c r="U39" s="104" t="s">
        <v>56</v>
      </c>
      <c r="V39" s="113" t="s">
        <v>72</v>
      </c>
      <c r="W39" s="98">
        <v>44197</v>
      </c>
      <c r="X39" s="98">
        <v>44561</v>
      </c>
    </row>
    <row r="40" spans="1:24" s="80" customFormat="1" ht="12.75">
      <c r="A40" s="102">
        <v>22</v>
      </c>
      <c r="B40" s="105" t="s">
        <v>114</v>
      </c>
      <c r="C40" s="105" t="s">
        <v>77</v>
      </c>
      <c r="D40" s="108" t="s">
        <v>115</v>
      </c>
      <c r="E40" s="109">
        <v>5</v>
      </c>
      <c r="F40" s="101" t="s">
        <v>111</v>
      </c>
      <c r="G40" s="106" t="s">
        <v>77</v>
      </c>
      <c r="H40" s="101" t="s">
        <v>116</v>
      </c>
      <c r="I40" s="112">
        <v>110</v>
      </c>
      <c r="J40" s="113" t="s">
        <v>71</v>
      </c>
      <c r="K40" s="110">
        <v>131.68</v>
      </c>
      <c r="L40" s="110">
        <v>0</v>
      </c>
      <c r="M40" s="110">
        <v>0</v>
      </c>
      <c r="N40" s="110">
        <f t="shared" si="0"/>
        <v>131.68</v>
      </c>
      <c r="O40" s="95" t="s">
        <v>82</v>
      </c>
      <c r="P40" s="95" t="s">
        <v>162</v>
      </c>
      <c r="Q40" s="96">
        <v>4660326661</v>
      </c>
      <c r="R40" s="97" t="s">
        <v>165</v>
      </c>
      <c r="S40" s="97" t="s">
        <v>166</v>
      </c>
      <c r="T40" s="104" t="s">
        <v>54</v>
      </c>
      <c r="U40" s="104" t="s">
        <v>56</v>
      </c>
      <c r="V40" s="111" t="s">
        <v>72</v>
      </c>
      <c r="W40" s="98">
        <v>44197</v>
      </c>
      <c r="X40" s="98">
        <v>44561</v>
      </c>
    </row>
    <row r="41" spans="1:24" s="80" customFormat="1" ht="12.75">
      <c r="A41" s="102">
        <v>23</v>
      </c>
      <c r="B41" s="105" t="s">
        <v>150</v>
      </c>
      <c r="C41" s="105" t="s">
        <v>77</v>
      </c>
      <c r="D41" s="108"/>
      <c r="E41" s="109"/>
      <c r="F41" s="101" t="s">
        <v>111</v>
      </c>
      <c r="G41" s="106" t="s">
        <v>77</v>
      </c>
      <c r="H41" s="101" t="s">
        <v>151</v>
      </c>
      <c r="I41" s="112">
        <v>3.5</v>
      </c>
      <c r="J41" s="113" t="s">
        <v>51</v>
      </c>
      <c r="K41" s="110">
        <v>5.18</v>
      </c>
      <c r="L41" s="110">
        <v>0</v>
      </c>
      <c r="M41" s="110">
        <v>0</v>
      </c>
      <c r="N41" s="110">
        <f t="shared" si="0"/>
        <v>5.18</v>
      </c>
      <c r="O41" s="95" t="s">
        <v>82</v>
      </c>
      <c r="P41" s="95" t="s">
        <v>162</v>
      </c>
      <c r="Q41" s="96">
        <v>4660326661</v>
      </c>
      <c r="R41" s="97" t="s">
        <v>167</v>
      </c>
      <c r="S41" s="97" t="s">
        <v>162</v>
      </c>
      <c r="T41" s="104" t="s">
        <v>54</v>
      </c>
      <c r="U41" s="104" t="s">
        <v>56</v>
      </c>
      <c r="V41" s="111" t="s">
        <v>72</v>
      </c>
      <c r="W41" s="98">
        <v>44197</v>
      </c>
      <c r="X41" s="98">
        <v>44561</v>
      </c>
    </row>
    <row r="42" spans="1:24" s="80" customFormat="1" ht="12.75">
      <c r="A42" s="102">
        <v>24</v>
      </c>
      <c r="B42" s="105" t="s">
        <v>63</v>
      </c>
      <c r="C42" s="105" t="s">
        <v>137</v>
      </c>
      <c r="D42" s="108"/>
      <c r="E42" s="109">
        <v>4</v>
      </c>
      <c r="F42" s="101" t="s">
        <v>111</v>
      </c>
      <c r="G42" s="106" t="s">
        <v>77</v>
      </c>
      <c r="H42" s="101" t="s">
        <v>155</v>
      </c>
      <c r="I42" s="112">
        <v>34</v>
      </c>
      <c r="J42" s="113" t="s">
        <v>52</v>
      </c>
      <c r="K42" s="110">
        <v>7.57</v>
      </c>
      <c r="L42" s="110">
        <v>14.32</v>
      </c>
      <c r="M42" s="110">
        <v>0</v>
      </c>
      <c r="N42" s="110">
        <f t="shared" si="0"/>
        <v>21.89</v>
      </c>
      <c r="O42" s="95" t="s">
        <v>82</v>
      </c>
      <c r="P42" s="95" t="s">
        <v>162</v>
      </c>
      <c r="Q42" s="96">
        <v>4660326661</v>
      </c>
      <c r="R42" s="97" t="s">
        <v>281</v>
      </c>
      <c r="S42" s="97" t="s">
        <v>169</v>
      </c>
      <c r="T42" s="104" t="s">
        <v>54</v>
      </c>
      <c r="U42" s="104" t="s">
        <v>56</v>
      </c>
      <c r="V42" s="111" t="s">
        <v>72</v>
      </c>
      <c r="W42" s="98">
        <v>44197</v>
      </c>
      <c r="X42" s="98">
        <v>44561</v>
      </c>
    </row>
    <row r="43" spans="1:24" s="80" customFormat="1" ht="12.75">
      <c r="A43" s="102">
        <v>25</v>
      </c>
      <c r="B43" s="105" t="s">
        <v>152</v>
      </c>
      <c r="C43" s="105" t="s">
        <v>77</v>
      </c>
      <c r="D43" s="108" t="s">
        <v>118</v>
      </c>
      <c r="E43" s="109" t="s">
        <v>153</v>
      </c>
      <c r="F43" s="101" t="s">
        <v>111</v>
      </c>
      <c r="G43" s="106" t="s">
        <v>77</v>
      </c>
      <c r="H43" s="101" t="s">
        <v>154</v>
      </c>
      <c r="I43" s="112">
        <v>14</v>
      </c>
      <c r="J43" s="113" t="s">
        <v>52</v>
      </c>
      <c r="K43" s="110">
        <v>0.39</v>
      </c>
      <c r="L43" s="110">
        <v>1.74</v>
      </c>
      <c r="M43" s="110">
        <v>0</v>
      </c>
      <c r="N43" s="110">
        <f t="shared" si="0"/>
        <v>2.13</v>
      </c>
      <c r="O43" s="95" t="s">
        <v>159</v>
      </c>
      <c r="P43" s="95" t="s">
        <v>168</v>
      </c>
      <c r="Q43" s="96">
        <v>4660418245</v>
      </c>
      <c r="R43" s="97" t="s">
        <v>159</v>
      </c>
      <c r="S43" s="97" t="s">
        <v>168</v>
      </c>
      <c r="T43" s="104" t="s">
        <v>54</v>
      </c>
      <c r="U43" s="104" t="s">
        <v>56</v>
      </c>
      <c r="V43" s="111" t="s">
        <v>72</v>
      </c>
      <c r="W43" s="98">
        <v>44197</v>
      </c>
      <c r="X43" s="98">
        <v>44561</v>
      </c>
    </row>
    <row r="44" spans="1:24" s="80" customFormat="1" ht="12.75">
      <c r="A44" s="102">
        <v>26</v>
      </c>
      <c r="B44" s="105" t="s">
        <v>159</v>
      </c>
      <c r="C44" s="105" t="s">
        <v>77</v>
      </c>
      <c r="D44" s="108" t="s">
        <v>160</v>
      </c>
      <c r="E44" s="109" t="s">
        <v>79</v>
      </c>
      <c r="F44" s="101" t="s">
        <v>111</v>
      </c>
      <c r="G44" s="106" t="s">
        <v>77</v>
      </c>
      <c r="H44" s="101" t="s">
        <v>161</v>
      </c>
      <c r="I44" s="112">
        <v>16.1</v>
      </c>
      <c r="J44" s="113" t="s">
        <v>51</v>
      </c>
      <c r="K44" s="110">
        <v>8.41</v>
      </c>
      <c r="L44" s="110">
        <v>0</v>
      </c>
      <c r="M44" s="110">
        <v>0</v>
      </c>
      <c r="N44" s="94">
        <f t="shared" si="0"/>
        <v>8.41</v>
      </c>
      <c r="O44" s="95" t="s">
        <v>159</v>
      </c>
      <c r="P44" s="95" t="s">
        <v>168</v>
      </c>
      <c r="Q44" s="96">
        <v>4660418245</v>
      </c>
      <c r="R44" s="97" t="s">
        <v>159</v>
      </c>
      <c r="S44" s="97" t="s">
        <v>168</v>
      </c>
      <c r="T44" s="104" t="s">
        <v>54</v>
      </c>
      <c r="U44" s="104" t="s">
        <v>56</v>
      </c>
      <c r="V44" s="111" t="s">
        <v>72</v>
      </c>
      <c r="W44" s="98">
        <v>44197</v>
      </c>
      <c r="X44" s="98">
        <v>44561</v>
      </c>
    </row>
    <row r="45" spans="1:24" s="125" customFormat="1" ht="12.75">
      <c r="A45" s="122"/>
      <c r="B45" s="122"/>
      <c r="C45" s="122"/>
      <c r="D45" s="122"/>
      <c r="E45" s="122"/>
      <c r="F45" s="122"/>
      <c r="G45" s="122"/>
      <c r="H45" s="122"/>
      <c r="I45" s="123">
        <f>SUM(I19:I44)</f>
        <v>433.1</v>
      </c>
      <c r="J45" s="124"/>
      <c r="K45" s="123">
        <f>SUM(K19:K44)</f>
        <v>210.17</v>
      </c>
      <c r="L45" s="123">
        <f>SUM(L19:L44)</f>
        <v>90.88999999999997</v>
      </c>
      <c r="M45" s="123">
        <f>SUM(M19:M44)</f>
        <v>0</v>
      </c>
      <c r="N45" s="123">
        <f>SUM(N19:N44)</f>
        <v>301.06000000000006</v>
      </c>
      <c r="O45" s="122"/>
      <c r="P45" s="122"/>
      <c r="Q45" s="122"/>
      <c r="R45" s="122"/>
      <c r="S45" s="122"/>
      <c r="T45" s="122"/>
      <c r="U45" s="122"/>
      <c r="V45" s="99"/>
      <c r="W45" s="122"/>
      <c r="X45" s="122"/>
    </row>
    <row r="47" spans="1:24" s="80" customFormat="1" ht="12.75">
      <c r="A47" s="72"/>
      <c r="B47" s="78"/>
      <c r="C47" s="83"/>
      <c r="D47" s="84"/>
      <c r="E47" s="81"/>
      <c r="F47" s="72"/>
      <c r="G47" s="71"/>
      <c r="H47" s="71"/>
      <c r="I47" s="79"/>
      <c r="J47" s="71"/>
      <c r="K47" s="82"/>
      <c r="L47" s="82"/>
      <c r="M47" s="82"/>
      <c r="N47" s="82"/>
      <c r="V47" s="79"/>
      <c r="W47" s="77"/>
      <c r="X47" s="77"/>
    </row>
    <row r="48" spans="1:24" s="80" customFormat="1" ht="12.75">
      <c r="A48" s="72"/>
      <c r="B48" s="78"/>
      <c r="C48" s="83"/>
      <c r="D48" s="84"/>
      <c r="E48" s="81"/>
      <c r="F48" s="72"/>
      <c r="G48" s="71"/>
      <c r="H48" s="71"/>
      <c r="I48" s="79"/>
      <c r="J48" s="71"/>
      <c r="K48" s="82"/>
      <c r="L48" s="82"/>
      <c r="M48" s="82"/>
      <c r="N48" s="82"/>
      <c r="V48" s="79"/>
      <c r="W48" s="77"/>
      <c r="X48" s="77"/>
    </row>
    <row r="49" spans="1:24" s="80" customFormat="1" ht="12.75">
      <c r="A49" s="72"/>
      <c r="B49" s="78"/>
      <c r="C49" s="83"/>
      <c r="D49" s="83"/>
      <c r="E49" s="81"/>
      <c r="F49" s="72"/>
      <c r="G49" s="71"/>
      <c r="H49" s="71"/>
      <c r="I49" s="79"/>
      <c r="J49" s="71"/>
      <c r="K49" s="82"/>
      <c r="L49" s="82"/>
      <c r="M49" s="82"/>
      <c r="N49" s="82"/>
      <c r="V49" s="79"/>
      <c r="W49" s="77"/>
      <c r="X49" s="77"/>
    </row>
    <row r="50" spans="1:24" s="80" customFormat="1" ht="12.75">
      <c r="A50" s="72"/>
      <c r="B50" s="71"/>
      <c r="C50" s="126"/>
      <c r="D50" s="72"/>
      <c r="E50" s="81"/>
      <c r="F50" s="72"/>
      <c r="G50" s="71"/>
      <c r="H50" s="71"/>
      <c r="I50" s="79"/>
      <c r="J50" s="71"/>
      <c r="K50" s="82"/>
      <c r="L50" s="82"/>
      <c r="M50" s="82"/>
      <c r="N50" s="82"/>
      <c r="V50" s="79"/>
      <c r="W50" s="77"/>
      <c r="X50" s="77"/>
    </row>
    <row r="52" spans="1:24" s="89" customFormat="1" ht="12.75">
      <c r="A52" s="85"/>
      <c r="B52" s="86" t="s">
        <v>23</v>
      </c>
      <c r="C52" s="87" t="s">
        <v>83</v>
      </c>
      <c r="D52" s="85"/>
      <c r="E52" s="74"/>
      <c r="F52" s="85"/>
      <c r="G52" s="73"/>
      <c r="H52" s="75"/>
      <c r="I52" s="76"/>
      <c r="J52" s="76"/>
      <c r="K52" s="88"/>
      <c r="L52" s="88"/>
      <c r="M52" s="88"/>
      <c r="N52" s="88"/>
      <c r="T52" s="76"/>
      <c r="U52" s="76"/>
      <c r="V52" s="90"/>
      <c r="W52" s="91"/>
      <c r="X52" s="91"/>
    </row>
    <row r="53" spans="1:24" s="80" customFormat="1" ht="12.75">
      <c r="A53" s="85">
        <v>2</v>
      </c>
      <c r="B53" s="86" t="s">
        <v>24</v>
      </c>
      <c r="C53" s="92" t="s">
        <v>275</v>
      </c>
      <c r="D53" s="72"/>
      <c r="E53" s="81"/>
      <c r="F53" s="72"/>
      <c r="G53" s="71"/>
      <c r="H53" s="79"/>
      <c r="I53" s="77"/>
      <c r="J53" s="77"/>
      <c r="K53" s="78"/>
      <c r="L53" s="78"/>
      <c r="M53" s="78"/>
      <c r="N53" s="78"/>
      <c r="T53" s="77"/>
      <c r="U53" s="77"/>
      <c r="V53" s="82"/>
      <c r="W53" s="93"/>
      <c r="X53" s="93"/>
    </row>
    <row r="54" spans="1:24" s="80" customFormat="1" ht="12.75">
      <c r="A54" s="72"/>
      <c r="B54" s="86" t="s">
        <v>25</v>
      </c>
      <c r="C54" s="87" t="s">
        <v>92</v>
      </c>
      <c r="D54" s="118"/>
      <c r="E54" s="119"/>
      <c r="F54" s="118"/>
      <c r="G54" s="120"/>
      <c r="H54" s="79"/>
      <c r="I54" s="77"/>
      <c r="J54" s="77"/>
      <c r="K54" s="78"/>
      <c r="L54" s="78"/>
      <c r="M54" s="78"/>
      <c r="N54" s="78"/>
      <c r="T54" s="77"/>
      <c r="U54" s="77"/>
      <c r="V54" s="82"/>
      <c r="W54" s="93"/>
      <c r="X54" s="93"/>
    </row>
    <row r="55" spans="1:24" s="80" customFormat="1" ht="12.75">
      <c r="A55" s="72"/>
      <c r="B55" s="100"/>
      <c r="C55" s="87" t="s">
        <v>93</v>
      </c>
      <c r="D55" s="72"/>
      <c r="E55" s="81"/>
      <c r="F55" s="72"/>
      <c r="G55" s="71"/>
      <c r="H55" s="121"/>
      <c r="I55" s="77"/>
      <c r="J55" s="77"/>
      <c r="K55" s="78"/>
      <c r="L55" s="78"/>
      <c r="M55" s="78"/>
      <c r="N55" s="78"/>
      <c r="T55" s="77"/>
      <c r="U55" s="77"/>
      <c r="V55" s="82"/>
      <c r="W55" s="93"/>
      <c r="X55" s="93"/>
    </row>
    <row r="56" spans="1:24" s="80" customFormat="1" ht="12.75">
      <c r="A56" s="72"/>
      <c r="B56" s="100"/>
      <c r="C56" s="87" t="s">
        <v>94</v>
      </c>
      <c r="D56" s="72"/>
      <c r="E56" s="81"/>
      <c r="F56" s="72"/>
      <c r="G56" s="71"/>
      <c r="H56" s="121"/>
      <c r="I56" s="77"/>
      <c r="J56" s="77"/>
      <c r="K56" s="78"/>
      <c r="L56" s="78"/>
      <c r="M56" s="78"/>
      <c r="N56" s="78"/>
      <c r="T56" s="77"/>
      <c r="U56" s="77"/>
      <c r="V56" s="82"/>
      <c r="W56" s="93"/>
      <c r="X56" s="93"/>
    </row>
    <row r="57" spans="1:24" s="80" customFormat="1" ht="12.75">
      <c r="A57" s="72"/>
      <c r="B57" s="100"/>
      <c r="C57" s="201"/>
      <c r="D57" s="201"/>
      <c r="E57" s="201"/>
      <c r="F57" s="201"/>
      <c r="G57" s="71"/>
      <c r="H57" s="121"/>
      <c r="I57" s="77"/>
      <c r="J57" s="77"/>
      <c r="K57" s="78"/>
      <c r="L57" s="78"/>
      <c r="M57" s="78"/>
      <c r="N57" s="78"/>
      <c r="T57" s="77"/>
      <c r="U57" s="77"/>
      <c r="V57" s="82"/>
      <c r="W57" s="93"/>
      <c r="X57" s="93"/>
    </row>
    <row r="58" spans="1:24" s="80" customFormat="1" ht="39.75" customHeight="1">
      <c r="A58" s="209" t="s">
        <v>1</v>
      </c>
      <c r="B58" s="198" t="s">
        <v>577</v>
      </c>
      <c r="C58" s="202" t="s">
        <v>578</v>
      </c>
      <c r="D58" s="203"/>
      <c r="E58" s="203"/>
      <c r="F58" s="203"/>
      <c r="G58" s="204"/>
      <c r="H58" s="209" t="s">
        <v>206</v>
      </c>
      <c r="I58" s="206" t="s">
        <v>46</v>
      </c>
      <c r="J58" s="206"/>
      <c r="K58" s="197" t="s">
        <v>28</v>
      </c>
      <c r="L58" s="197"/>
      <c r="M58" s="197"/>
      <c r="N58" s="197"/>
      <c r="O58" s="200" t="s">
        <v>47</v>
      </c>
      <c r="P58" s="200"/>
      <c r="Q58" s="200"/>
      <c r="R58" s="207" t="s">
        <v>579</v>
      </c>
      <c r="S58" s="208"/>
      <c r="T58" s="206" t="s">
        <v>61</v>
      </c>
      <c r="U58" s="206" t="s">
        <v>62</v>
      </c>
      <c r="V58" s="200" t="s">
        <v>34</v>
      </c>
      <c r="W58" s="205" t="s">
        <v>36</v>
      </c>
      <c r="X58" s="205"/>
    </row>
    <row r="59" spans="1:24" s="99" customFormat="1" ht="25.5">
      <c r="A59" s="210"/>
      <c r="B59" s="199"/>
      <c r="C59" s="143" t="s">
        <v>13</v>
      </c>
      <c r="D59" s="139" t="s">
        <v>14</v>
      </c>
      <c r="E59" s="144" t="s">
        <v>32</v>
      </c>
      <c r="F59" s="139" t="s">
        <v>33</v>
      </c>
      <c r="G59" s="139" t="s">
        <v>10</v>
      </c>
      <c r="H59" s="210"/>
      <c r="I59" s="145" t="s">
        <v>26</v>
      </c>
      <c r="J59" s="140" t="s">
        <v>27</v>
      </c>
      <c r="K59" s="140" t="s">
        <v>2</v>
      </c>
      <c r="L59" s="140" t="s">
        <v>3</v>
      </c>
      <c r="M59" s="140" t="s">
        <v>4</v>
      </c>
      <c r="N59" s="140" t="s">
        <v>5</v>
      </c>
      <c r="O59" s="141" t="s">
        <v>12</v>
      </c>
      <c r="P59" s="141" t="s">
        <v>11</v>
      </c>
      <c r="Q59" s="141" t="s">
        <v>0</v>
      </c>
      <c r="R59" s="141" t="s">
        <v>12</v>
      </c>
      <c r="S59" s="141" t="s">
        <v>11</v>
      </c>
      <c r="T59" s="206"/>
      <c r="U59" s="206"/>
      <c r="V59" s="200"/>
      <c r="W59" s="142" t="s">
        <v>29</v>
      </c>
      <c r="X59" s="142" t="s">
        <v>30</v>
      </c>
    </row>
    <row r="60" spans="1:24" s="80" customFormat="1" ht="12.75">
      <c r="A60" s="102">
        <v>1</v>
      </c>
      <c r="B60" s="105" t="s">
        <v>285</v>
      </c>
      <c r="C60" s="105" t="s">
        <v>174</v>
      </c>
      <c r="D60" s="108" t="s">
        <v>76</v>
      </c>
      <c r="E60" s="109"/>
      <c r="F60" s="101" t="s">
        <v>176</v>
      </c>
      <c r="G60" s="106" t="s">
        <v>174</v>
      </c>
      <c r="H60" s="101" t="s">
        <v>177</v>
      </c>
      <c r="I60" s="112">
        <v>11</v>
      </c>
      <c r="J60" s="113" t="s">
        <v>52</v>
      </c>
      <c r="K60" s="110">
        <v>4.1</v>
      </c>
      <c r="L60" s="110">
        <v>7.59</v>
      </c>
      <c r="M60" s="110">
        <v>0</v>
      </c>
      <c r="N60" s="94">
        <f aca="true" t="shared" si="1" ref="N60:N74">SUM(K60:M60)</f>
        <v>11.69</v>
      </c>
      <c r="O60" s="95" t="s">
        <v>83</v>
      </c>
      <c r="P60" s="95" t="s">
        <v>584</v>
      </c>
      <c r="Q60" s="96">
        <v>4660344759</v>
      </c>
      <c r="R60" s="97" t="s">
        <v>83</v>
      </c>
      <c r="S60" s="97" t="s">
        <v>584</v>
      </c>
      <c r="T60" s="104" t="s">
        <v>54</v>
      </c>
      <c r="U60" s="104" t="s">
        <v>56</v>
      </c>
      <c r="V60" s="111" t="s">
        <v>55</v>
      </c>
      <c r="W60" s="98">
        <v>44197</v>
      </c>
      <c r="X60" s="98">
        <v>44561</v>
      </c>
    </row>
    <row r="61" spans="1:24" s="80" customFormat="1" ht="12.75">
      <c r="A61" s="102">
        <v>2</v>
      </c>
      <c r="B61" s="105" t="s">
        <v>285</v>
      </c>
      <c r="C61" s="105" t="s">
        <v>174</v>
      </c>
      <c r="D61" s="108" t="s">
        <v>76</v>
      </c>
      <c r="E61" s="109"/>
      <c r="F61" s="101" t="s">
        <v>176</v>
      </c>
      <c r="G61" s="106" t="s">
        <v>174</v>
      </c>
      <c r="H61" s="101" t="s">
        <v>178</v>
      </c>
      <c r="I61" s="112">
        <v>3</v>
      </c>
      <c r="J61" s="113" t="s">
        <v>51</v>
      </c>
      <c r="K61" s="110">
        <v>2.04</v>
      </c>
      <c r="L61" s="110">
        <v>0</v>
      </c>
      <c r="M61" s="110">
        <v>0</v>
      </c>
      <c r="N61" s="94">
        <f t="shared" si="1"/>
        <v>2.04</v>
      </c>
      <c r="O61" s="95" t="s">
        <v>83</v>
      </c>
      <c r="P61" s="95" t="s">
        <v>584</v>
      </c>
      <c r="Q61" s="96">
        <v>4660344759</v>
      </c>
      <c r="R61" s="97" t="s">
        <v>83</v>
      </c>
      <c r="S61" s="97" t="s">
        <v>584</v>
      </c>
      <c r="T61" s="104" t="s">
        <v>54</v>
      </c>
      <c r="U61" s="104" t="s">
        <v>56</v>
      </c>
      <c r="V61" s="111" t="s">
        <v>55</v>
      </c>
      <c r="W61" s="98">
        <v>44197</v>
      </c>
      <c r="X61" s="98">
        <v>44561</v>
      </c>
    </row>
    <row r="62" spans="1:24" s="80" customFormat="1" ht="12.75">
      <c r="A62" s="102">
        <v>3</v>
      </c>
      <c r="B62" s="105" t="s">
        <v>64</v>
      </c>
      <c r="C62" s="105" t="s">
        <v>174</v>
      </c>
      <c r="D62" s="108" t="s">
        <v>179</v>
      </c>
      <c r="E62" s="109"/>
      <c r="F62" s="101" t="s">
        <v>176</v>
      </c>
      <c r="G62" s="106" t="s">
        <v>174</v>
      </c>
      <c r="H62" s="101" t="s">
        <v>180</v>
      </c>
      <c r="I62" s="112">
        <v>33</v>
      </c>
      <c r="J62" s="113" t="s">
        <v>52</v>
      </c>
      <c r="K62" s="110">
        <v>12.74</v>
      </c>
      <c r="L62" s="110">
        <v>18.4</v>
      </c>
      <c r="M62" s="110">
        <v>0</v>
      </c>
      <c r="N62" s="94">
        <f t="shared" si="1"/>
        <v>31.14</v>
      </c>
      <c r="O62" s="95" t="s">
        <v>83</v>
      </c>
      <c r="P62" s="95" t="s">
        <v>584</v>
      </c>
      <c r="Q62" s="96">
        <v>4660344759</v>
      </c>
      <c r="R62" s="97" t="s">
        <v>83</v>
      </c>
      <c r="S62" s="97" t="s">
        <v>584</v>
      </c>
      <c r="T62" s="104" t="s">
        <v>54</v>
      </c>
      <c r="U62" s="104" t="s">
        <v>56</v>
      </c>
      <c r="V62" s="111" t="s">
        <v>55</v>
      </c>
      <c r="W62" s="98">
        <v>44197</v>
      </c>
      <c r="X62" s="98">
        <v>44561</v>
      </c>
    </row>
    <row r="63" spans="1:24" s="80" customFormat="1" ht="12.75">
      <c r="A63" s="102">
        <v>4</v>
      </c>
      <c r="B63" s="105" t="s">
        <v>181</v>
      </c>
      <c r="C63" s="105" t="s">
        <v>174</v>
      </c>
      <c r="D63" s="108" t="s">
        <v>182</v>
      </c>
      <c r="E63" s="109"/>
      <c r="F63" s="101" t="s">
        <v>176</v>
      </c>
      <c r="G63" s="106" t="s">
        <v>174</v>
      </c>
      <c r="H63" s="101" t="s">
        <v>183</v>
      </c>
      <c r="I63" s="112">
        <v>14</v>
      </c>
      <c r="J63" s="113" t="s">
        <v>52</v>
      </c>
      <c r="K63" s="110">
        <v>4.34</v>
      </c>
      <c r="L63" s="110">
        <v>9.51</v>
      </c>
      <c r="M63" s="110">
        <v>0</v>
      </c>
      <c r="N63" s="94">
        <f t="shared" si="1"/>
        <v>13.85</v>
      </c>
      <c r="O63" s="95" t="s">
        <v>83</v>
      </c>
      <c r="P63" s="95" t="s">
        <v>584</v>
      </c>
      <c r="Q63" s="96">
        <v>4660344759</v>
      </c>
      <c r="R63" s="97" t="s">
        <v>83</v>
      </c>
      <c r="S63" s="97" t="s">
        <v>584</v>
      </c>
      <c r="T63" s="104" t="s">
        <v>54</v>
      </c>
      <c r="U63" s="104" t="s">
        <v>56</v>
      </c>
      <c r="V63" s="111" t="s">
        <v>55</v>
      </c>
      <c r="W63" s="98">
        <v>44197</v>
      </c>
      <c r="X63" s="98">
        <v>44561</v>
      </c>
    </row>
    <row r="64" spans="1:24" s="80" customFormat="1" ht="12.75">
      <c r="A64" s="102">
        <v>5</v>
      </c>
      <c r="B64" s="105" t="s">
        <v>181</v>
      </c>
      <c r="C64" s="105" t="s">
        <v>174</v>
      </c>
      <c r="D64" s="108" t="s">
        <v>182</v>
      </c>
      <c r="E64" s="109" t="s">
        <v>78</v>
      </c>
      <c r="F64" s="101" t="s">
        <v>176</v>
      </c>
      <c r="G64" s="106" t="s">
        <v>174</v>
      </c>
      <c r="H64" s="101" t="s">
        <v>184</v>
      </c>
      <c r="I64" s="112">
        <v>11</v>
      </c>
      <c r="J64" s="113" t="s">
        <v>52</v>
      </c>
      <c r="K64" s="110">
        <v>3.27</v>
      </c>
      <c r="L64" s="110">
        <v>6.13</v>
      </c>
      <c r="M64" s="110">
        <v>0</v>
      </c>
      <c r="N64" s="94">
        <f t="shared" si="1"/>
        <v>9.4</v>
      </c>
      <c r="O64" s="95" t="s">
        <v>83</v>
      </c>
      <c r="P64" s="95" t="s">
        <v>584</v>
      </c>
      <c r="Q64" s="96">
        <v>4660344759</v>
      </c>
      <c r="R64" s="97" t="s">
        <v>83</v>
      </c>
      <c r="S64" s="97" t="s">
        <v>584</v>
      </c>
      <c r="T64" s="104" t="s">
        <v>54</v>
      </c>
      <c r="U64" s="104" t="s">
        <v>56</v>
      </c>
      <c r="V64" s="111" t="s">
        <v>55</v>
      </c>
      <c r="W64" s="98">
        <v>44197</v>
      </c>
      <c r="X64" s="98">
        <v>44561</v>
      </c>
    </row>
    <row r="65" spans="1:24" s="80" customFormat="1" ht="12.75">
      <c r="A65" s="102">
        <v>6</v>
      </c>
      <c r="B65" s="105" t="s">
        <v>185</v>
      </c>
      <c r="C65" s="105" t="s">
        <v>174</v>
      </c>
      <c r="D65" s="108" t="s">
        <v>182</v>
      </c>
      <c r="E65" s="109" t="s">
        <v>186</v>
      </c>
      <c r="F65" s="101" t="s">
        <v>176</v>
      </c>
      <c r="G65" s="106" t="s">
        <v>174</v>
      </c>
      <c r="H65" s="101" t="s">
        <v>187</v>
      </c>
      <c r="I65" s="112">
        <v>30</v>
      </c>
      <c r="J65" s="113" t="s">
        <v>52</v>
      </c>
      <c r="K65" s="110">
        <v>2.25</v>
      </c>
      <c r="L65" s="110">
        <v>6.81</v>
      </c>
      <c r="M65" s="110">
        <v>0</v>
      </c>
      <c r="N65" s="94">
        <f t="shared" si="1"/>
        <v>9.059999999999999</v>
      </c>
      <c r="O65" s="95" t="s">
        <v>83</v>
      </c>
      <c r="P65" s="95" t="s">
        <v>584</v>
      </c>
      <c r="Q65" s="96">
        <v>4660344759</v>
      </c>
      <c r="R65" s="97" t="s">
        <v>83</v>
      </c>
      <c r="S65" s="97" t="s">
        <v>584</v>
      </c>
      <c r="T65" s="104" t="s">
        <v>54</v>
      </c>
      <c r="U65" s="104" t="s">
        <v>56</v>
      </c>
      <c r="V65" s="111" t="s">
        <v>55</v>
      </c>
      <c r="W65" s="98">
        <v>44197</v>
      </c>
      <c r="X65" s="98">
        <v>44561</v>
      </c>
    </row>
    <row r="66" spans="1:24" s="80" customFormat="1" ht="12.75">
      <c r="A66" s="102">
        <v>7</v>
      </c>
      <c r="B66" s="105" t="s">
        <v>188</v>
      </c>
      <c r="C66" s="105" t="s">
        <v>189</v>
      </c>
      <c r="D66" s="108"/>
      <c r="E66" s="109" t="s">
        <v>75</v>
      </c>
      <c r="F66" s="101" t="s">
        <v>176</v>
      </c>
      <c r="G66" s="106" t="s">
        <v>174</v>
      </c>
      <c r="H66" s="101" t="s">
        <v>190</v>
      </c>
      <c r="I66" s="112">
        <v>6.5</v>
      </c>
      <c r="J66" s="113" t="s">
        <v>52</v>
      </c>
      <c r="K66" s="110">
        <v>0.35</v>
      </c>
      <c r="L66" s="110">
        <v>1.19</v>
      </c>
      <c r="M66" s="110">
        <v>0</v>
      </c>
      <c r="N66" s="94">
        <f t="shared" si="1"/>
        <v>1.54</v>
      </c>
      <c r="O66" s="95" t="s">
        <v>83</v>
      </c>
      <c r="P66" s="95" t="s">
        <v>584</v>
      </c>
      <c r="Q66" s="96">
        <v>4660344759</v>
      </c>
      <c r="R66" s="97" t="s">
        <v>83</v>
      </c>
      <c r="S66" s="97" t="s">
        <v>584</v>
      </c>
      <c r="T66" s="104" t="s">
        <v>54</v>
      </c>
      <c r="U66" s="104" t="s">
        <v>56</v>
      </c>
      <c r="V66" s="111" t="s">
        <v>55</v>
      </c>
      <c r="W66" s="98">
        <v>44197</v>
      </c>
      <c r="X66" s="98">
        <v>44561</v>
      </c>
    </row>
    <row r="67" spans="1:24" s="80" customFormat="1" ht="12.75">
      <c r="A67" s="102">
        <v>8</v>
      </c>
      <c r="B67" s="105" t="s">
        <v>191</v>
      </c>
      <c r="C67" s="105" t="s">
        <v>174</v>
      </c>
      <c r="D67" s="108" t="s">
        <v>192</v>
      </c>
      <c r="E67" s="109"/>
      <c r="F67" s="101" t="s">
        <v>176</v>
      </c>
      <c r="G67" s="106" t="s">
        <v>174</v>
      </c>
      <c r="H67" s="101" t="s">
        <v>193</v>
      </c>
      <c r="I67" s="112">
        <v>7</v>
      </c>
      <c r="J67" s="113" t="s">
        <v>52</v>
      </c>
      <c r="K67" s="110">
        <v>0.25</v>
      </c>
      <c r="L67" s="110">
        <v>0.61</v>
      </c>
      <c r="M67" s="110">
        <v>0</v>
      </c>
      <c r="N67" s="94">
        <f t="shared" si="1"/>
        <v>0.86</v>
      </c>
      <c r="O67" s="95" t="s">
        <v>83</v>
      </c>
      <c r="P67" s="95" t="s">
        <v>584</v>
      </c>
      <c r="Q67" s="96">
        <v>4660344759</v>
      </c>
      <c r="R67" s="97" t="s">
        <v>83</v>
      </c>
      <c r="S67" s="97" t="s">
        <v>584</v>
      </c>
      <c r="T67" s="104" t="s">
        <v>54</v>
      </c>
      <c r="U67" s="104" t="s">
        <v>56</v>
      </c>
      <c r="V67" s="111" t="s">
        <v>55</v>
      </c>
      <c r="W67" s="98">
        <v>44197</v>
      </c>
      <c r="X67" s="98">
        <v>44561</v>
      </c>
    </row>
    <row r="68" spans="1:24" s="80" customFormat="1" ht="12.75">
      <c r="A68" s="102">
        <v>9</v>
      </c>
      <c r="B68" s="105" t="s">
        <v>66</v>
      </c>
      <c r="C68" s="105" t="s">
        <v>174</v>
      </c>
      <c r="D68" s="108" t="s">
        <v>182</v>
      </c>
      <c r="E68" s="109">
        <v>10</v>
      </c>
      <c r="F68" s="101" t="s">
        <v>176</v>
      </c>
      <c r="G68" s="106" t="s">
        <v>174</v>
      </c>
      <c r="H68" s="101" t="s">
        <v>194</v>
      </c>
      <c r="I68" s="112">
        <v>27</v>
      </c>
      <c r="J68" s="113" t="s">
        <v>52</v>
      </c>
      <c r="K68" s="110">
        <v>16.38</v>
      </c>
      <c r="L68" s="110">
        <v>50.96</v>
      </c>
      <c r="M68" s="110">
        <v>0</v>
      </c>
      <c r="N68" s="94">
        <f t="shared" si="1"/>
        <v>67.34</v>
      </c>
      <c r="O68" s="95" t="s">
        <v>83</v>
      </c>
      <c r="P68" s="95" t="s">
        <v>584</v>
      </c>
      <c r="Q68" s="96">
        <v>4660344759</v>
      </c>
      <c r="R68" s="97" t="s">
        <v>83</v>
      </c>
      <c r="S68" s="97" t="s">
        <v>584</v>
      </c>
      <c r="T68" s="104" t="s">
        <v>54</v>
      </c>
      <c r="U68" s="104" t="s">
        <v>56</v>
      </c>
      <c r="V68" s="111" t="s">
        <v>55</v>
      </c>
      <c r="W68" s="98">
        <v>44197</v>
      </c>
      <c r="X68" s="98">
        <v>44561</v>
      </c>
    </row>
    <row r="69" spans="1:24" s="80" customFormat="1" ht="12.75">
      <c r="A69" s="102">
        <v>10</v>
      </c>
      <c r="B69" s="105" t="s">
        <v>66</v>
      </c>
      <c r="C69" s="105" t="s">
        <v>195</v>
      </c>
      <c r="D69" s="108" t="s">
        <v>196</v>
      </c>
      <c r="E69" s="109"/>
      <c r="F69" s="101" t="s">
        <v>176</v>
      </c>
      <c r="G69" s="106" t="s">
        <v>174</v>
      </c>
      <c r="H69" s="101" t="s">
        <v>197</v>
      </c>
      <c r="I69" s="112">
        <v>27</v>
      </c>
      <c r="J69" s="113" t="s">
        <v>52</v>
      </c>
      <c r="K69" s="110">
        <v>16.31</v>
      </c>
      <c r="L69" s="110">
        <v>52.91</v>
      </c>
      <c r="M69" s="110">
        <v>0</v>
      </c>
      <c r="N69" s="94">
        <f t="shared" si="1"/>
        <v>69.22</v>
      </c>
      <c r="O69" s="95" t="s">
        <v>83</v>
      </c>
      <c r="P69" s="95" t="s">
        <v>584</v>
      </c>
      <c r="Q69" s="96">
        <v>4660344759</v>
      </c>
      <c r="R69" s="97" t="s">
        <v>83</v>
      </c>
      <c r="S69" s="97" t="s">
        <v>584</v>
      </c>
      <c r="T69" s="104" t="s">
        <v>54</v>
      </c>
      <c r="U69" s="104" t="s">
        <v>56</v>
      </c>
      <c r="V69" s="111" t="s">
        <v>55</v>
      </c>
      <c r="W69" s="98">
        <v>44197</v>
      </c>
      <c r="X69" s="98">
        <v>44561</v>
      </c>
    </row>
    <row r="70" spans="1:24" s="80" customFormat="1" ht="12.75">
      <c r="A70" s="102">
        <v>11</v>
      </c>
      <c r="B70" s="105" t="s">
        <v>198</v>
      </c>
      <c r="C70" s="105" t="s">
        <v>174</v>
      </c>
      <c r="D70" s="108" t="s">
        <v>182</v>
      </c>
      <c r="E70" s="109"/>
      <c r="F70" s="101" t="s">
        <v>176</v>
      </c>
      <c r="G70" s="106" t="s">
        <v>174</v>
      </c>
      <c r="H70" s="101" t="s">
        <v>199</v>
      </c>
      <c r="I70" s="112">
        <v>27</v>
      </c>
      <c r="J70" s="113" t="s">
        <v>52</v>
      </c>
      <c r="K70" s="110">
        <v>13.99</v>
      </c>
      <c r="L70" s="110">
        <v>53.87</v>
      </c>
      <c r="M70" s="110">
        <v>0</v>
      </c>
      <c r="N70" s="94">
        <f t="shared" si="1"/>
        <v>67.86</v>
      </c>
      <c r="O70" s="95" t="s">
        <v>83</v>
      </c>
      <c r="P70" s="95" t="s">
        <v>584</v>
      </c>
      <c r="Q70" s="96">
        <v>4660344759</v>
      </c>
      <c r="R70" s="97" t="s">
        <v>83</v>
      </c>
      <c r="S70" s="97" t="s">
        <v>584</v>
      </c>
      <c r="T70" s="104" t="s">
        <v>54</v>
      </c>
      <c r="U70" s="104" t="s">
        <v>56</v>
      </c>
      <c r="V70" s="111" t="s">
        <v>55</v>
      </c>
      <c r="W70" s="98">
        <v>44197</v>
      </c>
      <c r="X70" s="98">
        <v>44561</v>
      </c>
    </row>
    <row r="71" spans="1:24" s="80" customFormat="1" ht="12.75">
      <c r="A71" s="102">
        <v>12</v>
      </c>
      <c r="B71" s="105" t="s">
        <v>200</v>
      </c>
      <c r="C71" s="105" t="s">
        <v>201</v>
      </c>
      <c r="D71" s="108"/>
      <c r="E71" s="109" t="s">
        <v>202</v>
      </c>
      <c r="F71" s="101" t="s">
        <v>176</v>
      </c>
      <c r="G71" s="106" t="s">
        <v>174</v>
      </c>
      <c r="H71" s="101" t="s">
        <v>203</v>
      </c>
      <c r="I71" s="112">
        <v>10.5</v>
      </c>
      <c r="J71" s="113" t="s">
        <v>52</v>
      </c>
      <c r="K71" s="110">
        <v>3.33</v>
      </c>
      <c r="L71" s="110">
        <v>8.59</v>
      </c>
      <c r="M71" s="110">
        <v>0</v>
      </c>
      <c r="N71" s="94">
        <f t="shared" si="1"/>
        <v>11.92</v>
      </c>
      <c r="O71" s="95" t="s">
        <v>83</v>
      </c>
      <c r="P71" s="95" t="s">
        <v>584</v>
      </c>
      <c r="Q71" s="96">
        <v>4660344759</v>
      </c>
      <c r="R71" s="97" t="s">
        <v>83</v>
      </c>
      <c r="S71" s="97" t="s">
        <v>584</v>
      </c>
      <c r="T71" s="104" t="s">
        <v>54</v>
      </c>
      <c r="U71" s="104" t="s">
        <v>56</v>
      </c>
      <c r="V71" s="111" t="s">
        <v>55</v>
      </c>
      <c r="W71" s="98">
        <v>44197</v>
      </c>
      <c r="X71" s="98">
        <v>44561</v>
      </c>
    </row>
    <row r="72" spans="1:24" s="80" customFormat="1" ht="12.75">
      <c r="A72" s="102">
        <v>13</v>
      </c>
      <c r="B72" s="105" t="s">
        <v>68</v>
      </c>
      <c r="C72" s="105" t="s">
        <v>174</v>
      </c>
      <c r="D72" s="108" t="s">
        <v>182</v>
      </c>
      <c r="E72" s="109"/>
      <c r="F72" s="101" t="s">
        <v>176</v>
      </c>
      <c r="G72" s="106" t="s">
        <v>174</v>
      </c>
      <c r="H72" s="101" t="s">
        <v>204</v>
      </c>
      <c r="I72" s="112">
        <v>7</v>
      </c>
      <c r="J72" s="113" t="s">
        <v>52</v>
      </c>
      <c r="K72" s="110">
        <v>0.2</v>
      </c>
      <c r="L72" s="110">
        <v>0.62</v>
      </c>
      <c r="M72" s="110">
        <v>0</v>
      </c>
      <c r="N72" s="94">
        <f t="shared" si="1"/>
        <v>0.8200000000000001</v>
      </c>
      <c r="O72" s="95" t="s">
        <v>83</v>
      </c>
      <c r="P72" s="95" t="s">
        <v>584</v>
      </c>
      <c r="Q72" s="96">
        <v>4660344759</v>
      </c>
      <c r="R72" s="97" t="s">
        <v>83</v>
      </c>
      <c r="S72" s="97" t="s">
        <v>584</v>
      </c>
      <c r="T72" s="104" t="s">
        <v>54</v>
      </c>
      <c r="U72" s="104" t="s">
        <v>56</v>
      </c>
      <c r="V72" s="111" t="s">
        <v>55</v>
      </c>
      <c r="W72" s="98">
        <v>44197</v>
      </c>
      <c r="X72" s="98">
        <v>44561</v>
      </c>
    </row>
    <row r="73" spans="1:24" s="80" customFormat="1" ht="12.75">
      <c r="A73" s="102">
        <v>14</v>
      </c>
      <c r="B73" s="105" t="s">
        <v>68</v>
      </c>
      <c r="C73" s="105" t="s">
        <v>174</v>
      </c>
      <c r="D73" s="108" t="s">
        <v>182</v>
      </c>
      <c r="E73" s="109"/>
      <c r="F73" s="101" t="s">
        <v>176</v>
      </c>
      <c r="G73" s="106" t="s">
        <v>174</v>
      </c>
      <c r="H73" s="101" t="s">
        <v>205</v>
      </c>
      <c r="I73" s="112">
        <v>10.5</v>
      </c>
      <c r="J73" s="113" t="s">
        <v>52</v>
      </c>
      <c r="K73" s="110">
        <v>0.85</v>
      </c>
      <c r="L73" s="110">
        <v>2.39</v>
      </c>
      <c r="M73" s="110">
        <v>0</v>
      </c>
      <c r="N73" s="94">
        <f t="shared" si="1"/>
        <v>3.24</v>
      </c>
      <c r="O73" s="95" t="s">
        <v>83</v>
      </c>
      <c r="P73" s="95" t="s">
        <v>584</v>
      </c>
      <c r="Q73" s="96">
        <v>4660344759</v>
      </c>
      <c r="R73" s="97" t="s">
        <v>83</v>
      </c>
      <c r="S73" s="97" t="s">
        <v>584</v>
      </c>
      <c r="T73" s="104" t="s">
        <v>54</v>
      </c>
      <c r="U73" s="104" t="s">
        <v>56</v>
      </c>
      <c r="V73" s="111" t="s">
        <v>55</v>
      </c>
      <c r="W73" s="98">
        <v>44197</v>
      </c>
      <c r="X73" s="98">
        <v>44561</v>
      </c>
    </row>
    <row r="74" spans="1:24" s="80" customFormat="1" ht="12.75">
      <c r="A74" s="102">
        <v>15</v>
      </c>
      <c r="B74" s="105" t="s">
        <v>207</v>
      </c>
      <c r="C74" s="105" t="s">
        <v>174</v>
      </c>
      <c r="D74" s="108" t="s">
        <v>175</v>
      </c>
      <c r="E74" s="109"/>
      <c r="F74" s="101" t="s">
        <v>176</v>
      </c>
      <c r="G74" s="106" t="s">
        <v>174</v>
      </c>
      <c r="H74" s="101" t="s">
        <v>208</v>
      </c>
      <c r="I74" s="112">
        <v>1</v>
      </c>
      <c r="J74" s="113" t="s">
        <v>57</v>
      </c>
      <c r="K74" s="110">
        <v>0.5</v>
      </c>
      <c r="L74" s="110">
        <v>0.18</v>
      </c>
      <c r="M74" s="110">
        <v>0</v>
      </c>
      <c r="N74" s="94">
        <f t="shared" si="1"/>
        <v>0.6799999999999999</v>
      </c>
      <c r="O74" s="95" t="s">
        <v>83</v>
      </c>
      <c r="P74" s="95" t="s">
        <v>584</v>
      </c>
      <c r="Q74" s="96">
        <v>4660344759</v>
      </c>
      <c r="R74" s="97" t="s">
        <v>83</v>
      </c>
      <c r="S74" s="97" t="s">
        <v>584</v>
      </c>
      <c r="T74" s="104" t="s">
        <v>54</v>
      </c>
      <c r="U74" s="104" t="s">
        <v>56</v>
      </c>
      <c r="V74" s="111" t="s">
        <v>55</v>
      </c>
      <c r="W74" s="98">
        <v>44197</v>
      </c>
      <c r="X74" s="98">
        <v>44561</v>
      </c>
    </row>
    <row r="75" spans="1:24" s="125" customFormat="1" ht="12.75">
      <c r="A75" s="122"/>
      <c r="B75" s="122"/>
      <c r="C75" s="122"/>
      <c r="D75" s="122"/>
      <c r="E75" s="122"/>
      <c r="F75" s="122"/>
      <c r="G75" s="122"/>
      <c r="H75" s="122"/>
      <c r="I75" s="123">
        <f>SUM(I60:I74)</f>
        <v>225.5</v>
      </c>
      <c r="J75" s="124"/>
      <c r="K75" s="123">
        <f>SUM(K60:K74)</f>
        <v>80.89999999999999</v>
      </c>
      <c r="L75" s="123">
        <f>SUM(L60:L74)</f>
        <v>219.76000000000002</v>
      </c>
      <c r="M75" s="123">
        <f>SUM(M60:M74)</f>
        <v>0</v>
      </c>
      <c r="N75" s="123">
        <f>SUM(N60:N74)</f>
        <v>300.66</v>
      </c>
      <c r="O75" s="122"/>
      <c r="P75" s="122"/>
      <c r="Q75" s="122"/>
      <c r="R75" s="122"/>
      <c r="S75" s="122"/>
      <c r="T75" s="122"/>
      <c r="U75" s="122"/>
      <c r="V75" s="99"/>
      <c r="W75" s="122"/>
      <c r="X75" s="122"/>
    </row>
    <row r="76" s="122" customFormat="1" ht="12.75">
      <c r="V76" s="127"/>
    </row>
    <row r="87" spans="1:24" s="89" customFormat="1" ht="12.75">
      <c r="A87" s="85"/>
      <c r="B87" s="86" t="s">
        <v>23</v>
      </c>
      <c r="C87" s="87" t="s">
        <v>88</v>
      </c>
      <c r="D87" s="85"/>
      <c r="E87" s="74"/>
      <c r="F87" s="85"/>
      <c r="G87" s="73"/>
      <c r="H87" s="75"/>
      <c r="I87" s="76"/>
      <c r="J87" s="76"/>
      <c r="K87" s="88"/>
      <c r="L87" s="88"/>
      <c r="M87" s="88"/>
      <c r="N87" s="88"/>
      <c r="T87" s="76"/>
      <c r="U87" s="76"/>
      <c r="V87" s="90"/>
      <c r="W87" s="91"/>
      <c r="X87" s="91"/>
    </row>
    <row r="88" spans="1:24" s="80" customFormat="1" ht="12.75">
      <c r="A88" s="85">
        <v>3</v>
      </c>
      <c r="B88" s="86" t="s">
        <v>24</v>
      </c>
      <c r="C88" s="92" t="s">
        <v>276</v>
      </c>
      <c r="D88" s="72"/>
      <c r="E88" s="81"/>
      <c r="F88" s="72"/>
      <c r="G88" s="71"/>
      <c r="H88" s="79"/>
      <c r="I88" s="77"/>
      <c r="J88" s="77"/>
      <c r="K88" s="78"/>
      <c r="L88" s="78"/>
      <c r="M88" s="78"/>
      <c r="N88" s="78"/>
      <c r="T88" s="77"/>
      <c r="U88" s="77"/>
      <c r="V88" s="82"/>
      <c r="W88" s="93"/>
      <c r="X88" s="93"/>
    </row>
    <row r="89" spans="1:24" s="80" customFormat="1" ht="12.75">
      <c r="A89" s="72"/>
      <c r="B89" s="86" t="s">
        <v>25</v>
      </c>
      <c r="C89" s="87" t="s">
        <v>95</v>
      </c>
      <c r="D89" s="118"/>
      <c r="E89" s="119"/>
      <c r="F89" s="118"/>
      <c r="G89" s="120"/>
      <c r="H89" s="79"/>
      <c r="I89" s="77"/>
      <c r="J89" s="77"/>
      <c r="K89" s="78"/>
      <c r="L89" s="78"/>
      <c r="M89" s="78"/>
      <c r="N89" s="78"/>
      <c r="T89" s="77"/>
      <c r="U89" s="77"/>
      <c r="V89" s="82"/>
      <c r="W89" s="93"/>
      <c r="X89" s="93"/>
    </row>
    <row r="90" spans="1:24" s="80" customFormat="1" ht="12.75">
      <c r="A90" s="72"/>
      <c r="B90" s="100"/>
      <c r="C90" s="87" t="s">
        <v>96</v>
      </c>
      <c r="D90" s="72"/>
      <c r="E90" s="81"/>
      <c r="F90" s="72"/>
      <c r="G90" s="71"/>
      <c r="H90" s="121"/>
      <c r="I90" s="77"/>
      <c r="J90" s="77"/>
      <c r="K90" s="78"/>
      <c r="L90" s="78"/>
      <c r="M90" s="78"/>
      <c r="N90" s="78"/>
      <c r="T90" s="77"/>
      <c r="U90" s="77"/>
      <c r="V90" s="82"/>
      <c r="W90" s="93"/>
      <c r="X90" s="93"/>
    </row>
    <row r="91" spans="1:24" s="80" customFormat="1" ht="12.75">
      <c r="A91" s="72"/>
      <c r="B91" s="100"/>
      <c r="C91" s="87" t="s">
        <v>97</v>
      </c>
      <c r="D91" s="72"/>
      <c r="E91" s="81"/>
      <c r="F91" s="72"/>
      <c r="G91" s="71"/>
      <c r="H91" s="121"/>
      <c r="I91" s="77"/>
      <c r="J91" s="77"/>
      <c r="K91" s="78"/>
      <c r="L91" s="78"/>
      <c r="M91" s="78"/>
      <c r="N91" s="78"/>
      <c r="T91" s="77"/>
      <c r="U91" s="77"/>
      <c r="V91" s="82"/>
      <c r="W91" s="93"/>
      <c r="X91" s="93"/>
    </row>
    <row r="92" spans="1:24" s="80" customFormat="1" ht="12.75">
      <c r="A92" s="72"/>
      <c r="B92" s="100"/>
      <c r="C92" s="201"/>
      <c r="D92" s="201"/>
      <c r="E92" s="201"/>
      <c r="F92" s="201"/>
      <c r="G92" s="71"/>
      <c r="H92" s="121"/>
      <c r="I92" s="77"/>
      <c r="J92" s="77"/>
      <c r="K92" s="78"/>
      <c r="L92" s="78"/>
      <c r="M92" s="78"/>
      <c r="N92" s="78"/>
      <c r="T92" s="77"/>
      <c r="U92" s="77"/>
      <c r="V92" s="82"/>
      <c r="W92" s="93"/>
      <c r="X92" s="93"/>
    </row>
    <row r="93" spans="1:24" s="80" customFormat="1" ht="39.75" customHeight="1">
      <c r="A93" s="209" t="s">
        <v>1</v>
      </c>
      <c r="B93" s="198" t="s">
        <v>577</v>
      </c>
      <c r="C93" s="202" t="s">
        <v>578</v>
      </c>
      <c r="D93" s="203"/>
      <c r="E93" s="203"/>
      <c r="F93" s="203"/>
      <c r="G93" s="204"/>
      <c r="H93" s="209" t="s">
        <v>206</v>
      </c>
      <c r="I93" s="206" t="s">
        <v>46</v>
      </c>
      <c r="J93" s="206"/>
      <c r="K93" s="197" t="s">
        <v>28</v>
      </c>
      <c r="L93" s="197"/>
      <c r="M93" s="197"/>
      <c r="N93" s="197"/>
      <c r="O93" s="200" t="s">
        <v>47</v>
      </c>
      <c r="P93" s="200"/>
      <c r="Q93" s="200"/>
      <c r="R93" s="207" t="s">
        <v>579</v>
      </c>
      <c r="S93" s="208"/>
      <c r="T93" s="206" t="s">
        <v>61</v>
      </c>
      <c r="U93" s="206" t="s">
        <v>62</v>
      </c>
      <c r="V93" s="200" t="s">
        <v>34</v>
      </c>
      <c r="W93" s="205" t="s">
        <v>36</v>
      </c>
      <c r="X93" s="205"/>
    </row>
    <row r="94" spans="1:24" s="99" customFormat="1" ht="25.5">
      <c r="A94" s="210"/>
      <c r="B94" s="199"/>
      <c r="C94" s="143" t="s">
        <v>13</v>
      </c>
      <c r="D94" s="139" t="s">
        <v>14</v>
      </c>
      <c r="E94" s="144" t="s">
        <v>32</v>
      </c>
      <c r="F94" s="139" t="s">
        <v>33</v>
      </c>
      <c r="G94" s="139" t="s">
        <v>10</v>
      </c>
      <c r="H94" s="210"/>
      <c r="I94" s="145" t="s">
        <v>26</v>
      </c>
      <c r="J94" s="140" t="s">
        <v>27</v>
      </c>
      <c r="K94" s="140" t="s">
        <v>2</v>
      </c>
      <c r="L94" s="140" t="s">
        <v>3</v>
      </c>
      <c r="M94" s="140" t="s">
        <v>4</v>
      </c>
      <c r="N94" s="140" t="s">
        <v>5</v>
      </c>
      <c r="O94" s="141" t="s">
        <v>12</v>
      </c>
      <c r="P94" s="141" t="s">
        <v>11</v>
      </c>
      <c r="Q94" s="141" t="s">
        <v>0</v>
      </c>
      <c r="R94" s="141" t="s">
        <v>12</v>
      </c>
      <c r="S94" s="141" t="s">
        <v>11</v>
      </c>
      <c r="T94" s="206"/>
      <c r="U94" s="206"/>
      <c r="V94" s="200"/>
      <c r="W94" s="142" t="s">
        <v>29</v>
      </c>
      <c r="X94" s="142" t="s">
        <v>30</v>
      </c>
    </row>
    <row r="95" spans="1:24" s="80" customFormat="1" ht="12.75">
      <c r="A95" s="102">
        <v>1</v>
      </c>
      <c r="B95" s="105" t="s">
        <v>228</v>
      </c>
      <c r="C95" s="105" t="s">
        <v>212</v>
      </c>
      <c r="D95" s="108"/>
      <c r="E95" s="109"/>
      <c r="F95" s="101" t="s">
        <v>213</v>
      </c>
      <c r="G95" s="106" t="s">
        <v>212</v>
      </c>
      <c r="H95" s="101" t="s">
        <v>214</v>
      </c>
      <c r="I95" s="112">
        <v>33</v>
      </c>
      <c r="J95" s="113" t="s">
        <v>215</v>
      </c>
      <c r="K95" s="110">
        <v>7.71</v>
      </c>
      <c r="L95" s="110">
        <v>5.32</v>
      </c>
      <c r="M95" s="110">
        <v>0</v>
      </c>
      <c r="N95" s="94">
        <f aca="true" t="shared" si="2" ref="N95:N109">SUM(K95:M95)</f>
        <v>13.030000000000001</v>
      </c>
      <c r="O95" s="95" t="s">
        <v>88</v>
      </c>
      <c r="P95" s="95" t="s">
        <v>585</v>
      </c>
      <c r="Q95" s="96" t="s">
        <v>289</v>
      </c>
      <c r="R95" s="97" t="s">
        <v>88</v>
      </c>
      <c r="S95" s="97" t="s">
        <v>585</v>
      </c>
      <c r="T95" s="104" t="s">
        <v>54</v>
      </c>
      <c r="U95" s="104" t="s">
        <v>56</v>
      </c>
      <c r="V95" s="111" t="s">
        <v>55</v>
      </c>
      <c r="W95" s="98">
        <v>44197</v>
      </c>
      <c r="X95" s="98">
        <v>44561</v>
      </c>
    </row>
    <row r="96" spans="1:24" s="80" customFormat="1" ht="12.75">
      <c r="A96" s="102">
        <v>2</v>
      </c>
      <c r="B96" s="105" t="s">
        <v>216</v>
      </c>
      <c r="C96" s="105" t="s">
        <v>212</v>
      </c>
      <c r="D96" s="108"/>
      <c r="E96" s="109" t="s">
        <v>217</v>
      </c>
      <c r="F96" s="101" t="s">
        <v>213</v>
      </c>
      <c r="G96" s="106" t="s">
        <v>212</v>
      </c>
      <c r="H96" s="101" t="s">
        <v>218</v>
      </c>
      <c r="I96" s="112">
        <v>27</v>
      </c>
      <c r="J96" s="113" t="s">
        <v>52</v>
      </c>
      <c r="K96" s="110">
        <v>2.95</v>
      </c>
      <c r="L96" s="110">
        <v>6.37</v>
      </c>
      <c r="M96" s="110">
        <v>0</v>
      </c>
      <c r="N96" s="94">
        <f t="shared" si="2"/>
        <v>9.32</v>
      </c>
      <c r="O96" s="95" t="s">
        <v>88</v>
      </c>
      <c r="P96" s="95" t="s">
        <v>585</v>
      </c>
      <c r="Q96" s="96" t="s">
        <v>289</v>
      </c>
      <c r="R96" s="97" t="s">
        <v>88</v>
      </c>
      <c r="S96" s="97" t="s">
        <v>585</v>
      </c>
      <c r="T96" s="104" t="s">
        <v>54</v>
      </c>
      <c r="U96" s="104" t="s">
        <v>56</v>
      </c>
      <c r="V96" s="111" t="s">
        <v>55</v>
      </c>
      <c r="W96" s="98">
        <v>44197</v>
      </c>
      <c r="X96" s="98">
        <v>44561</v>
      </c>
    </row>
    <row r="97" spans="1:24" s="80" customFormat="1" ht="12.75">
      <c r="A97" s="102">
        <v>3</v>
      </c>
      <c r="B97" s="105" t="s">
        <v>219</v>
      </c>
      <c r="C97" s="105" t="s">
        <v>212</v>
      </c>
      <c r="D97" s="108"/>
      <c r="E97" s="109" t="s">
        <v>217</v>
      </c>
      <c r="F97" s="101" t="s">
        <v>213</v>
      </c>
      <c r="G97" s="106" t="s">
        <v>212</v>
      </c>
      <c r="H97" s="101" t="s">
        <v>220</v>
      </c>
      <c r="I97" s="112">
        <v>32.5</v>
      </c>
      <c r="J97" s="113" t="s">
        <v>52</v>
      </c>
      <c r="K97" s="110">
        <v>10.8</v>
      </c>
      <c r="L97" s="110">
        <v>18.28</v>
      </c>
      <c r="M97" s="110">
        <v>0</v>
      </c>
      <c r="N97" s="94">
        <f t="shared" si="2"/>
        <v>29.080000000000002</v>
      </c>
      <c r="O97" s="95" t="s">
        <v>88</v>
      </c>
      <c r="P97" s="95" t="s">
        <v>585</v>
      </c>
      <c r="Q97" s="96" t="s">
        <v>289</v>
      </c>
      <c r="R97" s="97" t="s">
        <v>88</v>
      </c>
      <c r="S97" s="97" t="s">
        <v>585</v>
      </c>
      <c r="T97" s="104" t="s">
        <v>54</v>
      </c>
      <c r="U97" s="104" t="s">
        <v>56</v>
      </c>
      <c r="V97" s="111" t="s">
        <v>55</v>
      </c>
      <c r="W97" s="98">
        <v>44197</v>
      </c>
      <c r="X97" s="98">
        <v>44561</v>
      </c>
    </row>
    <row r="98" spans="1:24" s="80" customFormat="1" ht="12.75">
      <c r="A98" s="102">
        <v>4</v>
      </c>
      <c r="B98" s="105" t="s">
        <v>284</v>
      </c>
      <c r="C98" s="105" t="s">
        <v>221</v>
      </c>
      <c r="D98" s="108"/>
      <c r="E98" s="109" t="s">
        <v>287</v>
      </c>
      <c r="F98" s="101" t="s">
        <v>213</v>
      </c>
      <c r="G98" s="106" t="s">
        <v>212</v>
      </c>
      <c r="H98" s="101" t="s">
        <v>222</v>
      </c>
      <c r="I98" s="112">
        <v>11</v>
      </c>
      <c r="J98" s="113" t="s">
        <v>52</v>
      </c>
      <c r="K98" s="110">
        <v>1.45</v>
      </c>
      <c r="L98" s="110">
        <v>3.77</v>
      </c>
      <c r="M98" s="110">
        <v>0</v>
      </c>
      <c r="N98" s="94">
        <f t="shared" si="2"/>
        <v>5.22</v>
      </c>
      <c r="O98" s="95" t="s">
        <v>88</v>
      </c>
      <c r="P98" s="95" t="s">
        <v>585</v>
      </c>
      <c r="Q98" s="96" t="s">
        <v>289</v>
      </c>
      <c r="R98" s="97" t="s">
        <v>88</v>
      </c>
      <c r="S98" s="97" t="s">
        <v>585</v>
      </c>
      <c r="T98" s="104" t="s">
        <v>54</v>
      </c>
      <c r="U98" s="104" t="s">
        <v>56</v>
      </c>
      <c r="V98" s="111" t="s">
        <v>55</v>
      </c>
      <c r="W98" s="98">
        <v>44197</v>
      </c>
      <c r="X98" s="98">
        <v>44561</v>
      </c>
    </row>
    <row r="99" spans="1:24" s="80" customFormat="1" ht="12.75">
      <c r="A99" s="102">
        <v>5</v>
      </c>
      <c r="B99" s="105" t="s">
        <v>284</v>
      </c>
      <c r="C99" s="105" t="s">
        <v>221</v>
      </c>
      <c r="D99" s="108"/>
      <c r="E99" s="109" t="s">
        <v>287</v>
      </c>
      <c r="F99" s="101" t="s">
        <v>213</v>
      </c>
      <c r="G99" s="106" t="s">
        <v>212</v>
      </c>
      <c r="H99" s="101" t="s">
        <v>223</v>
      </c>
      <c r="I99" s="112">
        <v>4</v>
      </c>
      <c r="J99" s="113" t="s">
        <v>51</v>
      </c>
      <c r="K99" s="110">
        <v>0.07</v>
      </c>
      <c r="L99" s="110">
        <v>0</v>
      </c>
      <c r="M99" s="110">
        <v>0</v>
      </c>
      <c r="N99" s="94">
        <f t="shared" si="2"/>
        <v>0.07</v>
      </c>
      <c r="O99" s="95" t="s">
        <v>88</v>
      </c>
      <c r="P99" s="95" t="s">
        <v>585</v>
      </c>
      <c r="Q99" s="96" t="s">
        <v>289</v>
      </c>
      <c r="R99" s="97" t="s">
        <v>88</v>
      </c>
      <c r="S99" s="97" t="s">
        <v>585</v>
      </c>
      <c r="T99" s="104" t="s">
        <v>54</v>
      </c>
      <c r="U99" s="104" t="s">
        <v>56</v>
      </c>
      <c r="V99" s="111" t="s">
        <v>55</v>
      </c>
      <c r="W99" s="98">
        <v>44197</v>
      </c>
      <c r="X99" s="98">
        <v>44561</v>
      </c>
    </row>
    <row r="100" spans="1:24" s="80" customFormat="1" ht="12.75">
      <c r="A100" s="102">
        <v>6</v>
      </c>
      <c r="B100" s="105" t="s">
        <v>66</v>
      </c>
      <c r="C100" s="105" t="s">
        <v>224</v>
      </c>
      <c r="D100" s="108"/>
      <c r="E100" s="109"/>
      <c r="F100" s="101" t="s">
        <v>213</v>
      </c>
      <c r="G100" s="106" t="s">
        <v>212</v>
      </c>
      <c r="H100" s="101" t="s">
        <v>225</v>
      </c>
      <c r="I100" s="112">
        <v>27</v>
      </c>
      <c r="J100" s="113" t="s">
        <v>52</v>
      </c>
      <c r="K100" s="110">
        <v>16.63</v>
      </c>
      <c r="L100" s="110">
        <v>43.47</v>
      </c>
      <c r="M100" s="110">
        <v>0</v>
      </c>
      <c r="N100" s="94">
        <f t="shared" si="2"/>
        <v>60.099999999999994</v>
      </c>
      <c r="O100" s="95" t="s">
        <v>88</v>
      </c>
      <c r="P100" s="95" t="s">
        <v>585</v>
      </c>
      <c r="Q100" s="96" t="s">
        <v>289</v>
      </c>
      <c r="R100" s="97" t="s">
        <v>88</v>
      </c>
      <c r="S100" s="97" t="s">
        <v>585</v>
      </c>
      <c r="T100" s="104" t="s">
        <v>54</v>
      </c>
      <c r="U100" s="104" t="s">
        <v>56</v>
      </c>
      <c r="V100" s="111" t="s">
        <v>55</v>
      </c>
      <c r="W100" s="98">
        <v>44197</v>
      </c>
      <c r="X100" s="98">
        <v>44561</v>
      </c>
    </row>
    <row r="101" spans="1:24" s="80" customFormat="1" ht="12.75">
      <c r="A101" s="102">
        <v>7</v>
      </c>
      <c r="B101" s="105" t="s">
        <v>66</v>
      </c>
      <c r="C101" s="105" t="s">
        <v>226</v>
      </c>
      <c r="D101" s="108"/>
      <c r="E101" s="109"/>
      <c r="F101" s="101" t="s">
        <v>213</v>
      </c>
      <c r="G101" s="106" t="s">
        <v>212</v>
      </c>
      <c r="H101" s="101" t="s">
        <v>227</v>
      </c>
      <c r="I101" s="112">
        <v>27</v>
      </c>
      <c r="J101" s="113" t="s">
        <v>52</v>
      </c>
      <c r="K101" s="110">
        <v>43.43</v>
      </c>
      <c r="L101" s="110">
        <v>126.09</v>
      </c>
      <c r="M101" s="110">
        <v>0</v>
      </c>
      <c r="N101" s="94">
        <f t="shared" si="2"/>
        <v>169.52</v>
      </c>
      <c r="O101" s="95" t="s">
        <v>88</v>
      </c>
      <c r="P101" s="95" t="s">
        <v>585</v>
      </c>
      <c r="Q101" s="96" t="s">
        <v>289</v>
      </c>
      <c r="R101" s="97" t="s">
        <v>88</v>
      </c>
      <c r="S101" s="97" t="s">
        <v>585</v>
      </c>
      <c r="T101" s="104" t="s">
        <v>54</v>
      </c>
      <c r="U101" s="104" t="s">
        <v>56</v>
      </c>
      <c r="V101" s="111" t="s">
        <v>55</v>
      </c>
      <c r="W101" s="98">
        <v>44197</v>
      </c>
      <c r="X101" s="98">
        <v>44561</v>
      </c>
    </row>
    <row r="102" spans="1:24" s="80" customFormat="1" ht="12.75">
      <c r="A102" s="102">
        <v>8</v>
      </c>
      <c r="B102" s="105" t="s">
        <v>228</v>
      </c>
      <c r="C102" s="105" t="s">
        <v>229</v>
      </c>
      <c r="D102" s="108"/>
      <c r="E102" s="109"/>
      <c r="F102" s="101" t="s">
        <v>213</v>
      </c>
      <c r="G102" s="106" t="s">
        <v>212</v>
      </c>
      <c r="H102" s="101" t="s">
        <v>230</v>
      </c>
      <c r="I102" s="112">
        <v>11</v>
      </c>
      <c r="J102" s="113" t="s">
        <v>51</v>
      </c>
      <c r="K102" s="110">
        <v>4</v>
      </c>
      <c r="L102" s="110">
        <v>0</v>
      </c>
      <c r="M102" s="110">
        <v>0</v>
      </c>
      <c r="N102" s="94">
        <f t="shared" si="2"/>
        <v>4</v>
      </c>
      <c r="O102" s="95" t="s">
        <v>88</v>
      </c>
      <c r="P102" s="95" t="s">
        <v>585</v>
      </c>
      <c r="Q102" s="96" t="s">
        <v>289</v>
      </c>
      <c r="R102" s="97" t="s">
        <v>88</v>
      </c>
      <c r="S102" s="97" t="s">
        <v>585</v>
      </c>
      <c r="T102" s="104" t="s">
        <v>54</v>
      </c>
      <c r="U102" s="104" t="s">
        <v>56</v>
      </c>
      <c r="V102" s="111" t="s">
        <v>55</v>
      </c>
      <c r="W102" s="98">
        <v>44197</v>
      </c>
      <c r="X102" s="98">
        <v>44561</v>
      </c>
    </row>
    <row r="103" spans="1:24" s="80" customFormat="1" ht="12.75">
      <c r="A103" s="102">
        <v>9</v>
      </c>
      <c r="B103" s="105" t="s">
        <v>231</v>
      </c>
      <c r="C103" s="105" t="s">
        <v>212</v>
      </c>
      <c r="D103" s="108"/>
      <c r="E103" s="109" t="s">
        <v>232</v>
      </c>
      <c r="F103" s="101" t="s">
        <v>213</v>
      </c>
      <c r="G103" s="106" t="s">
        <v>212</v>
      </c>
      <c r="H103" s="101" t="s">
        <v>233</v>
      </c>
      <c r="I103" s="112">
        <v>27</v>
      </c>
      <c r="J103" s="113" t="s">
        <v>52</v>
      </c>
      <c r="K103" s="110">
        <v>9</v>
      </c>
      <c r="L103" s="110">
        <v>21.18</v>
      </c>
      <c r="M103" s="110">
        <v>0</v>
      </c>
      <c r="N103" s="94">
        <f t="shared" si="2"/>
        <v>30.18</v>
      </c>
      <c r="O103" s="95" t="s">
        <v>88</v>
      </c>
      <c r="P103" s="95" t="s">
        <v>585</v>
      </c>
      <c r="Q103" s="96" t="s">
        <v>289</v>
      </c>
      <c r="R103" s="97" t="s">
        <v>88</v>
      </c>
      <c r="S103" s="97" t="s">
        <v>585</v>
      </c>
      <c r="T103" s="104" t="s">
        <v>54</v>
      </c>
      <c r="U103" s="104" t="s">
        <v>56</v>
      </c>
      <c r="V103" s="111" t="s">
        <v>55</v>
      </c>
      <c r="W103" s="98">
        <v>44197</v>
      </c>
      <c r="X103" s="98">
        <v>44561</v>
      </c>
    </row>
    <row r="104" spans="1:24" s="80" customFormat="1" ht="12.75">
      <c r="A104" s="102">
        <v>10</v>
      </c>
      <c r="B104" s="105" t="s">
        <v>234</v>
      </c>
      <c r="C104" s="105" t="s">
        <v>212</v>
      </c>
      <c r="D104" s="108"/>
      <c r="E104" s="109" t="s">
        <v>217</v>
      </c>
      <c r="F104" s="101" t="s">
        <v>213</v>
      </c>
      <c r="G104" s="106" t="s">
        <v>212</v>
      </c>
      <c r="H104" s="101" t="s">
        <v>235</v>
      </c>
      <c r="I104" s="112">
        <v>32.5</v>
      </c>
      <c r="J104" s="113" t="s">
        <v>51</v>
      </c>
      <c r="K104" s="110">
        <v>0.29</v>
      </c>
      <c r="L104" s="110">
        <v>0</v>
      </c>
      <c r="M104" s="110">
        <v>0</v>
      </c>
      <c r="N104" s="94">
        <f t="shared" si="2"/>
        <v>0.29</v>
      </c>
      <c r="O104" s="95" t="s">
        <v>88</v>
      </c>
      <c r="P104" s="95" t="s">
        <v>585</v>
      </c>
      <c r="Q104" s="96" t="s">
        <v>289</v>
      </c>
      <c r="R104" s="97" t="s">
        <v>88</v>
      </c>
      <c r="S104" s="97" t="s">
        <v>585</v>
      </c>
      <c r="T104" s="104" t="s">
        <v>54</v>
      </c>
      <c r="U104" s="104" t="s">
        <v>56</v>
      </c>
      <c r="V104" s="111" t="s">
        <v>55</v>
      </c>
      <c r="W104" s="98">
        <v>44197</v>
      </c>
      <c r="X104" s="98">
        <v>44561</v>
      </c>
    </row>
    <row r="105" spans="1:24" s="80" customFormat="1" ht="12.75">
      <c r="A105" s="102">
        <v>11</v>
      </c>
      <c r="B105" s="105" t="s">
        <v>236</v>
      </c>
      <c r="C105" s="105" t="s">
        <v>212</v>
      </c>
      <c r="D105" s="108"/>
      <c r="E105" s="109" t="s">
        <v>288</v>
      </c>
      <c r="F105" s="101" t="s">
        <v>213</v>
      </c>
      <c r="G105" s="106" t="s">
        <v>212</v>
      </c>
      <c r="H105" s="101" t="s">
        <v>237</v>
      </c>
      <c r="I105" s="112">
        <v>4.5</v>
      </c>
      <c r="J105" s="113" t="s">
        <v>53</v>
      </c>
      <c r="K105" s="110">
        <v>1.25</v>
      </c>
      <c r="L105" s="110">
        <v>0</v>
      </c>
      <c r="M105" s="110">
        <v>0</v>
      </c>
      <c r="N105" s="94">
        <f t="shared" si="2"/>
        <v>1.25</v>
      </c>
      <c r="O105" s="95" t="s">
        <v>88</v>
      </c>
      <c r="P105" s="95" t="s">
        <v>585</v>
      </c>
      <c r="Q105" s="96" t="s">
        <v>289</v>
      </c>
      <c r="R105" s="97" t="s">
        <v>88</v>
      </c>
      <c r="S105" s="97" t="s">
        <v>585</v>
      </c>
      <c r="T105" s="104" t="s">
        <v>54</v>
      </c>
      <c r="U105" s="104" t="s">
        <v>56</v>
      </c>
      <c r="V105" s="111" t="s">
        <v>55</v>
      </c>
      <c r="W105" s="98">
        <v>44197</v>
      </c>
      <c r="X105" s="98">
        <v>44561</v>
      </c>
    </row>
    <row r="106" spans="1:24" s="80" customFormat="1" ht="12.75">
      <c r="A106" s="102">
        <v>12</v>
      </c>
      <c r="B106" s="105" t="s">
        <v>238</v>
      </c>
      <c r="C106" s="105" t="s">
        <v>212</v>
      </c>
      <c r="D106" s="108"/>
      <c r="E106" s="109"/>
      <c r="F106" s="101" t="s">
        <v>213</v>
      </c>
      <c r="G106" s="106" t="s">
        <v>212</v>
      </c>
      <c r="H106" s="101" t="s">
        <v>239</v>
      </c>
      <c r="I106" s="112">
        <v>4.5</v>
      </c>
      <c r="J106" s="113" t="s">
        <v>51</v>
      </c>
      <c r="K106" s="110">
        <v>2</v>
      </c>
      <c r="L106" s="110">
        <v>0</v>
      </c>
      <c r="M106" s="110">
        <v>0</v>
      </c>
      <c r="N106" s="94">
        <f t="shared" si="2"/>
        <v>2</v>
      </c>
      <c r="O106" s="95" t="s">
        <v>88</v>
      </c>
      <c r="P106" s="95" t="s">
        <v>585</v>
      </c>
      <c r="Q106" s="96" t="s">
        <v>289</v>
      </c>
      <c r="R106" s="97" t="s">
        <v>88</v>
      </c>
      <c r="S106" s="97" t="s">
        <v>585</v>
      </c>
      <c r="T106" s="104" t="s">
        <v>54</v>
      </c>
      <c r="U106" s="104" t="s">
        <v>56</v>
      </c>
      <c r="V106" s="111" t="s">
        <v>55</v>
      </c>
      <c r="W106" s="98">
        <v>44197</v>
      </c>
      <c r="X106" s="98">
        <v>44561</v>
      </c>
    </row>
    <row r="107" spans="1:24" s="80" customFormat="1" ht="12.75">
      <c r="A107" s="102">
        <v>13</v>
      </c>
      <c r="B107" s="105" t="s">
        <v>228</v>
      </c>
      <c r="C107" s="105" t="s">
        <v>224</v>
      </c>
      <c r="D107" s="108"/>
      <c r="E107" s="109"/>
      <c r="F107" s="101" t="s">
        <v>213</v>
      </c>
      <c r="G107" s="106" t="s">
        <v>212</v>
      </c>
      <c r="H107" s="101" t="s">
        <v>240</v>
      </c>
      <c r="I107" s="112">
        <v>16.5</v>
      </c>
      <c r="J107" s="113" t="s">
        <v>52</v>
      </c>
      <c r="K107" s="110">
        <v>1</v>
      </c>
      <c r="L107" s="110">
        <v>2</v>
      </c>
      <c r="M107" s="110">
        <v>0</v>
      </c>
      <c r="N107" s="94">
        <f t="shared" si="2"/>
        <v>3</v>
      </c>
      <c r="O107" s="95" t="s">
        <v>88</v>
      </c>
      <c r="P107" s="95" t="s">
        <v>585</v>
      </c>
      <c r="Q107" s="96" t="s">
        <v>289</v>
      </c>
      <c r="R107" s="97" t="s">
        <v>88</v>
      </c>
      <c r="S107" s="97" t="s">
        <v>585</v>
      </c>
      <c r="T107" s="104" t="s">
        <v>54</v>
      </c>
      <c r="U107" s="104" t="s">
        <v>56</v>
      </c>
      <c r="V107" s="111" t="s">
        <v>55</v>
      </c>
      <c r="W107" s="98">
        <v>44197</v>
      </c>
      <c r="X107" s="98">
        <v>44561</v>
      </c>
    </row>
    <row r="108" spans="1:24" s="80" customFormat="1" ht="12.75">
      <c r="A108" s="102">
        <v>14</v>
      </c>
      <c r="B108" s="105" t="s">
        <v>228</v>
      </c>
      <c r="C108" s="105" t="s">
        <v>173</v>
      </c>
      <c r="D108" s="108"/>
      <c r="E108" s="109"/>
      <c r="F108" s="101" t="s">
        <v>213</v>
      </c>
      <c r="G108" s="106" t="s">
        <v>212</v>
      </c>
      <c r="H108" s="101" t="s">
        <v>241</v>
      </c>
      <c r="I108" s="112">
        <v>16.5</v>
      </c>
      <c r="J108" s="113" t="s">
        <v>52</v>
      </c>
      <c r="K108" s="110">
        <v>1</v>
      </c>
      <c r="L108" s="110">
        <v>2</v>
      </c>
      <c r="M108" s="110">
        <v>0</v>
      </c>
      <c r="N108" s="94">
        <f t="shared" si="2"/>
        <v>3</v>
      </c>
      <c r="O108" s="95" t="s">
        <v>88</v>
      </c>
      <c r="P108" s="95" t="s">
        <v>585</v>
      </c>
      <c r="Q108" s="96" t="s">
        <v>289</v>
      </c>
      <c r="R108" s="97" t="s">
        <v>88</v>
      </c>
      <c r="S108" s="97" t="s">
        <v>585</v>
      </c>
      <c r="T108" s="104" t="s">
        <v>54</v>
      </c>
      <c r="U108" s="104" t="s">
        <v>56</v>
      </c>
      <c r="V108" s="111" t="s">
        <v>55</v>
      </c>
      <c r="W108" s="98">
        <v>44197</v>
      </c>
      <c r="X108" s="98">
        <v>44561</v>
      </c>
    </row>
    <row r="109" spans="1:24" s="80" customFormat="1" ht="12.75">
      <c r="A109" s="102">
        <v>15</v>
      </c>
      <c r="B109" s="105" t="s">
        <v>228</v>
      </c>
      <c r="C109" s="105" t="s">
        <v>221</v>
      </c>
      <c r="D109" s="108"/>
      <c r="E109" s="109"/>
      <c r="F109" s="101" t="s">
        <v>213</v>
      </c>
      <c r="G109" s="106" t="s">
        <v>212</v>
      </c>
      <c r="H109" s="101" t="s">
        <v>242</v>
      </c>
      <c r="I109" s="112">
        <v>12.5</v>
      </c>
      <c r="J109" s="113" t="s">
        <v>52</v>
      </c>
      <c r="K109" s="110">
        <v>1</v>
      </c>
      <c r="L109" s="110">
        <v>2</v>
      </c>
      <c r="M109" s="110">
        <v>0</v>
      </c>
      <c r="N109" s="94">
        <f t="shared" si="2"/>
        <v>3</v>
      </c>
      <c r="O109" s="95" t="s">
        <v>88</v>
      </c>
      <c r="P109" s="95" t="s">
        <v>585</v>
      </c>
      <c r="Q109" s="96" t="s">
        <v>289</v>
      </c>
      <c r="R109" s="97" t="s">
        <v>88</v>
      </c>
      <c r="S109" s="97" t="s">
        <v>585</v>
      </c>
      <c r="T109" s="104" t="s">
        <v>54</v>
      </c>
      <c r="U109" s="104" t="s">
        <v>56</v>
      </c>
      <c r="V109" s="111" t="s">
        <v>55</v>
      </c>
      <c r="W109" s="98">
        <v>44197</v>
      </c>
      <c r="X109" s="98">
        <v>44561</v>
      </c>
    </row>
    <row r="110" spans="1:24" s="125" customFormat="1" ht="12.75">
      <c r="A110" s="122"/>
      <c r="B110" s="122"/>
      <c r="C110" s="122"/>
      <c r="D110" s="122"/>
      <c r="E110" s="122"/>
      <c r="F110" s="122"/>
      <c r="G110" s="122"/>
      <c r="H110" s="122"/>
      <c r="I110" s="129">
        <f>SUM(I95:I109)</f>
        <v>286.5</v>
      </c>
      <c r="J110" s="130"/>
      <c r="K110" s="129">
        <f>SUM(K95:K109)</f>
        <v>102.58</v>
      </c>
      <c r="L110" s="129">
        <f>SUM(L95:L109)</f>
        <v>230.48000000000002</v>
      </c>
      <c r="M110" s="132">
        <f>SUM(M95:M109)</f>
        <v>0</v>
      </c>
      <c r="N110" s="129">
        <f>SUM(N95:N109)</f>
        <v>333.06000000000006</v>
      </c>
      <c r="O110" s="122"/>
      <c r="P110" s="122"/>
      <c r="Q110" s="122"/>
      <c r="R110" s="122"/>
      <c r="S110" s="122"/>
      <c r="T110" s="122"/>
      <c r="U110" s="122"/>
      <c r="V110" s="99"/>
      <c r="W110" s="122"/>
      <c r="X110" s="122"/>
    </row>
    <row r="116" spans="1:24" s="89" customFormat="1" ht="12.75">
      <c r="A116" s="85"/>
      <c r="B116" s="86" t="s">
        <v>23</v>
      </c>
      <c r="C116" s="87" t="s">
        <v>282</v>
      </c>
      <c r="D116" s="85"/>
      <c r="E116" s="74"/>
      <c r="F116" s="85"/>
      <c r="G116" s="73"/>
      <c r="H116" s="75"/>
      <c r="I116" s="76"/>
      <c r="J116" s="76"/>
      <c r="K116" s="88"/>
      <c r="L116" s="88"/>
      <c r="M116" s="88"/>
      <c r="N116" s="88"/>
      <c r="T116" s="76"/>
      <c r="U116" s="76"/>
      <c r="V116" s="90"/>
      <c r="W116" s="91"/>
      <c r="X116" s="91"/>
    </row>
    <row r="117" spans="1:24" s="80" customFormat="1" ht="12.75">
      <c r="A117" s="149">
        <v>4</v>
      </c>
      <c r="B117" s="86" t="s">
        <v>24</v>
      </c>
      <c r="C117" s="92" t="s">
        <v>277</v>
      </c>
      <c r="D117" s="72"/>
      <c r="E117" s="81"/>
      <c r="F117" s="72"/>
      <c r="G117" s="71"/>
      <c r="H117" s="79"/>
      <c r="I117" s="77"/>
      <c r="J117" s="77"/>
      <c r="K117" s="78"/>
      <c r="L117" s="78"/>
      <c r="M117" s="78"/>
      <c r="N117" s="78"/>
      <c r="T117" s="77"/>
      <c r="U117" s="77"/>
      <c r="V117" s="82"/>
      <c r="W117" s="93"/>
      <c r="X117" s="93"/>
    </row>
    <row r="118" spans="1:24" s="80" customFormat="1" ht="12.75">
      <c r="A118" s="72"/>
      <c r="B118" s="86" t="s">
        <v>25</v>
      </c>
      <c r="C118" s="87" t="s">
        <v>98</v>
      </c>
      <c r="D118" s="118"/>
      <c r="E118" s="119"/>
      <c r="F118" s="118"/>
      <c r="G118" s="120"/>
      <c r="H118" s="79"/>
      <c r="I118" s="77"/>
      <c r="J118" s="77"/>
      <c r="K118" s="78"/>
      <c r="L118" s="78"/>
      <c r="M118" s="78"/>
      <c r="N118" s="78"/>
      <c r="T118" s="77"/>
      <c r="U118" s="77"/>
      <c r="V118" s="82"/>
      <c r="W118" s="93"/>
      <c r="X118" s="93"/>
    </row>
    <row r="119" spans="1:24" s="80" customFormat="1" ht="12.75">
      <c r="A119" s="72"/>
      <c r="B119" s="100"/>
      <c r="C119" s="87" t="s">
        <v>99</v>
      </c>
      <c r="D119" s="72"/>
      <c r="E119" s="81"/>
      <c r="F119" s="72"/>
      <c r="G119" s="71"/>
      <c r="H119" s="121"/>
      <c r="I119" s="77"/>
      <c r="J119" s="77"/>
      <c r="K119" s="78"/>
      <c r="L119" s="78"/>
      <c r="M119" s="78"/>
      <c r="N119" s="78"/>
      <c r="T119" s="77"/>
      <c r="U119" s="77"/>
      <c r="V119" s="82"/>
      <c r="W119" s="93"/>
      <c r="X119" s="93"/>
    </row>
    <row r="120" spans="1:24" s="80" customFormat="1" ht="12.75">
      <c r="A120" s="72"/>
      <c r="B120" s="100"/>
      <c r="C120" s="87" t="s">
        <v>100</v>
      </c>
      <c r="D120" s="72"/>
      <c r="E120" s="81"/>
      <c r="F120" s="72"/>
      <c r="G120" s="71"/>
      <c r="H120" s="121"/>
      <c r="I120" s="77"/>
      <c r="J120" s="77"/>
      <c r="K120" s="78"/>
      <c r="L120" s="78"/>
      <c r="M120" s="78"/>
      <c r="N120" s="78"/>
      <c r="T120" s="77"/>
      <c r="U120" s="77"/>
      <c r="V120" s="82"/>
      <c r="W120" s="93"/>
      <c r="X120" s="93"/>
    </row>
    <row r="121" spans="1:24" s="80" customFormat="1" ht="12.75">
      <c r="A121" s="72"/>
      <c r="B121" s="100"/>
      <c r="C121" s="100" t="s">
        <v>50</v>
      </c>
      <c r="D121" s="72"/>
      <c r="E121" s="81"/>
      <c r="F121" s="72"/>
      <c r="G121" s="71"/>
      <c r="H121" s="121"/>
      <c r="I121" s="77"/>
      <c r="J121" s="77"/>
      <c r="K121" s="78"/>
      <c r="L121" s="78"/>
      <c r="M121" s="78"/>
      <c r="N121" s="78"/>
      <c r="T121" s="77"/>
      <c r="U121" s="77"/>
      <c r="V121" s="82"/>
      <c r="W121" s="93"/>
      <c r="X121" s="93"/>
    </row>
    <row r="122" spans="1:24" s="80" customFormat="1" ht="39.75" customHeight="1">
      <c r="A122" s="209" t="s">
        <v>1</v>
      </c>
      <c r="B122" s="198" t="s">
        <v>577</v>
      </c>
      <c r="C122" s="202" t="s">
        <v>578</v>
      </c>
      <c r="D122" s="203"/>
      <c r="E122" s="203"/>
      <c r="F122" s="203"/>
      <c r="G122" s="204"/>
      <c r="H122" s="209" t="s">
        <v>206</v>
      </c>
      <c r="I122" s="206" t="s">
        <v>46</v>
      </c>
      <c r="J122" s="206"/>
      <c r="K122" s="197" t="s">
        <v>28</v>
      </c>
      <c r="L122" s="197"/>
      <c r="M122" s="197"/>
      <c r="N122" s="197"/>
      <c r="O122" s="200" t="s">
        <v>47</v>
      </c>
      <c r="P122" s="200"/>
      <c r="Q122" s="200"/>
      <c r="R122" s="207" t="s">
        <v>579</v>
      </c>
      <c r="S122" s="208"/>
      <c r="T122" s="206" t="s">
        <v>61</v>
      </c>
      <c r="U122" s="206" t="s">
        <v>62</v>
      </c>
      <c r="V122" s="200" t="s">
        <v>34</v>
      </c>
      <c r="W122" s="205" t="s">
        <v>36</v>
      </c>
      <c r="X122" s="205"/>
    </row>
    <row r="123" spans="1:24" s="99" customFormat="1" ht="25.5">
      <c r="A123" s="210"/>
      <c r="B123" s="199"/>
      <c r="C123" s="143" t="s">
        <v>13</v>
      </c>
      <c r="D123" s="139" t="s">
        <v>14</v>
      </c>
      <c r="E123" s="144" t="s">
        <v>32</v>
      </c>
      <c r="F123" s="139" t="s">
        <v>33</v>
      </c>
      <c r="G123" s="139" t="s">
        <v>10</v>
      </c>
      <c r="H123" s="210"/>
      <c r="I123" s="145" t="s">
        <v>26</v>
      </c>
      <c r="J123" s="140" t="s">
        <v>27</v>
      </c>
      <c r="K123" s="140" t="s">
        <v>2</v>
      </c>
      <c r="L123" s="140" t="s">
        <v>3</v>
      </c>
      <c r="M123" s="140" t="s">
        <v>4</v>
      </c>
      <c r="N123" s="140" t="s">
        <v>5</v>
      </c>
      <c r="O123" s="141" t="s">
        <v>12</v>
      </c>
      <c r="P123" s="141" t="s">
        <v>11</v>
      </c>
      <c r="Q123" s="141" t="s">
        <v>0</v>
      </c>
      <c r="R123" s="141" t="s">
        <v>12</v>
      </c>
      <c r="S123" s="141" t="s">
        <v>11</v>
      </c>
      <c r="T123" s="206"/>
      <c r="U123" s="206"/>
      <c r="V123" s="200"/>
      <c r="W123" s="142" t="s">
        <v>29</v>
      </c>
      <c r="X123" s="142" t="s">
        <v>30</v>
      </c>
    </row>
    <row r="124" spans="1:24" s="80" customFormat="1" ht="12.75">
      <c r="A124" s="102">
        <v>1</v>
      </c>
      <c r="B124" s="105" t="s">
        <v>243</v>
      </c>
      <c r="C124" s="105" t="s">
        <v>244</v>
      </c>
      <c r="D124" s="108" t="s">
        <v>115</v>
      </c>
      <c r="E124" s="109" t="s">
        <v>245</v>
      </c>
      <c r="F124" s="101" t="s">
        <v>246</v>
      </c>
      <c r="G124" s="106" t="s">
        <v>244</v>
      </c>
      <c r="H124" s="101" t="s">
        <v>247</v>
      </c>
      <c r="I124" s="112">
        <v>22</v>
      </c>
      <c r="J124" s="113" t="s">
        <v>52</v>
      </c>
      <c r="K124" s="110">
        <v>4.98</v>
      </c>
      <c r="L124" s="110">
        <v>12.27</v>
      </c>
      <c r="M124" s="110">
        <v>0</v>
      </c>
      <c r="N124" s="94">
        <f aca="true" t="shared" si="3" ref="N124:N134">SUM(K124:M124)</f>
        <v>17.25</v>
      </c>
      <c r="O124" s="95" t="s">
        <v>283</v>
      </c>
      <c r="P124" s="95" t="s">
        <v>268</v>
      </c>
      <c r="Q124" s="96">
        <v>4660326649</v>
      </c>
      <c r="R124" s="97" t="s">
        <v>283</v>
      </c>
      <c r="S124" s="97" t="s">
        <v>268</v>
      </c>
      <c r="T124" s="104" t="s">
        <v>54</v>
      </c>
      <c r="U124" s="104" t="s">
        <v>56</v>
      </c>
      <c r="V124" s="111" t="s">
        <v>55</v>
      </c>
      <c r="W124" s="98">
        <v>44197</v>
      </c>
      <c r="X124" s="98">
        <v>44561</v>
      </c>
    </row>
    <row r="125" spans="1:24" s="80" customFormat="1" ht="12.75">
      <c r="A125" s="102">
        <v>2</v>
      </c>
      <c r="B125" s="105" t="s">
        <v>248</v>
      </c>
      <c r="C125" s="105" t="s">
        <v>244</v>
      </c>
      <c r="D125" s="108" t="s">
        <v>160</v>
      </c>
      <c r="E125" s="109">
        <v>1</v>
      </c>
      <c r="F125" s="101" t="s">
        <v>246</v>
      </c>
      <c r="G125" s="106" t="s">
        <v>244</v>
      </c>
      <c r="H125" s="101" t="s">
        <v>249</v>
      </c>
      <c r="I125" s="112">
        <v>27</v>
      </c>
      <c r="J125" s="113" t="s">
        <v>52</v>
      </c>
      <c r="K125" s="110">
        <v>15.89</v>
      </c>
      <c r="L125" s="110">
        <v>44.3</v>
      </c>
      <c r="M125" s="110">
        <v>0</v>
      </c>
      <c r="N125" s="94">
        <f t="shared" si="3"/>
        <v>60.19</v>
      </c>
      <c r="O125" s="95" t="s">
        <v>283</v>
      </c>
      <c r="P125" s="95" t="s">
        <v>268</v>
      </c>
      <c r="Q125" s="96">
        <v>4660326649</v>
      </c>
      <c r="R125" s="97" t="s">
        <v>283</v>
      </c>
      <c r="S125" s="97" t="s">
        <v>268</v>
      </c>
      <c r="T125" s="104" t="s">
        <v>54</v>
      </c>
      <c r="U125" s="104" t="s">
        <v>56</v>
      </c>
      <c r="V125" s="111" t="s">
        <v>55</v>
      </c>
      <c r="W125" s="98">
        <v>44197</v>
      </c>
      <c r="X125" s="98">
        <v>44561</v>
      </c>
    </row>
    <row r="126" spans="1:24" s="80" customFormat="1" ht="12.75">
      <c r="A126" s="102">
        <v>3</v>
      </c>
      <c r="B126" s="105" t="s">
        <v>250</v>
      </c>
      <c r="C126" s="105" t="s">
        <v>244</v>
      </c>
      <c r="D126" s="108" t="s">
        <v>251</v>
      </c>
      <c r="E126" s="109">
        <v>2</v>
      </c>
      <c r="F126" s="101" t="s">
        <v>246</v>
      </c>
      <c r="G126" s="106" t="s">
        <v>244</v>
      </c>
      <c r="H126" s="101" t="s">
        <v>252</v>
      </c>
      <c r="I126" s="112">
        <v>14</v>
      </c>
      <c r="J126" s="113" t="s">
        <v>52</v>
      </c>
      <c r="K126" s="110">
        <v>4.2</v>
      </c>
      <c r="L126" s="110">
        <v>12.56</v>
      </c>
      <c r="M126" s="110">
        <v>0</v>
      </c>
      <c r="N126" s="94">
        <f t="shared" si="3"/>
        <v>16.76</v>
      </c>
      <c r="O126" s="95" t="s">
        <v>283</v>
      </c>
      <c r="P126" s="95" t="s">
        <v>268</v>
      </c>
      <c r="Q126" s="96">
        <v>4660326649</v>
      </c>
      <c r="R126" s="97" t="s">
        <v>283</v>
      </c>
      <c r="S126" s="97" t="s">
        <v>268</v>
      </c>
      <c r="T126" s="104" t="s">
        <v>54</v>
      </c>
      <c r="U126" s="104" t="s">
        <v>56</v>
      </c>
      <c r="V126" s="111" t="s">
        <v>55</v>
      </c>
      <c r="W126" s="98">
        <v>44197</v>
      </c>
      <c r="X126" s="98">
        <v>44561</v>
      </c>
    </row>
    <row r="127" spans="1:24" s="80" customFormat="1" ht="12.75">
      <c r="A127" s="102">
        <v>4</v>
      </c>
      <c r="B127" s="105" t="s">
        <v>253</v>
      </c>
      <c r="C127" s="105" t="s">
        <v>244</v>
      </c>
      <c r="D127" s="108" t="s">
        <v>254</v>
      </c>
      <c r="E127" s="109">
        <v>5</v>
      </c>
      <c r="F127" s="101" t="s">
        <v>246</v>
      </c>
      <c r="G127" s="106" t="s">
        <v>244</v>
      </c>
      <c r="H127" s="101" t="s">
        <v>255</v>
      </c>
      <c r="I127" s="112">
        <v>12.5</v>
      </c>
      <c r="J127" s="113" t="s">
        <v>52</v>
      </c>
      <c r="K127" s="110">
        <v>2.04</v>
      </c>
      <c r="L127" s="110">
        <v>3.57</v>
      </c>
      <c r="M127" s="110">
        <v>0</v>
      </c>
      <c r="N127" s="94">
        <f t="shared" si="3"/>
        <v>5.609999999999999</v>
      </c>
      <c r="O127" s="95" t="s">
        <v>283</v>
      </c>
      <c r="P127" s="95" t="s">
        <v>268</v>
      </c>
      <c r="Q127" s="96">
        <v>4660326649</v>
      </c>
      <c r="R127" s="97" t="s">
        <v>269</v>
      </c>
      <c r="S127" s="97" t="s">
        <v>268</v>
      </c>
      <c r="T127" s="104" t="s">
        <v>54</v>
      </c>
      <c r="U127" s="104" t="s">
        <v>56</v>
      </c>
      <c r="V127" s="111" t="s">
        <v>55</v>
      </c>
      <c r="W127" s="98">
        <v>44197</v>
      </c>
      <c r="X127" s="98">
        <v>44561</v>
      </c>
    </row>
    <row r="128" spans="1:24" s="80" customFormat="1" ht="12.75">
      <c r="A128" s="102">
        <v>5</v>
      </c>
      <c r="B128" s="105" t="s">
        <v>63</v>
      </c>
      <c r="C128" s="105" t="s">
        <v>244</v>
      </c>
      <c r="D128" s="108" t="s">
        <v>251</v>
      </c>
      <c r="E128" s="109">
        <v>1</v>
      </c>
      <c r="F128" s="101" t="s">
        <v>246</v>
      </c>
      <c r="G128" s="106" t="s">
        <v>244</v>
      </c>
      <c r="H128" s="101" t="s">
        <v>256</v>
      </c>
      <c r="I128" s="112">
        <v>27</v>
      </c>
      <c r="J128" s="113" t="s">
        <v>52</v>
      </c>
      <c r="K128" s="110">
        <v>15.45</v>
      </c>
      <c r="L128" s="110">
        <v>28.84</v>
      </c>
      <c r="M128" s="110">
        <v>0</v>
      </c>
      <c r="N128" s="94">
        <f t="shared" si="3"/>
        <v>44.29</v>
      </c>
      <c r="O128" s="95" t="s">
        <v>283</v>
      </c>
      <c r="P128" s="95" t="s">
        <v>268</v>
      </c>
      <c r="Q128" s="96">
        <v>4660326649</v>
      </c>
      <c r="R128" s="97" t="s">
        <v>269</v>
      </c>
      <c r="S128" s="97" t="s">
        <v>268</v>
      </c>
      <c r="T128" s="104" t="s">
        <v>54</v>
      </c>
      <c r="U128" s="104" t="s">
        <v>56</v>
      </c>
      <c r="V128" s="111" t="s">
        <v>55</v>
      </c>
      <c r="W128" s="98">
        <v>44197</v>
      </c>
      <c r="X128" s="98">
        <v>44561</v>
      </c>
    </row>
    <row r="129" spans="1:24" s="80" customFormat="1" ht="12.75">
      <c r="A129" s="102">
        <v>6</v>
      </c>
      <c r="B129" s="105" t="s">
        <v>63</v>
      </c>
      <c r="C129" s="105" t="s">
        <v>260</v>
      </c>
      <c r="D129" s="108"/>
      <c r="E129" s="109">
        <v>1</v>
      </c>
      <c r="F129" s="101" t="s">
        <v>246</v>
      </c>
      <c r="G129" s="106" t="s">
        <v>244</v>
      </c>
      <c r="H129" s="101" t="s">
        <v>261</v>
      </c>
      <c r="I129" s="112">
        <v>3</v>
      </c>
      <c r="J129" s="113" t="s">
        <v>51</v>
      </c>
      <c r="K129" s="110">
        <v>0.13</v>
      </c>
      <c r="L129" s="110">
        <v>0</v>
      </c>
      <c r="M129" s="110">
        <v>0</v>
      </c>
      <c r="N129" s="94">
        <f t="shared" si="3"/>
        <v>0.13</v>
      </c>
      <c r="O129" s="95" t="s">
        <v>283</v>
      </c>
      <c r="P129" s="95" t="s">
        <v>268</v>
      </c>
      <c r="Q129" s="96">
        <v>4660326649</v>
      </c>
      <c r="R129" s="97" t="s">
        <v>269</v>
      </c>
      <c r="S129" s="97" t="s">
        <v>268</v>
      </c>
      <c r="T129" s="104" t="s">
        <v>54</v>
      </c>
      <c r="U129" s="104" t="s">
        <v>56</v>
      </c>
      <c r="V129" s="111" t="s">
        <v>55</v>
      </c>
      <c r="W129" s="98">
        <v>44197</v>
      </c>
      <c r="X129" s="98">
        <v>44561</v>
      </c>
    </row>
    <row r="130" spans="1:24" s="80" customFormat="1" ht="12.75">
      <c r="A130" s="102">
        <v>7</v>
      </c>
      <c r="B130" s="105" t="s">
        <v>63</v>
      </c>
      <c r="C130" s="105" t="s">
        <v>260</v>
      </c>
      <c r="D130" s="108"/>
      <c r="E130" s="109">
        <v>1</v>
      </c>
      <c r="F130" s="101" t="s">
        <v>246</v>
      </c>
      <c r="G130" s="106" t="s">
        <v>244</v>
      </c>
      <c r="H130" s="101" t="s">
        <v>262</v>
      </c>
      <c r="I130" s="112">
        <v>14</v>
      </c>
      <c r="J130" s="113" t="s">
        <v>51</v>
      </c>
      <c r="K130" s="110">
        <v>8.87</v>
      </c>
      <c r="L130" s="110">
        <v>0</v>
      </c>
      <c r="M130" s="110">
        <v>0</v>
      </c>
      <c r="N130" s="94">
        <f t="shared" si="3"/>
        <v>8.87</v>
      </c>
      <c r="O130" s="95" t="s">
        <v>283</v>
      </c>
      <c r="P130" s="95" t="s">
        <v>268</v>
      </c>
      <c r="Q130" s="96">
        <v>4660326649</v>
      </c>
      <c r="R130" s="97" t="s">
        <v>269</v>
      </c>
      <c r="S130" s="97" t="s">
        <v>268</v>
      </c>
      <c r="T130" s="104" t="s">
        <v>54</v>
      </c>
      <c r="U130" s="104" t="s">
        <v>56</v>
      </c>
      <c r="V130" s="111" t="s">
        <v>55</v>
      </c>
      <c r="W130" s="98">
        <v>44197</v>
      </c>
      <c r="X130" s="98">
        <v>44561</v>
      </c>
    </row>
    <row r="131" spans="1:24" s="80" customFormat="1" ht="12.75">
      <c r="A131" s="102">
        <v>8</v>
      </c>
      <c r="B131" s="105" t="s">
        <v>63</v>
      </c>
      <c r="C131" s="105" t="s">
        <v>263</v>
      </c>
      <c r="D131" s="108"/>
      <c r="E131" s="109">
        <v>7</v>
      </c>
      <c r="F131" s="101" t="s">
        <v>246</v>
      </c>
      <c r="G131" s="106" t="s">
        <v>244</v>
      </c>
      <c r="H131" s="101" t="s">
        <v>264</v>
      </c>
      <c r="I131" s="112">
        <v>32.5</v>
      </c>
      <c r="J131" s="113" t="s">
        <v>52</v>
      </c>
      <c r="K131" s="110">
        <v>14.96</v>
      </c>
      <c r="L131" s="110">
        <v>24.42</v>
      </c>
      <c r="M131" s="110">
        <v>0</v>
      </c>
      <c r="N131" s="94">
        <f t="shared" si="3"/>
        <v>39.38</v>
      </c>
      <c r="O131" s="95" t="s">
        <v>283</v>
      </c>
      <c r="P131" s="95" t="s">
        <v>268</v>
      </c>
      <c r="Q131" s="96">
        <v>4660326649</v>
      </c>
      <c r="R131" s="97" t="s">
        <v>269</v>
      </c>
      <c r="S131" s="97" t="s">
        <v>268</v>
      </c>
      <c r="T131" s="104" t="s">
        <v>54</v>
      </c>
      <c r="U131" s="104" t="s">
        <v>56</v>
      </c>
      <c r="V131" s="111" t="s">
        <v>55</v>
      </c>
      <c r="W131" s="98">
        <v>44197</v>
      </c>
      <c r="X131" s="98">
        <v>44561</v>
      </c>
    </row>
    <row r="132" spans="1:24" s="80" customFormat="1" ht="12.75">
      <c r="A132" s="102">
        <v>9</v>
      </c>
      <c r="B132" s="105" t="s">
        <v>63</v>
      </c>
      <c r="C132" s="105" t="s">
        <v>263</v>
      </c>
      <c r="D132" s="108"/>
      <c r="E132" s="109">
        <v>7</v>
      </c>
      <c r="F132" s="101" t="s">
        <v>246</v>
      </c>
      <c r="G132" s="106" t="s">
        <v>244</v>
      </c>
      <c r="H132" s="101" t="s">
        <v>265</v>
      </c>
      <c r="I132" s="112">
        <v>2</v>
      </c>
      <c r="J132" s="113" t="s">
        <v>53</v>
      </c>
      <c r="K132" s="110">
        <v>0.19</v>
      </c>
      <c r="L132" s="110">
        <v>0</v>
      </c>
      <c r="M132" s="110">
        <v>0</v>
      </c>
      <c r="N132" s="94">
        <f t="shared" si="3"/>
        <v>0.19</v>
      </c>
      <c r="O132" s="95" t="s">
        <v>283</v>
      </c>
      <c r="P132" s="95" t="s">
        <v>268</v>
      </c>
      <c r="Q132" s="96">
        <v>4660326649</v>
      </c>
      <c r="R132" s="97" t="s">
        <v>269</v>
      </c>
      <c r="S132" s="97" t="s">
        <v>268</v>
      </c>
      <c r="T132" s="104" t="s">
        <v>54</v>
      </c>
      <c r="U132" s="104" t="s">
        <v>56</v>
      </c>
      <c r="V132" s="111" t="s">
        <v>55</v>
      </c>
      <c r="W132" s="98">
        <v>44197</v>
      </c>
      <c r="X132" s="98">
        <v>44561</v>
      </c>
    </row>
    <row r="133" spans="1:24" s="80" customFormat="1" ht="12.75">
      <c r="A133" s="102">
        <v>10</v>
      </c>
      <c r="B133" s="105" t="s">
        <v>266</v>
      </c>
      <c r="C133" s="105" t="s">
        <v>260</v>
      </c>
      <c r="D133" s="108"/>
      <c r="E133" s="109">
        <v>1</v>
      </c>
      <c r="F133" s="101" t="s">
        <v>246</v>
      </c>
      <c r="G133" s="106" t="s">
        <v>244</v>
      </c>
      <c r="H133" s="101" t="s">
        <v>267</v>
      </c>
      <c r="I133" s="112">
        <v>14</v>
      </c>
      <c r="J133" s="113" t="s">
        <v>52</v>
      </c>
      <c r="K133" s="110">
        <v>0.26</v>
      </c>
      <c r="L133" s="110">
        <v>0.3</v>
      </c>
      <c r="M133" s="110">
        <v>0</v>
      </c>
      <c r="N133" s="94">
        <f t="shared" si="3"/>
        <v>0.56</v>
      </c>
      <c r="O133" s="95" t="s">
        <v>283</v>
      </c>
      <c r="P133" s="95" t="s">
        <v>268</v>
      </c>
      <c r="Q133" s="96">
        <v>4660326649</v>
      </c>
      <c r="R133" s="97" t="s">
        <v>269</v>
      </c>
      <c r="S133" s="97" t="s">
        <v>268</v>
      </c>
      <c r="T133" s="104" t="s">
        <v>54</v>
      </c>
      <c r="U133" s="104" t="s">
        <v>56</v>
      </c>
      <c r="V133" s="111" t="s">
        <v>55</v>
      </c>
      <c r="W133" s="98">
        <v>44197</v>
      </c>
      <c r="X133" s="98">
        <v>44561</v>
      </c>
    </row>
    <row r="134" spans="1:24" s="80" customFormat="1" ht="12.75">
      <c r="A134" s="102">
        <v>11</v>
      </c>
      <c r="B134" s="105" t="s">
        <v>63</v>
      </c>
      <c r="C134" s="105" t="s">
        <v>134</v>
      </c>
      <c r="D134" s="108"/>
      <c r="E134" s="109" t="s">
        <v>257</v>
      </c>
      <c r="F134" s="101" t="s">
        <v>258</v>
      </c>
      <c r="G134" s="106" t="s">
        <v>134</v>
      </c>
      <c r="H134" s="101" t="s">
        <v>259</v>
      </c>
      <c r="I134" s="112">
        <v>40.5</v>
      </c>
      <c r="J134" s="113" t="s">
        <v>71</v>
      </c>
      <c r="K134" s="110">
        <v>69.32</v>
      </c>
      <c r="L134" s="110">
        <v>0</v>
      </c>
      <c r="M134" s="110">
        <v>0</v>
      </c>
      <c r="N134" s="94">
        <f t="shared" si="3"/>
        <v>69.32</v>
      </c>
      <c r="O134" s="95" t="s">
        <v>283</v>
      </c>
      <c r="P134" s="95" t="s">
        <v>268</v>
      </c>
      <c r="Q134" s="96">
        <v>4660326649</v>
      </c>
      <c r="R134" s="97" t="s">
        <v>270</v>
      </c>
      <c r="S134" s="97" t="s">
        <v>271</v>
      </c>
      <c r="T134" s="104" t="s">
        <v>54</v>
      </c>
      <c r="U134" s="104" t="s">
        <v>56</v>
      </c>
      <c r="V134" s="111" t="s">
        <v>55</v>
      </c>
      <c r="W134" s="98">
        <v>44197</v>
      </c>
      <c r="X134" s="98">
        <v>44561</v>
      </c>
    </row>
    <row r="135" spans="1:24" s="125" customFormat="1" ht="12.75">
      <c r="A135" s="122"/>
      <c r="B135" s="122"/>
      <c r="C135" s="122"/>
      <c r="D135" s="122"/>
      <c r="E135" s="122"/>
      <c r="F135" s="122"/>
      <c r="G135" s="122"/>
      <c r="H135" s="122"/>
      <c r="I135" s="123">
        <f>SUM(I124:I134)</f>
        <v>208.5</v>
      </c>
      <c r="J135" s="124"/>
      <c r="K135" s="123">
        <f>SUM(K124:K134)</f>
        <v>136.29000000000002</v>
      </c>
      <c r="L135" s="123">
        <f>SUM(L124:L134)</f>
        <v>126.25999999999999</v>
      </c>
      <c r="M135" s="123">
        <f>SUM(M124:M134)</f>
        <v>0</v>
      </c>
      <c r="N135" s="123">
        <f>SUM(N124:N134)</f>
        <v>262.54999999999995</v>
      </c>
      <c r="O135" s="122"/>
      <c r="P135" s="122"/>
      <c r="Q135" s="122"/>
      <c r="R135" s="122"/>
      <c r="S135" s="122"/>
      <c r="T135" s="122"/>
      <c r="U135" s="122"/>
      <c r="V135" s="99"/>
      <c r="W135" s="122"/>
      <c r="X135" s="122"/>
    </row>
    <row r="138" spans="1:24" s="89" customFormat="1" ht="12.75">
      <c r="A138" s="85">
        <v>5</v>
      </c>
      <c r="B138" s="86" t="s">
        <v>23</v>
      </c>
      <c r="C138" s="87" t="s">
        <v>87</v>
      </c>
      <c r="D138" s="85"/>
      <c r="E138" s="74"/>
      <c r="F138" s="85"/>
      <c r="G138" s="73"/>
      <c r="H138" s="75"/>
      <c r="I138" s="76"/>
      <c r="J138" s="76"/>
      <c r="K138" s="88"/>
      <c r="L138" s="88"/>
      <c r="M138" s="88"/>
      <c r="N138" s="88"/>
      <c r="T138" s="76"/>
      <c r="U138" s="76"/>
      <c r="V138" s="90"/>
      <c r="W138" s="91"/>
      <c r="X138" s="91"/>
    </row>
    <row r="139" spans="1:24" s="80" customFormat="1" ht="12.75">
      <c r="A139" s="72"/>
      <c r="B139" s="86" t="s">
        <v>24</v>
      </c>
      <c r="C139" s="92" t="s">
        <v>278</v>
      </c>
      <c r="D139" s="72"/>
      <c r="E139" s="81"/>
      <c r="F139" s="72"/>
      <c r="G139" s="71"/>
      <c r="H139" s="79"/>
      <c r="I139" s="77"/>
      <c r="J139" s="77"/>
      <c r="K139" s="78"/>
      <c r="L139" s="78"/>
      <c r="M139" s="78"/>
      <c r="N139" s="78"/>
      <c r="T139" s="77"/>
      <c r="U139" s="77"/>
      <c r="V139" s="82"/>
      <c r="W139" s="93"/>
      <c r="X139" s="93"/>
    </row>
    <row r="140" spans="1:24" s="80" customFormat="1" ht="12.75">
      <c r="A140" s="72"/>
      <c r="B140" s="86" t="s">
        <v>25</v>
      </c>
      <c r="C140" s="87" t="s">
        <v>101</v>
      </c>
      <c r="D140" s="118"/>
      <c r="E140" s="119"/>
      <c r="F140" s="118"/>
      <c r="G140" s="120"/>
      <c r="H140" s="79"/>
      <c r="I140" s="77"/>
      <c r="J140" s="77"/>
      <c r="K140" s="78"/>
      <c r="L140" s="78"/>
      <c r="M140" s="78"/>
      <c r="N140" s="78"/>
      <c r="T140" s="77"/>
      <c r="U140" s="77"/>
      <c r="V140" s="82"/>
      <c r="W140" s="93"/>
      <c r="X140" s="93"/>
    </row>
    <row r="141" spans="1:24" s="80" customFormat="1" ht="12.75">
      <c r="A141" s="72"/>
      <c r="B141" s="100"/>
      <c r="C141" s="87" t="s">
        <v>102</v>
      </c>
      <c r="D141" s="72"/>
      <c r="E141" s="81"/>
      <c r="F141" s="72"/>
      <c r="G141" s="71"/>
      <c r="H141" s="121"/>
      <c r="I141" s="77"/>
      <c r="J141" s="77"/>
      <c r="K141" s="78"/>
      <c r="L141" s="78"/>
      <c r="M141" s="78"/>
      <c r="N141" s="78"/>
      <c r="T141" s="77"/>
      <c r="U141" s="77"/>
      <c r="V141" s="82"/>
      <c r="W141" s="93"/>
      <c r="X141" s="93"/>
    </row>
    <row r="142" spans="1:24" s="80" customFormat="1" ht="12.75">
      <c r="A142" s="72"/>
      <c r="B142" s="100"/>
      <c r="C142" s="87" t="s">
        <v>103</v>
      </c>
      <c r="D142" s="72"/>
      <c r="E142" s="81"/>
      <c r="F142" s="72"/>
      <c r="G142" s="71"/>
      <c r="H142" s="121"/>
      <c r="I142" s="77"/>
      <c r="J142" s="77"/>
      <c r="K142" s="78"/>
      <c r="L142" s="78"/>
      <c r="M142" s="78"/>
      <c r="N142" s="78"/>
      <c r="T142" s="77"/>
      <c r="U142" s="77"/>
      <c r="V142" s="82"/>
      <c r="W142" s="93"/>
      <c r="X142" s="93"/>
    </row>
    <row r="143" spans="1:24" s="80" customFormat="1" ht="12.75">
      <c r="A143" s="72"/>
      <c r="B143" s="100"/>
      <c r="C143" s="201" t="s">
        <v>50</v>
      </c>
      <c r="D143" s="201"/>
      <c r="E143" s="201"/>
      <c r="F143" s="201"/>
      <c r="G143" s="71"/>
      <c r="H143" s="121"/>
      <c r="I143" s="77"/>
      <c r="J143" s="77"/>
      <c r="K143" s="78"/>
      <c r="L143" s="78"/>
      <c r="M143" s="78"/>
      <c r="N143" s="78"/>
      <c r="T143" s="77"/>
      <c r="U143" s="77"/>
      <c r="V143" s="82"/>
      <c r="W143" s="93"/>
      <c r="X143" s="93"/>
    </row>
    <row r="144" spans="1:24" s="80" customFormat="1" ht="39.75" customHeight="1">
      <c r="A144" s="209" t="s">
        <v>1</v>
      </c>
      <c r="B144" s="198" t="s">
        <v>577</v>
      </c>
      <c r="C144" s="202" t="s">
        <v>578</v>
      </c>
      <c r="D144" s="203"/>
      <c r="E144" s="203"/>
      <c r="F144" s="203"/>
      <c r="G144" s="204"/>
      <c r="H144" s="209" t="s">
        <v>206</v>
      </c>
      <c r="I144" s="206" t="s">
        <v>46</v>
      </c>
      <c r="J144" s="206"/>
      <c r="K144" s="197" t="s">
        <v>28</v>
      </c>
      <c r="L144" s="197"/>
      <c r="M144" s="197"/>
      <c r="N144" s="197"/>
      <c r="O144" s="200" t="s">
        <v>47</v>
      </c>
      <c r="P144" s="200"/>
      <c r="Q144" s="200"/>
      <c r="R144" s="207" t="s">
        <v>579</v>
      </c>
      <c r="S144" s="208"/>
      <c r="T144" s="206" t="s">
        <v>61</v>
      </c>
      <c r="U144" s="206" t="s">
        <v>62</v>
      </c>
      <c r="V144" s="200" t="s">
        <v>34</v>
      </c>
      <c r="W144" s="205" t="s">
        <v>36</v>
      </c>
      <c r="X144" s="205"/>
    </row>
    <row r="145" spans="1:24" s="99" customFormat="1" ht="25.5">
      <c r="A145" s="210"/>
      <c r="B145" s="199"/>
      <c r="C145" s="143" t="s">
        <v>13</v>
      </c>
      <c r="D145" s="139" t="s">
        <v>14</v>
      </c>
      <c r="E145" s="144" t="s">
        <v>32</v>
      </c>
      <c r="F145" s="139" t="s">
        <v>33</v>
      </c>
      <c r="G145" s="139" t="s">
        <v>10</v>
      </c>
      <c r="H145" s="210"/>
      <c r="I145" s="145" t="s">
        <v>26</v>
      </c>
      <c r="J145" s="140" t="s">
        <v>27</v>
      </c>
      <c r="K145" s="140" t="s">
        <v>2</v>
      </c>
      <c r="L145" s="140" t="s">
        <v>3</v>
      </c>
      <c r="M145" s="140" t="s">
        <v>4</v>
      </c>
      <c r="N145" s="140" t="s">
        <v>5</v>
      </c>
      <c r="O145" s="141" t="s">
        <v>12</v>
      </c>
      <c r="P145" s="141" t="s">
        <v>11</v>
      </c>
      <c r="Q145" s="141" t="s">
        <v>0</v>
      </c>
      <c r="R145" s="141" t="s">
        <v>12</v>
      </c>
      <c r="S145" s="141" t="s">
        <v>11</v>
      </c>
      <c r="T145" s="206"/>
      <c r="U145" s="206"/>
      <c r="V145" s="200"/>
      <c r="W145" s="142" t="s">
        <v>29</v>
      </c>
      <c r="X145" s="142" t="s">
        <v>30</v>
      </c>
    </row>
    <row r="146" spans="1:24" s="80" customFormat="1" ht="12.75">
      <c r="A146" s="102">
        <v>1</v>
      </c>
      <c r="B146" s="105" t="s">
        <v>290</v>
      </c>
      <c r="C146" s="105" t="s">
        <v>126</v>
      </c>
      <c r="D146" s="108" t="s">
        <v>291</v>
      </c>
      <c r="E146" s="109">
        <v>8</v>
      </c>
      <c r="F146" s="101" t="s">
        <v>125</v>
      </c>
      <c r="G146" s="106" t="s">
        <v>126</v>
      </c>
      <c r="H146" s="101" t="s">
        <v>292</v>
      </c>
      <c r="I146" s="112">
        <v>27</v>
      </c>
      <c r="J146" s="113" t="s">
        <v>51</v>
      </c>
      <c r="K146" s="110">
        <v>50.87</v>
      </c>
      <c r="L146" s="110">
        <v>0</v>
      </c>
      <c r="M146" s="110">
        <v>0</v>
      </c>
      <c r="N146" s="94">
        <f aca="true" t="shared" si="4" ref="N146:N165">SUM(K146:M146)</f>
        <v>50.87</v>
      </c>
      <c r="O146" s="95" t="s">
        <v>87</v>
      </c>
      <c r="P146" s="95" t="s">
        <v>344</v>
      </c>
      <c r="Q146" s="96">
        <v>4660387786</v>
      </c>
      <c r="R146" s="97" t="s">
        <v>345</v>
      </c>
      <c r="S146" s="97" t="s">
        <v>344</v>
      </c>
      <c r="T146" s="104" t="s">
        <v>54</v>
      </c>
      <c r="U146" s="104" t="s">
        <v>56</v>
      </c>
      <c r="V146" s="111" t="s">
        <v>55</v>
      </c>
      <c r="W146" s="98">
        <v>44197</v>
      </c>
      <c r="X146" s="98">
        <v>44561</v>
      </c>
    </row>
    <row r="147" spans="1:24" s="80" customFormat="1" ht="12.75">
      <c r="A147" s="102">
        <v>2</v>
      </c>
      <c r="B147" s="105" t="s">
        <v>293</v>
      </c>
      <c r="C147" s="105" t="s">
        <v>126</v>
      </c>
      <c r="D147" s="108" t="s">
        <v>294</v>
      </c>
      <c r="E147" s="109"/>
      <c r="F147" s="101" t="s">
        <v>125</v>
      </c>
      <c r="G147" s="106" t="s">
        <v>126</v>
      </c>
      <c r="H147" s="101" t="s">
        <v>295</v>
      </c>
      <c r="I147" s="112">
        <v>2</v>
      </c>
      <c r="J147" s="113" t="s">
        <v>51</v>
      </c>
      <c r="K147" s="110">
        <v>0.66</v>
      </c>
      <c r="L147" s="110">
        <v>0</v>
      </c>
      <c r="M147" s="110">
        <v>0</v>
      </c>
      <c r="N147" s="94">
        <f t="shared" si="4"/>
        <v>0.66</v>
      </c>
      <c r="O147" s="95" t="s">
        <v>87</v>
      </c>
      <c r="P147" s="95" t="s">
        <v>344</v>
      </c>
      <c r="Q147" s="96">
        <v>4660387786</v>
      </c>
      <c r="R147" s="97" t="s">
        <v>345</v>
      </c>
      <c r="S147" s="97" t="s">
        <v>344</v>
      </c>
      <c r="T147" s="104" t="s">
        <v>54</v>
      </c>
      <c r="U147" s="104" t="s">
        <v>56</v>
      </c>
      <c r="V147" s="111" t="s">
        <v>55</v>
      </c>
      <c r="W147" s="98">
        <v>44197</v>
      </c>
      <c r="X147" s="98">
        <v>44561</v>
      </c>
    </row>
    <row r="148" spans="1:24" s="80" customFormat="1" ht="12.75">
      <c r="A148" s="102">
        <v>3</v>
      </c>
      <c r="B148" s="105" t="s">
        <v>296</v>
      </c>
      <c r="C148" s="105" t="s">
        <v>126</v>
      </c>
      <c r="D148" s="108" t="s">
        <v>297</v>
      </c>
      <c r="E148" s="109" t="s">
        <v>245</v>
      </c>
      <c r="F148" s="101" t="s">
        <v>125</v>
      </c>
      <c r="G148" s="106" t="s">
        <v>126</v>
      </c>
      <c r="H148" s="101" t="s">
        <v>298</v>
      </c>
      <c r="I148" s="112">
        <v>1</v>
      </c>
      <c r="J148" s="113" t="s">
        <v>273</v>
      </c>
      <c r="K148" s="110">
        <v>0.01</v>
      </c>
      <c r="L148" s="110">
        <v>0</v>
      </c>
      <c r="M148" s="110">
        <v>0</v>
      </c>
      <c r="N148" s="94">
        <f t="shared" si="4"/>
        <v>0.01</v>
      </c>
      <c r="O148" s="95" t="s">
        <v>87</v>
      </c>
      <c r="P148" s="95" t="s">
        <v>344</v>
      </c>
      <c r="Q148" s="96">
        <v>4660387786</v>
      </c>
      <c r="R148" s="97" t="s">
        <v>345</v>
      </c>
      <c r="S148" s="97" t="s">
        <v>344</v>
      </c>
      <c r="T148" s="104" t="s">
        <v>54</v>
      </c>
      <c r="U148" s="104" t="s">
        <v>56</v>
      </c>
      <c r="V148" s="111" t="s">
        <v>55</v>
      </c>
      <c r="W148" s="98">
        <v>44197</v>
      </c>
      <c r="X148" s="98">
        <v>44561</v>
      </c>
    </row>
    <row r="149" spans="1:24" s="80" customFormat="1" ht="12.75">
      <c r="A149" s="102">
        <v>4</v>
      </c>
      <c r="B149" s="105" t="s">
        <v>296</v>
      </c>
      <c r="C149" s="105" t="s">
        <v>126</v>
      </c>
      <c r="D149" s="108" t="s">
        <v>299</v>
      </c>
      <c r="E149" s="109" t="s">
        <v>300</v>
      </c>
      <c r="F149" s="101" t="s">
        <v>125</v>
      </c>
      <c r="G149" s="106" t="s">
        <v>126</v>
      </c>
      <c r="H149" s="101" t="s">
        <v>301</v>
      </c>
      <c r="I149" s="112">
        <v>1</v>
      </c>
      <c r="J149" s="113" t="s">
        <v>273</v>
      </c>
      <c r="K149" s="110">
        <v>0.01</v>
      </c>
      <c r="L149" s="110">
        <v>0</v>
      </c>
      <c r="M149" s="110">
        <v>0</v>
      </c>
      <c r="N149" s="94">
        <f t="shared" si="4"/>
        <v>0.01</v>
      </c>
      <c r="O149" s="95" t="s">
        <v>87</v>
      </c>
      <c r="P149" s="95" t="s">
        <v>344</v>
      </c>
      <c r="Q149" s="96">
        <v>4660387786</v>
      </c>
      <c r="R149" s="97" t="s">
        <v>345</v>
      </c>
      <c r="S149" s="97" t="s">
        <v>344</v>
      </c>
      <c r="T149" s="104" t="s">
        <v>54</v>
      </c>
      <c r="U149" s="104" t="s">
        <v>56</v>
      </c>
      <c r="V149" s="111" t="s">
        <v>55</v>
      </c>
      <c r="W149" s="98">
        <v>44197</v>
      </c>
      <c r="X149" s="98">
        <v>44561</v>
      </c>
    </row>
    <row r="150" spans="1:24" s="80" customFormat="1" ht="12.75">
      <c r="A150" s="102">
        <v>5</v>
      </c>
      <c r="B150" s="105" t="s">
        <v>296</v>
      </c>
      <c r="C150" s="105" t="s">
        <v>126</v>
      </c>
      <c r="D150" s="108" t="s">
        <v>302</v>
      </c>
      <c r="E150" s="109" t="s">
        <v>303</v>
      </c>
      <c r="F150" s="101" t="s">
        <v>125</v>
      </c>
      <c r="G150" s="106" t="s">
        <v>126</v>
      </c>
      <c r="H150" s="101" t="s">
        <v>304</v>
      </c>
      <c r="I150" s="112">
        <v>1</v>
      </c>
      <c r="J150" s="113" t="s">
        <v>273</v>
      </c>
      <c r="K150" s="110">
        <v>0.01</v>
      </c>
      <c r="L150" s="110">
        <v>0</v>
      </c>
      <c r="M150" s="110">
        <v>0</v>
      </c>
      <c r="N150" s="94">
        <f t="shared" si="4"/>
        <v>0.01</v>
      </c>
      <c r="O150" s="95" t="s">
        <v>87</v>
      </c>
      <c r="P150" s="95" t="s">
        <v>344</v>
      </c>
      <c r="Q150" s="96">
        <v>4660387786</v>
      </c>
      <c r="R150" s="97" t="s">
        <v>345</v>
      </c>
      <c r="S150" s="97" t="s">
        <v>344</v>
      </c>
      <c r="T150" s="104" t="s">
        <v>54</v>
      </c>
      <c r="U150" s="104" t="s">
        <v>56</v>
      </c>
      <c r="V150" s="111" t="s">
        <v>55</v>
      </c>
      <c r="W150" s="98">
        <v>44197</v>
      </c>
      <c r="X150" s="98">
        <v>44561</v>
      </c>
    </row>
    <row r="151" spans="1:24" s="80" customFormat="1" ht="12.75">
      <c r="A151" s="102">
        <v>6</v>
      </c>
      <c r="B151" s="105" t="s">
        <v>144</v>
      </c>
      <c r="C151" s="105" t="s">
        <v>126</v>
      </c>
      <c r="D151" s="108" t="s">
        <v>305</v>
      </c>
      <c r="E151" s="109" t="s">
        <v>306</v>
      </c>
      <c r="F151" s="101" t="s">
        <v>125</v>
      </c>
      <c r="G151" s="106" t="s">
        <v>126</v>
      </c>
      <c r="H151" s="101" t="s">
        <v>307</v>
      </c>
      <c r="I151" s="112">
        <v>12.5</v>
      </c>
      <c r="J151" s="113" t="s">
        <v>51</v>
      </c>
      <c r="K151" s="110">
        <v>5</v>
      </c>
      <c r="L151" s="110">
        <v>0</v>
      </c>
      <c r="M151" s="110">
        <v>0</v>
      </c>
      <c r="N151" s="94">
        <f t="shared" si="4"/>
        <v>5</v>
      </c>
      <c r="O151" s="95" t="s">
        <v>87</v>
      </c>
      <c r="P151" s="95" t="s">
        <v>344</v>
      </c>
      <c r="Q151" s="96">
        <v>4660387786</v>
      </c>
      <c r="R151" s="97" t="s">
        <v>345</v>
      </c>
      <c r="S151" s="97" t="s">
        <v>344</v>
      </c>
      <c r="T151" s="104" t="s">
        <v>54</v>
      </c>
      <c r="U151" s="104" t="s">
        <v>56</v>
      </c>
      <c r="V151" s="111" t="s">
        <v>55</v>
      </c>
      <c r="W151" s="98">
        <v>44197</v>
      </c>
      <c r="X151" s="98">
        <v>44561</v>
      </c>
    </row>
    <row r="152" spans="1:24" s="80" customFormat="1" ht="12.75">
      <c r="A152" s="102">
        <v>7</v>
      </c>
      <c r="B152" s="105" t="s">
        <v>308</v>
      </c>
      <c r="C152" s="105" t="s">
        <v>126</v>
      </c>
      <c r="D152" s="108" t="s">
        <v>309</v>
      </c>
      <c r="E152" s="109" t="s">
        <v>310</v>
      </c>
      <c r="F152" s="101" t="s">
        <v>125</v>
      </c>
      <c r="G152" s="106" t="s">
        <v>126</v>
      </c>
      <c r="H152" s="101" t="s">
        <v>311</v>
      </c>
      <c r="I152" s="112">
        <v>65</v>
      </c>
      <c r="J152" s="113" t="s">
        <v>312</v>
      </c>
      <c r="K152" s="110">
        <v>79.64</v>
      </c>
      <c r="L152" s="110">
        <v>193.64</v>
      </c>
      <c r="M152" s="110">
        <v>0</v>
      </c>
      <c r="N152" s="94">
        <f t="shared" si="4"/>
        <v>273.28</v>
      </c>
      <c r="O152" s="95" t="s">
        <v>87</v>
      </c>
      <c r="P152" s="95" t="s">
        <v>344</v>
      </c>
      <c r="Q152" s="96">
        <v>4660387786</v>
      </c>
      <c r="R152" s="97" t="s">
        <v>346</v>
      </c>
      <c r="S152" s="97" t="s">
        <v>347</v>
      </c>
      <c r="T152" s="104" t="s">
        <v>54</v>
      </c>
      <c r="U152" s="104" t="s">
        <v>56</v>
      </c>
      <c r="V152" s="111" t="s">
        <v>55</v>
      </c>
      <c r="W152" s="98">
        <v>44197</v>
      </c>
      <c r="X152" s="98">
        <v>44561</v>
      </c>
    </row>
    <row r="153" spans="1:24" s="80" customFormat="1" ht="12.75">
      <c r="A153" s="102">
        <v>8</v>
      </c>
      <c r="B153" s="105" t="s">
        <v>313</v>
      </c>
      <c r="C153" s="105" t="s">
        <v>126</v>
      </c>
      <c r="D153" s="108" t="s">
        <v>314</v>
      </c>
      <c r="E153" s="109">
        <v>13</v>
      </c>
      <c r="F153" s="101" t="s">
        <v>125</v>
      </c>
      <c r="G153" s="106" t="s">
        <v>126</v>
      </c>
      <c r="H153" s="101" t="s">
        <v>315</v>
      </c>
      <c r="I153" s="112">
        <v>12.5</v>
      </c>
      <c r="J153" s="113" t="s">
        <v>51</v>
      </c>
      <c r="K153" s="110">
        <v>4.65</v>
      </c>
      <c r="L153" s="110">
        <v>0</v>
      </c>
      <c r="M153" s="110">
        <v>0</v>
      </c>
      <c r="N153" s="94">
        <f t="shared" si="4"/>
        <v>4.65</v>
      </c>
      <c r="O153" s="95" t="s">
        <v>87</v>
      </c>
      <c r="P153" s="95" t="s">
        <v>344</v>
      </c>
      <c r="Q153" s="96">
        <v>4660387786</v>
      </c>
      <c r="R153" s="97" t="s">
        <v>346</v>
      </c>
      <c r="S153" s="97" t="s">
        <v>347</v>
      </c>
      <c r="T153" s="104" t="s">
        <v>54</v>
      </c>
      <c r="U153" s="104" t="s">
        <v>56</v>
      </c>
      <c r="V153" s="111" t="s">
        <v>55</v>
      </c>
      <c r="W153" s="98">
        <v>44197</v>
      </c>
      <c r="X153" s="98">
        <v>44561</v>
      </c>
    </row>
    <row r="154" spans="1:24" s="80" customFormat="1" ht="12.75">
      <c r="A154" s="102">
        <v>9</v>
      </c>
      <c r="B154" s="105" t="s">
        <v>316</v>
      </c>
      <c r="C154" s="105" t="s">
        <v>126</v>
      </c>
      <c r="D154" s="108" t="s">
        <v>115</v>
      </c>
      <c r="E154" s="109">
        <v>1</v>
      </c>
      <c r="F154" s="101" t="s">
        <v>125</v>
      </c>
      <c r="G154" s="106" t="s">
        <v>126</v>
      </c>
      <c r="H154" s="101" t="s">
        <v>317</v>
      </c>
      <c r="I154" s="112">
        <v>16.5</v>
      </c>
      <c r="J154" s="113" t="s">
        <v>51</v>
      </c>
      <c r="K154" s="110">
        <v>4.84</v>
      </c>
      <c r="L154" s="110">
        <v>0</v>
      </c>
      <c r="M154" s="110">
        <v>0</v>
      </c>
      <c r="N154" s="94">
        <f t="shared" si="4"/>
        <v>4.84</v>
      </c>
      <c r="O154" s="95" t="s">
        <v>87</v>
      </c>
      <c r="P154" s="95" t="s">
        <v>344</v>
      </c>
      <c r="Q154" s="96">
        <v>4660387786</v>
      </c>
      <c r="R154" s="97" t="s">
        <v>346</v>
      </c>
      <c r="S154" s="97" t="s">
        <v>347</v>
      </c>
      <c r="T154" s="104" t="s">
        <v>54</v>
      </c>
      <c r="U154" s="104" t="s">
        <v>56</v>
      </c>
      <c r="V154" s="111" t="s">
        <v>55</v>
      </c>
      <c r="W154" s="98">
        <v>44197</v>
      </c>
      <c r="X154" s="98">
        <v>44561</v>
      </c>
    </row>
    <row r="155" spans="1:24" s="80" customFormat="1" ht="12.75">
      <c r="A155" s="102">
        <v>10</v>
      </c>
      <c r="B155" s="105" t="s">
        <v>318</v>
      </c>
      <c r="C155" s="105" t="s">
        <v>126</v>
      </c>
      <c r="D155" s="108" t="s">
        <v>319</v>
      </c>
      <c r="E155" s="109" t="s">
        <v>65</v>
      </c>
      <c r="F155" s="101" t="s">
        <v>125</v>
      </c>
      <c r="G155" s="106" t="s">
        <v>126</v>
      </c>
      <c r="H155" s="101" t="s">
        <v>320</v>
      </c>
      <c r="I155" s="112">
        <v>11</v>
      </c>
      <c r="J155" s="113" t="s">
        <v>51</v>
      </c>
      <c r="K155" s="110">
        <v>5.55</v>
      </c>
      <c r="L155" s="110">
        <v>0</v>
      </c>
      <c r="M155" s="110">
        <v>0</v>
      </c>
      <c r="N155" s="94">
        <f t="shared" si="4"/>
        <v>5.55</v>
      </c>
      <c r="O155" s="95" t="s">
        <v>87</v>
      </c>
      <c r="P155" s="95" t="s">
        <v>344</v>
      </c>
      <c r="Q155" s="96">
        <v>4660387786</v>
      </c>
      <c r="R155" s="97" t="s">
        <v>318</v>
      </c>
      <c r="S155" s="97" t="s">
        <v>348</v>
      </c>
      <c r="T155" s="104" t="s">
        <v>54</v>
      </c>
      <c r="U155" s="104" t="s">
        <v>56</v>
      </c>
      <c r="V155" s="111" t="s">
        <v>55</v>
      </c>
      <c r="W155" s="98">
        <v>44197</v>
      </c>
      <c r="X155" s="98">
        <v>44561</v>
      </c>
    </row>
    <row r="156" spans="1:24" s="80" customFormat="1" ht="12.75">
      <c r="A156" s="102">
        <v>11</v>
      </c>
      <c r="B156" s="95" t="s">
        <v>321</v>
      </c>
      <c r="C156" s="105" t="s">
        <v>126</v>
      </c>
      <c r="D156" s="108" t="s">
        <v>175</v>
      </c>
      <c r="E156" s="109">
        <v>18</v>
      </c>
      <c r="F156" s="101" t="s">
        <v>125</v>
      </c>
      <c r="G156" s="106" t="s">
        <v>126</v>
      </c>
      <c r="H156" s="101" t="s">
        <v>322</v>
      </c>
      <c r="I156" s="112">
        <v>26</v>
      </c>
      <c r="J156" s="113" t="s">
        <v>52</v>
      </c>
      <c r="K156" s="110">
        <v>7.04</v>
      </c>
      <c r="L156" s="110">
        <v>31.37</v>
      </c>
      <c r="M156" s="110">
        <v>0</v>
      </c>
      <c r="N156" s="94">
        <f t="shared" si="4"/>
        <v>38.410000000000004</v>
      </c>
      <c r="O156" s="95" t="s">
        <v>87</v>
      </c>
      <c r="P156" s="95" t="s">
        <v>344</v>
      </c>
      <c r="Q156" s="96">
        <v>4660387786</v>
      </c>
      <c r="R156" s="97" t="s">
        <v>349</v>
      </c>
      <c r="S156" s="97" t="s">
        <v>350</v>
      </c>
      <c r="T156" s="104" t="s">
        <v>54</v>
      </c>
      <c r="U156" s="104" t="s">
        <v>56</v>
      </c>
      <c r="V156" s="111" t="s">
        <v>55</v>
      </c>
      <c r="W156" s="98">
        <v>44197</v>
      </c>
      <c r="X156" s="98">
        <v>44561</v>
      </c>
    </row>
    <row r="157" spans="1:24" s="80" customFormat="1" ht="12.75">
      <c r="A157" s="102">
        <v>12</v>
      </c>
      <c r="B157" s="95" t="s">
        <v>318</v>
      </c>
      <c r="C157" s="105" t="s">
        <v>126</v>
      </c>
      <c r="D157" s="108" t="s">
        <v>319</v>
      </c>
      <c r="E157" s="109">
        <v>8</v>
      </c>
      <c r="F157" s="101" t="s">
        <v>125</v>
      </c>
      <c r="G157" s="106" t="s">
        <v>126</v>
      </c>
      <c r="H157" s="101" t="s">
        <v>323</v>
      </c>
      <c r="I157" s="112">
        <v>27</v>
      </c>
      <c r="J157" s="113" t="s">
        <v>51</v>
      </c>
      <c r="K157" s="110">
        <v>22.47</v>
      </c>
      <c r="L157" s="110">
        <v>0</v>
      </c>
      <c r="M157" s="110">
        <v>0</v>
      </c>
      <c r="N157" s="94">
        <f t="shared" si="4"/>
        <v>22.47</v>
      </c>
      <c r="O157" s="95" t="s">
        <v>87</v>
      </c>
      <c r="P157" s="95" t="s">
        <v>344</v>
      </c>
      <c r="Q157" s="96">
        <v>4660387786</v>
      </c>
      <c r="R157" s="97" t="s">
        <v>318</v>
      </c>
      <c r="S157" s="97" t="s">
        <v>351</v>
      </c>
      <c r="T157" s="104" t="s">
        <v>54</v>
      </c>
      <c r="U157" s="104" t="s">
        <v>56</v>
      </c>
      <c r="V157" s="111" t="s">
        <v>55</v>
      </c>
      <c r="W157" s="98">
        <v>44197</v>
      </c>
      <c r="X157" s="98">
        <v>44561</v>
      </c>
    </row>
    <row r="158" spans="1:24" s="80" customFormat="1" ht="12.75">
      <c r="A158" s="102">
        <v>13</v>
      </c>
      <c r="B158" s="105" t="s">
        <v>324</v>
      </c>
      <c r="C158" s="105" t="s">
        <v>126</v>
      </c>
      <c r="D158" s="108" t="s">
        <v>325</v>
      </c>
      <c r="E158" s="109">
        <v>1</v>
      </c>
      <c r="F158" s="101" t="s">
        <v>125</v>
      </c>
      <c r="G158" s="106" t="s">
        <v>126</v>
      </c>
      <c r="H158" s="101" t="s">
        <v>326</v>
      </c>
      <c r="I158" s="112">
        <v>27</v>
      </c>
      <c r="J158" s="113" t="s">
        <v>51</v>
      </c>
      <c r="K158" s="110">
        <v>34.79</v>
      </c>
      <c r="L158" s="110">
        <v>0</v>
      </c>
      <c r="M158" s="110">
        <v>0</v>
      </c>
      <c r="N158" s="94">
        <f t="shared" si="4"/>
        <v>34.79</v>
      </c>
      <c r="O158" s="95" t="s">
        <v>87</v>
      </c>
      <c r="P158" s="95" t="s">
        <v>344</v>
      </c>
      <c r="Q158" s="96">
        <v>4660387786</v>
      </c>
      <c r="R158" s="97" t="s">
        <v>352</v>
      </c>
      <c r="S158" s="97" t="s">
        <v>353</v>
      </c>
      <c r="T158" s="104" t="s">
        <v>54</v>
      </c>
      <c r="U158" s="104" t="s">
        <v>56</v>
      </c>
      <c r="V158" s="111" t="s">
        <v>55</v>
      </c>
      <c r="W158" s="98">
        <v>44197</v>
      </c>
      <c r="X158" s="98">
        <v>44561</v>
      </c>
    </row>
    <row r="159" spans="1:24" s="80" customFormat="1" ht="12.75">
      <c r="A159" s="102">
        <v>14</v>
      </c>
      <c r="B159" s="105" t="s">
        <v>327</v>
      </c>
      <c r="C159" s="105" t="s">
        <v>126</v>
      </c>
      <c r="D159" s="108" t="s">
        <v>328</v>
      </c>
      <c r="E159" s="109">
        <v>13</v>
      </c>
      <c r="F159" s="101" t="s">
        <v>125</v>
      </c>
      <c r="G159" s="106" t="s">
        <v>126</v>
      </c>
      <c r="H159" s="101" t="s">
        <v>329</v>
      </c>
      <c r="I159" s="112">
        <v>27</v>
      </c>
      <c r="J159" s="113" t="s">
        <v>51</v>
      </c>
      <c r="K159" s="110">
        <v>17.66</v>
      </c>
      <c r="L159" s="110">
        <v>0</v>
      </c>
      <c r="M159" s="110">
        <v>0</v>
      </c>
      <c r="N159" s="94">
        <f t="shared" si="4"/>
        <v>17.66</v>
      </c>
      <c r="O159" s="95" t="s">
        <v>87</v>
      </c>
      <c r="P159" s="95" t="s">
        <v>344</v>
      </c>
      <c r="Q159" s="96">
        <v>4660387786</v>
      </c>
      <c r="R159" s="97" t="s">
        <v>327</v>
      </c>
      <c r="S159" s="97" t="s">
        <v>354</v>
      </c>
      <c r="T159" s="104" t="s">
        <v>54</v>
      </c>
      <c r="U159" s="104" t="s">
        <v>56</v>
      </c>
      <c r="V159" s="111" t="s">
        <v>55</v>
      </c>
      <c r="W159" s="98">
        <v>44197</v>
      </c>
      <c r="X159" s="98">
        <v>44561</v>
      </c>
    </row>
    <row r="160" spans="1:24" s="80" customFormat="1" ht="12.75">
      <c r="A160" s="102">
        <v>15</v>
      </c>
      <c r="B160" s="105" t="s">
        <v>330</v>
      </c>
      <c r="C160" s="105" t="s">
        <v>126</v>
      </c>
      <c r="D160" s="108" t="s">
        <v>325</v>
      </c>
      <c r="E160" s="109">
        <v>2</v>
      </c>
      <c r="F160" s="101" t="s">
        <v>125</v>
      </c>
      <c r="G160" s="106" t="s">
        <v>126</v>
      </c>
      <c r="H160" s="101" t="s">
        <v>331</v>
      </c>
      <c r="I160" s="112">
        <v>20</v>
      </c>
      <c r="J160" s="113" t="s">
        <v>51</v>
      </c>
      <c r="K160" s="110">
        <v>20.8</v>
      </c>
      <c r="L160" s="110">
        <v>0</v>
      </c>
      <c r="M160" s="110">
        <v>0</v>
      </c>
      <c r="N160" s="94">
        <f t="shared" si="4"/>
        <v>20.8</v>
      </c>
      <c r="O160" s="95" t="s">
        <v>87</v>
      </c>
      <c r="P160" s="95" t="s">
        <v>344</v>
      </c>
      <c r="Q160" s="96">
        <v>4660387786</v>
      </c>
      <c r="R160" s="97" t="s">
        <v>352</v>
      </c>
      <c r="S160" s="97" t="s">
        <v>353</v>
      </c>
      <c r="T160" s="104" t="s">
        <v>54</v>
      </c>
      <c r="U160" s="104" t="s">
        <v>56</v>
      </c>
      <c r="V160" s="111" t="s">
        <v>55</v>
      </c>
      <c r="W160" s="98">
        <v>44197</v>
      </c>
      <c r="X160" s="98">
        <v>44561</v>
      </c>
    </row>
    <row r="161" spans="1:24" s="80" customFormat="1" ht="12.75">
      <c r="A161" s="102">
        <v>16</v>
      </c>
      <c r="B161" s="105" t="s">
        <v>324</v>
      </c>
      <c r="C161" s="105" t="s">
        <v>126</v>
      </c>
      <c r="D161" s="108" t="s">
        <v>325</v>
      </c>
      <c r="E161" s="109">
        <v>2</v>
      </c>
      <c r="F161" s="101" t="s">
        <v>125</v>
      </c>
      <c r="G161" s="106" t="s">
        <v>126</v>
      </c>
      <c r="H161" s="101" t="s">
        <v>332</v>
      </c>
      <c r="I161" s="115">
        <v>27</v>
      </c>
      <c r="J161" s="111" t="s">
        <v>51</v>
      </c>
      <c r="K161" s="110">
        <v>23.65</v>
      </c>
      <c r="L161" s="110">
        <v>0</v>
      </c>
      <c r="M161" s="110">
        <v>0</v>
      </c>
      <c r="N161" s="94">
        <f t="shared" si="4"/>
        <v>23.65</v>
      </c>
      <c r="O161" s="105" t="s">
        <v>87</v>
      </c>
      <c r="P161" s="105" t="s">
        <v>344</v>
      </c>
      <c r="Q161" s="101">
        <v>4660387786</v>
      </c>
      <c r="R161" s="106" t="s">
        <v>352</v>
      </c>
      <c r="S161" s="97" t="s">
        <v>353</v>
      </c>
      <c r="T161" s="128" t="s">
        <v>54</v>
      </c>
      <c r="U161" s="128" t="s">
        <v>56</v>
      </c>
      <c r="V161" s="111" t="s">
        <v>55</v>
      </c>
      <c r="W161" s="107">
        <v>44197</v>
      </c>
      <c r="X161" s="107">
        <v>44561</v>
      </c>
    </row>
    <row r="162" spans="1:24" s="80" customFormat="1" ht="12.75">
      <c r="A162" s="102">
        <v>17</v>
      </c>
      <c r="B162" s="105" t="s">
        <v>333</v>
      </c>
      <c r="C162" s="105" t="s">
        <v>126</v>
      </c>
      <c r="D162" s="108" t="s">
        <v>175</v>
      </c>
      <c r="E162" s="109" t="s">
        <v>334</v>
      </c>
      <c r="F162" s="101" t="s">
        <v>125</v>
      </c>
      <c r="G162" s="106" t="s">
        <v>126</v>
      </c>
      <c r="H162" s="101" t="s">
        <v>335</v>
      </c>
      <c r="I162" s="115">
        <v>16.5</v>
      </c>
      <c r="J162" s="113" t="s">
        <v>51</v>
      </c>
      <c r="K162" s="110">
        <v>24.06</v>
      </c>
      <c r="L162" s="110">
        <v>0</v>
      </c>
      <c r="M162" s="110">
        <v>0</v>
      </c>
      <c r="N162" s="94">
        <f t="shared" si="4"/>
        <v>24.06</v>
      </c>
      <c r="O162" s="95" t="s">
        <v>87</v>
      </c>
      <c r="P162" s="95" t="s">
        <v>344</v>
      </c>
      <c r="Q162" s="96">
        <v>4660387786</v>
      </c>
      <c r="R162" s="97" t="s">
        <v>355</v>
      </c>
      <c r="S162" s="97" t="s">
        <v>356</v>
      </c>
      <c r="T162" s="104" t="s">
        <v>54</v>
      </c>
      <c r="U162" s="104" t="s">
        <v>56</v>
      </c>
      <c r="V162" s="111" t="s">
        <v>55</v>
      </c>
      <c r="W162" s="98">
        <v>44197</v>
      </c>
      <c r="X162" s="98">
        <v>44561</v>
      </c>
    </row>
    <row r="163" spans="1:24" s="80" customFormat="1" ht="12.75">
      <c r="A163" s="102">
        <v>18</v>
      </c>
      <c r="B163" s="105" t="s">
        <v>338</v>
      </c>
      <c r="C163" s="105" t="s">
        <v>126</v>
      </c>
      <c r="D163" s="108" t="s">
        <v>337</v>
      </c>
      <c r="E163" s="109">
        <v>22</v>
      </c>
      <c r="F163" s="101" t="s">
        <v>125</v>
      </c>
      <c r="G163" s="106" t="s">
        <v>126</v>
      </c>
      <c r="H163" s="101" t="s">
        <v>339</v>
      </c>
      <c r="I163" s="115">
        <v>10.5</v>
      </c>
      <c r="J163" s="111" t="s">
        <v>51</v>
      </c>
      <c r="K163" s="110">
        <v>0.08</v>
      </c>
      <c r="L163" s="110">
        <v>0</v>
      </c>
      <c r="M163" s="110">
        <v>0</v>
      </c>
      <c r="N163" s="94">
        <f t="shared" si="4"/>
        <v>0.08</v>
      </c>
      <c r="O163" s="105" t="s">
        <v>357</v>
      </c>
      <c r="P163" s="105" t="s">
        <v>358</v>
      </c>
      <c r="Q163" s="101">
        <v>4660371472</v>
      </c>
      <c r="R163" s="106" t="s">
        <v>357</v>
      </c>
      <c r="S163" s="106" t="s">
        <v>358</v>
      </c>
      <c r="T163" s="128" t="s">
        <v>54</v>
      </c>
      <c r="U163" s="128" t="s">
        <v>56</v>
      </c>
      <c r="V163" s="111" t="s">
        <v>55</v>
      </c>
      <c r="W163" s="107">
        <v>44197</v>
      </c>
      <c r="X163" s="107">
        <v>44561</v>
      </c>
    </row>
    <row r="164" spans="1:24" s="80" customFormat="1" ht="12.75">
      <c r="A164" s="102">
        <v>19</v>
      </c>
      <c r="B164" s="105" t="s">
        <v>340</v>
      </c>
      <c r="C164" s="105" t="s">
        <v>126</v>
      </c>
      <c r="D164" s="108" t="s">
        <v>336</v>
      </c>
      <c r="E164" s="109">
        <v>33</v>
      </c>
      <c r="F164" s="101" t="s">
        <v>125</v>
      </c>
      <c r="G164" s="106" t="s">
        <v>126</v>
      </c>
      <c r="H164" s="101" t="s">
        <v>341</v>
      </c>
      <c r="I164" s="112">
        <v>27</v>
      </c>
      <c r="J164" s="113" t="s">
        <v>51</v>
      </c>
      <c r="K164" s="110">
        <v>5.46</v>
      </c>
      <c r="L164" s="110">
        <v>0</v>
      </c>
      <c r="M164" s="110">
        <v>0</v>
      </c>
      <c r="N164" s="94">
        <f t="shared" si="4"/>
        <v>5.46</v>
      </c>
      <c r="O164" s="95" t="s">
        <v>357</v>
      </c>
      <c r="P164" s="95" t="s">
        <v>358</v>
      </c>
      <c r="Q164" s="96">
        <v>4660371472</v>
      </c>
      <c r="R164" s="97" t="s">
        <v>357</v>
      </c>
      <c r="S164" s="97" t="s">
        <v>358</v>
      </c>
      <c r="T164" s="104" t="s">
        <v>54</v>
      </c>
      <c r="U164" s="104" t="s">
        <v>56</v>
      </c>
      <c r="V164" s="111" t="s">
        <v>55</v>
      </c>
      <c r="W164" s="98">
        <v>44197</v>
      </c>
      <c r="X164" s="98">
        <v>44561</v>
      </c>
    </row>
    <row r="165" spans="1:24" s="80" customFormat="1" ht="12.75">
      <c r="A165" s="102">
        <v>20</v>
      </c>
      <c r="B165" s="105" t="s">
        <v>69</v>
      </c>
      <c r="C165" s="105" t="s">
        <v>126</v>
      </c>
      <c r="D165" s="108" t="s">
        <v>342</v>
      </c>
      <c r="E165" s="109">
        <v>15</v>
      </c>
      <c r="F165" s="101" t="s">
        <v>125</v>
      </c>
      <c r="G165" s="106" t="s">
        <v>126</v>
      </c>
      <c r="H165" s="101" t="s">
        <v>343</v>
      </c>
      <c r="I165" s="112">
        <v>12.5</v>
      </c>
      <c r="J165" s="113" t="s">
        <v>51</v>
      </c>
      <c r="K165" s="110">
        <v>1.51</v>
      </c>
      <c r="L165" s="110">
        <v>0</v>
      </c>
      <c r="M165" s="110">
        <v>0</v>
      </c>
      <c r="N165" s="94">
        <f t="shared" si="4"/>
        <v>1.51</v>
      </c>
      <c r="O165" s="95" t="s">
        <v>359</v>
      </c>
      <c r="P165" s="95" t="s">
        <v>358</v>
      </c>
      <c r="Q165" s="96">
        <v>4660371489</v>
      </c>
      <c r="R165" s="97" t="s">
        <v>359</v>
      </c>
      <c r="S165" s="97" t="s">
        <v>358</v>
      </c>
      <c r="T165" s="104" t="s">
        <v>54</v>
      </c>
      <c r="U165" s="104" t="s">
        <v>56</v>
      </c>
      <c r="V165" s="111" t="s">
        <v>55</v>
      </c>
      <c r="W165" s="98">
        <v>44197</v>
      </c>
      <c r="X165" s="98">
        <v>44561</v>
      </c>
    </row>
    <row r="166" spans="1:24" s="125" customFormat="1" ht="12.75">
      <c r="A166" s="122"/>
      <c r="B166" s="122"/>
      <c r="C166" s="122"/>
      <c r="D166" s="122"/>
      <c r="E166" s="122"/>
      <c r="F166" s="122"/>
      <c r="G166" s="122"/>
      <c r="H166" s="122"/>
      <c r="I166" s="123">
        <f>SUM(I146:I165)</f>
        <v>370</v>
      </c>
      <c r="J166" s="124"/>
      <c r="K166" s="123">
        <f>SUM(K146:K165)</f>
        <v>308.75999999999993</v>
      </c>
      <c r="L166" s="123">
        <f>SUM(L146:L165)</f>
        <v>225.01</v>
      </c>
      <c r="M166" s="123">
        <f>SUM(M146:M165)</f>
        <v>0</v>
      </c>
      <c r="N166" s="123">
        <f>SUM(N146:N165)</f>
        <v>533.7700000000001</v>
      </c>
      <c r="O166" s="122"/>
      <c r="P166" s="122"/>
      <c r="Q166" s="122"/>
      <c r="R166" s="122"/>
      <c r="S166" s="122"/>
      <c r="T166" s="122"/>
      <c r="U166" s="122"/>
      <c r="V166" s="99"/>
      <c r="W166" s="122"/>
      <c r="X166" s="122"/>
    </row>
    <row r="170" spans="1:24" s="89" customFormat="1" ht="12.75">
      <c r="A170" s="85">
        <v>6</v>
      </c>
      <c r="B170" s="86" t="s">
        <v>23</v>
      </c>
      <c r="C170" s="87" t="s">
        <v>86</v>
      </c>
      <c r="D170" s="85"/>
      <c r="E170" s="74"/>
      <c r="F170" s="85"/>
      <c r="G170" s="73"/>
      <c r="H170" s="75"/>
      <c r="I170" s="76"/>
      <c r="J170" s="76"/>
      <c r="K170" s="88"/>
      <c r="L170" s="88"/>
      <c r="M170" s="88"/>
      <c r="N170" s="88"/>
      <c r="T170" s="76"/>
      <c r="U170" s="76"/>
      <c r="V170" s="90"/>
      <c r="W170" s="91"/>
      <c r="X170" s="91"/>
    </row>
    <row r="171" spans="1:24" s="80" customFormat="1" ht="12.75">
      <c r="A171" s="85"/>
      <c r="B171" s="86" t="s">
        <v>24</v>
      </c>
      <c r="C171" s="92" t="s">
        <v>279</v>
      </c>
      <c r="D171" s="72"/>
      <c r="E171" s="81"/>
      <c r="F171" s="72"/>
      <c r="G171" s="71"/>
      <c r="H171" s="79"/>
      <c r="I171" s="77"/>
      <c r="J171" s="77"/>
      <c r="K171" s="78"/>
      <c r="L171" s="78"/>
      <c r="M171" s="78"/>
      <c r="N171" s="78"/>
      <c r="T171" s="77"/>
      <c r="U171" s="77"/>
      <c r="V171" s="82"/>
      <c r="W171" s="93"/>
      <c r="X171" s="93"/>
    </row>
    <row r="172" spans="1:24" s="80" customFormat="1" ht="12.75">
      <c r="A172" s="72"/>
      <c r="B172" s="86" t="s">
        <v>25</v>
      </c>
      <c r="C172" s="87" t="s">
        <v>104</v>
      </c>
      <c r="D172" s="118"/>
      <c r="E172" s="119"/>
      <c r="F172" s="118"/>
      <c r="G172" s="120"/>
      <c r="H172" s="79"/>
      <c r="I172" s="77"/>
      <c r="J172" s="77"/>
      <c r="K172" s="78"/>
      <c r="L172" s="78"/>
      <c r="M172" s="78"/>
      <c r="N172" s="78"/>
      <c r="T172" s="77"/>
      <c r="U172" s="77"/>
      <c r="V172" s="82"/>
      <c r="W172" s="93"/>
      <c r="X172" s="93"/>
    </row>
    <row r="173" spans="1:24" s="80" customFormat="1" ht="12.75">
      <c r="A173" s="72"/>
      <c r="B173" s="100"/>
      <c r="C173" s="87" t="s">
        <v>105</v>
      </c>
      <c r="D173" s="72"/>
      <c r="E173" s="81"/>
      <c r="F173" s="72"/>
      <c r="G173" s="71"/>
      <c r="H173" s="121"/>
      <c r="I173" s="77"/>
      <c r="J173" s="77"/>
      <c r="K173" s="78"/>
      <c r="L173" s="78"/>
      <c r="M173" s="78"/>
      <c r="N173" s="78"/>
      <c r="T173" s="77"/>
      <c r="U173" s="77"/>
      <c r="V173" s="82"/>
      <c r="W173" s="93"/>
      <c r="X173" s="93"/>
    </row>
    <row r="174" spans="1:24" s="80" customFormat="1" ht="12.75">
      <c r="A174" s="72"/>
      <c r="B174" s="100"/>
      <c r="C174" s="87" t="s">
        <v>106</v>
      </c>
      <c r="D174" s="72"/>
      <c r="E174" s="81"/>
      <c r="F174" s="72"/>
      <c r="G174" s="71"/>
      <c r="H174" s="121"/>
      <c r="I174" s="77"/>
      <c r="J174" s="77"/>
      <c r="K174" s="78"/>
      <c r="L174" s="78"/>
      <c r="M174" s="78"/>
      <c r="N174" s="78"/>
      <c r="T174" s="77"/>
      <c r="U174" s="77"/>
      <c r="V174" s="82"/>
      <c r="W174" s="93"/>
      <c r="X174" s="93"/>
    </row>
    <row r="175" spans="1:24" s="80" customFormat="1" ht="12.75">
      <c r="A175" s="72"/>
      <c r="B175" s="100"/>
      <c r="C175" s="201" t="s">
        <v>50</v>
      </c>
      <c r="D175" s="201"/>
      <c r="E175" s="201"/>
      <c r="F175" s="201"/>
      <c r="G175" s="71"/>
      <c r="H175" s="121"/>
      <c r="I175" s="77"/>
      <c r="J175" s="77"/>
      <c r="K175" s="78"/>
      <c r="L175" s="78"/>
      <c r="M175" s="78"/>
      <c r="N175" s="78"/>
      <c r="T175" s="77"/>
      <c r="U175" s="77"/>
      <c r="V175" s="82"/>
      <c r="W175" s="93"/>
      <c r="X175" s="93"/>
    </row>
    <row r="176" spans="1:24" s="80" customFormat="1" ht="39.75" customHeight="1">
      <c r="A176" s="209" t="s">
        <v>1</v>
      </c>
      <c r="B176" s="198" t="s">
        <v>577</v>
      </c>
      <c r="C176" s="202" t="s">
        <v>578</v>
      </c>
      <c r="D176" s="203"/>
      <c r="E176" s="203"/>
      <c r="F176" s="203"/>
      <c r="G176" s="204"/>
      <c r="H176" s="209" t="s">
        <v>206</v>
      </c>
      <c r="I176" s="206" t="s">
        <v>46</v>
      </c>
      <c r="J176" s="206"/>
      <c r="K176" s="197" t="s">
        <v>28</v>
      </c>
      <c r="L176" s="197"/>
      <c r="M176" s="197"/>
      <c r="N176" s="197"/>
      <c r="O176" s="200" t="s">
        <v>47</v>
      </c>
      <c r="P176" s="200"/>
      <c r="Q176" s="200"/>
      <c r="R176" s="207" t="s">
        <v>579</v>
      </c>
      <c r="S176" s="208"/>
      <c r="T176" s="206" t="s">
        <v>61</v>
      </c>
      <c r="U176" s="206" t="s">
        <v>62</v>
      </c>
      <c r="V176" s="200" t="s">
        <v>34</v>
      </c>
      <c r="W176" s="205" t="s">
        <v>36</v>
      </c>
      <c r="X176" s="205"/>
    </row>
    <row r="177" spans="1:24" s="99" customFormat="1" ht="25.5">
      <c r="A177" s="210"/>
      <c r="B177" s="199"/>
      <c r="C177" s="143" t="s">
        <v>13</v>
      </c>
      <c r="D177" s="139" t="s">
        <v>14</v>
      </c>
      <c r="E177" s="144" t="s">
        <v>32</v>
      </c>
      <c r="F177" s="139" t="s">
        <v>33</v>
      </c>
      <c r="G177" s="139" t="s">
        <v>10</v>
      </c>
      <c r="H177" s="210"/>
      <c r="I177" s="145" t="s">
        <v>26</v>
      </c>
      <c r="J177" s="140" t="s">
        <v>27</v>
      </c>
      <c r="K177" s="140" t="s">
        <v>2</v>
      </c>
      <c r="L177" s="140" t="s">
        <v>3</v>
      </c>
      <c r="M177" s="140" t="s">
        <v>4</v>
      </c>
      <c r="N177" s="140" t="s">
        <v>5</v>
      </c>
      <c r="O177" s="141" t="s">
        <v>12</v>
      </c>
      <c r="P177" s="141" t="s">
        <v>11</v>
      </c>
      <c r="Q177" s="141" t="s">
        <v>0</v>
      </c>
      <c r="R177" s="141" t="s">
        <v>12</v>
      </c>
      <c r="S177" s="141" t="s">
        <v>11</v>
      </c>
      <c r="T177" s="206"/>
      <c r="U177" s="206"/>
      <c r="V177" s="200"/>
      <c r="W177" s="142" t="s">
        <v>29</v>
      </c>
      <c r="X177" s="142" t="s">
        <v>30</v>
      </c>
    </row>
    <row r="178" spans="1:24" s="80" customFormat="1" ht="12.75">
      <c r="A178" s="102">
        <v>1</v>
      </c>
      <c r="B178" s="105" t="s">
        <v>362</v>
      </c>
      <c r="C178" s="105" t="s">
        <v>363</v>
      </c>
      <c r="D178" s="108"/>
      <c r="E178" s="109"/>
      <c r="F178" s="101" t="s">
        <v>364</v>
      </c>
      <c r="G178" s="106" t="s">
        <v>365</v>
      </c>
      <c r="H178" s="101" t="s">
        <v>366</v>
      </c>
      <c r="I178" s="112">
        <v>11</v>
      </c>
      <c r="J178" s="113" t="s">
        <v>51</v>
      </c>
      <c r="K178" s="110">
        <v>0.01</v>
      </c>
      <c r="L178" s="110">
        <v>0</v>
      </c>
      <c r="M178" s="110">
        <v>0</v>
      </c>
      <c r="N178" s="94">
        <f aca="true" t="shared" si="5" ref="N178:N209">SUM(K178:M178)</f>
        <v>0.01</v>
      </c>
      <c r="O178" s="95" t="s">
        <v>86</v>
      </c>
      <c r="P178" s="95" t="s">
        <v>502</v>
      </c>
      <c r="Q178" s="96">
        <v>4660327672</v>
      </c>
      <c r="R178" s="97" t="s">
        <v>86</v>
      </c>
      <c r="S178" s="97" t="s">
        <v>502</v>
      </c>
      <c r="T178" s="104" t="s">
        <v>54</v>
      </c>
      <c r="U178" s="104" t="s">
        <v>56</v>
      </c>
      <c r="V178" s="111" t="s">
        <v>55</v>
      </c>
      <c r="W178" s="98">
        <v>44197</v>
      </c>
      <c r="X178" s="98">
        <v>44561</v>
      </c>
    </row>
    <row r="179" spans="1:24" s="80" customFormat="1" ht="12.75">
      <c r="A179" s="102">
        <v>2</v>
      </c>
      <c r="B179" s="105" t="s">
        <v>362</v>
      </c>
      <c r="C179" s="105" t="s">
        <v>367</v>
      </c>
      <c r="D179" s="108"/>
      <c r="E179" s="109"/>
      <c r="F179" s="101" t="s">
        <v>364</v>
      </c>
      <c r="G179" s="106" t="s">
        <v>365</v>
      </c>
      <c r="H179" s="101" t="s">
        <v>368</v>
      </c>
      <c r="I179" s="112">
        <v>14</v>
      </c>
      <c r="J179" s="113" t="s">
        <v>51</v>
      </c>
      <c r="K179" s="110">
        <v>1.71</v>
      </c>
      <c r="L179" s="110">
        <v>0</v>
      </c>
      <c r="M179" s="110">
        <v>0</v>
      </c>
      <c r="N179" s="94">
        <f t="shared" si="5"/>
        <v>1.71</v>
      </c>
      <c r="O179" s="95" t="s">
        <v>86</v>
      </c>
      <c r="P179" s="95" t="s">
        <v>502</v>
      </c>
      <c r="Q179" s="96">
        <v>4660327672</v>
      </c>
      <c r="R179" s="97" t="s">
        <v>86</v>
      </c>
      <c r="S179" s="97" t="s">
        <v>502</v>
      </c>
      <c r="T179" s="104" t="s">
        <v>54</v>
      </c>
      <c r="U179" s="104" t="s">
        <v>56</v>
      </c>
      <c r="V179" s="111" t="s">
        <v>55</v>
      </c>
      <c r="W179" s="98">
        <v>44197</v>
      </c>
      <c r="X179" s="98">
        <v>44561</v>
      </c>
    </row>
    <row r="180" spans="1:24" s="80" customFormat="1" ht="12.75">
      <c r="A180" s="102">
        <v>3</v>
      </c>
      <c r="B180" s="105" t="s">
        <v>362</v>
      </c>
      <c r="C180" s="105" t="s">
        <v>369</v>
      </c>
      <c r="D180" s="108"/>
      <c r="E180" s="109"/>
      <c r="F180" s="101" t="s">
        <v>364</v>
      </c>
      <c r="G180" s="106" t="s">
        <v>365</v>
      </c>
      <c r="H180" s="101" t="s">
        <v>370</v>
      </c>
      <c r="I180" s="112">
        <v>11</v>
      </c>
      <c r="J180" s="113" t="s">
        <v>51</v>
      </c>
      <c r="K180" s="110">
        <v>0.61</v>
      </c>
      <c r="L180" s="110">
        <v>0</v>
      </c>
      <c r="M180" s="110">
        <v>0</v>
      </c>
      <c r="N180" s="94">
        <f t="shared" si="5"/>
        <v>0.61</v>
      </c>
      <c r="O180" s="95" t="s">
        <v>86</v>
      </c>
      <c r="P180" s="95" t="s">
        <v>502</v>
      </c>
      <c r="Q180" s="96">
        <v>4660327672</v>
      </c>
      <c r="R180" s="97" t="s">
        <v>86</v>
      </c>
      <c r="S180" s="97" t="s">
        <v>502</v>
      </c>
      <c r="T180" s="104" t="s">
        <v>54</v>
      </c>
      <c r="U180" s="104" t="s">
        <v>56</v>
      </c>
      <c r="V180" s="111" t="s">
        <v>55</v>
      </c>
      <c r="W180" s="98">
        <v>44197</v>
      </c>
      <c r="X180" s="98">
        <v>44561</v>
      </c>
    </row>
    <row r="181" spans="1:24" s="80" customFormat="1" ht="12.75">
      <c r="A181" s="102">
        <v>4</v>
      </c>
      <c r="B181" s="105" t="s">
        <v>362</v>
      </c>
      <c r="C181" s="105" t="s">
        <v>371</v>
      </c>
      <c r="D181" s="108"/>
      <c r="E181" s="109"/>
      <c r="F181" s="101" t="s">
        <v>364</v>
      </c>
      <c r="G181" s="106" t="s">
        <v>365</v>
      </c>
      <c r="H181" s="101" t="s">
        <v>372</v>
      </c>
      <c r="I181" s="112">
        <v>12.5</v>
      </c>
      <c r="J181" s="113" t="s">
        <v>51</v>
      </c>
      <c r="K181" s="110">
        <v>0.81</v>
      </c>
      <c r="L181" s="110">
        <v>0</v>
      </c>
      <c r="M181" s="110">
        <v>0</v>
      </c>
      <c r="N181" s="94">
        <f t="shared" si="5"/>
        <v>0.81</v>
      </c>
      <c r="O181" s="95" t="s">
        <v>86</v>
      </c>
      <c r="P181" s="95" t="s">
        <v>502</v>
      </c>
      <c r="Q181" s="96">
        <v>4660327672</v>
      </c>
      <c r="R181" s="97" t="s">
        <v>86</v>
      </c>
      <c r="S181" s="97" t="s">
        <v>502</v>
      </c>
      <c r="T181" s="104" t="s">
        <v>54</v>
      </c>
      <c r="U181" s="104" t="s">
        <v>56</v>
      </c>
      <c r="V181" s="111" t="s">
        <v>55</v>
      </c>
      <c r="W181" s="98">
        <v>44197</v>
      </c>
      <c r="X181" s="98">
        <v>44561</v>
      </c>
    </row>
    <row r="182" spans="1:24" s="80" customFormat="1" ht="12.75">
      <c r="A182" s="102">
        <v>5</v>
      </c>
      <c r="B182" s="105" t="s">
        <v>362</v>
      </c>
      <c r="C182" s="105" t="s">
        <v>373</v>
      </c>
      <c r="D182" s="108"/>
      <c r="E182" s="109" t="s">
        <v>374</v>
      </c>
      <c r="F182" s="101" t="s">
        <v>364</v>
      </c>
      <c r="G182" s="106" t="s">
        <v>365</v>
      </c>
      <c r="H182" s="101" t="s">
        <v>375</v>
      </c>
      <c r="I182" s="112">
        <v>16.5</v>
      </c>
      <c r="J182" s="113" t="s">
        <v>51</v>
      </c>
      <c r="K182" s="110">
        <v>3.41</v>
      </c>
      <c r="L182" s="110">
        <v>0</v>
      </c>
      <c r="M182" s="110">
        <v>0</v>
      </c>
      <c r="N182" s="94">
        <f t="shared" si="5"/>
        <v>3.41</v>
      </c>
      <c r="O182" s="95" t="s">
        <v>86</v>
      </c>
      <c r="P182" s="95" t="s">
        <v>502</v>
      </c>
      <c r="Q182" s="96">
        <v>4660327672</v>
      </c>
      <c r="R182" s="97" t="s">
        <v>86</v>
      </c>
      <c r="S182" s="97" t="s">
        <v>502</v>
      </c>
      <c r="T182" s="104" t="s">
        <v>54</v>
      </c>
      <c r="U182" s="104" t="s">
        <v>56</v>
      </c>
      <c r="V182" s="111" t="s">
        <v>55</v>
      </c>
      <c r="W182" s="98">
        <v>44197</v>
      </c>
      <c r="X182" s="98">
        <v>44561</v>
      </c>
    </row>
    <row r="183" spans="1:24" s="80" customFormat="1" ht="12.75">
      <c r="A183" s="102">
        <v>6</v>
      </c>
      <c r="B183" s="105" t="s">
        <v>362</v>
      </c>
      <c r="C183" s="105" t="s">
        <v>376</v>
      </c>
      <c r="D183" s="108"/>
      <c r="E183" s="109"/>
      <c r="F183" s="101" t="s">
        <v>364</v>
      </c>
      <c r="G183" s="106" t="s">
        <v>365</v>
      </c>
      <c r="H183" s="101" t="s">
        <v>377</v>
      </c>
      <c r="I183" s="112">
        <v>16.5</v>
      </c>
      <c r="J183" s="113" t="s">
        <v>51</v>
      </c>
      <c r="K183" s="110">
        <v>0.12</v>
      </c>
      <c r="L183" s="110">
        <v>0</v>
      </c>
      <c r="M183" s="110">
        <v>0</v>
      </c>
      <c r="N183" s="94">
        <f t="shared" si="5"/>
        <v>0.12</v>
      </c>
      <c r="O183" s="95" t="s">
        <v>86</v>
      </c>
      <c r="P183" s="95" t="s">
        <v>502</v>
      </c>
      <c r="Q183" s="96">
        <v>4660327672</v>
      </c>
      <c r="R183" s="97" t="s">
        <v>86</v>
      </c>
      <c r="S183" s="97" t="s">
        <v>502</v>
      </c>
      <c r="T183" s="104" t="s">
        <v>54</v>
      </c>
      <c r="U183" s="104" t="s">
        <v>56</v>
      </c>
      <c r="V183" s="111" t="s">
        <v>55</v>
      </c>
      <c r="W183" s="98">
        <v>44197</v>
      </c>
      <c r="X183" s="98">
        <v>44561</v>
      </c>
    </row>
    <row r="184" spans="1:24" s="80" customFormat="1" ht="12.75">
      <c r="A184" s="102">
        <v>7</v>
      </c>
      <c r="B184" s="105" t="s">
        <v>362</v>
      </c>
      <c r="C184" s="105" t="s">
        <v>378</v>
      </c>
      <c r="D184" s="108"/>
      <c r="E184" s="109"/>
      <c r="F184" s="101" t="s">
        <v>364</v>
      </c>
      <c r="G184" s="106" t="s">
        <v>365</v>
      </c>
      <c r="H184" s="101" t="s">
        <v>379</v>
      </c>
      <c r="I184" s="112">
        <v>14</v>
      </c>
      <c r="J184" s="113" t="s">
        <v>51</v>
      </c>
      <c r="K184" s="110">
        <v>2.89</v>
      </c>
      <c r="L184" s="110">
        <v>0</v>
      </c>
      <c r="M184" s="110">
        <v>0</v>
      </c>
      <c r="N184" s="94">
        <f t="shared" si="5"/>
        <v>2.89</v>
      </c>
      <c r="O184" s="95" t="s">
        <v>86</v>
      </c>
      <c r="P184" s="95" t="s">
        <v>502</v>
      </c>
      <c r="Q184" s="96">
        <v>4660327672</v>
      </c>
      <c r="R184" s="97" t="s">
        <v>86</v>
      </c>
      <c r="S184" s="97" t="s">
        <v>502</v>
      </c>
      <c r="T184" s="104" t="s">
        <v>54</v>
      </c>
      <c r="U184" s="104" t="s">
        <v>56</v>
      </c>
      <c r="V184" s="111" t="s">
        <v>55</v>
      </c>
      <c r="W184" s="98">
        <v>44197</v>
      </c>
      <c r="X184" s="98">
        <v>44561</v>
      </c>
    </row>
    <row r="185" spans="1:24" s="80" customFormat="1" ht="12.75">
      <c r="A185" s="102">
        <v>8</v>
      </c>
      <c r="B185" s="105" t="s">
        <v>362</v>
      </c>
      <c r="C185" s="105" t="s">
        <v>380</v>
      </c>
      <c r="D185" s="108"/>
      <c r="E185" s="109"/>
      <c r="F185" s="101" t="s">
        <v>364</v>
      </c>
      <c r="G185" s="106" t="s">
        <v>365</v>
      </c>
      <c r="H185" s="101" t="s">
        <v>381</v>
      </c>
      <c r="I185" s="112">
        <v>11</v>
      </c>
      <c r="J185" s="113" t="s">
        <v>51</v>
      </c>
      <c r="K185" s="110">
        <v>5.22</v>
      </c>
      <c r="L185" s="110">
        <v>0</v>
      </c>
      <c r="M185" s="110">
        <v>0</v>
      </c>
      <c r="N185" s="94">
        <f t="shared" si="5"/>
        <v>5.22</v>
      </c>
      <c r="O185" s="95" t="s">
        <v>86</v>
      </c>
      <c r="P185" s="95" t="s">
        <v>502</v>
      </c>
      <c r="Q185" s="96">
        <v>4660327672</v>
      </c>
      <c r="R185" s="97" t="s">
        <v>86</v>
      </c>
      <c r="S185" s="97" t="s">
        <v>502</v>
      </c>
      <c r="T185" s="104" t="s">
        <v>54</v>
      </c>
      <c r="U185" s="104" t="s">
        <v>56</v>
      </c>
      <c r="V185" s="111" t="s">
        <v>55</v>
      </c>
      <c r="W185" s="98">
        <v>44197</v>
      </c>
      <c r="X185" s="98">
        <v>44561</v>
      </c>
    </row>
    <row r="186" spans="1:24" s="80" customFormat="1" ht="12.75">
      <c r="A186" s="102">
        <v>9</v>
      </c>
      <c r="B186" s="105" t="s">
        <v>382</v>
      </c>
      <c r="C186" s="105" t="s">
        <v>365</v>
      </c>
      <c r="D186" s="108" t="s">
        <v>360</v>
      </c>
      <c r="E186" s="109">
        <v>5</v>
      </c>
      <c r="F186" s="101" t="s">
        <v>364</v>
      </c>
      <c r="G186" s="106" t="s">
        <v>365</v>
      </c>
      <c r="H186" s="101" t="s">
        <v>383</v>
      </c>
      <c r="I186" s="112">
        <v>32.5</v>
      </c>
      <c r="J186" s="113" t="s">
        <v>52</v>
      </c>
      <c r="K186" s="110">
        <v>2.8</v>
      </c>
      <c r="L186" s="110">
        <v>7.07</v>
      </c>
      <c r="M186" s="110">
        <v>0</v>
      </c>
      <c r="N186" s="94">
        <f t="shared" si="5"/>
        <v>9.870000000000001</v>
      </c>
      <c r="O186" s="95" t="s">
        <v>86</v>
      </c>
      <c r="P186" s="95" t="s">
        <v>502</v>
      </c>
      <c r="Q186" s="96">
        <v>4660327672</v>
      </c>
      <c r="R186" s="97" t="s">
        <v>86</v>
      </c>
      <c r="S186" s="97" t="s">
        <v>502</v>
      </c>
      <c r="T186" s="104" t="s">
        <v>54</v>
      </c>
      <c r="U186" s="104" t="s">
        <v>56</v>
      </c>
      <c r="V186" s="111" t="s">
        <v>55</v>
      </c>
      <c r="W186" s="98">
        <v>44197</v>
      </c>
      <c r="X186" s="98">
        <v>44561</v>
      </c>
    </row>
    <row r="187" spans="1:24" s="80" customFormat="1" ht="12.75">
      <c r="A187" s="102">
        <v>10</v>
      </c>
      <c r="B187" s="105" t="s">
        <v>384</v>
      </c>
      <c r="C187" s="105" t="s">
        <v>76</v>
      </c>
      <c r="D187" s="108"/>
      <c r="E187" s="109">
        <v>2</v>
      </c>
      <c r="F187" s="101" t="s">
        <v>364</v>
      </c>
      <c r="G187" s="106" t="s">
        <v>365</v>
      </c>
      <c r="H187" s="101" t="s">
        <v>385</v>
      </c>
      <c r="I187" s="112">
        <v>17</v>
      </c>
      <c r="J187" s="113" t="s">
        <v>52</v>
      </c>
      <c r="K187" s="110">
        <v>17.05</v>
      </c>
      <c r="L187" s="110">
        <v>33.34</v>
      </c>
      <c r="M187" s="110">
        <v>0</v>
      </c>
      <c r="N187" s="94">
        <f t="shared" si="5"/>
        <v>50.39</v>
      </c>
      <c r="O187" s="95" t="s">
        <v>86</v>
      </c>
      <c r="P187" s="95" t="s">
        <v>502</v>
      </c>
      <c r="Q187" s="96">
        <v>4660327672</v>
      </c>
      <c r="R187" s="97" t="s">
        <v>86</v>
      </c>
      <c r="S187" s="97" t="s">
        <v>502</v>
      </c>
      <c r="T187" s="104" t="s">
        <v>54</v>
      </c>
      <c r="U187" s="104" t="s">
        <v>56</v>
      </c>
      <c r="V187" s="111" t="s">
        <v>55</v>
      </c>
      <c r="W187" s="98">
        <v>44197</v>
      </c>
      <c r="X187" s="98">
        <v>44561</v>
      </c>
    </row>
    <row r="188" spans="1:24" s="80" customFormat="1" ht="12.75">
      <c r="A188" s="102">
        <v>11</v>
      </c>
      <c r="B188" s="105" t="s">
        <v>386</v>
      </c>
      <c r="C188" s="105" t="s">
        <v>365</v>
      </c>
      <c r="D188" s="108" t="s">
        <v>387</v>
      </c>
      <c r="E188" s="109"/>
      <c r="F188" s="101" t="s">
        <v>364</v>
      </c>
      <c r="G188" s="106" t="s">
        <v>365</v>
      </c>
      <c r="H188" s="101" t="s">
        <v>388</v>
      </c>
      <c r="I188" s="112">
        <v>39</v>
      </c>
      <c r="J188" s="113" t="s">
        <v>51</v>
      </c>
      <c r="K188" s="110">
        <v>26.92</v>
      </c>
      <c r="L188" s="110">
        <v>0</v>
      </c>
      <c r="M188" s="110">
        <v>0</v>
      </c>
      <c r="N188" s="94">
        <f t="shared" si="5"/>
        <v>26.92</v>
      </c>
      <c r="O188" s="95" t="s">
        <v>86</v>
      </c>
      <c r="P188" s="95" t="s">
        <v>502</v>
      </c>
      <c r="Q188" s="96">
        <v>4660327672</v>
      </c>
      <c r="R188" s="97" t="s">
        <v>86</v>
      </c>
      <c r="S188" s="97" t="s">
        <v>502</v>
      </c>
      <c r="T188" s="104" t="s">
        <v>54</v>
      </c>
      <c r="U188" s="104" t="s">
        <v>56</v>
      </c>
      <c r="V188" s="111" t="s">
        <v>55</v>
      </c>
      <c r="W188" s="98">
        <v>44197</v>
      </c>
      <c r="X188" s="98">
        <v>44561</v>
      </c>
    </row>
    <row r="189" spans="1:24" s="80" customFormat="1" ht="12.75">
      <c r="A189" s="102">
        <v>12</v>
      </c>
      <c r="B189" s="105" t="s">
        <v>389</v>
      </c>
      <c r="C189" s="105" t="s">
        <v>365</v>
      </c>
      <c r="D189" s="108" t="s">
        <v>390</v>
      </c>
      <c r="E189" s="109"/>
      <c r="F189" s="101" t="s">
        <v>364</v>
      </c>
      <c r="G189" s="106" t="s">
        <v>365</v>
      </c>
      <c r="H189" s="101" t="s">
        <v>391</v>
      </c>
      <c r="I189" s="112">
        <v>32.5</v>
      </c>
      <c r="J189" s="113" t="s">
        <v>51</v>
      </c>
      <c r="K189" s="110">
        <v>4.03</v>
      </c>
      <c r="L189" s="110">
        <v>0</v>
      </c>
      <c r="M189" s="110">
        <v>0</v>
      </c>
      <c r="N189" s="94">
        <f t="shared" si="5"/>
        <v>4.03</v>
      </c>
      <c r="O189" s="95" t="s">
        <v>86</v>
      </c>
      <c r="P189" s="95" t="s">
        <v>502</v>
      </c>
      <c r="Q189" s="96">
        <v>4660327672</v>
      </c>
      <c r="R189" s="97" t="s">
        <v>86</v>
      </c>
      <c r="S189" s="97" t="s">
        <v>502</v>
      </c>
      <c r="T189" s="104" t="s">
        <v>54</v>
      </c>
      <c r="U189" s="104" t="s">
        <v>56</v>
      </c>
      <c r="V189" s="111" t="s">
        <v>55</v>
      </c>
      <c r="W189" s="98">
        <v>44197</v>
      </c>
      <c r="X189" s="98">
        <v>44561</v>
      </c>
    </row>
    <row r="190" spans="1:24" s="80" customFormat="1" ht="12.75">
      <c r="A190" s="102">
        <v>13</v>
      </c>
      <c r="B190" s="105" t="s">
        <v>392</v>
      </c>
      <c r="C190" s="105" t="s">
        <v>365</v>
      </c>
      <c r="D190" s="108" t="s">
        <v>393</v>
      </c>
      <c r="E190" s="109"/>
      <c r="F190" s="101" t="s">
        <v>364</v>
      </c>
      <c r="G190" s="106" t="s">
        <v>365</v>
      </c>
      <c r="H190" s="101" t="s">
        <v>394</v>
      </c>
      <c r="I190" s="112">
        <v>20.4</v>
      </c>
      <c r="J190" s="113" t="s">
        <v>52</v>
      </c>
      <c r="K190" s="110">
        <v>3.44</v>
      </c>
      <c r="L190" s="110">
        <v>11.03</v>
      </c>
      <c r="M190" s="110">
        <v>0</v>
      </c>
      <c r="N190" s="94">
        <f t="shared" si="5"/>
        <v>14.469999999999999</v>
      </c>
      <c r="O190" s="95" t="s">
        <v>86</v>
      </c>
      <c r="P190" s="95" t="s">
        <v>502</v>
      </c>
      <c r="Q190" s="96">
        <v>4660327672</v>
      </c>
      <c r="R190" s="97" t="s">
        <v>86</v>
      </c>
      <c r="S190" s="97" t="s">
        <v>502</v>
      </c>
      <c r="T190" s="104" t="s">
        <v>54</v>
      </c>
      <c r="U190" s="104" t="s">
        <v>56</v>
      </c>
      <c r="V190" s="111" t="s">
        <v>55</v>
      </c>
      <c r="W190" s="98">
        <v>44197</v>
      </c>
      <c r="X190" s="98">
        <v>44561</v>
      </c>
    </row>
    <row r="191" spans="1:24" s="80" customFormat="1" ht="12.75">
      <c r="A191" s="102">
        <v>14</v>
      </c>
      <c r="B191" s="105" t="s">
        <v>80</v>
      </c>
      <c r="C191" s="105" t="s">
        <v>365</v>
      </c>
      <c r="D191" s="108" t="s">
        <v>314</v>
      </c>
      <c r="E191" s="109"/>
      <c r="F191" s="101" t="s">
        <v>364</v>
      </c>
      <c r="G191" s="106" t="s">
        <v>365</v>
      </c>
      <c r="H191" s="101" t="s">
        <v>395</v>
      </c>
      <c r="I191" s="112">
        <v>14</v>
      </c>
      <c r="J191" s="113" t="s">
        <v>51</v>
      </c>
      <c r="K191" s="110">
        <v>0.01</v>
      </c>
      <c r="L191" s="110">
        <v>0</v>
      </c>
      <c r="M191" s="110">
        <v>0</v>
      </c>
      <c r="N191" s="94">
        <f t="shared" si="5"/>
        <v>0.01</v>
      </c>
      <c r="O191" s="95" t="s">
        <v>86</v>
      </c>
      <c r="P191" s="95" t="s">
        <v>502</v>
      </c>
      <c r="Q191" s="96">
        <v>4660327672</v>
      </c>
      <c r="R191" s="97" t="s">
        <v>86</v>
      </c>
      <c r="S191" s="97" t="s">
        <v>502</v>
      </c>
      <c r="T191" s="104" t="s">
        <v>54</v>
      </c>
      <c r="U191" s="104" t="s">
        <v>56</v>
      </c>
      <c r="V191" s="111" t="s">
        <v>55</v>
      </c>
      <c r="W191" s="98">
        <v>44197</v>
      </c>
      <c r="X191" s="98">
        <v>44561</v>
      </c>
    </row>
    <row r="192" spans="1:24" s="80" customFormat="1" ht="12.75">
      <c r="A192" s="102">
        <v>15</v>
      </c>
      <c r="B192" s="105" t="s">
        <v>396</v>
      </c>
      <c r="C192" s="105" t="s">
        <v>365</v>
      </c>
      <c r="D192" s="108" t="s">
        <v>397</v>
      </c>
      <c r="E192" s="109"/>
      <c r="F192" s="101" t="s">
        <v>364</v>
      </c>
      <c r="G192" s="106" t="s">
        <v>365</v>
      </c>
      <c r="H192" s="101" t="s">
        <v>398</v>
      </c>
      <c r="I192" s="112">
        <v>14</v>
      </c>
      <c r="J192" s="113" t="s">
        <v>53</v>
      </c>
      <c r="K192" s="110">
        <v>9.29</v>
      </c>
      <c r="L192" s="110">
        <v>0</v>
      </c>
      <c r="M192" s="110">
        <v>0</v>
      </c>
      <c r="N192" s="94">
        <f t="shared" si="5"/>
        <v>9.29</v>
      </c>
      <c r="O192" s="95" t="s">
        <v>86</v>
      </c>
      <c r="P192" s="95" t="s">
        <v>502</v>
      </c>
      <c r="Q192" s="96">
        <v>4660327672</v>
      </c>
      <c r="R192" s="97" t="s">
        <v>86</v>
      </c>
      <c r="S192" s="97" t="s">
        <v>502</v>
      </c>
      <c r="T192" s="104" t="s">
        <v>54</v>
      </c>
      <c r="U192" s="104" t="s">
        <v>56</v>
      </c>
      <c r="V192" s="111" t="s">
        <v>55</v>
      </c>
      <c r="W192" s="98">
        <v>44197</v>
      </c>
      <c r="X192" s="98">
        <v>44561</v>
      </c>
    </row>
    <row r="193" spans="1:24" s="80" customFormat="1" ht="12.75">
      <c r="A193" s="102">
        <v>16</v>
      </c>
      <c r="B193" s="105" t="s">
        <v>399</v>
      </c>
      <c r="C193" s="105" t="s">
        <v>400</v>
      </c>
      <c r="D193" s="108"/>
      <c r="E193" s="109">
        <v>24</v>
      </c>
      <c r="F193" s="101" t="s">
        <v>364</v>
      </c>
      <c r="G193" s="106" t="s">
        <v>365</v>
      </c>
      <c r="H193" s="101" t="s">
        <v>401</v>
      </c>
      <c r="I193" s="112">
        <v>16.5</v>
      </c>
      <c r="J193" s="113" t="s">
        <v>53</v>
      </c>
      <c r="K193" s="110">
        <v>0.01</v>
      </c>
      <c r="L193" s="110">
        <v>0</v>
      </c>
      <c r="M193" s="110">
        <v>0</v>
      </c>
      <c r="N193" s="94">
        <f t="shared" si="5"/>
        <v>0.01</v>
      </c>
      <c r="O193" s="95" t="s">
        <v>86</v>
      </c>
      <c r="P193" s="95" t="s">
        <v>502</v>
      </c>
      <c r="Q193" s="96">
        <v>4660327672</v>
      </c>
      <c r="R193" s="97" t="s">
        <v>86</v>
      </c>
      <c r="S193" s="97" t="s">
        <v>502</v>
      </c>
      <c r="T193" s="104" t="s">
        <v>54</v>
      </c>
      <c r="U193" s="104" t="s">
        <v>56</v>
      </c>
      <c r="V193" s="111" t="s">
        <v>55</v>
      </c>
      <c r="W193" s="98">
        <v>44197</v>
      </c>
      <c r="X193" s="98">
        <v>44561</v>
      </c>
    </row>
    <row r="194" spans="1:24" s="80" customFormat="1" ht="12.75">
      <c r="A194" s="102">
        <v>17</v>
      </c>
      <c r="B194" s="105" t="s">
        <v>402</v>
      </c>
      <c r="C194" s="105" t="s">
        <v>365</v>
      </c>
      <c r="D194" s="108" t="s">
        <v>314</v>
      </c>
      <c r="E194" s="109"/>
      <c r="F194" s="101" t="s">
        <v>364</v>
      </c>
      <c r="G194" s="106" t="s">
        <v>365</v>
      </c>
      <c r="H194" s="101" t="s">
        <v>403</v>
      </c>
      <c r="I194" s="112">
        <v>55</v>
      </c>
      <c r="J194" s="113" t="s">
        <v>404</v>
      </c>
      <c r="K194" s="110">
        <v>52.42</v>
      </c>
      <c r="L194" s="110">
        <v>34.64</v>
      </c>
      <c r="M194" s="110">
        <v>204.86</v>
      </c>
      <c r="N194" s="94">
        <f t="shared" si="5"/>
        <v>291.92</v>
      </c>
      <c r="O194" s="95" t="s">
        <v>86</v>
      </c>
      <c r="P194" s="95" t="s">
        <v>502</v>
      </c>
      <c r="Q194" s="96">
        <v>4660327672</v>
      </c>
      <c r="R194" s="97" t="s">
        <v>86</v>
      </c>
      <c r="S194" s="97" t="s">
        <v>502</v>
      </c>
      <c r="T194" s="104" t="s">
        <v>54</v>
      </c>
      <c r="U194" s="104" t="s">
        <v>56</v>
      </c>
      <c r="V194" s="111" t="s">
        <v>55</v>
      </c>
      <c r="W194" s="98">
        <v>44197</v>
      </c>
      <c r="X194" s="98">
        <v>44561</v>
      </c>
    </row>
    <row r="195" spans="1:24" s="80" customFormat="1" ht="12.75">
      <c r="A195" s="102">
        <v>18</v>
      </c>
      <c r="B195" s="105" t="s">
        <v>66</v>
      </c>
      <c r="C195" s="105" t="s">
        <v>365</v>
      </c>
      <c r="D195" s="108" t="s">
        <v>361</v>
      </c>
      <c r="E195" s="109"/>
      <c r="F195" s="101" t="s">
        <v>364</v>
      </c>
      <c r="G195" s="106" t="s">
        <v>365</v>
      </c>
      <c r="H195" s="101" t="s">
        <v>405</v>
      </c>
      <c r="I195" s="112">
        <v>66</v>
      </c>
      <c r="J195" s="113" t="s">
        <v>406</v>
      </c>
      <c r="K195" s="110">
        <v>101.6</v>
      </c>
      <c r="L195" s="110">
        <v>35.45</v>
      </c>
      <c r="M195" s="110">
        <v>0</v>
      </c>
      <c r="N195" s="94">
        <f t="shared" si="5"/>
        <v>137.05</v>
      </c>
      <c r="O195" s="95" t="s">
        <v>86</v>
      </c>
      <c r="P195" s="95" t="s">
        <v>502</v>
      </c>
      <c r="Q195" s="96">
        <v>4660327672</v>
      </c>
      <c r="R195" s="97" t="s">
        <v>86</v>
      </c>
      <c r="S195" s="97" t="s">
        <v>502</v>
      </c>
      <c r="T195" s="104" t="s">
        <v>54</v>
      </c>
      <c r="U195" s="104" t="s">
        <v>56</v>
      </c>
      <c r="V195" s="111" t="s">
        <v>55</v>
      </c>
      <c r="W195" s="98">
        <v>44197</v>
      </c>
      <c r="X195" s="98">
        <v>44561</v>
      </c>
    </row>
    <row r="196" spans="1:24" s="80" customFormat="1" ht="12.75">
      <c r="A196" s="102">
        <v>19</v>
      </c>
      <c r="B196" s="105" t="s">
        <v>407</v>
      </c>
      <c r="C196" s="105" t="s">
        <v>365</v>
      </c>
      <c r="D196" s="108" t="s">
        <v>408</v>
      </c>
      <c r="E196" s="109"/>
      <c r="F196" s="101" t="s">
        <v>364</v>
      </c>
      <c r="G196" s="106" t="s">
        <v>365</v>
      </c>
      <c r="H196" s="101" t="s">
        <v>409</v>
      </c>
      <c r="I196" s="112">
        <v>22</v>
      </c>
      <c r="J196" s="113" t="s">
        <v>52</v>
      </c>
      <c r="K196" s="110">
        <v>13.45</v>
      </c>
      <c r="L196" s="110">
        <v>32.04</v>
      </c>
      <c r="M196" s="110">
        <v>0</v>
      </c>
      <c r="N196" s="94">
        <f t="shared" si="5"/>
        <v>45.489999999999995</v>
      </c>
      <c r="O196" s="95" t="s">
        <v>86</v>
      </c>
      <c r="P196" s="95" t="s">
        <v>502</v>
      </c>
      <c r="Q196" s="96">
        <v>4660327672</v>
      </c>
      <c r="R196" s="97" t="s">
        <v>86</v>
      </c>
      <c r="S196" s="97" t="s">
        <v>502</v>
      </c>
      <c r="T196" s="104" t="s">
        <v>54</v>
      </c>
      <c r="U196" s="104" t="s">
        <v>56</v>
      </c>
      <c r="V196" s="111" t="s">
        <v>55</v>
      </c>
      <c r="W196" s="98">
        <v>44197</v>
      </c>
      <c r="X196" s="98">
        <v>44561</v>
      </c>
    </row>
    <row r="197" spans="1:24" s="80" customFormat="1" ht="12.75">
      <c r="A197" s="102">
        <v>20</v>
      </c>
      <c r="B197" s="105" t="s">
        <v>407</v>
      </c>
      <c r="C197" s="105" t="s">
        <v>365</v>
      </c>
      <c r="D197" s="108" t="s">
        <v>387</v>
      </c>
      <c r="E197" s="109"/>
      <c r="F197" s="101" t="s">
        <v>364</v>
      </c>
      <c r="G197" s="106" t="s">
        <v>365</v>
      </c>
      <c r="H197" s="101" t="s">
        <v>410</v>
      </c>
      <c r="I197" s="112">
        <v>16.5</v>
      </c>
      <c r="J197" s="113" t="s">
        <v>51</v>
      </c>
      <c r="K197" s="110">
        <v>0.09</v>
      </c>
      <c r="L197" s="110">
        <v>0</v>
      </c>
      <c r="M197" s="110">
        <v>0</v>
      </c>
      <c r="N197" s="94">
        <f t="shared" si="5"/>
        <v>0.09</v>
      </c>
      <c r="O197" s="95" t="s">
        <v>86</v>
      </c>
      <c r="P197" s="95" t="s">
        <v>502</v>
      </c>
      <c r="Q197" s="96">
        <v>4660327672</v>
      </c>
      <c r="R197" s="97" t="s">
        <v>86</v>
      </c>
      <c r="S197" s="97" t="s">
        <v>502</v>
      </c>
      <c r="T197" s="104" t="s">
        <v>54</v>
      </c>
      <c r="U197" s="104" t="s">
        <v>56</v>
      </c>
      <c r="V197" s="111" t="s">
        <v>55</v>
      </c>
      <c r="W197" s="98">
        <v>44197</v>
      </c>
      <c r="X197" s="98">
        <v>44561</v>
      </c>
    </row>
    <row r="198" spans="1:24" s="80" customFormat="1" ht="12.75">
      <c r="A198" s="102">
        <v>21</v>
      </c>
      <c r="B198" s="105" t="s">
        <v>411</v>
      </c>
      <c r="C198" s="105" t="s">
        <v>400</v>
      </c>
      <c r="D198" s="108"/>
      <c r="E198" s="109" t="s">
        <v>412</v>
      </c>
      <c r="F198" s="101" t="s">
        <v>364</v>
      </c>
      <c r="G198" s="106" t="s">
        <v>365</v>
      </c>
      <c r="H198" s="101" t="s">
        <v>413</v>
      </c>
      <c r="I198" s="112">
        <v>50</v>
      </c>
      <c r="J198" s="113" t="s">
        <v>71</v>
      </c>
      <c r="K198" s="110">
        <v>66.8</v>
      </c>
      <c r="L198" s="110">
        <v>0</v>
      </c>
      <c r="M198" s="110">
        <v>0</v>
      </c>
      <c r="N198" s="94">
        <f t="shared" si="5"/>
        <v>66.8</v>
      </c>
      <c r="O198" s="95" t="s">
        <v>86</v>
      </c>
      <c r="P198" s="95" t="s">
        <v>502</v>
      </c>
      <c r="Q198" s="96">
        <v>4660327672</v>
      </c>
      <c r="R198" s="97" t="s">
        <v>86</v>
      </c>
      <c r="S198" s="97" t="s">
        <v>502</v>
      </c>
      <c r="T198" s="104" t="s">
        <v>54</v>
      </c>
      <c r="U198" s="104" t="s">
        <v>56</v>
      </c>
      <c r="V198" s="111" t="s">
        <v>55</v>
      </c>
      <c r="W198" s="98">
        <v>44197</v>
      </c>
      <c r="X198" s="98">
        <v>44561</v>
      </c>
    </row>
    <row r="199" spans="1:24" s="80" customFormat="1" ht="12.75">
      <c r="A199" s="102">
        <v>22</v>
      </c>
      <c r="B199" s="105" t="s">
        <v>411</v>
      </c>
      <c r="C199" s="105" t="s">
        <v>373</v>
      </c>
      <c r="D199" s="108"/>
      <c r="E199" s="109"/>
      <c r="F199" s="101" t="s">
        <v>364</v>
      </c>
      <c r="G199" s="106" t="s">
        <v>365</v>
      </c>
      <c r="H199" s="101" t="s">
        <v>414</v>
      </c>
      <c r="I199" s="112">
        <v>45</v>
      </c>
      <c r="J199" s="113" t="s">
        <v>312</v>
      </c>
      <c r="K199" s="110">
        <v>21.24</v>
      </c>
      <c r="L199" s="110">
        <v>43.62</v>
      </c>
      <c r="M199" s="110">
        <v>0</v>
      </c>
      <c r="N199" s="94">
        <f t="shared" si="5"/>
        <v>64.86</v>
      </c>
      <c r="O199" s="95" t="s">
        <v>86</v>
      </c>
      <c r="P199" s="95" t="s">
        <v>502</v>
      </c>
      <c r="Q199" s="96">
        <v>4660327672</v>
      </c>
      <c r="R199" s="97" t="s">
        <v>86</v>
      </c>
      <c r="S199" s="97" t="s">
        <v>502</v>
      </c>
      <c r="T199" s="104" t="s">
        <v>54</v>
      </c>
      <c r="U199" s="104" t="s">
        <v>56</v>
      </c>
      <c r="V199" s="111" t="s">
        <v>55</v>
      </c>
      <c r="W199" s="98">
        <v>44197</v>
      </c>
      <c r="X199" s="98">
        <v>44561</v>
      </c>
    </row>
    <row r="200" spans="1:24" s="80" customFormat="1" ht="12.75">
      <c r="A200" s="102">
        <v>23</v>
      </c>
      <c r="B200" s="105" t="s">
        <v>68</v>
      </c>
      <c r="C200" s="105" t="s">
        <v>365</v>
      </c>
      <c r="D200" s="108" t="s">
        <v>415</v>
      </c>
      <c r="E200" s="109"/>
      <c r="F200" s="101" t="s">
        <v>364</v>
      </c>
      <c r="G200" s="106" t="s">
        <v>365</v>
      </c>
      <c r="H200" s="101" t="s">
        <v>416</v>
      </c>
      <c r="I200" s="112">
        <v>14</v>
      </c>
      <c r="J200" s="113" t="s">
        <v>52</v>
      </c>
      <c r="K200" s="110">
        <v>1.07</v>
      </c>
      <c r="L200" s="110">
        <v>2.7</v>
      </c>
      <c r="M200" s="110">
        <v>0</v>
      </c>
      <c r="N200" s="94">
        <f t="shared" si="5"/>
        <v>3.7700000000000005</v>
      </c>
      <c r="O200" s="95" t="s">
        <v>86</v>
      </c>
      <c r="P200" s="95" t="s">
        <v>502</v>
      </c>
      <c r="Q200" s="96">
        <v>4660327672</v>
      </c>
      <c r="R200" s="97" t="s">
        <v>86</v>
      </c>
      <c r="S200" s="97" t="s">
        <v>502</v>
      </c>
      <c r="T200" s="104" t="s">
        <v>54</v>
      </c>
      <c r="U200" s="104" t="s">
        <v>56</v>
      </c>
      <c r="V200" s="111" t="s">
        <v>55</v>
      </c>
      <c r="W200" s="98">
        <v>44197</v>
      </c>
      <c r="X200" s="98">
        <v>44561</v>
      </c>
    </row>
    <row r="201" spans="1:24" s="80" customFormat="1" ht="12.75">
      <c r="A201" s="102">
        <v>24</v>
      </c>
      <c r="B201" s="105" t="s">
        <v>68</v>
      </c>
      <c r="C201" s="105" t="s">
        <v>365</v>
      </c>
      <c r="D201" s="108" t="s">
        <v>417</v>
      </c>
      <c r="E201" s="109"/>
      <c r="F201" s="101" t="s">
        <v>364</v>
      </c>
      <c r="G201" s="106" t="s">
        <v>365</v>
      </c>
      <c r="H201" s="101" t="s">
        <v>418</v>
      </c>
      <c r="I201" s="112">
        <v>27</v>
      </c>
      <c r="J201" s="113" t="s">
        <v>51</v>
      </c>
      <c r="K201" s="110">
        <v>16.16</v>
      </c>
      <c r="L201" s="110">
        <v>0</v>
      </c>
      <c r="M201" s="110">
        <v>0</v>
      </c>
      <c r="N201" s="94">
        <f t="shared" si="5"/>
        <v>16.16</v>
      </c>
      <c r="O201" s="95" t="s">
        <v>86</v>
      </c>
      <c r="P201" s="95" t="s">
        <v>502</v>
      </c>
      <c r="Q201" s="96">
        <v>4660327672</v>
      </c>
      <c r="R201" s="97" t="s">
        <v>86</v>
      </c>
      <c r="S201" s="97" t="s">
        <v>502</v>
      </c>
      <c r="T201" s="104" t="s">
        <v>54</v>
      </c>
      <c r="U201" s="104" t="s">
        <v>56</v>
      </c>
      <c r="V201" s="111" t="s">
        <v>55</v>
      </c>
      <c r="W201" s="98">
        <v>44197</v>
      </c>
      <c r="X201" s="98">
        <v>44561</v>
      </c>
    </row>
    <row r="202" spans="1:24" s="80" customFormat="1" ht="12.75">
      <c r="A202" s="102">
        <v>25</v>
      </c>
      <c r="B202" s="105" t="s">
        <v>419</v>
      </c>
      <c r="C202" s="105" t="s">
        <v>420</v>
      </c>
      <c r="D202" s="108"/>
      <c r="E202" s="109"/>
      <c r="F202" s="101" t="s">
        <v>364</v>
      </c>
      <c r="G202" s="106" t="s">
        <v>365</v>
      </c>
      <c r="H202" s="101" t="s">
        <v>421</v>
      </c>
      <c r="I202" s="112">
        <v>20</v>
      </c>
      <c r="J202" s="113" t="s">
        <v>51</v>
      </c>
      <c r="K202" s="110">
        <v>1.3</v>
      </c>
      <c r="L202" s="110">
        <v>0</v>
      </c>
      <c r="M202" s="110">
        <v>0</v>
      </c>
      <c r="N202" s="94">
        <f t="shared" si="5"/>
        <v>1.3</v>
      </c>
      <c r="O202" s="95" t="s">
        <v>86</v>
      </c>
      <c r="P202" s="95" t="s">
        <v>502</v>
      </c>
      <c r="Q202" s="96">
        <v>4660327672</v>
      </c>
      <c r="R202" s="97" t="s">
        <v>86</v>
      </c>
      <c r="S202" s="97" t="s">
        <v>502</v>
      </c>
      <c r="T202" s="104" t="s">
        <v>54</v>
      </c>
      <c r="U202" s="104" t="s">
        <v>56</v>
      </c>
      <c r="V202" s="111" t="s">
        <v>55</v>
      </c>
      <c r="W202" s="98">
        <v>44197</v>
      </c>
      <c r="X202" s="98">
        <v>44561</v>
      </c>
    </row>
    <row r="203" spans="1:24" s="80" customFormat="1" ht="12.75">
      <c r="A203" s="102">
        <v>26</v>
      </c>
      <c r="B203" s="105" t="s">
        <v>68</v>
      </c>
      <c r="C203" s="105" t="s">
        <v>365</v>
      </c>
      <c r="D203" s="108" t="s">
        <v>422</v>
      </c>
      <c r="E203" s="109"/>
      <c r="F203" s="101" t="s">
        <v>364</v>
      </c>
      <c r="G203" s="106" t="s">
        <v>365</v>
      </c>
      <c r="H203" s="101" t="s">
        <v>423</v>
      </c>
      <c r="I203" s="112">
        <v>14</v>
      </c>
      <c r="J203" s="113" t="s">
        <v>52</v>
      </c>
      <c r="K203" s="110">
        <v>2.18</v>
      </c>
      <c r="L203" s="110">
        <v>5.69</v>
      </c>
      <c r="M203" s="110">
        <v>0</v>
      </c>
      <c r="N203" s="94">
        <f t="shared" si="5"/>
        <v>7.870000000000001</v>
      </c>
      <c r="O203" s="95" t="s">
        <v>86</v>
      </c>
      <c r="P203" s="95" t="s">
        <v>502</v>
      </c>
      <c r="Q203" s="96">
        <v>4660327672</v>
      </c>
      <c r="R203" s="97" t="s">
        <v>86</v>
      </c>
      <c r="S203" s="97" t="s">
        <v>502</v>
      </c>
      <c r="T203" s="104" t="s">
        <v>54</v>
      </c>
      <c r="U203" s="104" t="s">
        <v>56</v>
      </c>
      <c r="V203" s="111" t="s">
        <v>55</v>
      </c>
      <c r="W203" s="98">
        <v>44197</v>
      </c>
      <c r="X203" s="98">
        <v>44561</v>
      </c>
    </row>
    <row r="204" spans="1:24" s="80" customFormat="1" ht="12.75">
      <c r="A204" s="102">
        <v>27</v>
      </c>
      <c r="B204" s="105" t="s">
        <v>424</v>
      </c>
      <c r="C204" s="105" t="s">
        <v>365</v>
      </c>
      <c r="D204" s="108" t="s">
        <v>425</v>
      </c>
      <c r="E204" s="109"/>
      <c r="F204" s="101" t="s">
        <v>364</v>
      </c>
      <c r="G204" s="106" t="s">
        <v>365</v>
      </c>
      <c r="H204" s="101" t="s">
        <v>426</v>
      </c>
      <c r="I204" s="112">
        <v>27</v>
      </c>
      <c r="J204" s="113" t="s">
        <v>52</v>
      </c>
      <c r="K204" s="110">
        <v>2.97</v>
      </c>
      <c r="L204" s="110">
        <v>7.21</v>
      </c>
      <c r="M204" s="110">
        <v>0</v>
      </c>
      <c r="N204" s="94">
        <f t="shared" si="5"/>
        <v>10.18</v>
      </c>
      <c r="O204" s="95" t="s">
        <v>86</v>
      </c>
      <c r="P204" s="95" t="s">
        <v>502</v>
      </c>
      <c r="Q204" s="96">
        <v>4660327672</v>
      </c>
      <c r="R204" s="97" t="s">
        <v>86</v>
      </c>
      <c r="S204" s="97" t="s">
        <v>502</v>
      </c>
      <c r="T204" s="104" t="s">
        <v>54</v>
      </c>
      <c r="U204" s="104" t="s">
        <v>56</v>
      </c>
      <c r="V204" s="111" t="s">
        <v>55</v>
      </c>
      <c r="W204" s="98">
        <v>44197</v>
      </c>
      <c r="X204" s="98">
        <v>44561</v>
      </c>
    </row>
    <row r="205" spans="1:24" s="80" customFormat="1" ht="12.75">
      <c r="A205" s="102">
        <v>28</v>
      </c>
      <c r="B205" s="105" t="s">
        <v>68</v>
      </c>
      <c r="C205" s="105" t="s">
        <v>365</v>
      </c>
      <c r="D205" s="108" t="s">
        <v>427</v>
      </c>
      <c r="E205" s="109">
        <v>89</v>
      </c>
      <c r="F205" s="101" t="s">
        <v>364</v>
      </c>
      <c r="G205" s="106" t="s">
        <v>365</v>
      </c>
      <c r="H205" s="101" t="s">
        <v>428</v>
      </c>
      <c r="I205" s="112">
        <v>14</v>
      </c>
      <c r="J205" s="113" t="s">
        <v>52</v>
      </c>
      <c r="K205" s="110">
        <v>1.73</v>
      </c>
      <c r="L205" s="110">
        <v>4.46</v>
      </c>
      <c r="M205" s="110">
        <v>0</v>
      </c>
      <c r="N205" s="94">
        <f t="shared" si="5"/>
        <v>6.1899999999999995</v>
      </c>
      <c r="O205" s="95" t="s">
        <v>86</v>
      </c>
      <c r="P205" s="95" t="s">
        <v>502</v>
      </c>
      <c r="Q205" s="96">
        <v>4660327672</v>
      </c>
      <c r="R205" s="97" t="s">
        <v>86</v>
      </c>
      <c r="S205" s="97" t="s">
        <v>502</v>
      </c>
      <c r="T205" s="104" t="s">
        <v>54</v>
      </c>
      <c r="U205" s="104" t="s">
        <v>56</v>
      </c>
      <c r="V205" s="111" t="s">
        <v>55</v>
      </c>
      <c r="W205" s="98">
        <v>44197</v>
      </c>
      <c r="X205" s="98">
        <v>44561</v>
      </c>
    </row>
    <row r="206" spans="1:24" s="80" customFormat="1" ht="12.75">
      <c r="A206" s="102">
        <v>29</v>
      </c>
      <c r="B206" s="105" t="s">
        <v>68</v>
      </c>
      <c r="C206" s="105" t="s">
        <v>365</v>
      </c>
      <c r="D206" s="108" t="s">
        <v>397</v>
      </c>
      <c r="E206" s="109"/>
      <c r="F206" s="101" t="s">
        <v>364</v>
      </c>
      <c r="G206" s="106" t="s">
        <v>365</v>
      </c>
      <c r="H206" s="101" t="s">
        <v>429</v>
      </c>
      <c r="I206" s="112">
        <v>11</v>
      </c>
      <c r="J206" s="113" t="s">
        <v>51</v>
      </c>
      <c r="K206" s="110">
        <v>2.34</v>
      </c>
      <c r="L206" s="110">
        <v>0</v>
      </c>
      <c r="M206" s="110">
        <v>0</v>
      </c>
      <c r="N206" s="94">
        <f t="shared" si="5"/>
        <v>2.34</v>
      </c>
      <c r="O206" s="95" t="s">
        <v>86</v>
      </c>
      <c r="P206" s="95" t="s">
        <v>502</v>
      </c>
      <c r="Q206" s="96">
        <v>4660327672</v>
      </c>
      <c r="R206" s="97" t="s">
        <v>86</v>
      </c>
      <c r="S206" s="97" t="s">
        <v>502</v>
      </c>
      <c r="T206" s="104" t="s">
        <v>54</v>
      </c>
      <c r="U206" s="104" t="s">
        <v>56</v>
      </c>
      <c r="V206" s="111" t="s">
        <v>55</v>
      </c>
      <c r="W206" s="98">
        <v>44197</v>
      </c>
      <c r="X206" s="98">
        <v>44561</v>
      </c>
    </row>
    <row r="207" spans="1:24" s="80" customFormat="1" ht="12.75">
      <c r="A207" s="102">
        <v>30</v>
      </c>
      <c r="B207" s="105" t="s">
        <v>68</v>
      </c>
      <c r="C207" s="105" t="s">
        <v>365</v>
      </c>
      <c r="D207" s="108" t="s">
        <v>272</v>
      </c>
      <c r="E207" s="109"/>
      <c r="F207" s="101" t="s">
        <v>364</v>
      </c>
      <c r="G207" s="106" t="s">
        <v>365</v>
      </c>
      <c r="H207" s="101" t="s">
        <v>430</v>
      </c>
      <c r="I207" s="112">
        <v>3</v>
      </c>
      <c r="J207" s="113" t="s">
        <v>51</v>
      </c>
      <c r="K207" s="110">
        <v>2.96</v>
      </c>
      <c r="L207" s="110">
        <v>0</v>
      </c>
      <c r="M207" s="110">
        <v>0</v>
      </c>
      <c r="N207" s="94">
        <f t="shared" si="5"/>
        <v>2.96</v>
      </c>
      <c r="O207" s="95" t="s">
        <v>86</v>
      </c>
      <c r="P207" s="95" t="s">
        <v>502</v>
      </c>
      <c r="Q207" s="96">
        <v>4660327672</v>
      </c>
      <c r="R207" s="97" t="s">
        <v>86</v>
      </c>
      <c r="S207" s="97" t="s">
        <v>502</v>
      </c>
      <c r="T207" s="104" t="s">
        <v>54</v>
      </c>
      <c r="U207" s="104" t="s">
        <v>56</v>
      </c>
      <c r="V207" s="111" t="s">
        <v>55</v>
      </c>
      <c r="W207" s="98">
        <v>44197</v>
      </c>
      <c r="X207" s="98">
        <v>44561</v>
      </c>
    </row>
    <row r="208" spans="1:24" s="80" customFormat="1" ht="12.75">
      <c r="A208" s="102">
        <v>31</v>
      </c>
      <c r="B208" s="105" t="s">
        <v>431</v>
      </c>
      <c r="C208" s="105" t="s">
        <v>378</v>
      </c>
      <c r="D208" s="108"/>
      <c r="E208" s="109"/>
      <c r="F208" s="101" t="s">
        <v>364</v>
      </c>
      <c r="G208" s="106" t="s">
        <v>365</v>
      </c>
      <c r="H208" s="101" t="s">
        <v>432</v>
      </c>
      <c r="I208" s="112">
        <v>7</v>
      </c>
      <c r="J208" s="113" t="s">
        <v>51</v>
      </c>
      <c r="K208" s="110">
        <v>0.14</v>
      </c>
      <c r="L208" s="110">
        <v>0</v>
      </c>
      <c r="M208" s="110">
        <v>0</v>
      </c>
      <c r="N208" s="94">
        <f t="shared" si="5"/>
        <v>0.14</v>
      </c>
      <c r="O208" s="95" t="s">
        <v>86</v>
      </c>
      <c r="P208" s="95" t="s">
        <v>502</v>
      </c>
      <c r="Q208" s="96">
        <v>4660327672</v>
      </c>
      <c r="R208" s="97" t="s">
        <v>86</v>
      </c>
      <c r="S208" s="97" t="s">
        <v>502</v>
      </c>
      <c r="T208" s="104" t="s">
        <v>54</v>
      </c>
      <c r="U208" s="104" t="s">
        <v>56</v>
      </c>
      <c r="V208" s="111" t="s">
        <v>55</v>
      </c>
      <c r="W208" s="98">
        <v>44197</v>
      </c>
      <c r="X208" s="98">
        <v>44561</v>
      </c>
    </row>
    <row r="209" spans="1:24" s="80" customFormat="1" ht="12.75">
      <c r="A209" s="102">
        <v>32</v>
      </c>
      <c r="B209" s="105" t="s">
        <v>424</v>
      </c>
      <c r="C209" s="105" t="s">
        <v>378</v>
      </c>
      <c r="D209" s="108"/>
      <c r="E209" s="109"/>
      <c r="F209" s="101" t="s">
        <v>364</v>
      </c>
      <c r="G209" s="106" t="s">
        <v>365</v>
      </c>
      <c r="H209" s="101" t="s">
        <v>433</v>
      </c>
      <c r="I209" s="112">
        <v>7</v>
      </c>
      <c r="J209" s="113" t="s">
        <v>51</v>
      </c>
      <c r="K209" s="110">
        <v>0.41</v>
      </c>
      <c r="L209" s="110">
        <v>0</v>
      </c>
      <c r="M209" s="110">
        <v>0</v>
      </c>
      <c r="N209" s="94">
        <f t="shared" si="5"/>
        <v>0.41</v>
      </c>
      <c r="O209" s="95" t="s">
        <v>86</v>
      </c>
      <c r="P209" s="95" t="s">
        <v>502</v>
      </c>
      <c r="Q209" s="96">
        <v>4660327672</v>
      </c>
      <c r="R209" s="97" t="s">
        <v>86</v>
      </c>
      <c r="S209" s="97" t="s">
        <v>502</v>
      </c>
      <c r="T209" s="104" t="s">
        <v>54</v>
      </c>
      <c r="U209" s="104" t="s">
        <v>56</v>
      </c>
      <c r="V209" s="111" t="s">
        <v>55</v>
      </c>
      <c r="W209" s="98">
        <v>44197</v>
      </c>
      <c r="X209" s="98">
        <v>44561</v>
      </c>
    </row>
    <row r="210" spans="1:24" s="80" customFormat="1" ht="12.75">
      <c r="A210" s="102">
        <v>33</v>
      </c>
      <c r="B210" s="105" t="s">
        <v>68</v>
      </c>
      <c r="C210" s="105" t="s">
        <v>378</v>
      </c>
      <c r="D210" s="108"/>
      <c r="E210" s="109"/>
      <c r="F210" s="101" t="s">
        <v>364</v>
      </c>
      <c r="G210" s="106" t="s">
        <v>365</v>
      </c>
      <c r="H210" s="101" t="s">
        <v>434</v>
      </c>
      <c r="I210" s="112">
        <v>3</v>
      </c>
      <c r="J210" s="113" t="s">
        <v>52</v>
      </c>
      <c r="K210" s="110">
        <v>0.01</v>
      </c>
      <c r="L210" s="110">
        <v>0.04</v>
      </c>
      <c r="M210" s="110">
        <v>0</v>
      </c>
      <c r="N210" s="94">
        <f aca="true" t="shared" si="6" ref="N210:N237">SUM(K210:M210)</f>
        <v>0.05</v>
      </c>
      <c r="O210" s="95" t="s">
        <v>86</v>
      </c>
      <c r="P210" s="95" t="s">
        <v>502</v>
      </c>
      <c r="Q210" s="96">
        <v>4660327672</v>
      </c>
      <c r="R210" s="97" t="s">
        <v>86</v>
      </c>
      <c r="S210" s="97" t="s">
        <v>502</v>
      </c>
      <c r="T210" s="104" t="s">
        <v>54</v>
      </c>
      <c r="U210" s="104" t="s">
        <v>56</v>
      </c>
      <c r="V210" s="111" t="s">
        <v>55</v>
      </c>
      <c r="W210" s="98">
        <v>44197</v>
      </c>
      <c r="X210" s="98">
        <v>44561</v>
      </c>
    </row>
    <row r="211" spans="1:24" s="80" customFormat="1" ht="12.75">
      <c r="A211" s="102">
        <v>34</v>
      </c>
      <c r="B211" s="105" t="s">
        <v>435</v>
      </c>
      <c r="C211" s="105" t="s">
        <v>380</v>
      </c>
      <c r="D211" s="108"/>
      <c r="E211" s="109"/>
      <c r="F211" s="101" t="s">
        <v>364</v>
      </c>
      <c r="G211" s="106" t="s">
        <v>365</v>
      </c>
      <c r="H211" s="101" t="s">
        <v>436</v>
      </c>
      <c r="I211" s="112">
        <v>11</v>
      </c>
      <c r="J211" s="113" t="s">
        <v>51</v>
      </c>
      <c r="K211" s="110">
        <v>1.29</v>
      </c>
      <c r="L211" s="110">
        <v>0</v>
      </c>
      <c r="M211" s="110">
        <v>0</v>
      </c>
      <c r="N211" s="94">
        <f t="shared" si="6"/>
        <v>1.29</v>
      </c>
      <c r="O211" s="95" t="s">
        <v>86</v>
      </c>
      <c r="P211" s="95" t="s">
        <v>502</v>
      </c>
      <c r="Q211" s="96">
        <v>4660327672</v>
      </c>
      <c r="R211" s="97" t="s">
        <v>86</v>
      </c>
      <c r="S211" s="97" t="s">
        <v>502</v>
      </c>
      <c r="T211" s="104" t="s">
        <v>54</v>
      </c>
      <c r="U211" s="104" t="s">
        <v>56</v>
      </c>
      <c r="V211" s="111" t="s">
        <v>55</v>
      </c>
      <c r="W211" s="98">
        <v>44197</v>
      </c>
      <c r="X211" s="98">
        <v>44561</v>
      </c>
    </row>
    <row r="212" spans="1:24" s="80" customFormat="1" ht="12.75">
      <c r="A212" s="102">
        <v>35</v>
      </c>
      <c r="B212" s="105" t="s">
        <v>437</v>
      </c>
      <c r="C212" s="105" t="s">
        <v>380</v>
      </c>
      <c r="D212" s="108"/>
      <c r="E212" s="109"/>
      <c r="F212" s="101" t="s">
        <v>364</v>
      </c>
      <c r="G212" s="106" t="s">
        <v>365</v>
      </c>
      <c r="H212" s="101" t="s">
        <v>438</v>
      </c>
      <c r="I212" s="112">
        <v>11</v>
      </c>
      <c r="J212" s="113" t="s">
        <v>51</v>
      </c>
      <c r="K212" s="110">
        <v>1.08</v>
      </c>
      <c r="L212" s="110">
        <v>0</v>
      </c>
      <c r="M212" s="110">
        <v>0</v>
      </c>
      <c r="N212" s="94">
        <f t="shared" si="6"/>
        <v>1.08</v>
      </c>
      <c r="O212" s="95" t="s">
        <v>86</v>
      </c>
      <c r="P212" s="95" t="s">
        <v>502</v>
      </c>
      <c r="Q212" s="96">
        <v>4660327672</v>
      </c>
      <c r="R212" s="97" t="s">
        <v>86</v>
      </c>
      <c r="S212" s="97" t="s">
        <v>502</v>
      </c>
      <c r="T212" s="104" t="s">
        <v>54</v>
      </c>
      <c r="U212" s="104" t="s">
        <v>56</v>
      </c>
      <c r="V212" s="111" t="s">
        <v>55</v>
      </c>
      <c r="W212" s="98">
        <v>44197</v>
      </c>
      <c r="X212" s="98">
        <v>44561</v>
      </c>
    </row>
    <row r="213" spans="1:24" s="80" customFormat="1" ht="12.75">
      <c r="A213" s="102">
        <v>36</v>
      </c>
      <c r="B213" s="105" t="s">
        <v>68</v>
      </c>
      <c r="C213" s="105" t="s">
        <v>365</v>
      </c>
      <c r="D213" s="108" t="s">
        <v>439</v>
      </c>
      <c r="E213" s="109">
        <v>20</v>
      </c>
      <c r="F213" s="101" t="s">
        <v>364</v>
      </c>
      <c r="G213" s="106" t="s">
        <v>365</v>
      </c>
      <c r="H213" s="101" t="s">
        <v>440</v>
      </c>
      <c r="I213" s="112">
        <v>16.5</v>
      </c>
      <c r="J213" s="113" t="s">
        <v>51</v>
      </c>
      <c r="K213" s="110">
        <v>1.53</v>
      </c>
      <c r="L213" s="110">
        <v>0</v>
      </c>
      <c r="M213" s="110">
        <v>0</v>
      </c>
      <c r="N213" s="94">
        <f t="shared" si="6"/>
        <v>1.53</v>
      </c>
      <c r="O213" s="95" t="s">
        <v>86</v>
      </c>
      <c r="P213" s="95" t="s">
        <v>502</v>
      </c>
      <c r="Q213" s="96">
        <v>4660327672</v>
      </c>
      <c r="R213" s="97" t="s">
        <v>86</v>
      </c>
      <c r="S213" s="97" t="s">
        <v>502</v>
      </c>
      <c r="T213" s="104" t="s">
        <v>54</v>
      </c>
      <c r="U213" s="104" t="s">
        <v>56</v>
      </c>
      <c r="V213" s="111" t="s">
        <v>55</v>
      </c>
      <c r="W213" s="98">
        <v>44197</v>
      </c>
      <c r="X213" s="98">
        <v>44561</v>
      </c>
    </row>
    <row r="214" spans="1:24" s="80" customFormat="1" ht="12.75">
      <c r="A214" s="102">
        <v>37</v>
      </c>
      <c r="B214" s="105" t="s">
        <v>441</v>
      </c>
      <c r="C214" s="105" t="s">
        <v>367</v>
      </c>
      <c r="D214" s="108"/>
      <c r="E214" s="109">
        <v>113</v>
      </c>
      <c r="F214" s="101" t="s">
        <v>364</v>
      </c>
      <c r="G214" s="106" t="s">
        <v>365</v>
      </c>
      <c r="H214" s="101" t="s">
        <v>442</v>
      </c>
      <c r="I214" s="112">
        <v>11</v>
      </c>
      <c r="J214" s="113" t="s">
        <v>51</v>
      </c>
      <c r="K214" s="110">
        <v>1.88</v>
      </c>
      <c r="L214" s="110">
        <v>0</v>
      </c>
      <c r="M214" s="110">
        <v>0</v>
      </c>
      <c r="N214" s="94">
        <f t="shared" si="6"/>
        <v>1.88</v>
      </c>
      <c r="O214" s="95" t="s">
        <v>86</v>
      </c>
      <c r="P214" s="95" t="s">
        <v>502</v>
      </c>
      <c r="Q214" s="96">
        <v>4660327672</v>
      </c>
      <c r="R214" s="97" t="s">
        <v>86</v>
      </c>
      <c r="S214" s="97" t="s">
        <v>502</v>
      </c>
      <c r="T214" s="104" t="s">
        <v>54</v>
      </c>
      <c r="U214" s="104" t="s">
        <v>56</v>
      </c>
      <c r="V214" s="111" t="s">
        <v>55</v>
      </c>
      <c r="W214" s="98">
        <v>44197</v>
      </c>
      <c r="X214" s="98">
        <v>44561</v>
      </c>
    </row>
    <row r="215" spans="1:24" s="80" customFormat="1" ht="12.75">
      <c r="A215" s="102">
        <v>38</v>
      </c>
      <c r="B215" s="105" t="s">
        <v>228</v>
      </c>
      <c r="C215" s="105" t="s">
        <v>443</v>
      </c>
      <c r="D215" s="108"/>
      <c r="E215" s="109" t="s">
        <v>444</v>
      </c>
      <c r="F215" s="101" t="s">
        <v>364</v>
      </c>
      <c r="G215" s="106" t="s">
        <v>365</v>
      </c>
      <c r="H215" s="101" t="s">
        <v>445</v>
      </c>
      <c r="I215" s="112">
        <v>4.5</v>
      </c>
      <c r="J215" s="113" t="s">
        <v>51</v>
      </c>
      <c r="K215" s="110">
        <v>6.12</v>
      </c>
      <c r="L215" s="110">
        <v>0</v>
      </c>
      <c r="M215" s="110">
        <v>0</v>
      </c>
      <c r="N215" s="94">
        <f t="shared" si="6"/>
        <v>6.12</v>
      </c>
      <c r="O215" s="95" t="s">
        <v>86</v>
      </c>
      <c r="P215" s="95" t="s">
        <v>502</v>
      </c>
      <c r="Q215" s="96">
        <v>4660327672</v>
      </c>
      <c r="R215" s="97" t="s">
        <v>86</v>
      </c>
      <c r="S215" s="97" t="s">
        <v>502</v>
      </c>
      <c r="T215" s="104" t="s">
        <v>54</v>
      </c>
      <c r="U215" s="104" t="s">
        <v>56</v>
      </c>
      <c r="V215" s="111" t="s">
        <v>55</v>
      </c>
      <c r="W215" s="98">
        <v>44197</v>
      </c>
      <c r="X215" s="98">
        <v>44561</v>
      </c>
    </row>
    <row r="216" spans="1:24" s="80" customFormat="1" ht="12.75">
      <c r="A216" s="102">
        <v>39</v>
      </c>
      <c r="B216" s="105" t="s">
        <v>236</v>
      </c>
      <c r="C216" s="105" t="s">
        <v>400</v>
      </c>
      <c r="D216" s="108"/>
      <c r="E216" s="109" t="s">
        <v>446</v>
      </c>
      <c r="F216" s="101" t="s">
        <v>364</v>
      </c>
      <c r="G216" s="106" t="s">
        <v>365</v>
      </c>
      <c r="H216" s="101" t="s">
        <v>447</v>
      </c>
      <c r="I216" s="112">
        <v>5</v>
      </c>
      <c r="J216" s="113" t="s">
        <v>53</v>
      </c>
      <c r="K216" s="110">
        <v>0.01</v>
      </c>
      <c r="L216" s="110">
        <v>0</v>
      </c>
      <c r="M216" s="110">
        <v>0</v>
      </c>
      <c r="N216" s="94">
        <f t="shared" si="6"/>
        <v>0.01</v>
      </c>
      <c r="O216" s="95" t="s">
        <v>86</v>
      </c>
      <c r="P216" s="95" t="s">
        <v>502</v>
      </c>
      <c r="Q216" s="96">
        <v>4660327672</v>
      </c>
      <c r="R216" s="97" t="s">
        <v>86</v>
      </c>
      <c r="S216" s="97" t="s">
        <v>502</v>
      </c>
      <c r="T216" s="104" t="s">
        <v>54</v>
      </c>
      <c r="U216" s="104" t="s">
        <v>56</v>
      </c>
      <c r="V216" s="111" t="s">
        <v>55</v>
      </c>
      <c r="W216" s="98">
        <v>44197</v>
      </c>
      <c r="X216" s="98">
        <v>44561</v>
      </c>
    </row>
    <row r="217" spans="1:24" s="80" customFormat="1" ht="12.75">
      <c r="A217" s="102">
        <v>40</v>
      </c>
      <c r="B217" s="105" t="s">
        <v>437</v>
      </c>
      <c r="C217" s="105" t="s">
        <v>365</v>
      </c>
      <c r="D217" s="108" t="s">
        <v>387</v>
      </c>
      <c r="E217" s="109" t="s">
        <v>448</v>
      </c>
      <c r="F217" s="101" t="s">
        <v>364</v>
      </c>
      <c r="G217" s="106" t="s">
        <v>365</v>
      </c>
      <c r="H217" s="101" t="s">
        <v>449</v>
      </c>
      <c r="I217" s="112">
        <v>32.5</v>
      </c>
      <c r="J217" s="113" t="s">
        <v>51</v>
      </c>
      <c r="K217" s="110">
        <v>2.02</v>
      </c>
      <c r="L217" s="110">
        <v>0</v>
      </c>
      <c r="M217" s="110">
        <v>0</v>
      </c>
      <c r="N217" s="94">
        <f t="shared" si="6"/>
        <v>2.02</v>
      </c>
      <c r="O217" s="95" t="s">
        <v>86</v>
      </c>
      <c r="P217" s="95" t="s">
        <v>502</v>
      </c>
      <c r="Q217" s="96">
        <v>4660327672</v>
      </c>
      <c r="R217" s="97" t="s">
        <v>86</v>
      </c>
      <c r="S217" s="97" t="s">
        <v>502</v>
      </c>
      <c r="T217" s="104" t="s">
        <v>54</v>
      </c>
      <c r="U217" s="104" t="s">
        <v>56</v>
      </c>
      <c r="V217" s="111" t="s">
        <v>55</v>
      </c>
      <c r="W217" s="98">
        <v>44197</v>
      </c>
      <c r="X217" s="98">
        <v>44561</v>
      </c>
    </row>
    <row r="218" spans="1:24" s="80" customFormat="1" ht="12.75">
      <c r="A218" s="102">
        <v>41</v>
      </c>
      <c r="B218" s="105" t="s">
        <v>424</v>
      </c>
      <c r="C218" s="105" t="s">
        <v>365</v>
      </c>
      <c r="D218" s="108" t="s">
        <v>450</v>
      </c>
      <c r="E218" s="109" t="s">
        <v>451</v>
      </c>
      <c r="F218" s="101" t="s">
        <v>364</v>
      </c>
      <c r="G218" s="106" t="s">
        <v>365</v>
      </c>
      <c r="H218" s="101" t="s">
        <v>452</v>
      </c>
      <c r="I218" s="112">
        <v>12.5</v>
      </c>
      <c r="J218" s="113" t="s">
        <v>51</v>
      </c>
      <c r="K218" s="110">
        <v>1</v>
      </c>
      <c r="L218" s="110">
        <v>0</v>
      </c>
      <c r="M218" s="110">
        <v>0</v>
      </c>
      <c r="N218" s="94">
        <f t="shared" si="6"/>
        <v>1</v>
      </c>
      <c r="O218" s="95" t="s">
        <v>86</v>
      </c>
      <c r="P218" s="95" t="s">
        <v>502</v>
      </c>
      <c r="Q218" s="96">
        <v>4660327672</v>
      </c>
      <c r="R218" s="97" t="s">
        <v>86</v>
      </c>
      <c r="S218" s="97" t="s">
        <v>502</v>
      </c>
      <c r="T218" s="104" t="s">
        <v>54</v>
      </c>
      <c r="U218" s="104" t="s">
        <v>56</v>
      </c>
      <c r="V218" s="111" t="s">
        <v>55</v>
      </c>
      <c r="W218" s="98">
        <v>44197</v>
      </c>
      <c r="X218" s="98">
        <v>44561</v>
      </c>
    </row>
    <row r="219" spans="1:24" s="80" customFormat="1" ht="12.75">
      <c r="A219" s="102">
        <v>42</v>
      </c>
      <c r="B219" s="105" t="s">
        <v>419</v>
      </c>
      <c r="C219" s="105" t="s">
        <v>365</v>
      </c>
      <c r="D219" s="108" t="s">
        <v>453</v>
      </c>
      <c r="E219" s="109" t="s">
        <v>454</v>
      </c>
      <c r="F219" s="101" t="s">
        <v>364</v>
      </c>
      <c r="G219" s="106" t="s">
        <v>365</v>
      </c>
      <c r="H219" s="101" t="s">
        <v>455</v>
      </c>
      <c r="I219" s="112">
        <v>10.5</v>
      </c>
      <c r="J219" s="113" t="s">
        <v>51</v>
      </c>
      <c r="K219" s="110">
        <v>0.58</v>
      </c>
      <c r="L219" s="110">
        <v>0</v>
      </c>
      <c r="M219" s="110">
        <v>0</v>
      </c>
      <c r="N219" s="94">
        <f t="shared" si="6"/>
        <v>0.58</v>
      </c>
      <c r="O219" s="95" t="s">
        <v>86</v>
      </c>
      <c r="P219" s="95" t="s">
        <v>502</v>
      </c>
      <c r="Q219" s="96">
        <v>4660327672</v>
      </c>
      <c r="R219" s="97" t="s">
        <v>86</v>
      </c>
      <c r="S219" s="97" t="s">
        <v>502</v>
      </c>
      <c r="T219" s="104" t="s">
        <v>54</v>
      </c>
      <c r="U219" s="104" t="s">
        <v>56</v>
      </c>
      <c r="V219" s="111" t="s">
        <v>55</v>
      </c>
      <c r="W219" s="98">
        <v>44197</v>
      </c>
      <c r="X219" s="98">
        <v>44561</v>
      </c>
    </row>
    <row r="220" spans="1:24" s="80" customFormat="1" ht="12.75">
      <c r="A220" s="102">
        <v>43</v>
      </c>
      <c r="B220" s="105" t="s">
        <v>431</v>
      </c>
      <c r="C220" s="105" t="s">
        <v>456</v>
      </c>
      <c r="D220" s="108"/>
      <c r="E220" s="109" t="s">
        <v>457</v>
      </c>
      <c r="F220" s="101" t="s">
        <v>364</v>
      </c>
      <c r="G220" s="106" t="s">
        <v>365</v>
      </c>
      <c r="H220" s="101" t="s">
        <v>458</v>
      </c>
      <c r="I220" s="112">
        <v>12.5</v>
      </c>
      <c r="J220" s="113" t="s">
        <v>51</v>
      </c>
      <c r="K220" s="110">
        <v>1</v>
      </c>
      <c r="L220" s="110">
        <v>0</v>
      </c>
      <c r="M220" s="110">
        <v>0</v>
      </c>
      <c r="N220" s="94">
        <f t="shared" si="6"/>
        <v>1</v>
      </c>
      <c r="O220" s="95" t="s">
        <v>86</v>
      </c>
      <c r="P220" s="95" t="s">
        <v>502</v>
      </c>
      <c r="Q220" s="96">
        <v>4660327672</v>
      </c>
      <c r="R220" s="97" t="s">
        <v>86</v>
      </c>
      <c r="S220" s="97" t="s">
        <v>502</v>
      </c>
      <c r="T220" s="104" t="s">
        <v>54</v>
      </c>
      <c r="U220" s="104" t="s">
        <v>56</v>
      </c>
      <c r="V220" s="111" t="s">
        <v>55</v>
      </c>
      <c r="W220" s="98">
        <v>44197</v>
      </c>
      <c r="X220" s="98">
        <v>44561</v>
      </c>
    </row>
    <row r="221" spans="1:24" s="80" customFormat="1" ht="12.75">
      <c r="A221" s="102">
        <v>44</v>
      </c>
      <c r="B221" s="105" t="s">
        <v>459</v>
      </c>
      <c r="C221" s="105" t="s">
        <v>365</v>
      </c>
      <c r="D221" s="108" t="s">
        <v>272</v>
      </c>
      <c r="E221" s="109" t="s">
        <v>460</v>
      </c>
      <c r="F221" s="101" t="s">
        <v>364</v>
      </c>
      <c r="G221" s="106" t="s">
        <v>365</v>
      </c>
      <c r="H221" s="101" t="s">
        <v>461</v>
      </c>
      <c r="I221" s="112">
        <v>16.5</v>
      </c>
      <c r="J221" s="113" t="s">
        <v>51</v>
      </c>
      <c r="K221" s="110">
        <v>0.89</v>
      </c>
      <c r="L221" s="110">
        <v>0</v>
      </c>
      <c r="M221" s="110">
        <v>0</v>
      </c>
      <c r="N221" s="94">
        <f t="shared" si="6"/>
        <v>0.89</v>
      </c>
      <c r="O221" s="95" t="s">
        <v>86</v>
      </c>
      <c r="P221" s="95" t="s">
        <v>502</v>
      </c>
      <c r="Q221" s="96">
        <v>4660327672</v>
      </c>
      <c r="R221" s="97" t="s">
        <v>86</v>
      </c>
      <c r="S221" s="97" t="s">
        <v>502</v>
      </c>
      <c r="T221" s="104" t="s">
        <v>54</v>
      </c>
      <c r="U221" s="104" t="s">
        <v>56</v>
      </c>
      <c r="V221" s="111" t="s">
        <v>55</v>
      </c>
      <c r="W221" s="98">
        <v>44197</v>
      </c>
      <c r="X221" s="98">
        <v>44561</v>
      </c>
    </row>
    <row r="222" spans="1:24" s="80" customFormat="1" ht="12.75">
      <c r="A222" s="102">
        <v>45</v>
      </c>
      <c r="B222" s="105" t="s">
        <v>462</v>
      </c>
      <c r="C222" s="105" t="s">
        <v>365</v>
      </c>
      <c r="D222" s="108" t="s">
        <v>361</v>
      </c>
      <c r="E222" s="109" t="s">
        <v>463</v>
      </c>
      <c r="F222" s="101" t="s">
        <v>364</v>
      </c>
      <c r="G222" s="106" t="s">
        <v>365</v>
      </c>
      <c r="H222" s="101" t="s">
        <v>464</v>
      </c>
      <c r="I222" s="112">
        <v>10.1</v>
      </c>
      <c r="J222" s="113" t="s">
        <v>51</v>
      </c>
      <c r="K222" s="110">
        <v>0.71</v>
      </c>
      <c r="L222" s="110">
        <v>0</v>
      </c>
      <c r="M222" s="110">
        <v>0</v>
      </c>
      <c r="N222" s="94">
        <f t="shared" si="6"/>
        <v>0.71</v>
      </c>
      <c r="O222" s="95" t="s">
        <v>86</v>
      </c>
      <c r="P222" s="95" t="s">
        <v>502</v>
      </c>
      <c r="Q222" s="96">
        <v>4660327672</v>
      </c>
      <c r="R222" s="97" t="s">
        <v>86</v>
      </c>
      <c r="S222" s="97" t="s">
        <v>502</v>
      </c>
      <c r="T222" s="104" t="s">
        <v>54</v>
      </c>
      <c r="U222" s="104" t="s">
        <v>56</v>
      </c>
      <c r="V222" s="111" t="s">
        <v>55</v>
      </c>
      <c r="W222" s="98">
        <v>44197</v>
      </c>
      <c r="X222" s="98">
        <v>44561</v>
      </c>
    </row>
    <row r="223" spans="1:24" s="80" customFormat="1" ht="12.75">
      <c r="A223" s="102">
        <v>46</v>
      </c>
      <c r="B223" s="105" t="s">
        <v>465</v>
      </c>
      <c r="C223" s="105" t="s">
        <v>365</v>
      </c>
      <c r="D223" s="108" t="s">
        <v>450</v>
      </c>
      <c r="E223" s="109" t="s">
        <v>466</v>
      </c>
      <c r="F223" s="101" t="s">
        <v>364</v>
      </c>
      <c r="G223" s="106" t="s">
        <v>365</v>
      </c>
      <c r="H223" s="101" t="s">
        <v>467</v>
      </c>
      <c r="I223" s="112">
        <v>4.5</v>
      </c>
      <c r="J223" s="113" t="s">
        <v>51</v>
      </c>
      <c r="K223" s="110">
        <v>0.21</v>
      </c>
      <c r="L223" s="110">
        <v>0</v>
      </c>
      <c r="M223" s="110">
        <v>0</v>
      </c>
      <c r="N223" s="94">
        <f t="shared" si="6"/>
        <v>0.21</v>
      </c>
      <c r="O223" s="95" t="s">
        <v>86</v>
      </c>
      <c r="P223" s="95" t="s">
        <v>502</v>
      </c>
      <c r="Q223" s="96">
        <v>4660327672</v>
      </c>
      <c r="R223" s="97" t="s">
        <v>86</v>
      </c>
      <c r="S223" s="97" t="s">
        <v>502</v>
      </c>
      <c r="T223" s="104" t="s">
        <v>54</v>
      </c>
      <c r="U223" s="104" t="s">
        <v>56</v>
      </c>
      <c r="V223" s="111" t="s">
        <v>55</v>
      </c>
      <c r="W223" s="98">
        <v>44197</v>
      </c>
      <c r="X223" s="98">
        <v>44561</v>
      </c>
    </row>
    <row r="224" spans="1:24" s="80" customFormat="1" ht="12.75">
      <c r="A224" s="102">
        <v>47</v>
      </c>
      <c r="B224" s="105" t="s">
        <v>465</v>
      </c>
      <c r="C224" s="105" t="s">
        <v>365</v>
      </c>
      <c r="D224" s="108" t="s">
        <v>468</v>
      </c>
      <c r="E224" s="109" t="s">
        <v>469</v>
      </c>
      <c r="F224" s="101" t="s">
        <v>364</v>
      </c>
      <c r="G224" s="106" t="s">
        <v>365</v>
      </c>
      <c r="H224" s="101" t="s">
        <v>470</v>
      </c>
      <c r="I224" s="112">
        <v>4.1</v>
      </c>
      <c r="J224" s="113" t="s">
        <v>51</v>
      </c>
      <c r="K224" s="110">
        <v>0.14</v>
      </c>
      <c r="L224" s="110">
        <v>0</v>
      </c>
      <c r="M224" s="110">
        <v>0</v>
      </c>
      <c r="N224" s="94">
        <f t="shared" si="6"/>
        <v>0.14</v>
      </c>
      <c r="O224" s="95" t="s">
        <v>86</v>
      </c>
      <c r="P224" s="95" t="s">
        <v>502</v>
      </c>
      <c r="Q224" s="96">
        <v>4660327672</v>
      </c>
      <c r="R224" s="97" t="s">
        <v>86</v>
      </c>
      <c r="S224" s="97" t="s">
        <v>502</v>
      </c>
      <c r="T224" s="104" t="s">
        <v>54</v>
      </c>
      <c r="U224" s="104" t="s">
        <v>56</v>
      </c>
      <c r="V224" s="111" t="s">
        <v>55</v>
      </c>
      <c r="W224" s="98">
        <v>44197</v>
      </c>
      <c r="X224" s="98">
        <v>44561</v>
      </c>
    </row>
    <row r="225" spans="1:24" s="80" customFormat="1" ht="12.75">
      <c r="A225" s="102">
        <v>48</v>
      </c>
      <c r="B225" s="105" t="s">
        <v>465</v>
      </c>
      <c r="C225" s="105" t="s">
        <v>365</v>
      </c>
      <c r="D225" s="108" t="s">
        <v>397</v>
      </c>
      <c r="E225" s="109" t="s">
        <v>471</v>
      </c>
      <c r="F225" s="101" t="s">
        <v>364</v>
      </c>
      <c r="G225" s="106" t="s">
        <v>365</v>
      </c>
      <c r="H225" s="101" t="s">
        <v>472</v>
      </c>
      <c r="I225" s="112">
        <v>4.1</v>
      </c>
      <c r="J225" s="113" t="s">
        <v>51</v>
      </c>
      <c r="K225" s="110">
        <v>0.19</v>
      </c>
      <c r="L225" s="110">
        <v>0</v>
      </c>
      <c r="M225" s="110">
        <v>0</v>
      </c>
      <c r="N225" s="94">
        <f t="shared" si="6"/>
        <v>0.19</v>
      </c>
      <c r="O225" s="95" t="s">
        <v>86</v>
      </c>
      <c r="P225" s="95" t="s">
        <v>502</v>
      </c>
      <c r="Q225" s="96">
        <v>4660327672</v>
      </c>
      <c r="R225" s="97" t="s">
        <v>86</v>
      </c>
      <c r="S225" s="97" t="s">
        <v>502</v>
      </c>
      <c r="T225" s="104" t="s">
        <v>54</v>
      </c>
      <c r="U225" s="104" t="s">
        <v>56</v>
      </c>
      <c r="V225" s="111" t="s">
        <v>55</v>
      </c>
      <c r="W225" s="98">
        <v>44197</v>
      </c>
      <c r="X225" s="98">
        <v>44561</v>
      </c>
    </row>
    <row r="226" spans="1:24" s="80" customFormat="1" ht="12.75">
      <c r="A226" s="102">
        <v>49</v>
      </c>
      <c r="B226" s="105" t="s">
        <v>465</v>
      </c>
      <c r="C226" s="105" t="s">
        <v>365</v>
      </c>
      <c r="D226" s="108" t="s">
        <v>408</v>
      </c>
      <c r="E226" s="109" t="s">
        <v>473</v>
      </c>
      <c r="F226" s="101" t="s">
        <v>364</v>
      </c>
      <c r="G226" s="106" t="s">
        <v>365</v>
      </c>
      <c r="H226" s="101" t="s">
        <v>474</v>
      </c>
      <c r="I226" s="112">
        <v>4.1</v>
      </c>
      <c r="J226" s="113" t="s">
        <v>51</v>
      </c>
      <c r="K226" s="110">
        <v>0.16</v>
      </c>
      <c r="L226" s="110">
        <v>0</v>
      </c>
      <c r="M226" s="110">
        <v>0</v>
      </c>
      <c r="N226" s="94">
        <f t="shared" si="6"/>
        <v>0.16</v>
      </c>
      <c r="O226" s="95" t="s">
        <v>86</v>
      </c>
      <c r="P226" s="95" t="s">
        <v>502</v>
      </c>
      <c r="Q226" s="96">
        <v>4660327672</v>
      </c>
      <c r="R226" s="97" t="s">
        <v>86</v>
      </c>
      <c r="S226" s="97" t="s">
        <v>502</v>
      </c>
      <c r="T226" s="104" t="s">
        <v>54</v>
      </c>
      <c r="U226" s="104" t="s">
        <v>56</v>
      </c>
      <c r="V226" s="111" t="s">
        <v>55</v>
      </c>
      <c r="W226" s="98">
        <v>44197</v>
      </c>
      <c r="X226" s="98">
        <v>44561</v>
      </c>
    </row>
    <row r="227" spans="1:24" s="80" customFormat="1" ht="12.75">
      <c r="A227" s="102">
        <v>50</v>
      </c>
      <c r="B227" s="105" t="s">
        <v>228</v>
      </c>
      <c r="C227" s="105" t="s">
        <v>475</v>
      </c>
      <c r="D227" s="108"/>
      <c r="E227" s="109" t="s">
        <v>476</v>
      </c>
      <c r="F227" s="101" t="s">
        <v>364</v>
      </c>
      <c r="G227" s="106" t="s">
        <v>365</v>
      </c>
      <c r="H227" s="101" t="s">
        <v>477</v>
      </c>
      <c r="I227" s="112">
        <v>12.5</v>
      </c>
      <c r="J227" s="113" t="s">
        <v>51</v>
      </c>
      <c r="K227" s="110">
        <v>1.7</v>
      </c>
      <c r="L227" s="110">
        <v>0</v>
      </c>
      <c r="M227" s="110">
        <v>0</v>
      </c>
      <c r="N227" s="94">
        <f t="shared" si="6"/>
        <v>1.7</v>
      </c>
      <c r="O227" s="95" t="s">
        <v>86</v>
      </c>
      <c r="P227" s="95" t="s">
        <v>502</v>
      </c>
      <c r="Q227" s="96">
        <v>4660327672</v>
      </c>
      <c r="R227" s="97" t="s">
        <v>86</v>
      </c>
      <c r="S227" s="97" t="s">
        <v>502</v>
      </c>
      <c r="T227" s="104" t="s">
        <v>54</v>
      </c>
      <c r="U227" s="104" t="s">
        <v>56</v>
      </c>
      <c r="V227" s="111" t="s">
        <v>55</v>
      </c>
      <c r="W227" s="98">
        <v>44197</v>
      </c>
      <c r="X227" s="98">
        <v>44561</v>
      </c>
    </row>
    <row r="228" spans="1:24" s="80" customFormat="1" ht="12.75">
      <c r="A228" s="102">
        <v>51</v>
      </c>
      <c r="B228" s="105" t="s">
        <v>228</v>
      </c>
      <c r="C228" s="105" t="s">
        <v>478</v>
      </c>
      <c r="D228" s="108"/>
      <c r="E228" s="109" t="s">
        <v>479</v>
      </c>
      <c r="F228" s="101" t="s">
        <v>364</v>
      </c>
      <c r="G228" s="106" t="s">
        <v>365</v>
      </c>
      <c r="H228" s="101" t="s">
        <v>480</v>
      </c>
      <c r="I228" s="112">
        <v>11</v>
      </c>
      <c r="J228" s="113" t="s">
        <v>51</v>
      </c>
      <c r="K228" s="110">
        <v>1</v>
      </c>
      <c r="L228" s="110">
        <v>0</v>
      </c>
      <c r="M228" s="110">
        <v>0</v>
      </c>
      <c r="N228" s="94">
        <f t="shared" si="6"/>
        <v>1</v>
      </c>
      <c r="O228" s="95" t="s">
        <v>86</v>
      </c>
      <c r="P228" s="95" t="s">
        <v>502</v>
      </c>
      <c r="Q228" s="96">
        <v>4660327672</v>
      </c>
      <c r="R228" s="97" t="s">
        <v>86</v>
      </c>
      <c r="S228" s="97" t="s">
        <v>502</v>
      </c>
      <c r="T228" s="104" t="s">
        <v>54</v>
      </c>
      <c r="U228" s="104" t="s">
        <v>56</v>
      </c>
      <c r="V228" s="111" t="s">
        <v>55</v>
      </c>
      <c r="W228" s="98">
        <v>44197</v>
      </c>
      <c r="X228" s="98">
        <v>44561</v>
      </c>
    </row>
    <row r="229" spans="1:24" s="80" customFormat="1" ht="12.75">
      <c r="A229" s="102">
        <v>52</v>
      </c>
      <c r="B229" s="105" t="s">
        <v>481</v>
      </c>
      <c r="C229" s="105" t="s">
        <v>380</v>
      </c>
      <c r="D229" s="108"/>
      <c r="E229" s="109" t="s">
        <v>482</v>
      </c>
      <c r="F229" s="101" t="s">
        <v>364</v>
      </c>
      <c r="G229" s="106" t="s">
        <v>365</v>
      </c>
      <c r="H229" s="101" t="s">
        <v>483</v>
      </c>
      <c r="I229" s="112">
        <v>14</v>
      </c>
      <c r="J229" s="113" t="s">
        <v>51</v>
      </c>
      <c r="K229" s="110">
        <v>1</v>
      </c>
      <c r="L229" s="110">
        <v>0</v>
      </c>
      <c r="M229" s="110">
        <v>0</v>
      </c>
      <c r="N229" s="94">
        <f t="shared" si="6"/>
        <v>1</v>
      </c>
      <c r="O229" s="95" t="s">
        <v>86</v>
      </c>
      <c r="P229" s="95" t="s">
        <v>502</v>
      </c>
      <c r="Q229" s="96">
        <v>4660327672</v>
      </c>
      <c r="R229" s="97" t="s">
        <v>86</v>
      </c>
      <c r="S229" s="97" t="s">
        <v>502</v>
      </c>
      <c r="T229" s="104" t="s">
        <v>54</v>
      </c>
      <c r="U229" s="104" t="s">
        <v>56</v>
      </c>
      <c r="V229" s="111" t="s">
        <v>55</v>
      </c>
      <c r="W229" s="98">
        <v>44197</v>
      </c>
      <c r="X229" s="98">
        <v>44561</v>
      </c>
    </row>
    <row r="230" spans="1:24" s="80" customFormat="1" ht="12.75">
      <c r="A230" s="102">
        <v>53</v>
      </c>
      <c r="B230" s="105" t="s">
        <v>484</v>
      </c>
      <c r="C230" s="105" t="s">
        <v>365</v>
      </c>
      <c r="D230" s="108" t="s">
        <v>397</v>
      </c>
      <c r="E230" s="109" t="s">
        <v>485</v>
      </c>
      <c r="F230" s="101" t="s">
        <v>364</v>
      </c>
      <c r="G230" s="106" t="s">
        <v>365</v>
      </c>
      <c r="H230" s="101" t="s">
        <v>486</v>
      </c>
      <c r="I230" s="112">
        <v>14</v>
      </c>
      <c r="J230" s="113" t="s">
        <v>53</v>
      </c>
      <c r="K230" s="110">
        <v>0.5</v>
      </c>
      <c r="L230" s="110">
        <v>0</v>
      </c>
      <c r="M230" s="110">
        <v>0</v>
      </c>
      <c r="N230" s="94">
        <f t="shared" si="6"/>
        <v>0.5</v>
      </c>
      <c r="O230" s="95" t="s">
        <v>86</v>
      </c>
      <c r="P230" s="95" t="s">
        <v>502</v>
      </c>
      <c r="Q230" s="96">
        <v>4660327672</v>
      </c>
      <c r="R230" s="97" t="s">
        <v>86</v>
      </c>
      <c r="S230" s="97" t="s">
        <v>502</v>
      </c>
      <c r="T230" s="104" t="s">
        <v>54</v>
      </c>
      <c r="U230" s="104" t="s">
        <v>56</v>
      </c>
      <c r="V230" s="111" t="s">
        <v>55</v>
      </c>
      <c r="W230" s="98">
        <v>44197</v>
      </c>
      <c r="X230" s="98">
        <v>44561</v>
      </c>
    </row>
    <row r="231" spans="1:24" s="80" customFormat="1" ht="12.75">
      <c r="A231" s="102">
        <v>54</v>
      </c>
      <c r="B231" s="105" t="s">
        <v>487</v>
      </c>
      <c r="C231" s="105" t="s">
        <v>365</v>
      </c>
      <c r="D231" s="108" t="s">
        <v>439</v>
      </c>
      <c r="E231" s="109" t="s">
        <v>488</v>
      </c>
      <c r="F231" s="101" t="s">
        <v>364</v>
      </c>
      <c r="G231" s="106" t="s">
        <v>365</v>
      </c>
      <c r="H231" s="101" t="s">
        <v>489</v>
      </c>
      <c r="I231" s="112">
        <v>16.5</v>
      </c>
      <c r="J231" s="113" t="s">
        <v>51</v>
      </c>
      <c r="K231" s="110">
        <v>5</v>
      </c>
      <c r="L231" s="110">
        <v>0</v>
      </c>
      <c r="M231" s="110">
        <v>0</v>
      </c>
      <c r="N231" s="94">
        <f t="shared" si="6"/>
        <v>5</v>
      </c>
      <c r="O231" s="95" t="s">
        <v>86</v>
      </c>
      <c r="P231" s="95" t="s">
        <v>502</v>
      </c>
      <c r="Q231" s="96">
        <v>4660327672</v>
      </c>
      <c r="R231" s="97" t="s">
        <v>86</v>
      </c>
      <c r="S231" s="97" t="s">
        <v>502</v>
      </c>
      <c r="T231" s="104" t="s">
        <v>54</v>
      </c>
      <c r="U231" s="104" t="s">
        <v>56</v>
      </c>
      <c r="V231" s="111" t="s">
        <v>55</v>
      </c>
      <c r="W231" s="98">
        <v>44197</v>
      </c>
      <c r="X231" s="98">
        <v>44561</v>
      </c>
    </row>
    <row r="232" spans="1:24" s="80" customFormat="1" ht="12.75">
      <c r="A232" s="102">
        <v>55</v>
      </c>
      <c r="B232" s="105" t="s">
        <v>236</v>
      </c>
      <c r="C232" s="105" t="s">
        <v>365</v>
      </c>
      <c r="D232" s="108" t="s">
        <v>439</v>
      </c>
      <c r="E232" s="109" t="s">
        <v>490</v>
      </c>
      <c r="F232" s="101" t="s">
        <v>364</v>
      </c>
      <c r="G232" s="106" t="s">
        <v>365</v>
      </c>
      <c r="H232" s="101" t="s">
        <v>491</v>
      </c>
      <c r="I232" s="112">
        <v>4</v>
      </c>
      <c r="J232" s="113" t="s">
        <v>53</v>
      </c>
      <c r="K232" s="110">
        <v>2</v>
      </c>
      <c r="L232" s="110">
        <v>0</v>
      </c>
      <c r="M232" s="110">
        <v>0</v>
      </c>
      <c r="N232" s="94">
        <f t="shared" si="6"/>
        <v>2</v>
      </c>
      <c r="O232" s="95" t="s">
        <v>86</v>
      </c>
      <c r="P232" s="95" t="s">
        <v>502</v>
      </c>
      <c r="Q232" s="96">
        <v>4660327672</v>
      </c>
      <c r="R232" s="97" t="s">
        <v>86</v>
      </c>
      <c r="S232" s="97" t="s">
        <v>502</v>
      </c>
      <c r="T232" s="104" t="s">
        <v>54</v>
      </c>
      <c r="U232" s="104" t="s">
        <v>56</v>
      </c>
      <c r="V232" s="111" t="s">
        <v>55</v>
      </c>
      <c r="W232" s="98">
        <v>44197</v>
      </c>
      <c r="X232" s="98">
        <v>44561</v>
      </c>
    </row>
    <row r="233" spans="1:24" s="80" customFormat="1" ht="12.75">
      <c r="A233" s="102">
        <v>56</v>
      </c>
      <c r="B233" s="105" t="s">
        <v>492</v>
      </c>
      <c r="C233" s="105" t="s">
        <v>365</v>
      </c>
      <c r="D233" s="108" t="s">
        <v>427</v>
      </c>
      <c r="E233" s="109">
        <v>89</v>
      </c>
      <c r="F233" s="101" t="s">
        <v>364</v>
      </c>
      <c r="G233" s="106" t="s">
        <v>365</v>
      </c>
      <c r="H233" s="101" t="s">
        <v>493</v>
      </c>
      <c r="I233" s="112">
        <v>80</v>
      </c>
      <c r="J233" s="113" t="s">
        <v>71</v>
      </c>
      <c r="K233" s="110">
        <v>100.82</v>
      </c>
      <c r="L233" s="110">
        <v>0</v>
      </c>
      <c r="M233" s="110">
        <v>0</v>
      </c>
      <c r="N233" s="94">
        <f t="shared" si="6"/>
        <v>100.82</v>
      </c>
      <c r="O233" s="95" t="s">
        <v>86</v>
      </c>
      <c r="P233" s="95" t="s">
        <v>502</v>
      </c>
      <c r="Q233" s="96">
        <v>4660327672</v>
      </c>
      <c r="R233" s="97" t="s">
        <v>492</v>
      </c>
      <c r="S233" s="97" t="s">
        <v>503</v>
      </c>
      <c r="T233" s="104" t="s">
        <v>54</v>
      </c>
      <c r="U233" s="104" t="s">
        <v>56</v>
      </c>
      <c r="V233" s="111" t="s">
        <v>55</v>
      </c>
      <c r="W233" s="98">
        <v>44197</v>
      </c>
      <c r="X233" s="98">
        <v>44561</v>
      </c>
    </row>
    <row r="234" spans="1:24" s="80" customFormat="1" ht="12.75">
      <c r="A234" s="102">
        <v>57</v>
      </c>
      <c r="B234" s="105" t="s">
        <v>63</v>
      </c>
      <c r="C234" s="105" t="s">
        <v>373</v>
      </c>
      <c r="D234" s="108"/>
      <c r="E234" s="109" t="s">
        <v>494</v>
      </c>
      <c r="F234" s="101" t="s">
        <v>364</v>
      </c>
      <c r="G234" s="106" t="s">
        <v>365</v>
      </c>
      <c r="H234" s="101" t="s">
        <v>495</v>
      </c>
      <c r="I234" s="112">
        <v>14</v>
      </c>
      <c r="J234" s="113" t="s">
        <v>52</v>
      </c>
      <c r="K234" s="110">
        <v>2.45</v>
      </c>
      <c r="L234" s="110">
        <v>5.99</v>
      </c>
      <c r="M234" s="110">
        <v>0</v>
      </c>
      <c r="N234" s="94">
        <f t="shared" si="6"/>
        <v>8.440000000000001</v>
      </c>
      <c r="O234" s="95" t="s">
        <v>86</v>
      </c>
      <c r="P234" s="95" t="s">
        <v>502</v>
      </c>
      <c r="Q234" s="96">
        <v>4660327672</v>
      </c>
      <c r="R234" s="97" t="s">
        <v>504</v>
      </c>
      <c r="S234" s="97" t="s">
        <v>505</v>
      </c>
      <c r="T234" s="104" t="s">
        <v>54</v>
      </c>
      <c r="U234" s="104" t="s">
        <v>56</v>
      </c>
      <c r="V234" s="111" t="s">
        <v>55</v>
      </c>
      <c r="W234" s="98">
        <v>44197</v>
      </c>
      <c r="X234" s="98">
        <v>44561</v>
      </c>
    </row>
    <row r="235" spans="1:24" s="80" customFormat="1" ht="12.75">
      <c r="A235" s="102">
        <v>58</v>
      </c>
      <c r="B235" s="105" t="s">
        <v>496</v>
      </c>
      <c r="C235" s="105" t="s">
        <v>365</v>
      </c>
      <c r="D235" s="108" t="s">
        <v>439</v>
      </c>
      <c r="E235" s="109">
        <v>21</v>
      </c>
      <c r="F235" s="101" t="s">
        <v>364</v>
      </c>
      <c r="G235" s="106" t="s">
        <v>365</v>
      </c>
      <c r="H235" s="101" t="s">
        <v>497</v>
      </c>
      <c r="I235" s="112">
        <v>14</v>
      </c>
      <c r="J235" s="113" t="s">
        <v>52</v>
      </c>
      <c r="K235" s="110">
        <v>4.25</v>
      </c>
      <c r="L235" s="110">
        <v>8.86</v>
      </c>
      <c r="M235" s="110">
        <v>0</v>
      </c>
      <c r="N235" s="94">
        <f t="shared" si="6"/>
        <v>13.11</v>
      </c>
      <c r="O235" s="95" t="s">
        <v>86</v>
      </c>
      <c r="P235" s="95" t="s">
        <v>502</v>
      </c>
      <c r="Q235" s="96">
        <v>4660327672</v>
      </c>
      <c r="R235" s="97" t="s">
        <v>506</v>
      </c>
      <c r="S235" s="97" t="s">
        <v>507</v>
      </c>
      <c r="T235" s="104" t="s">
        <v>54</v>
      </c>
      <c r="U235" s="104" t="s">
        <v>56</v>
      </c>
      <c r="V235" s="111" t="s">
        <v>55</v>
      </c>
      <c r="W235" s="98">
        <v>44197</v>
      </c>
      <c r="X235" s="98">
        <v>44561</v>
      </c>
    </row>
    <row r="236" spans="1:24" s="80" customFormat="1" ht="12.75">
      <c r="A236" s="102">
        <v>59</v>
      </c>
      <c r="B236" s="105" t="s">
        <v>498</v>
      </c>
      <c r="C236" s="105" t="s">
        <v>380</v>
      </c>
      <c r="D236" s="108"/>
      <c r="E236" s="109">
        <v>5</v>
      </c>
      <c r="F236" s="101" t="s">
        <v>364</v>
      </c>
      <c r="G236" s="106" t="s">
        <v>365</v>
      </c>
      <c r="H236" s="101" t="s">
        <v>499</v>
      </c>
      <c r="I236" s="112">
        <v>14</v>
      </c>
      <c r="J236" s="113" t="s">
        <v>52</v>
      </c>
      <c r="K236" s="110">
        <v>2.24</v>
      </c>
      <c r="L236" s="110">
        <v>4.67</v>
      </c>
      <c r="M236" s="110">
        <v>0</v>
      </c>
      <c r="N236" s="94">
        <f t="shared" si="6"/>
        <v>6.91</v>
      </c>
      <c r="O236" s="95" t="s">
        <v>86</v>
      </c>
      <c r="P236" s="95" t="s">
        <v>502</v>
      </c>
      <c r="Q236" s="96">
        <v>4660327672</v>
      </c>
      <c r="R236" s="97" t="s">
        <v>508</v>
      </c>
      <c r="S236" s="97" t="s">
        <v>509</v>
      </c>
      <c r="T236" s="104" t="s">
        <v>54</v>
      </c>
      <c r="U236" s="104" t="s">
        <v>56</v>
      </c>
      <c r="V236" s="111" t="s">
        <v>55</v>
      </c>
      <c r="W236" s="98">
        <v>44197</v>
      </c>
      <c r="X236" s="98">
        <v>44561</v>
      </c>
    </row>
    <row r="237" spans="1:24" s="80" customFormat="1" ht="12.75">
      <c r="A237" s="102">
        <v>60</v>
      </c>
      <c r="B237" s="105" t="s">
        <v>63</v>
      </c>
      <c r="C237" s="105" t="s">
        <v>363</v>
      </c>
      <c r="D237" s="108"/>
      <c r="E237" s="109" t="s">
        <v>500</v>
      </c>
      <c r="F237" s="101" t="s">
        <v>364</v>
      </c>
      <c r="G237" s="106" t="s">
        <v>365</v>
      </c>
      <c r="H237" s="101" t="s">
        <v>501</v>
      </c>
      <c r="I237" s="112">
        <v>16.5</v>
      </c>
      <c r="J237" s="113" t="s">
        <v>52</v>
      </c>
      <c r="K237" s="110">
        <v>2.35</v>
      </c>
      <c r="L237" s="110">
        <v>3.51</v>
      </c>
      <c r="M237" s="110">
        <v>0</v>
      </c>
      <c r="N237" s="94">
        <f t="shared" si="6"/>
        <v>5.859999999999999</v>
      </c>
      <c r="O237" s="95" t="s">
        <v>86</v>
      </c>
      <c r="P237" s="95" t="s">
        <v>502</v>
      </c>
      <c r="Q237" s="96">
        <v>4660327672</v>
      </c>
      <c r="R237" s="97" t="s">
        <v>510</v>
      </c>
      <c r="S237" s="97" t="s">
        <v>511</v>
      </c>
      <c r="T237" s="104" t="s">
        <v>54</v>
      </c>
      <c r="U237" s="104" t="s">
        <v>56</v>
      </c>
      <c r="V237" s="111" t="s">
        <v>55</v>
      </c>
      <c r="W237" s="98">
        <v>44197</v>
      </c>
      <c r="X237" s="98">
        <v>44561</v>
      </c>
    </row>
    <row r="238" spans="1:24" s="125" customFormat="1" ht="12.75">
      <c r="A238" s="122"/>
      <c r="B238" s="122"/>
      <c r="C238" s="122"/>
      <c r="D238" s="122"/>
      <c r="E238" s="122"/>
      <c r="F238" s="122"/>
      <c r="G238" s="122"/>
      <c r="H238" s="122"/>
      <c r="I238" s="123">
        <f>SUM(I178:I237)</f>
        <v>1074.8000000000002</v>
      </c>
      <c r="J238" s="124"/>
      <c r="K238" s="123">
        <f>SUM(K178:K237)</f>
        <v>507.31999999999994</v>
      </c>
      <c r="L238" s="123">
        <f>SUM(L178:L237)</f>
        <v>240.32000000000002</v>
      </c>
      <c r="M238" s="123">
        <f>SUM(M178:M237)</f>
        <v>204.86</v>
      </c>
      <c r="N238" s="123">
        <f>SUM(N178:N237)</f>
        <v>952.5000000000001</v>
      </c>
      <c r="O238" s="122"/>
      <c r="P238" s="122"/>
      <c r="Q238" s="122"/>
      <c r="R238" s="122"/>
      <c r="S238" s="122"/>
      <c r="T238" s="122"/>
      <c r="U238" s="122"/>
      <c r="V238" s="99"/>
      <c r="W238" s="122"/>
      <c r="X238" s="122"/>
    </row>
    <row r="244" spans="1:24" s="89" customFormat="1" ht="12.75">
      <c r="A244" s="85">
        <v>7</v>
      </c>
      <c r="B244" s="86" t="s">
        <v>23</v>
      </c>
      <c r="C244" s="87" t="s">
        <v>84</v>
      </c>
      <c r="D244" s="85"/>
      <c r="E244" s="74"/>
      <c r="F244" s="85"/>
      <c r="G244" s="73"/>
      <c r="H244" s="75"/>
      <c r="I244" s="76"/>
      <c r="J244" s="76"/>
      <c r="K244" s="88"/>
      <c r="L244" s="88"/>
      <c r="M244" s="88"/>
      <c r="N244" s="88"/>
      <c r="T244" s="76"/>
      <c r="U244" s="76"/>
      <c r="V244" s="90"/>
      <c r="W244" s="91"/>
      <c r="X244" s="91"/>
    </row>
    <row r="245" spans="1:24" s="80" customFormat="1" ht="12.75">
      <c r="A245" s="72"/>
      <c r="B245" s="86" t="s">
        <v>24</v>
      </c>
      <c r="C245" s="92" t="s">
        <v>280</v>
      </c>
      <c r="D245" s="72"/>
      <c r="E245" s="81"/>
      <c r="F245" s="72"/>
      <c r="G245" s="71"/>
      <c r="H245" s="79"/>
      <c r="I245" s="77"/>
      <c r="J245" s="77"/>
      <c r="K245" s="78"/>
      <c r="L245" s="78"/>
      <c r="M245" s="78"/>
      <c r="N245" s="78"/>
      <c r="T245" s="77"/>
      <c r="U245" s="77"/>
      <c r="V245" s="82"/>
      <c r="W245" s="93"/>
      <c r="X245" s="93"/>
    </row>
    <row r="246" spans="1:24" s="80" customFormat="1" ht="12.75">
      <c r="A246" s="72"/>
      <c r="B246" s="86" t="s">
        <v>25</v>
      </c>
      <c r="C246" s="87" t="s">
        <v>107</v>
      </c>
      <c r="D246" s="118"/>
      <c r="E246" s="119"/>
      <c r="F246" s="118"/>
      <c r="G246" s="120"/>
      <c r="H246" s="79"/>
      <c r="I246" s="77"/>
      <c r="J246" s="77"/>
      <c r="K246" s="78"/>
      <c r="L246" s="78"/>
      <c r="M246" s="78"/>
      <c r="N246" s="78"/>
      <c r="T246" s="77"/>
      <c r="U246" s="77"/>
      <c r="V246" s="82"/>
      <c r="W246" s="93"/>
      <c r="X246" s="93"/>
    </row>
    <row r="247" spans="1:24" s="80" customFormat="1" ht="12.75">
      <c r="A247" s="72"/>
      <c r="B247" s="100"/>
      <c r="C247" s="87" t="s">
        <v>108</v>
      </c>
      <c r="D247" s="72"/>
      <c r="E247" s="81"/>
      <c r="F247" s="72"/>
      <c r="G247" s="71"/>
      <c r="H247" s="121"/>
      <c r="I247" s="77"/>
      <c r="J247" s="77"/>
      <c r="K247" s="78"/>
      <c r="L247" s="78"/>
      <c r="M247" s="78"/>
      <c r="N247" s="78"/>
      <c r="T247" s="77"/>
      <c r="U247" s="77"/>
      <c r="V247" s="82"/>
      <c r="W247" s="93"/>
      <c r="X247" s="93"/>
    </row>
    <row r="248" spans="1:24" s="80" customFormat="1" ht="12.75">
      <c r="A248" s="72"/>
      <c r="B248" s="100"/>
      <c r="C248" s="87" t="s">
        <v>109</v>
      </c>
      <c r="D248" s="72"/>
      <c r="E248" s="81"/>
      <c r="F248" s="72"/>
      <c r="G248" s="71"/>
      <c r="H248" s="121"/>
      <c r="I248" s="77"/>
      <c r="J248" s="77"/>
      <c r="K248" s="78"/>
      <c r="L248" s="78"/>
      <c r="M248" s="78"/>
      <c r="N248" s="78"/>
      <c r="T248" s="77"/>
      <c r="U248" s="77"/>
      <c r="V248" s="82"/>
      <c r="W248" s="93"/>
      <c r="X248" s="93"/>
    </row>
    <row r="249" spans="1:24" s="80" customFormat="1" ht="12.75">
      <c r="A249" s="72"/>
      <c r="B249" s="100"/>
      <c r="C249" s="201" t="s">
        <v>50</v>
      </c>
      <c r="D249" s="201"/>
      <c r="E249" s="201"/>
      <c r="F249" s="201"/>
      <c r="G249" s="71"/>
      <c r="H249" s="121"/>
      <c r="I249" s="77"/>
      <c r="J249" s="77"/>
      <c r="K249" s="78"/>
      <c r="L249" s="78"/>
      <c r="M249" s="78"/>
      <c r="N249" s="78"/>
      <c r="T249" s="77"/>
      <c r="U249" s="77"/>
      <c r="V249" s="82"/>
      <c r="W249" s="93"/>
      <c r="X249" s="93"/>
    </row>
    <row r="250" spans="1:24" s="80" customFormat="1" ht="39.75" customHeight="1">
      <c r="A250" s="209" t="s">
        <v>1</v>
      </c>
      <c r="B250" s="198" t="s">
        <v>577</v>
      </c>
      <c r="C250" s="202" t="s">
        <v>578</v>
      </c>
      <c r="D250" s="203"/>
      <c r="E250" s="203"/>
      <c r="F250" s="203"/>
      <c r="G250" s="204"/>
      <c r="H250" s="209" t="s">
        <v>206</v>
      </c>
      <c r="I250" s="206" t="s">
        <v>46</v>
      </c>
      <c r="J250" s="206"/>
      <c r="K250" s="197" t="s">
        <v>28</v>
      </c>
      <c r="L250" s="197"/>
      <c r="M250" s="197"/>
      <c r="N250" s="197"/>
      <c r="O250" s="200" t="s">
        <v>47</v>
      </c>
      <c r="P250" s="200"/>
      <c r="Q250" s="200"/>
      <c r="R250" s="207" t="s">
        <v>579</v>
      </c>
      <c r="S250" s="208"/>
      <c r="T250" s="206" t="s">
        <v>61</v>
      </c>
      <c r="U250" s="206" t="s">
        <v>62</v>
      </c>
      <c r="V250" s="200" t="s">
        <v>34</v>
      </c>
      <c r="W250" s="205" t="s">
        <v>36</v>
      </c>
      <c r="X250" s="205"/>
    </row>
    <row r="251" spans="1:24" s="99" customFormat="1" ht="25.5">
      <c r="A251" s="210"/>
      <c r="B251" s="199"/>
      <c r="C251" s="143" t="s">
        <v>13</v>
      </c>
      <c r="D251" s="139" t="s">
        <v>14</v>
      </c>
      <c r="E251" s="144" t="s">
        <v>32</v>
      </c>
      <c r="F251" s="139" t="s">
        <v>33</v>
      </c>
      <c r="G251" s="139" t="s">
        <v>10</v>
      </c>
      <c r="H251" s="210"/>
      <c r="I251" s="145" t="s">
        <v>26</v>
      </c>
      <c r="J251" s="140" t="s">
        <v>27</v>
      </c>
      <c r="K251" s="140" t="s">
        <v>2</v>
      </c>
      <c r="L251" s="140" t="s">
        <v>3</v>
      </c>
      <c r="M251" s="140" t="s">
        <v>4</v>
      </c>
      <c r="N251" s="140" t="s">
        <v>5</v>
      </c>
      <c r="O251" s="141" t="s">
        <v>12</v>
      </c>
      <c r="P251" s="141" t="s">
        <v>11</v>
      </c>
      <c r="Q251" s="141" t="s">
        <v>0</v>
      </c>
      <c r="R251" s="141" t="s">
        <v>12</v>
      </c>
      <c r="S251" s="141" t="s">
        <v>11</v>
      </c>
      <c r="T251" s="206"/>
      <c r="U251" s="206"/>
      <c r="V251" s="200"/>
      <c r="W251" s="142" t="s">
        <v>29</v>
      </c>
      <c r="X251" s="142" t="s">
        <v>30</v>
      </c>
    </row>
    <row r="252" spans="1:24" s="80" customFormat="1" ht="12.75">
      <c r="A252" s="102">
        <v>1</v>
      </c>
      <c r="B252" s="105" t="s">
        <v>513</v>
      </c>
      <c r="C252" s="105" t="s">
        <v>514</v>
      </c>
      <c r="D252" s="108" t="s">
        <v>512</v>
      </c>
      <c r="E252" s="109">
        <v>20</v>
      </c>
      <c r="F252" s="101" t="s">
        <v>515</v>
      </c>
      <c r="G252" s="106" t="s">
        <v>514</v>
      </c>
      <c r="H252" s="101" t="s">
        <v>516</v>
      </c>
      <c r="I252" s="112">
        <v>16.5</v>
      </c>
      <c r="J252" s="113" t="s">
        <v>52</v>
      </c>
      <c r="K252" s="110">
        <v>8.02</v>
      </c>
      <c r="L252" s="110">
        <v>17.86</v>
      </c>
      <c r="M252" s="110">
        <v>0</v>
      </c>
      <c r="N252" s="94">
        <f aca="true" t="shared" si="7" ref="N252:N280">SUM(K252:M252)</f>
        <v>25.88</v>
      </c>
      <c r="O252" s="95" t="s">
        <v>84</v>
      </c>
      <c r="P252" s="95" t="s">
        <v>567</v>
      </c>
      <c r="Q252" s="96">
        <v>4660327011</v>
      </c>
      <c r="R252" s="97" t="s">
        <v>84</v>
      </c>
      <c r="S252" s="97" t="s">
        <v>567</v>
      </c>
      <c r="T252" s="104" t="s">
        <v>54</v>
      </c>
      <c r="U252" s="104" t="s">
        <v>56</v>
      </c>
      <c r="V252" s="111" t="s">
        <v>55</v>
      </c>
      <c r="W252" s="98">
        <v>44197</v>
      </c>
      <c r="X252" s="98">
        <v>44561</v>
      </c>
    </row>
    <row r="253" spans="1:24" s="80" customFormat="1" ht="12.75">
      <c r="A253" s="102">
        <v>2</v>
      </c>
      <c r="B253" s="105" t="s">
        <v>70</v>
      </c>
      <c r="C253" s="105" t="s">
        <v>517</v>
      </c>
      <c r="D253" s="108"/>
      <c r="E253" s="109"/>
      <c r="F253" s="101" t="s">
        <v>515</v>
      </c>
      <c r="G253" s="106" t="s">
        <v>514</v>
      </c>
      <c r="H253" s="101" t="s">
        <v>518</v>
      </c>
      <c r="I253" s="112">
        <v>4.5</v>
      </c>
      <c r="J253" s="113" t="s">
        <v>51</v>
      </c>
      <c r="K253" s="110">
        <v>0.02</v>
      </c>
      <c r="L253" s="110">
        <v>0</v>
      </c>
      <c r="M253" s="110">
        <v>0</v>
      </c>
      <c r="N253" s="94">
        <f t="shared" si="7"/>
        <v>0.02</v>
      </c>
      <c r="O253" s="95" t="s">
        <v>84</v>
      </c>
      <c r="P253" s="95" t="s">
        <v>567</v>
      </c>
      <c r="Q253" s="96">
        <v>4660327011</v>
      </c>
      <c r="R253" s="97" t="s">
        <v>84</v>
      </c>
      <c r="S253" s="97" t="s">
        <v>567</v>
      </c>
      <c r="T253" s="104" t="s">
        <v>54</v>
      </c>
      <c r="U253" s="104" t="s">
        <v>56</v>
      </c>
      <c r="V253" s="111" t="s">
        <v>55</v>
      </c>
      <c r="W253" s="98">
        <v>44197</v>
      </c>
      <c r="X253" s="98">
        <v>44561</v>
      </c>
    </row>
    <row r="254" spans="1:24" s="80" customFormat="1" ht="12.75">
      <c r="A254" s="102">
        <v>3</v>
      </c>
      <c r="B254" s="105" t="s">
        <v>70</v>
      </c>
      <c r="C254" s="105" t="s">
        <v>519</v>
      </c>
      <c r="D254" s="108"/>
      <c r="E254" s="109"/>
      <c r="F254" s="101" t="s">
        <v>515</v>
      </c>
      <c r="G254" s="106" t="s">
        <v>514</v>
      </c>
      <c r="H254" s="101" t="s">
        <v>520</v>
      </c>
      <c r="I254" s="112">
        <v>3.5</v>
      </c>
      <c r="J254" s="113" t="s">
        <v>51</v>
      </c>
      <c r="K254" s="110">
        <v>0.01</v>
      </c>
      <c r="L254" s="110">
        <v>0</v>
      </c>
      <c r="M254" s="110">
        <v>0</v>
      </c>
      <c r="N254" s="94">
        <f t="shared" si="7"/>
        <v>0.01</v>
      </c>
      <c r="O254" s="95" t="s">
        <v>84</v>
      </c>
      <c r="P254" s="95" t="s">
        <v>567</v>
      </c>
      <c r="Q254" s="96">
        <v>4660327011</v>
      </c>
      <c r="R254" s="97" t="s">
        <v>84</v>
      </c>
      <c r="S254" s="97" t="s">
        <v>567</v>
      </c>
      <c r="T254" s="104" t="s">
        <v>54</v>
      </c>
      <c r="U254" s="104" t="s">
        <v>56</v>
      </c>
      <c r="V254" s="111" t="s">
        <v>55</v>
      </c>
      <c r="W254" s="98">
        <v>44197</v>
      </c>
      <c r="X254" s="98">
        <v>44561</v>
      </c>
    </row>
    <row r="255" spans="1:24" s="80" customFormat="1" ht="12.75">
      <c r="A255" s="102">
        <v>4</v>
      </c>
      <c r="B255" s="105" t="s">
        <v>70</v>
      </c>
      <c r="C255" s="105" t="s">
        <v>521</v>
      </c>
      <c r="D255" s="108"/>
      <c r="E255" s="109"/>
      <c r="F255" s="101" t="s">
        <v>515</v>
      </c>
      <c r="G255" s="106" t="s">
        <v>514</v>
      </c>
      <c r="H255" s="101" t="s">
        <v>522</v>
      </c>
      <c r="I255" s="112">
        <v>12.5</v>
      </c>
      <c r="J255" s="113" t="s">
        <v>51</v>
      </c>
      <c r="K255" s="110">
        <v>0.79</v>
      </c>
      <c r="L255" s="110">
        <v>0</v>
      </c>
      <c r="M255" s="110">
        <v>0</v>
      </c>
      <c r="N255" s="94">
        <f t="shared" si="7"/>
        <v>0.79</v>
      </c>
      <c r="O255" s="95" t="s">
        <v>84</v>
      </c>
      <c r="P255" s="95" t="s">
        <v>567</v>
      </c>
      <c r="Q255" s="96">
        <v>4660327011</v>
      </c>
      <c r="R255" s="97" t="s">
        <v>84</v>
      </c>
      <c r="S255" s="97" t="s">
        <v>567</v>
      </c>
      <c r="T255" s="104" t="s">
        <v>54</v>
      </c>
      <c r="U255" s="104" t="s">
        <v>56</v>
      </c>
      <c r="V255" s="111" t="s">
        <v>55</v>
      </c>
      <c r="W255" s="98">
        <v>44197</v>
      </c>
      <c r="X255" s="98">
        <v>44561</v>
      </c>
    </row>
    <row r="256" spans="1:24" s="80" customFormat="1" ht="12.75">
      <c r="A256" s="102">
        <v>5</v>
      </c>
      <c r="B256" s="105" t="s">
        <v>70</v>
      </c>
      <c r="C256" s="105" t="s">
        <v>523</v>
      </c>
      <c r="D256" s="108"/>
      <c r="E256" s="109"/>
      <c r="F256" s="101" t="s">
        <v>515</v>
      </c>
      <c r="G256" s="106" t="s">
        <v>514</v>
      </c>
      <c r="H256" s="101" t="s">
        <v>524</v>
      </c>
      <c r="I256" s="112">
        <v>12.5</v>
      </c>
      <c r="J256" s="113" t="s">
        <v>51</v>
      </c>
      <c r="K256" s="110">
        <v>0.66</v>
      </c>
      <c r="L256" s="110">
        <v>0</v>
      </c>
      <c r="M256" s="110">
        <v>0</v>
      </c>
      <c r="N256" s="94">
        <f t="shared" si="7"/>
        <v>0.66</v>
      </c>
      <c r="O256" s="95" t="s">
        <v>84</v>
      </c>
      <c r="P256" s="95" t="s">
        <v>567</v>
      </c>
      <c r="Q256" s="96">
        <v>4660327011</v>
      </c>
      <c r="R256" s="97" t="s">
        <v>84</v>
      </c>
      <c r="S256" s="97" t="s">
        <v>567</v>
      </c>
      <c r="T256" s="104" t="s">
        <v>54</v>
      </c>
      <c r="U256" s="104" t="s">
        <v>56</v>
      </c>
      <c r="V256" s="111" t="s">
        <v>55</v>
      </c>
      <c r="W256" s="98">
        <v>44197</v>
      </c>
      <c r="X256" s="98">
        <v>44561</v>
      </c>
    </row>
    <row r="257" spans="1:24" s="80" customFormat="1" ht="12.75">
      <c r="A257" s="102">
        <v>6</v>
      </c>
      <c r="B257" s="105" t="s">
        <v>70</v>
      </c>
      <c r="C257" s="105" t="s">
        <v>525</v>
      </c>
      <c r="D257" s="108"/>
      <c r="E257" s="109"/>
      <c r="F257" s="101" t="s">
        <v>515</v>
      </c>
      <c r="G257" s="106" t="s">
        <v>514</v>
      </c>
      <c r="H257" s="101" t="s">
        <v>526</v>
      </c>
      <c r="I257" s="112">
        <v>12.5</v>
      </c>
      <c r="J257" s="113" t="s">
        <v>51</v>
      </c>
      <c r="K257" s="110">
        <v>7.89</v>
      </c>
      <c r="L257" s="110">
        <v>0</v>
      </c>
      <c r="M257" s="110">
        <v>0</v>
      </c>
      <c r="N257" s="94">
        <f t="shared" si="7"/>
        <v>7.89</v>
      </c>
      <c r="O257" s="95" t="s">
        <v>84</v>
      </c>
      <c r="P257" s="95" t="s">
        <v>567</v>
      </c>
      <c r="Q257" s="96">
        <v>4660327011</v>
      </c>
      <c r="R257" s="97" t="s">
        <v>84</v>
      </c>
      <c r="S257" s="97" t="s">
        <v>567</v>
      </c>
      <c r="T257" s="104" t="s">
        <v>54</v>
      </c>
      <c r="U257" s="104" t="s">
        <v>56</v>
      </c>
      <c r="V257" s="111" t="s">
        <v>55</v>
      </c>
      <c r="W257" s="98">
        <v>44197</v>
      </c>
      <c r="X257" s="98">
        <v>44561</v>
      </c>
    </row>
    <row r="258" spans="1:24" s="80" customFormat="1" ht="12.75">
      <c r="A258" s="102">
        <v>7</v>
      </c>
      <c r="B258" s="105" t="s">
        <v>70</v>
      </c>
      <c r="C258" s="105" t="s">
        <v>527</v>
      </c>
      <c r="D258" s="108"/>
      <c r="E258" s="109" t="s">
        <v>528</v>
      </c>
      <c r="F258" s="101" t="s">
        <v>515</v>
      </c>
      <c r="G258" s="106" t="s">
        <v>514</v>
      </c>
      <c r="H258" s="101" t="s">
        <v>529</v>
      </c>
      <c r="I258" s="112">
        <v>12.5</v>
      </c>
      <c r="J258" s="113" t="s">
        <v>51</v>
      </c>
      <c r="K258" s="110">
        <v>2.46</v>
      </c>
      <c r="L258" s="110">
        <v>0</v>
      </c>
      <c r="M258" s="110">
        <v>0</v>
      </c>
      <c r="N258" s="94">
        <f t="shared" si="7"/>
        <v>2.46</v>
      </c>
      <c r="O258" s="95" t="s">
        <v>84</v>
      </c>
      <c r="P258" s="95" t="s">
        <v>567</v>
      </c>
      <c r="Q258" s="96">
        <v>4660327011</v>
      </c>
      <c r="R258" s="97" t="s">
        <v>84</v>
      </c>
      <c r="S258" s="97" t="s">
        <v>567</v>
      </c>
      <c r="T258" s="104" t="s">
        <v>54</v>
      </c>
      <c r="U258" s="104" t="s">
        <v>56</v>
      </c>
      <c r="V258" s="111" t="s">
        <v>55</v>
      </c>
      <c r="W258" s="98">
        <v>44197</v>
      </c>
      <c r="X258" s="98">
        <v>44561</v>
      </c>
    </row>
    <row r="259" spans="1:24" s="80" customFormat="1" ht="12.75">
      <c r="A259" s="102">
        <v>8</v>
      </c>
      <c r="B259" s="105" t="s">
        <v>362</v>
      </c>
      <c r="C259" s="105" t="s">
        <v>530</v>
      </c>
      <c r="D259" s="108"/>
      <c r="E259" s="109"/>
      <c r="F259" s="101" t="s">
        <v>515</v>
      </c>
      <c r="G259" s="106" t="s">
        <v>514</v>
      </c>
      <c r="H259" s="101" t="s">
        <v>531</v>
      </c>
      <c r="I259" s="112">
        <v>12.5</v>
      </c>
      <c r="J259" s="113" t="s">
        <v>51</v>
      </c>
      <c r="K259" s="110">
        <v>0.01</v>
      </c>
      <c r="L259" s="110">
        <v>0</v>
      </c>
      <c r="M259" s="110">
        <v>0</v>
      </c>
      <c r="N259" s="94">
        <f t="shared" si="7"/>
        <v>0.01</v>
      </c>
      <c r="O259" s="95" t="s">
        <v>84</v>
      </c>
      <c r="P259" s="95" t="s">
        <v>567</v>
      </c>
      <c r="Q259" s="96">
        <v>4660327011</v>
      </c>
      <c r="R259" s="97" t="s">
        <v>84</v>
      </c>
      <c r="S259" s="97" t="s">
        <v>567</v>
      </c>
      <c r="T259" s="104" t="s">
        <v>54</v>
      </c>
      <c r="U259" s="104" t="s">
        <v>56</v>
      </c>
      <c r="V259" s="111" t="s">
        <v>55</v>
      </c>
      <c r="W259" s="98">
        <v>44197</v>
      </c>
      <c r="X259" s="98">
        <v>44561</v>
      </c>
    </row>
    <row r="260" spans="1:24" s="80" customFormat="1" ht="12.75">
      <c r="A260" s="102">
        <v>9</v>
      </c>
      <c r="B260" s="105" t="s">
        <v>362</v>
      </c>
      <c r="C260" s="105" t="s">
        <v>530</v>
      </c>
      <c r="D260" s="108"/>
      <c r="E260" s="109"/>
      <c r="F260" s="101" t="s">
        <v>515</v>
      </c>
      <c r="G260" s="106" t="s">
        <v>514</v>
      </c>
      <c r="H260" s="101" t="s">
        <v>532</v>
      </c>
      <c r="I260" s="112">
        <v>11</v>
      </c>
      <c r="J260" s="113" t="s">
        <v>51</v>
      </c>
      <c r="K260" s="110">
        <v>0.78</v>
      </c>
      <c r="L260" s="110">
        <v>0</v>
      </c>
      <c r="M260" s="110">
        <v>0</v>
      </c>
      <c r="N260" s="94">
        <f t="shared" si="7"/>
        <v>0.78</v>
      </c>
      <c r="O260" s="95" t="s">
        <v>84</v>
      </c>
      <c r="P260" s="95" t="s">
        <v>567</v>
      </c>
      <c r="Q260" s="96">
        <v>4660327011</v>
      </c>
      <c r="R260" s="97" t="s">
        <v>84</v>
      </c>
      <c r="S260" s="97" t="s">
        <v>567</v>
      </c>
      <c r="T260" s="104" t="s">
        <v>54</v>
      </c>
      <c r="U260" s="104" t="s">
        <v>56</v>
      </c>
      <c r="V260" s="111" t="s">
        <v>55</v>
      </c>
      <c r="W260" s="98">
        <v>44197</v>
      </c>
      <c r="X260" s="98">
        <v>44561</v>
      </c>
    </row>
    <row r="261" spans="1:24" s="80" customFormat="1" ht="12.75">
      <c r="A261" s="102">
        <v>10</v>
      </c>
      <c r="B261" s="105" t="s">
        <v>70</v>
      </c>
      <c r="C261" s="105" t="s">
        <v>533</v>
      </c>
      <c r="D261" s="108"/>
      <c r="E261" s="109"/>
      <c r="F261" s="101" t="s">
        <v>515</v>
      </c>
      <c r="G261" s="106" t="s">
        <v>514</v>
      </c>
      <c r="H261" s="101" t="s">
        <v>534</v>
      </c>
      <c r="I261" s="112">
        <v>12.5</v>
      </c>
      <c r="J261" s="113" t="s">
        <v>51</v>
      </c>
      <c r="K261" s="110">
        <v>0.84</v>
      </c>
      <c r="L261" s="110">
        <v>0</v>
      </c>
      <c r="M261" s="110">
        <v>0</v>
      </c>
      <c r="N261" s="94">
        <f t="shared" si="7"/>
        <v>0.84</v>
      </c>
      <c r="O261" s="95" t="s">
        <v>84</v>
      </c>
      <c r="P261" s="95" t="s">
        <v>567</v>
      </c>
      <c r="Q261" s="96">
        <v>4660327011</v>
      </c>
      <c r="R261" s="97" t="s">
        <v>84</v>
      </c>
      <c r="S261" s="97" t="s">
        <v>567</v>
      </c>
      <c r="T261" s="104" t="s">
        <v>54</v>
      </c>
      <c r="U261" s="104" t="s">
        <v>56</v>
      </c>
      <c r="V261" s="111" t="s">
        <v>55</v>
      </c>
      <c r="W261" s="98">
        <v>44197</v>
      </c>
      <c r="X261" s="98">
        <v>44561</v>
      </c>
    </row>
    <row r="262" spans="1:24" s="80" customFormat="1" ht="12.75">
      <c r="A262" s="102">
        <v>11</v>
      </c>
      <c r="B262" s="105" t="s">
        <v>70</v>
      </c>
      <c r="C262" s="105" t="s">
        <v>535</v>
      </c>
      <c r="D262" s="108"/>
      <c r="E262" s="109">
        <v>7</v>
      </c>
      <c r="F262" s="101" t="s">
        <v>515</v>
      </c>
      <c r="G262" s="106" t="s">
        <v>514</v>
      </c>
      <c r="H262" s="101" t="s">
        <v>536</v>
      </c>
      <c r="I262" s="112">
        <v>12.5</v>
      </c>
      <c r="J262" s="113" t="s">
        <v>51</v>
      </c>
      <c r="K262" s="110">
        <v>1.68</v>
      </c>
      <c r="L262" s="110">
        <v>0</v>
      </c>
      <c r="M262" s="110">
        <v>0</v>
      </c>
      <c r="N262" s="94">
        <f t="shared" si="7"/>
        <v>1.68</v>
      </c>
      <c r="O262" s="95" t="s">
        <v>84</v>
      </c>
      <c r="P262" s="95" t="s">
        <v>567</v>
      </c>
      <c r="Q262" s="96">
        <v>4660327011</v>
      </c>
      <c r="R262" s="97" t="s">
        <v>84</v>
      </c>
      <c r="S262" s="97" t="s">
        <v>567</v>
      </c>
      <c r="T262" s="104" t="s">
        <v>54</v>
      </c>
      <c r="U262" s="104" t="s">
        <v>56</v>
      </c>
      <c r="V262" s="111" t="s">
        <v>55</v>
      </c>
      <c r="W262" s="98">
        <v>44197</v>
      </c>
      <c r="X262" s="98">
        <v>44561</v>
      </c>
    </row>
    <row r="263" spans="1:24" s="80" customFormat="1" ht="12.75">
      <c r="A263" s="102">
        <v>12</v>
      </c>
      <c r="B263" s="105" t="s">
        <v>537</v>
      </c>
      <c r="C263" s="105" t="s">
        <v>514</v>
      </c>
      <c r="D263" s="108" t="s">
        <v>512</v>
      </c>
      <c r="E263" s="109">
        <v>24</v>
      </c>
      <c r="F263" s="101" t="s">
        <v>515</v>
      </c>
      <c r="G263" s="106" t="s">
        <v>514</v>
      </c>
      <c r="H263" s="101" t="s">
        <v>538</v>
      </c>
      <c r="I263" s="112">
        <v>12.5</v>
      </c>
      <c r="J263" s="113" t="s">
        <v>51</v>
      </c>
      <c r="K263" s="110">
        <v>0.86</v>
      </c>
      <c r="L263" s="110">
        <v>0</v>
      </c>
      <c r="M263" s="110">
        <v>0</v>
      </c>
      <c r="N263" s="94">
        <f t="shared" si="7"/>
        <v>0.86</v>
      </c>
      <c r="O263" s="95" t="s">
        <v>84</v>
      </c>
      <c r="P263" s="95" t="s">
        <v>567</v>
      </c>
      <c r="Q263" s="96">
        <v>4660327011</v>
      </c>
      <c r="R263" s="97" t="s">
        <v>84</v>
      </c>
      <c r="S263" s="97" t="s">
        <v>567</v>
      </c>
      <c r="T263" s="104" t="s">
        <v>54</v>
      </c>
      <c r="U263" s="104" t="s">
        <v>56</v>
      </c>
      <c r="V263" s="111" t="s">
        <v>55</v>
      </c>
      <c r="W263" s="98">
        <v>44197</v>
      </c>
      <c r="X263" s="98">
        <v>44561</v>
      </c>
    </row>
    <row r="264" spans="1:24" s="80" customFormat="1" ht="12.75">
      <c r="A264" s="102">
        <v>13</v>
      </c>
      <c r="B264" s="105" t="s">
        <v>539</v>
      </c>
      <c r="C264" s="105" t="s">
        <v>514</v>
      </c>
      <c r="D264" s="108" t="s">
        <v>540</v>
      </c>
      <c r="E264" s="109" t="s">
        <v>482</v>
      </c>
      <c r="F264" s="101" t="s">
        <v>515</v>
      </c>
      <c r="G264" s="106" t="s">
        <v>514</v>
      </c>
      <c r="H264" s="101" t="s">
        <v>541</v>
      </c>
      <c r="I264" s="112" t="s">
        <v>542</v>
      </c>
      <c r="J264" s="113" t="s">
        <v>53</v>
      </c>
      <c r="K264" s="110">
        <v>0.18</v>
      </c>
      <c r="L264" s="110">
        <v>0</v>
      </c>
      <c r="M264" s="110">
        <v>0</v>
      </c>
      <c r="N264" s="94">
        <f t="shared" si="7"/>
        <v>0.18</v>
      </c>
      <c r="O264" s="95" t="s">
        <v>84</v>
      </c>
      <c r="P264" s="95" t="s">
        <v>567</v>
      </c>
      <c r="Q264" s="96">
        <v>4660327011</v>
      </c>
      <c r="R264" s="97" t="s">
        <v>84</v>
      </c>
      <c r="S264" s="97" t="s">
        <v>567</v>
      </c>
      <c r="T264" s="104" t="s">
        <v>54</v>
      </c>
      <c r="U264" s="104" t="s">
        <v>56</v>
      </c>
      <c r="V264" s="111" t="s">
        <v>55</v>
      </c>
      <c r="W264" s="98">
        <v>44197</v>
      </c>
      <c r="X264" s="98">
        <v>44561</v>
      </c>
    </row>
    <row r="265" spans="1:24" s="80" customFormat="1" ht="12.75">
      <c r="A265" s="102">
        <v>14</v>
      </c>
      <c r="B265" s="105" t="s">
        <v>67</v>
      </c>
      <c r="C265" s="105" t="s">
        <v>519</v>
      </c>
      <c r="D265" s="108"/>
      <c r="E265" s="109"/>
      <c r="F265" s="101" t="s">
        <v>515</v>
      </c>
      <c r="G265" s="106" t="s">
        <v>514</v>
      </c>
      <c r="H265" s="101" t="s">
        <v>543</v>
      </c>
      <c r="I265" s="112" t="s">
        <v>542</v>
      </c>
      <c r="J265" s="113" t="s">
        <v>53</v>
      </c>
      <c r="K265" s="110">
        <v>1</v>
      </c>
      <c r="L265" s="110">
        <v>0</v>
      </c>
      <c r="M265" s="110">
        <v>0</v>
      </c>
      <c r="N265" s="94">
        <f t="shared" si="7"/>
        <v>1</v>
      </c>
      <c r="O265" s="95" t="s">
        <v>84</v>
      </c>
      <c r="P265" s="95" t="s">
        <v>567</v>
      </c>
      <c r="Q265" s="96">
        <v>4660327011</v>
      </c>
      <c r="R265" s="97" t="s">
        <v>84</v>
      </c>
      <c r="S265" s="97" t="s">
        <v>567</v>
      </c>
      <c r="T265" s="104" t="s">
        <v>54</v>
      </c>
      <c r="U265" s="104" t="s">
        <v>56</v>
      </c>
      <c r="V265" s="111" t="s">
        <v>55</v>
      </c>
      <c r="W265" s="98">
        <v>44197</v>
      </c>
      <c r="X265" s="98">
        <v>44561</v>
      </c>
    </row>
    <row r="266" spans="1:24" s="80" customFormat="1" ht="12.75">
      <c r="A266" s="102">
        <v>15</v>
      </c>
      <c r="B266" s="105" t="s">
        <v>67</v>
      </c>
      <c r="C266" s="105" t="s">
        <v>535</v>
      </c>
      <c r="D266" s="108"/>
      <c r="E266" s="109">
        <v>55</v>
      </c>
      <c r="F266" s="101" t="s">
        <v>515</v>
      </c>
      <c r="G266" s="106" t="s">
        <v>514</v>
      </c>
      <c r="H266" s="101" t="s">
        <v>544</v>
      </c>
      <c r="I266" s="112" t="s">
        <v>542</v>
      </c>
      <c r="J266" s="113" t="s">
        <v>53</v>
      </c>
      <c r="K266" s="110">
        <v>0.48</v>
      </c>
      <c r="L266" s="110">
        <v>0</v>
      </c>
      <c r="M266" s="110">
        <v>0</v>
      </c>
      <c r="N266" s="94">
        <f t="shared" si="7"/>
        <v>0.48</v>
      </c>
      <c r="O266" s="95" t="s">
        <v>84</v>
      </c>
      <c r="P266" s="95" t="s">
        <v>567</v>
      </c>
      <c r="Q266" s="96">
        <v>4660327011</v>
      </c>
      <c r="R266" s="97" t="s">
        <v>84</v>
      </c>
      <c r="S266" s="97" t="s">
        <v>567</v>
      </c>
      <c r="T266" s="104" t="s">
        <v>54</v>
      </c>
      <c r="U266" s="104" t="s">
        <v>56</v>
      </c>
      <c r="V266" s="111" t="s">
        <v>55</v>
      </c>
      <c r="W266" s="98">
        <v>44197</v>
      </c>
      <c r="X266" s="98">
        <v>44561</v>
      </c>
    </row>
    <row r="267" spans="1:24" s="80" customFormat="1" ht="12.75">
      <c r="A267" s="102">
        <v>16</v>
      </c>
      <c r="B267" s="105" t="s">
        <v>545</v>
      </c>
      <c r="C267" s="105" t="s">
        <v>514</v>
      </c>
      <c r="D267" s="108" t="s">
        <v>115</v>
      </c>
      <c r="E267" s="109" t="s">
        <v>482</v>
      </c>
      <c r="F267" s="101" t="s">
        <v>515</v>
      </c>
      <c r="G267" s="106" t="s">
        <v>514</v>
      </c>
      <c r="H267" s="101" t="s">
        <v>546</v>
      </c>
      <c r="I267" s="112">
        <v>33</v>
      </c>
      <c r="J267" s="113" t="s">
        <v>51</v>
      </c>
      <c r="K267" s="110">
        <v>12.6</v>
      </c>
      <c r="L267" s="110">
        <v>0</v>
      </c>
      <c r="M267" s="110">
        <v>0</v>
      </c>
      <c r="N267" s="94">
        <f t="shared" si="7"/>
        <v>12.6</v>
      </c>
      <c r="O267" s="95" t="s">
        <v>84</v>
      </c>
      <c r="P267" s="95" t="s">
        <v>567</v>
      </c>
      <c r="Q267" s="96">
        <v>4660327011</v>
      </c>
      <c r="R267" s="97" t="s">
        <v>84</v>
      </c>
      <c r="S267" s="97" t="s">
        <v>567</v>
      </c>
      <c r="T267" s="104" t="s">
        <v>54</v>
      </c>
      <c r="U267" s="104" t="s">
        <v>56</v>
      </c>
      <c r="V267" s="111" t="s">
        <v>55</v>
      </c>
      <c r="W267" s="98">
        <v>44197</v>
      </c>
      <c r="X267" s="98">
        <v>44561</v>
      </c>
    </row>
    <row r="268" spans="1:24" s="80" customFormat="1" ht="12.75">
      <c r="A268" s="102">
        <v>17</v>
      </c>
      <c r="B268" s="105" t="s">
        <v>547</v>
      </c>
      <c r="C268" s="105" t="s">
        <v>514</v>
      </c>
      <c r="D268" s="108" t="s">
        <v>548</v>
      </c>
      <c r="E268" s="109"/>
      <c r="F268" s="101" t="s">
        <v>515</v>
      </c>
      <c r="G268" s="106" t="s">
        <v>514</v>
      </c>
      <c r="H268" s="101" t="s">
        <v>549</v>
      </c>
      <c r="I268" s="112">
        <v>6.5</v>
      </c>
      <c r="J268" s="113" t="s">
        <v>51</v>
      </c>
      <c r="K268" s="110">
        <v>2.1</v>
      </c>
      <c r="L268" s="110">
        <v>0</v>
      </c>
      <c r="M268" s="110">
        <v>0</v>
      </c>
      <c r="N268" s="94">
        <f t="shared" si="7"/>
        <v>2.1</v>
      </c>
      <c r="O268" s="95" t="s">
        <v>84</v>
      </c>
      <c r="P268" s="95" t="s">
        <v>567</v>
      </c>
      <c r="Q268" s="96">
        <v>4660327011</v>
      </c>
      <c r="R268" s="97" t="s">
        <v>84</v>
      </c>
      <c r="S268" s="97" t="s">
        <v>567</v>
      </c>
      <c r="T268" s="104" t="s">
        <v>54</v>
      </c>
      <c r="U268" s="104" t="s">
        <v>56</v>
      </c>
      <c r="V268" s="111" t="s">
        <v>55</v>
      </c>
      <c r="W268" s="98">
        <v>44197</v>
      </c>
      <c r="X268" s="98">
        <v>44561</v>
      </c>
    </row>
    <row r="269" spans="1:24" s="80" customFormat="1" ht="12.75">
      <c r="A269" s="102">
        <v>18</v>
      </c>
      <c r="B269" s="105" t="s">
        <v>547</v>
      </c>
      <c r="C269" s="105" t="s">
        <v>514</v>
      </c>
      <c r="D269" s="108" t="s">
        <v>548</v>
      </c>
      <c r="E269" s="109"/>
      <c r="F269" s="101" t="s">
        <v>515</v>
      </c>
      <c r="G269" s="106" t="s">
        <v>514</v>
      </c>
      <c r="H269" s="101" t="s">
        <v>550</v>
      </c>
      <c r="I269" s="112">
        <v>6.5</v>
      </c>
      <c r="J269" s="113" t="s">
        <v>51</v>
      </c>
      <c r="K269" s="110">
        <v>4.2</v>
      </c>
      <c r="L269" s="110">
        <v>0</v>
      </c>
      <c r="M269" s="110">
        <v>0</v>
      </c>
      <c r="N269" s="94">
        <f t="shared" si="7"/>
        <v>4.2</v>
      </c>
      <c r="O269" s="95" t="s">
        <v>84</v>
      </c>
      <c r="P269" s="95" t="s">
        <v>567</v>
      </c>
      <c r="Q269" s="96">
        <v>4660327011</v>
      </c>
      <c r="R269" s="97" t="s">
        <v>84</v>
      </c>
      <c r="S269" s="97" t="s">
        <v>567</v>
      </c>
      <c r="T269" s="104" t="s">
        <v>54</v>
      </c>
      <c r="U269" s="104" t="s">
        <v>56</v>
      </c>
      <c r="V269" s="111" t="s">
        <v>55</v>
      </c>
      <c r="W269" s="98">
        <v>44197</v>
      </c>
      <c r="X269" s="98">
        <v>44561</v>
      </c>
    </row>
    <row r="270" spans="1:24" s="80" customFormat="1" ht="12.75">
      <c r="A270" s="102">
        <v>19</v>
      </c>
      <c r="B270" s="105" t="s">
        <v>547</v>
      </c>
      <c r="C270" s="105" t="s">
        <v>514</v>
      </c>
      <c r="D270" s="108" t="s">
        <v>294</v>
      </c>
      <c r="E270" s="109"/>
      <c r="F270" s="101" t="s">
        <v>515</v>
      </c>
      <c r="G270" s="106" t="s">
        <v>514</v>
      </c>
      <c r="H270" s="101" t="s">
        <v>551</v>
      </c>
      <c r="I270" s="112">
        <v>6.5</v>
      </c>
      <c r="J270" s="113" t="s">
        <v>51</v>
      </c>
      <c r="K270" s="110">
        <v>3.15</v>
      </c>
      <c r="L270" s="110">
        <v>0</v>
      </c>
      <c r="M270" s="110">
        <v>0</v>
      </c>
      <c r="N270" s="94">
        <f t="shared" si="7"/>
        <v>3.15</v>
      </c>
      <c r="O270" s="95" t="s">
        <v>84</v>
      </c>
      <c r="P270" s="95" t="s">
        <v>567</v>
      </c>
      <c r="Q270" s="96">
        <v>4660327011</v>
      </c>
      <c r="R270" s="97" t="s">
        <v>84</v>
      </c>
      <c r="S270" s="97" t="s">
        <v>567</v>
      </c>
      <c r="T270" s="104" t="s">
        <v>54</v>
      </c>
      <c r="U270" s="104" t="s">
        <v>56</v>
      </c>
      <c r="V270" s="111" t="s">
        <v>55</v>
      </c>
      <c r="W270" s="98">
        <v>44197</v>
      </c>
      <c r="X270" s="98">
        <v>44561</v>
      </c>
    </row>
    <row r="271" spans="1:24" s="80" customFormat="1" ht="12.75">
      <c r="A271" s="102">
        <v>20</v>
      </c>
      <c r="B271" s="105" t="s">
        <v>402</v>
      </c>
      <c r="C271" s="105" t="s">
        <v>514</v>
      </c>
      <c r="D271" s="108"/>
      <c r="E271" s="109"/>
      <c r="F271" s="101" t="s">
        <v>515</v>
      </c>
      <c r="G271" s="106" t="s">
        <v>514</v>
      </c>
      <c r="H271" s="101" t="s">
        <v>552</v>
      </c>
      <c r="I271" s="112">
        <v>20.5</v>
      </c>
      <c r="J271" s="113" t="s">
        <v>52</v>
      </c>
      <c r="K271" s="110">
        <v>8.11</v>
      </c>
      <c r="L271" s="110">
        <v>27.52</v>
      </c>
      <c r="M271" s="110">
        <v>0</v>
      </c>
      <c r="N271" s="94">
        <f t="shared" si="7"/>
        <v>35.629999999999995</v>
      </c>
      <c r="O271" s="95" t="s">
        <v>84</v>
      </c>
      <c r="P271" s="95" t="s">
        <v>567</v>
      </c>
      <c r="Q271" s="96">
        <v>4660327011</v>
      </c>
      <c r="R271" s="97" t="s">
        <v>84</v>
      </c>
      <c r="S271" s="97" t="s">
        <v>567</v>
      </c>
      <c r="T271" s="104" t="s">
        <v>54</v>
      </c>
      <c r="U271" s="104" t="s">
        <v>56</v>
      </c>
      <c r="V271" s="111" t="s">
        <v>55</v>
      </c>
      <c r="W271" s="98">
        <v>44197</v>
      </c>
      <c r="X271" s="98">
        <v>44561</v>
      </c>
    </row>
    <row r="272" spans="1:24" s="80" customFormat="1" ht="12.75">
      <c r="A272" s="102">
        <v>21</v>
      </c>
      <c r="B272" s="105" t="s">
        <v>66</v>
      </c>
      <c r="C272" s="105" t="s">
        <v>525</v>
      </c>
      <c r="D272" s="108"/>
      <c r="E272" s="109"/>
      <c r="F272" s="101" t="s">
        <v>515</v>
      </c>
      <c r="G272" s="106" t="s">
        <v>514</v>
      </c>
      <c r="H272" s="101" t="s">
        <v>553</v>
      </c>
      <c r="I272" s="112">
        <v>16.5</v>
      </c>
      <c r="J272" s="113" t="s">
        <v>52</v>
      </c>
      <c r="K272" s="110">
        <v>8.2</v>
      </c>
      <c r="L272" s="110">
        <v>25.45</v>
      </c>
      <c r="M272" s="110">
        <v>0</v>
      </c>
      <c r="N272" s="94">
        <f t="shared" si="7"/>
        <v>33.65</v>
      </c>
      <c r="O272" s="95" t="s">
        <v>84</v>
      </c>
      <c r="P272" s="95" t="s">
        <v>567</v>
      </c>
      <c r="Q272" s="96">
        <v>4660327011</v>
      </c>
      <c r="R272" s="97" t="s">
        <v>84</v>
      </c>
      <c r="S272" s="97" t="s">
        <v>567</v>
      </c>
      <c r="T272" s="104" t="s">
        <v>54</v>
      </c>
      <c r="U272" s="104" t="s">
        <v>56</v>
      </c>
      <c r="V272" s="111" t="s">
        <v>55</v>
      </c>
      <c r="W272" s="98">
        <v>44197</v>
      </c>
      <c r="X272" s="98">
        <v>44561</v>
      </c>
    </row>
    <row r="273" spans="1:24" s="80" customFormat="1" ht="12.75">
      <c r="A273" s="102">
        <v>22</v>
      </c>
      <c r="B273" s="105" t="s">
        <v>66</v>
      </c>
      <c r="C273" s="105" t="s">
        <v>514</v>
      </c>
      <c r="D273" s="108" t="s">
        <v>554</v>
      </c>
      <c r="E273" s="109"/>
      <c r="F273" s="101" t="s">
        <v>515</v>
      </c>
      <c r="G273" s="106" t="s">
        <v>514</v>
      </c>
      <c r="H273" s="101" t="s">
        <v>555</v>
      </c>
      <c r="I273" s="112">
        <v>25.5</v>
      </c>
      <c r="J273" s="113" t="s">
        <v>52</v>
      </c>
      <c r="K273" s="110">
        <v>27</v>
      </c>
      <c r="L273" s="110">
        <v>50.76</v>
      </c>
      <c r="M273" s="110">
        <v>0</v>
      </c>
      <c r="N273" s="94">
        <f t="shared" si="7"/>
        <v>77.75999999999999</v>
      </c>
      <c r="O273" s="95" t="s">
        <v>84</v>
      </c>
      <c r="P273" s="95" t="s">
        <v>567</v>
      </c>
      <c r="Q273" s="96">
        <v>4660327011</v>
      </c>
      <c r="R273" s="97" t="s">
        <v>84</v>
      </c>
      <c r="S273" s="97" t="s">
        <v>567</v>
      </c>
      <c r="T273" s="104" t="s">
        <v>54</v>
      </c>
      <c r="U273" s="104" t="s">
        <v>56</v>
      </c>
      <c r="V273" s="111" t="s">
        <v>55</v>
      </c>
      <c r="W273" s="98">
        <v>44197</v>
      </c>
      <c r="X273" s="98">
        <v>44561</v>
      </c>
    </row>
    <row r="274" spans="1:24" s="80" customFormat="1" ht="12.75">
      <c r="A274" s="102">
        <v>23</v>
      </c>
      <c r="B274" s="105" t="s">
        <v>547</v>
      </c>
      <c r="C274" s="105" t="s">
        <v>514</v>
      </c>
      <c r="D274" s="108" t="s">
        <v>556</v>
      </c>
      <c r="E274" s="109"/>
      <c r="F274" s="101" t="s">
        <v>515</v>
      </c>
      <c r="G274" s="106" t="s">
        <v>514</v>
      </c>
      <c r="H274" s="101" t="s">
        <v>557</v>
      </c>
      <c r="I274" s="112">
        <v>6.5</v>
      </c>
      <c r="J274" s="113" t="s">
        <v>51</v>
      </c>
      <c r="K274" s="110">
        <v>0.25</v>
      </c>
      <c r="L274" s="110">
        <v>0</v>
      </c>
      <c r="M274" s="110">
        <v>0</v>
      </c>
      <c r="N274" s="94">
        <f t="shared" si="7"/>
        <v>0.25</v>
      </c>
      <c r="O274" s="95" t="s">
        <v>84</v>
      </c>
      <c r="P274" s="95" t="s">
        <v>567</v>
      </c>
      <c r="Q274" s="96" t="s">
        <v>568</v>
      </c>
      <c r="R274" s="97" t="s">
        <v>84</v>
      </c>
      <c r="S274" s="97" t="s">
        <v>567</v>
      </c>
      <c r="T274" s="104" t="s">
        <v>54</v>
      </c>
      <c r="U274" s="104" t="s">
        <v>56</v>
      </c>
      <c r="V274" s="111" t="s">
        <v>55</v>
      </c>
      <c r="W274" s="98">
        <v>44197</v>
      </c>
      <c r="X274" s="98">
        <v>44561</v>
      </c>
    </row>
    <row r="275" spans="1:24" s="80" customFormat="1" ht="12.75">
      <c r="A275" s="102">
        <v>24</v>
      </c>
      <c r="B275" s="105" t="s">
        <v>498</v>
      </c>
      <c r="C275" s="105" t="s">
        <v>514</v>
      </c>
      <c r="D275" s="108" t="s">
        <v>512</v>
      </c>
      <c r="E275" s="109">
        <v>26</v>
      </c>
      <c r="F275" s="101" t="s">
        <v>515</v>
      </c>
      <c r="G275" s="106" t="s">
        <v>514</v>
      </c>
      <c r="H275" s="101" t="s">
        <v>558</v>
      </c>
      <c r="I275" s="112">
        <v>16.5</v>
      </c>
      <c r="J275" s="113" t="s">
        <v>51</v>
      </c>
      <c r="K275" s="110">
        <v>5.85</v>
      </c>
      <c r="L275" s="110">
        <v>0</v>
      </c>
      <c r="M275" s="110">
        <v>0</v>
      </c>
      <c r="N275" s="94">
        <f t="shared" si="7"/>
        <v>5.85</v>
      </c>
      <c r="O275" s="95" t="s">
        <v>84</v>
      </c>
      <c r="P275" s="95" t="s">
        <v>567</v>
      </c>
      <c r="Q275" s="96">
        <v>4660327011</v>
      </c>
      <c r="R275" s="97" t="s">
        <v>569</v>
      </c>
      <c r="S275" s="97" t="s">
        <v>570</v>
      </c>
      <c r="T275" s="104" t="s">
        <v>54</v>
      </c>
      <c r="U275" s="104" t="s">
        <v>56</v>
      </c>
      <c r="V275" s="111" t="s">
        <v>55</v>
      </c>
      <c r="W275" s="98">
        <v>44197</v>
      </c>
      <c r="X275" s="98">
        <v>44561</v>
      </c>
    </row>
    <row r="276" spans="1:24" s="80" customFormat="1" ht="12.75">
      <c r="A276" s="102">
        <v>25</v>
      </c>
      <c r="B276" s="105" t="s">
        <v>73</v>
      </c>
      <c r="C276" s="105" t="s">
        <v>527</v>
      </c>
      <c r="D276" s="108"/>
      <c r="E276" s="109">
        <v>12</v>
      </c>
      <c r="F276" s="101" t="s">
        <v>515</v>
      </c>
      <c r="G276" s="106" t="s">
        <v>514</v>
      </c>
      <c r="H276" s="101" t="s">
        <v>559</v>
      </c>
      <c r="I276" s="112">
        <v>16.5</v>
      </c>
      <c r="J276" s="113" t="s">
        <v>52</v>
      </c>
      <c r="K276" s="110">
        <v>6.49</v>
      </c>
      <c r="L276" s="110">
        <v>9.3</v>
      </c>
      <c r="M276" s="110">
        <v>0</v>
      </c>
      <c r="N276" s="94">
        <f t="shared" si="7"/>
        <v>15.790000000000001</v>
      </c>
      <c r="O276" s="95" t="s">
        <v>84</v>
      </c>
      <c r="P276" s="95" t="s">
        <v>567</v>
      </c>
      <c r="Q276" s="96">
        <v>4660327011</v>
      </c>
      <c r="R276" s="97" t="s">
        <v>571</v>
      </c>
      <c r="S276" s="97" t="s">
        <v>572</v>
      </c>
      <c r="T276" s="104" t="s">
        <v>54</v>
      </c>
      <c r="U276" s="104" t="s">
        <v>56</v>
      </c>
      <c r="V276" s="111" t="s">
        <v>55</v>
      </c>
      <c r="W276" s="98">
        <v>44197</v>
      </c>
      <c r="X276" s="98">
        <v>44561</v>
      </c>
    </row>
    <row r="277" spans="1:24" s="80" customFormat="1" ht="12.75">
      <c r="A277" s="102">
        <v>26</v>
      </c>
      <c r="B277" s="105" t="s">
        <v>73</v>
      </c>
      <c r="C277" s="105" t="s">
        <v>514</v>
      </c>
      <c r="D277" s="108" t="s">
        <v>115</v>
      </c>
      <c r="E277" s="109">
        <v>3</v>
      </c>
      <c r="F277" s="101" t="s">
        <v>515</v>
      </c>
      <c r="G277" s="106" t="s">
        <v>514</v>
      </c>
      <c r="H277" s="101" t="s">
        <v>560</v>
      </c>
      <c r="I277" s="112">
        <v>25.5</v>
      </c>
      <c r="J277" s="113" t="s">
        <v>52</v>
      </c>
      <c r="K277" s="110">
        <v>4.96</v>
      </c>
      <c r="L277" s="110">
        <v>7.19</v>
      </c>
      <c r="M277" s="110">
        <v>0</v>
      </c>
      <c r="N277" s="94">
        <f t="shared" si="7"/>
        <v>12.15</v>
      </c>
      <c r="O277" s="95" t="s">
        <v>84</v>
      </c>
      <c r="P277" s="95" t="s">
        <v>567</v>
      </c>
      <c r="Q277" s="96">
        <v>4660327011</v>
      </c>
      <c r="R277" s="97" t="s">
        <v>573</v>
      </c>
      <c r="S277" s="97" t="s">
        <v>574</v>
      </c>
      <c r="T277" s="104" t="s">
        <v>54</v>
      </c>
      <c r="U277" s="104" t="s">
        <v>56</v>
      </c>
      <c r="V277" s="111" t="s">
        <v>55</v>
      </c>
      <c r="W277" s="98">
        <v>44197</v>
      </c>
      <c r="X277" s="98">
        <v>44561</v>
      </c>
    </row>
    <row r="278" spans="1:24" s="80" customFormat="1" ht="12.75">
      <c r="A278" s="102">
        <v>27</v>
      </c>
      <c r="B278" s="105" t="s">
        <v>73</v>
      </c>
      <c r="C278" s="105" t="s">
        <v>514</v>
      </c>
      <c r="D278" s="108" t="s">
        <v>115</v>
      </c>
      <c r="E278" s="109">
        <v>3</v>
      </c>
      <c r="F278" s="101" t="s">
        <v>515</v>
      </c>
      <c r="G278" s="106" t="s">
        <v>514</v>
      </c>
      <c r="H278" s="101" t="s">
        <v>561</v>
      </c>
      <c r="I278" s="112">
        <v>40.5</v>
      </c>
      <c r="J278" s="113" t="s">
        <v>52</v>
      </c>
      <c r="K278" s="110">
        <v>14.9</v>
      </c>
      <c r="L278" s="110">
        <v>37.34</v>
      </c>
      <c r="M278" s="110">
        <v>0</v>
      </c>
      <c r="N278" s="94">
        <f t="shared" si="7"/>
        <v>52.24</v>
      </c>
      <c r="O278" s="95" t="s">
        <v>84</v>
      </c>
      <c r="P278" s="95" t="s">
        <v>567</v>
      </c>
      <c r="Q278" s="96">
        <v>4660327011</v>
      </c>
      <c r="R278" s="97" t="s">
        <v>573</v>
      </c>
      <c r="S278" s="97" t="s">
        <v>574</v>
      </c>
      <c r="T278" s="104" t="s">
        <v>54</v>
      </c>
      <c r="U278" s="104" t="s">
        <v>56</v>
      </c>
      <c r="V278" s="111" t="s">
        <v>55</v>
      </c>
      <c r="W278" s="98">
        <v>44197</v>
      </c>
      <c r="X278" s="98">
        <v>44561</v>
      </c>
    </row>
    <row r="279" spans="1:24" s="80" customFormat="1" ht="12.75">
      <c r="A279" s="102">
        <v>28</v>
      </c>
      <c r="B279" s="105" t="s">
        <v>562</v>
      </c>
      <c r="C279" s="105" t="s">
        <v>514</v>
      </c>
      <c r="D279" s="108" t="s">
        <v>512</v>
      </c>
      <c r="E279" s="109">
        <v>26</v>
      </c>
      <c r="F279" s="101" t="s">
        <v>515</v>
      </c>
      <c r="G279" s="106" t="s">
        <v>514</v>
      </c>
      <c r="H279" s="101" t="s">
        <v>563</v>
      </c>
      <c r="I279" s="112">
        <v>10.5</v>
      </c>
      <c r="J279" s="113" t="s">
        <v>51</v>
      </c>
      <c r="K279" s="110">
        <v>8.43</v>
      </c>
      <c r="L279" s="110">
        <v>0</v>
      </c>
      <c r="M279" s="110">
        <v>0</v>
      </c>
      <c r="N279" s="94">
        <f t="shared" si="7"/>
        <v>8.43</v>
      </c>
      <c r="O279" s="95" t="s">
        <v>575</v>
      </c>
      <c r="P279" s="95" t="s">
        <v>576</v>
      </c>
      <c r="Q279" s="96">
        <v>4660358282</v>
      </c>
      <c r="R279" s="97" t="s">
        <v>575</v>
      </c>
      <c r="S279" s="97" t="s">
        <v>576</v>
      </c>
      <c r="T279" s="104" t="s">
        <v>54</v>
      </c>
      <c r="U279" s="104" t="s">
        <v>56</v>
      </c>
      <c r="V279" s="111" t="s">
        <v>55</v>
      </c>
      <c r="W279" s="98">
        <v>44197</v>
      </c>
      <c r="X279" s="98">
        <v>44561</v>
      </c>
    </row>
    <row r="280" spans="1:24" s="80" customFormat="1" ht="12.75">
      <c r="A280" s="102">
        <v>29</v>
      </c>
      <c r="B280" s="105" t="s">
        <v>564</v>
      </c>
      <c r="C280" s="105" t="s">
        <v>514</v>
      </c>
      <c r="D280" s="108" t="s">
        <v>512</v>
      </c>
      <c r="E280" s="109" t="s">
        <v>565</v>
      </c>
      <c r="F280" s="101" t="s">
        <v>515</v>
      </c>
      <c r="G280" s="106" t="s">
        <v>514</v>
      </c>
      <c r="H280" s="101" t="s">
        <v>566</v>
      </c>
      <c r="I280" s="112">
        <v>16.5</v>
      </c>
      <c r="J280" s="113" t="s">
        <v>51</v>
      </c>
      <c r="K280" s="110">
        <v>1.84</v>
      </c>
      <c r="L280" s="110">
        <v>0</v>
      </c>
      <c r="M280" s="110">
        <v>0</v>
      </c>
      <c r="N280" s="94">
        <f t="shared" si="7"/>
        <v>1.84</v>
      </c>
      <c r="O280" s="95" t="s">
        <v>564</v>
      </c>
      <c r="P280" s="95" t="s">
        <v>570</v>
      </c>
      <c r="Q280" s="96">
        <v>4660358299</v>
      </c>
      <c r="R280" s="97" t="s">
        <v>564</v>
      </c>
      <c r="S280" s="97" t="s">
        <v>570</v>
      </c>
      <c r="T280" s="104" t="s">
        <v>54</v>
      </c>
      <c r="U280" s="104" t="s">
        <v>56</v>
      </c>
      <c r="V280" s="111" t="s">
        <v>55</v>
      </c>
      <c r="W280" s="98">
        <v>44197</v>
      </c>
      <c r="X280" s="98">
        <v>44561</v>
      </c>
    </row>
    <row r="281" spans="1:24" s="125" customFormat="1" ht="12.75">
      <c r="A281" s="122"/>
      <c r="B281" s="122"/>
      <c r="C281" s="122"/>
      <c r="D281" s="122"/>
      <c r="E281" s="122"/>
      <c r="F281" s="122"/>
      <c r="G281" s="122"/>
      <c r="H281" s="122"/>
      <c r="I281" s="123">
        <f>SUM(I252:I280)</f>
        <v>383</v>
      </c>
      <c r="J281" s="124"/>
      <c r="K281" s="123">
        <f>SUM(K252:K280)</f>
        <v>133.76</v>
      </c>
      <c r="L281" s="123">
        <f>SUM(L252:L280)</f>
        <v>175.42000000000002</v>
      </c>
      <c r="M281" s="123">
        <f>SUM(M252:M280)</f>
        <v>0</v>
      </c>
      <c r="N281" s="123">
        <f>SUM(N252:N280)</f>
        <v>309.17999999999995</v>
      </c>
      <c r="O281" s="122"/>
      <c r="P281" s="122"/>
      <c r="Q281" s="122"/>
      <c r="R281" s="122"/>
      <c r="S281" s="122"/>
      <c r="T281" s="122"/>
      <c r="U281" s="122"/>
      <c r="V281" s="99"/>
      <c r="W281" s="122"/>
      <c r="X281" s="122"/>
    </row>
    <row r="288" spans="2:3" ht="15">
      <c r="B288" s="172" t="s">
        <v>586</v>
      </c>
      <c r="C288" s="171"/>
    </row>
    <row r="290" spans="1:7" ht="27" customHeight="1">
      <c r="A290" s="211" t="s">
        <v>1</v>
      </c>
      <c r="B290" s="211" t="s">
        <v>48</v>
      </c>
      <c r="C290" s="212" t="s">
        <v>28</v>
      </c>
      <c r="D290" s="212"/>
      <c r="E290" s="212"/>
      <c r="F290" s="212"/>
      <c r="G290" s="211" t="s">
        <v>49</v>
      </c>
    </row>
    <row r="291" spans="1:7" ht="27.75" customHeight="1">
      <c r="A291" s="211"/>
      <c r="B291" s="211"/>
      <c r="C291" s="111" t="s">
        <v>2</v>
      </c>
      <c r="D291" s="111" t="s">
        <v>3</v>
      </c>
      <c r="E291" s="111" t="s">
        <v>4</v>
      </c>
      <c r="F291" s="111" t="s">
        <v>5</v>
      </c>
      <c r="G291" s="211"/>
    </row>
    <row r="292" spans="1:8" ht="26.25" customHeight="1">
      <c r="A292" s="101">
        <v>1</v>
      </c>
      <c r="B292" s="105" t="s">
        <v>82</v>
      </c>
      <c r="C292" s="131">
        <f>K45</f>
        <v>210.17</v>
      </c>
      <c r="D292" s="131">
        <f>L45</f>
        <v>90.88999999999997</v>
      </c>
      <c r="E292" s="131">
        <f>M45</f>
        <v>0</v>
      </c>
      <c r="F292" s="110">
        <f>N45</f>
        <v>301.06000000000006</v>
      </c>
      <c r="G292" s="101">
        <f>A44</f>
        <v>26</v>
      </c>
      <c r="H292" s="147"/>
    </row>
    <row r="293" spans="1:8" ht="26.25" customHeight="1">
      <c r="A293" s="101">
        <v>2</v>
      </c>
      <c r="B293" s="105" t="s">
        <v>83</v>
      </c>
      <c r="C293" s="131">
        <f>K75</f>
        <v>80.89999999999999</v>
      </c>
      <c r="D293" s="131">
        <f>L75</f>
        <v>219.76000000000002</v>
      </c>
      <c r="E293" s="131">
        <f>M75</f>
        <v>0</v>
      </c>
      <c r="F293" s="110">
        <f>N75</f>
        <v>300.66</v>
      </c>
      <c r="G293" s="101">
        <f>A74</f>
        <v>15</v>
      </c>
      <c r="H293" s="147"/>
    </row>
    <row r="294" spans="1:8" ht="26.25" customHeight="1">
      <c r="A294" s="101">
        <v>3</v>
      </c>
      <c r="B294" s="105" t="s">
        <v>88</v>
      </c>
      <c r="C294" s="131">
        <f>K110</f>
        <v>102.58</v>
      </c>
      <c r="D294" s="131">
        <f>L110</f>
        <v>230.48000000000002</v>
      </c>
      <c r="E294" s="131">
        <f>M110</f>
        <v>0</v>
      </c>
      <c r="F294" s="110">
        <f>N110</f>
        <v>333.06000000000006</v>
      </c>
      <c r="G294" s="101">
        <f>A109</f>
        <v>15</v>
      </c>
      <c r="H294" s="147"/>
    </row>
    <row r="295" spans="1:8" ht="26.25" customHeight="1">
      <c r="A295" s="101">
        <v>4</v>
      </c>
      <c r="B295" s="105" t="s">
        <v>85</v>
      </c>
      <c r="C295" s="131">
        <f>K135</f>
        <v>136.29000000000002</v>
      </c>
      <c r="D295" s="131">
        <f>L135</f>
        <v>126.25999999999999</v>
      </c>
      <c r="E295" s="131">
        <f>M135</f>
        <v>0</v>
      </c>
      <c r="F295" s="110">
        <f>N135</f>
        <v>262.54999999999995</v>
      </c>
      <c r="G295" s="101">
        <f>A134</f>
        <v>11</v>
      </c>
      <c r="H295" s="146"/>
    </row>
    <row r="296" spans="1:8" ht="26.25" customHeight="1">
      <c r="A296" s="101">
        <v>5</v>
      </c>
      <c r="B296" s="105" t="s">
        <v>87</v>
      </c>
      <c r="C296" s="131">
        <f>K166</f>
        <v>308.75999999999993</v>
      </c>
      <c r="D296" s="131">
        <f>L166</f>
        <v>225.01</v>
      </c>
      <c r="E296" s="131">
        <f>M166</f>
        <v>0</v>
      </c>
      <c r="F296" s="110">
        <f>N166</f>
        <v>533.7700000000001</v>
      </c>
      <c r="G296" s="101">
        <f>A165</f>
        <v>20</v>
      </c>
      <c r="H296" s="147"/>
    </row>
    <row r="297" spans="1:8" ht="26.25" customHeight="1">
      <c r="A297" s="101">
        <v>6</v>
      </c>
      <c r="B297" s="105" t="s">
        <v>86</v>
      </c>
      <c r="C297" s="131">
        <f>K238</f>
        <v>507.31999999999994</v>
      </c>
      <c r="D297" s="131">
        <f>L238</f>
        <v>240.32000000000002</v>
      </c>
      <c r="E297" s="131">
        <f>M238</f>
        <v>204.86</v>
      </c>
      <c r="F297" s="110">
        <f>N238</f>
        <v>952.5000000000001</v>
      </c>
      <c r="G297" s="101">
        <f>A237</f>
        <v>60</v>
      </c>
      <c r="H297" s="147"/>
    </row>
    <row r="298" spans="1:7" ht="26.25" customHeight="1">
      <c r="A298" s="101">
        <v>7</v>
      </c>
      <c r="B298" s="105" t="s">
        <v>84</v>
      </c>
      <c r="C298" s="131">
        <f>K281</f>
        <v>133.76</v>
      </c>
      <c r="D298" s="131">
        <f>L281</f>
        <v>175.42000000000002</v>
      </c>
      <c r="E298" s="131">
        <f>M281</f>
        <v>0</v>
      </c>
      <c r="F298" s="110">
        <f>N281</f>
        <v>309.17999999999995</v>
      </c>
      <c r="G298" s="101">
        <f>A280</f>
        <v>29</v>
      </c>
    </row>
    <row r="299" spans="1:24" s="73" customFormat="1" ht="30.75" customHeight="1">
      <c r="A299" s="85"/>
      <c r="B299" s="150" t="s">
        <v>5</v>
      </c>
      <c r="C299" s="151">
        <f>SUM(C292:C298)</f>
        <v>1479.78</v>
      </c>
      <c r="D299" s="152">
        <f>SUM(D292:D298)</f>
        <v>1308.14</v>
      </c>
      <c r="E299" s="152">
        <f>SUM(E292:E298)</f>
        <v>204.86</v>
      </c>
      <c r="F299" s="152">
        <f>SUM(F292:F298)</f>
        <v>2992.7799999999997</v>
      </c>
      <c r="G299" s="153">
        <f>SUM(G292:G298)</f>
        <v>176</v>
      </c>
      <c r="I299" s="75"/>
      <c r="K299" s="88"/>
      <c r="L299" s="88"/>
      <c r="M299" s="88"/>
      <c r="N299" s="88"/>
      <c r="U299" s="76"/>
      <c r="V299" s="76"/>
      <c r="W299" s="76"/>
      <c r="X299" s="76"/>
    </row>
    <row r="300" ht="12.75">
      <c r="B300" s="146"/>
    </row>
  </sheetData>
  <sheetProtection/>
  <mergeCells count="96">
    <mergeCell ref="A17:A18"/>
    <mergeCell ref="B17:B18"/>
    <mergeCell ref="C17:G17"/>
    <mergeCell ref="H17:H18"/>
    <mergeCell ref="A58:A59"/>
    <mergeCell ref="A176:A177"/>
    <mergeCell ref="B176:B177"/>
    <mergeCell ref="H93:H94"/>
    <mergeCell ref="A122:A123"/>
    <mergeCell ref="B122:B123"/>
    <mergeCell ref="I58:J58"/>
    <mergeCell ref="A250:A251"/>
    <mergeCell ref="B250:B251"/>
    <mergeCell ref="C250:G250"/>
    <mergeCell ref="H250:H251"/>
    <mergeCell ref="A144:A145"/>
    <mergeCell ref="C122:G122"/>
    <mergeCell ref="H122:H123"/>
    <mergeCell ref="C58:G58"/>
    <mergeCell ref="H58:H59"/>
    <mergeCell ref="H176:H177"/>
    <mergeCell ref="A93:A94"/>
    <mergeCell ref="A290:A291"/>
    <mergeCell ref="C290:F290"/>
    <mergeCell ref="G290:G291"/>
    <mergeCell ref="B290:B291"/>
    <mergeCell ref="B144:B145"/>
    <mergeCell ref="C144:G144"/>
    <mergeCell ref="H144:H145"/>
    <mergeCell ref="I144:J144"/>
    <mergeCell ref="R93:S93"/>
    <mergeCell ref="W93:X93"/>
    <mergeCell ref="U93:U94"/>
    <mergeCell ref="O250:Q250"/>
    <mergeCell ref="I250:J250"/>
    <mergeCell ref="I176:J176"/>
    <mergeCell ref="I122:J122"/>
    <mergeCell ref="O122:Q122"/>
    <mergeCell ref="I93:J93"/>
    <mergeCell ref="T93:T94"/>
    <mergeCell ref="R144:S144"/>
    <mergeCell ref="V122:V123"/>
    <mergeCell ref="W122:X122"/>
    <mergeCell ref="T58:T59"/>
    <mergeCell ref="U58:U59"/>
    <mergeCell ref="V58:V59"/>
    <mergeCell ref="V93:V94"/>
    <mergeCell ref="T122:T123"/>
    <mergeCell ref="R122:S122"/>
    <mergeCell ref="V250:V251"/>
    <mergeCell ref="R250:S250"/>
    <mergeCell ref="W176:X176"/>
    <mergeCell ref="R176:S176"/>
    <mergeCell ref="V144:V145"/>
    <mergeCell ref="V176:V177"/>
    <mergeCell ref="W250:X250"/>
    <mergeCell ref="T250:T251"/>
    <mergeCell ref="U250:U251"/>
    <mergeCell ref="W58:X58"/>
    <mergeCell ref="W144:X144"/>
    <mergeCell ref="T144:T145"/>
    <mergeCell ref="U144:U145"/>
    <mergeCell ref="O176:Q176"/>
    <mergeCell ref="T176:T177"/>
    <mergeCell ref="U176:U177"/>
    <mergeCell ref="U122:U123"/>
    <mergeCell ref="R58:S58"/>
    <mergeCell ref="O58:Q58"/>
    <mergeCell ref="V17:V18"/>
    <mergeCell ref="W17:X17"/>
    <mergeCell ref="I17:J17"/>
    <mergeCell ref="O17:Q17"/>
    <mergeCell ref="T17:T18"/>
    <mergeCell ref="U17:U18"/>
    <mergeCell ref="R17:S17"/>
    <mergeCell ref="K17:N17"/>
    <mergeCell ref="K176:N176"/>
    <mergeCell ref="K250:N250"/>
    <mergeCell ref="C16:F16"/>
    <mergeCell ref="C57:F57"/>
    <mergeCell ref="C92:F92"/>
    <mergeCell ref="C143:F143"/>
    <mergeCell ref="C249:F249"/>
    <mergeCell ref="C176:G176"/>
    <mergeCell ref="C93:G93"/>
    <mergeCell ref="C175:F175"/>
    <mergeCell ref="A1:X1"/>
    <mergeCell ref="D3:R3"/>
    <mergeCell ref="K58:N58"/>
    <mergeCell ref="K93:N93"/>
    <mergeCell ref="K122:N122"/>
    <mergeCell ref="K144:N144"/>
    <mergeCell ref="B58:B59"/>
    <mergeCell ref="B93:B94"/>
    <mergeCell ref="O93:Q93"/>
    <mergeCell ref="O144:Q144"/>
  </mergeCells>
  <conditionalFormatting sqref="H2">
    <cfRule type="duplicateValues" priority="4" dxfId="7" stopIfTrue="1">
      <formula>AND(COUNTIF($H$2:$H$2,H2)&gt;1,NOT(ISBLANK(H2)))</formula>
    </cfRule>
  </conditionalFormatting>
  <conditionalFormatting sqref="V2:V3">
    <cfRule type="containsText" priority="3" dxfId="7" operator="containsText" stopIfTrue="1" text="pierwsza">
      <formula>NOT(ISERROR(SEARCH("pierwsza",V2)))</formula>
    </cfRule>
  </conditionalFormatting>
  <conditionalFormatting sqref="U2:U3">
    <cfRule type="containsText" priority="1" dxfId="4" operator="containsText" stopIfTrue="1" text="Energa Obrót S.A.">
      <formula>NOT(ISERROR(SEARCH("Energa Obrót S.A.",U2)))</formula>
    </cfRule>
    <cfRule type="containsText" priority="2" dxfId="7" operator="containsText" stopIfTrue="1" text="innogy Polska S.A.">
      <formula>NOT(ISERROR(SEARCH("innogy Polska S.A.",U2)))</formula>
    </cfRule>
  </conditionalFormatting>
  <conditionalFormatting sqref="W2:W3">
    <cfRule type="expression" priority="5" dxfId="8" stopIfTrue="1">
      <formula>NOT(ISERROR(SEARCH("2021-01-01",W2)))</formula>
    </cfRule>
    <cfRule type="expression" priority="6" dxfId="8" stopIfTrue="1">
      <formula>NOT(ISERROR(SEARCH("2021-01-01",W2)))</formula>
    </cfRule>
  </conditionalFormatting>
  <conditionalFormatting sqref="H2">
    <cfRule type="duplicateValues" priority="7" dxfId="7" stopIfTrue="1">
      <formula>AND(COUNTIF($H$2:$H$2,H2)&gt;1,NOT(ISBLANK(H2)))</formula>
    </cfRule>
  </conditionalFormatting>
  <printOptions horizontalCentered="1"/>
  <pageMargins left="0.1968503937007874" right="0.1968503937007874" top="0.7874015748031497" bottom="0.7874015748031497" header="0" footer="0"/>
  <pageSetup fitToHeight="0" horizontalDpi="600" verticalDpi="600" orientation="landscape" paperSize="8" scale="6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2020-07-09T11:15:24Z</cp:lastPrinted>
  <dcterms:created xsi:type="dcterms:W3CDTF">2012-01-22T12:30:35Z</dcterms:created>
  <dcterms:modified xsi:type="dcterms:W3CDTF">2020-07-09T11:48:24Z</dcterms:modified>
  <cp:category/>
  <cp:version/>
  <cp:contentType/>
  <cp:contentStatus/>
</cp:coreProperties>
</file>