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mszczypinski\Desktop\KPO\PFU - POSTĘPOWANIE-----\"/>
    </mc:Choice>
  </mc:AlternateContent>
  <xr:revisionPtr revIDLastSave="0" documentId="13_ncr:1_{4D7342EA-94DD-4BD0-8B07-F2D8852D5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YTUT" sheetId="1" r:id="rId1"/>
    <sheet name="KAMPUS" sheetId="2" r:id="rId2"/>
    <sheet name="Powierzchnie inn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6" i="1" l="1"/>
  <c r="E766" i="1"/>
  <c r="F766" i="1"/>
  <c r="F763" i="1"/>
  <c r="E763" i="1"/>
  <c r="C763" i="1"/>
  <c r="F755" i="1"/>
  <c r="E755" i="1"/>
  <c r="F747" i="1"/>
  <c r="E747" i="1"/>
  <c r="F735" i="1"/>
  <c r="E735" i="1"/>
  <c r="F724" i="1"/>
  <c r="E724" i="1"/>
  <c r="F714" i="1"/>
  <c r="E714" i="1"/>
  <c r="C714" i="1"/>
  <c r="F707" i="1"/>
  <c r="E707" i="1"/>
  <c r="C707" i="1"/>
  <c r="F696" i="1"/>
  <c r="E696" i="1"/>
  <c r="F693" i="1"/>
  <c r="E693" i="1"/>
  <c r="F690" i="1"/>
  <c r="E690" i="1"/>
  <c r="F681" i="1"/>
  <c r="E681" i="1"/>
  <c r="C681" i="1"/>
  <c r="F675" i="1"/>
  <c r="E675" i="1"/>
  <c r="C675" i="1"/>
  <c r="F650" i="1"/>
  <c r="F646" i="1"/>
  <c r="F664" i="1"/>
  <c r="E664" i="1"/>
  <c r="F660" i="1"/>
  <c r="E660" i="1"/>
  <c r="F656" i="1"/>
  <c r="E656" i="1"/>
  <c r="E650" i="1"/>
  <c r="E646" i="1"/>
  <c r="F637" i="1"/>
  <c r="E637" i="1"/>
  <c r="C637" i="1"/>
  <c r="F631" i="1"/>
  <c r="E631" i="1"/>
  <c r="C631" i="1"/>
  <c r="F624" i="1"/>
  <c r="E624" i="1"/>
  <c r="C624" i="1"/>
  <c r="F619" i="1"/>
  <c r="E619" i="1"/>
  <c r="F613" i="1"/>
  <c r="E613" i="1"/>
  <c r="C613" i="1"/>
  <c r="F605" i="1"/>
  <c r="E605" i="1"/>
  <c r="C605" i="1"/>
  <c r="E568" i="1"/>
  <c r="E546" i="1"/>
  <c r="C546" i="1"/>
  <c r="E557" i="1"/>
  <c r="F546" i="1"/>
  <c r="F524" i="1"/>
  <c r="E524" i="1"/>
  <c r="C524" i="1"/>
  <c r="F513" i="1"/>
  <c r="E513" i="1"/>
  <c r="C513" i="1"/>
  <c r="F502" i="1"/>
  <c r="E502" i="1"/>
  <c r="C502" i="1"/>
  <c r="F479" i="1"/>
  <c r="E479" i="1"/>
  <c r="C479" i="1"/>
  <c r="F470" i="1"/>
  <c r="E470" i="1"/>
  <c r="C470" i="1"/>
  <c r="F459" i="1"/>
  <c r="E459" i="1"/>
  <c r="C459" i="1"/>
  <c r="F448" i="1"/>
  <c r="E448" i="1"/>
  <c r="C448" i="1"/>
  <c r="F332" i="1"/>
  <c r="E332" i="1"/>
  <c r="C332" i="1"/>
  <c r="F366" i="1"/>
  <c r="E366" i="1"/>
  <c r="C366" i="1"/>
  <c r="F764" i="1" l="1"/>
  <c r="C764" i="1"/>
  <c r="E764" i="1"/>
  <c r="C697" i="1"/>
  <c r="E697" i="1"/>
  <c r="F697" i="1"/>
  <c r="C665" i="1"/>
  <c r="E665" i="1"/>
  <c r="F665" i="1"/>
  <c r="F354" i="1"/>
  <c r="E354" i="1"/>
  <c r="C354" i="1"/>
  <c r="F347" i="1"/>
  <c r="E347" i="1"/>
  <c r="C347" i="1"/>
  <c r="F335" i="1"/>
  <c r="E335" i="1"/>
  <c r="C335" i="1"/>
  <c r="E318" i="1"/>
  <c r="E309" i="1"/>
  <c r="E303" i="1"/>
  <c r="C303" i="1"/>
  <c r="E296" i="1"/>
  <c r="E290" i="1"/>
  <c r="C290" i="1"/>
  <c r="E284" i="1"/>
  <c r="C284" i="1"/>
  <c r="E277" i="1"/>
  <c r="C277" i="1"/>
  <c r="E271" i="1"/>
  <c r="C271" i="1"/>
  <c r="F212" i="1"/>
  <c r="E212" i="1"/>
  <c r="F185" i="1"/>
  <c r="E185" i="1"/>
  <c r="C185" i="1"/>
  <c r="C213" i="1" s="1"/>
  <c r="F141" i="1"/>
  <c r="E141" i="1"/>
  <c r="C141" i="1"/>
  <c r="F135" i="1"/>
  <c r="E135" i="1"/>
  <c r="C135" i="1"/>
  <c r="F81" i="1"/>
  <c r="E81" i="1"/>
  <c r="C81" i="1"/>
  <c r="C20" i="1"/>
  <c r="E20" i="1"/>
  <c r="F20" i="1"/>
  <c r="F19" i="3"/>
  <c r="E19" i="3"/>
  <c r="D19" i="3"/>
  <c r="C19" i="3"/>
  <c r="C48" i="1"/>
  <c r="C593" i="1"/>
  <c r="E593" i="1"/>
  <c r="F593" i="1"/>
  <c r="C367" i="1" l="1"/>
  <c r="E367" i="1"/>
  <c r="F367" i="1"/>
  <c r="E213" i="1"/>
  <c r="F213" i="1"/>
  <c r="F142" i="1"/>
  <c r="C142" i="1"/>
  <c r="E142" i="1"/>
  <c r="D267" i="1"/>
  <c r="E244" i="1"/>
  <c r="D244" i="1"/>
  <c r="F586" i="1"/>
  <c r="F594" i="1" s="1"/>
  <c r="E586" i="1"/>
  <c r="E594" i="1" s="1"/>
  <c r="C586" i="1"/>
  <c r="C594" i="1" s="1"/>
  <c r="E578" i="1"/>
  <c r="E579" i="1" s="1"/>
  <c r="C578" i="1"/>
  <c r="C579" i="1" s="1"/>
  <c r="F566" i="1"/>
  <c r="F563" i="1"/>
  <c r="F555" i="1"/>
  <c r="F552" i="1"/>
  <c r="F533" i="1"/>
  <c r="F534" i="1" s="1"/>
  <c r="E533" i="1"/>
  <c r="E534" i="1" s="1"/>
  <c r="D533" i="1"/>
  <c r="C533" i="1"/>
  <c r="C534" i="1" s="1"/>
  <c r="E427" i="1"/>
  <c r="E480" i="1" s="1"/>
  <c r="D427" i="1"/>
  <c r="C427" i="1"/>
  <c r="C480" i="1" s="1"/>
  <c r="F426" i="1"/>
  <c r="F425" i="1"/>
  <c r="F424" i="1"/>
  <c r="F423" i="1"/>
  <c r="F422" i="1"/>
  <c r="F421" i="1"/>
  <c r="F420" i="1"/>
  <c r="F419" i="1"/>
  <c r="F418" i="1"/>
  <c r="F417" i="1"/>
  <c r="F416" i="1"/>
  <c r="F414" i="1"/>
  <c r="E414" i="1"/>
  <c r="D414" i="1"/>
  <c r="C414" i="1"/>
  <c r="E401" i="1"/>
  <c r="D401" i="1"/>
  <c r="C401" i="1"/>
  <c r="F400" i="1"/>
  <c r="F399" i="1"/>
  <c r="F398" i="1"/>
  <c r="E396" i="1"/>
  <c r="D396" i="1"/>
  <c r="C396" i="1"/>
  <c r="F395" i="1"/>
  <c r="F394" i="1"/>
  <c r="F393" i="1"/>
  <c r="E391" i="1"/>
  <c r="C391" i="1"/>
  <c r="F390" i="1"/>
  <c r="F388" i="1"/>
  <c r="F387" i="1"/>
  <c r="F386" i="1"/>
  <c r="E384" i="1"/>
  <c r="C384" i="1"/>
  <c r="F378" i="1"/>
  <c r="F377" i="1"/>
  <c r="F376" i="1"/>
  <c r="F375" i="1"/>
  <c r="F374" i="1"/>
  <c r="F373" i="1"/>
  <c r="F372" i="1"/>
  <c r="F370" i="1"/>
  <c r="F369" i="1"/>
  <c r="F317" i="1"/>
  <c r="F316" i="1"/>
  <c r="F315" i="1"/>
  <c r="F314" i="1"/>
  <c r="F313" i="1"/>
  <c r="F312" i="1"/>
  <c r="F311" i="1"/>
  <c r="F308" i="1"/>
  <c r="F307" i="1"/>
  <c r="F306" i="1"/>
  <c r="F305" i="1"/>
  <c r="F302" i="1"/>
  <c r="F301" i="1"/>
  <c r="F300" i="1"/>
  <c r="F299" i="1"/>
  <c r="F298" i="1"/>
  <c r="F295" i="1"/>
  <c r="F294" i="1"/>
  <c r="F293" i="1"/>
  <c r="F292" i="1"/>
  <c r="F289" i="1"/>
  <c r="F288" i="1"/>
  <c r="F287" i="1"/>
  <c r="F286" i="1"/>
  <c r="F283" i="1"/>
  <c r="F282" i="1"/>
  <c r="F281" i="1"/>
  <c r="F280" i="1"/>
  <c r="F279" i="1"/>
  <c r="F276" i="1"/>
  <c r="F275" i="1"/>
  <c r="F274" i="1"/>
  <c r="F273" i="1"/>
  <c r="F270" i="1"/>
  <c r="F269" i="1"/>
  <c r="E267" i="1"/>
  <c r="E319" i="1" s="1"/>
  <c r="C267" i="1"/>
  <c r="C319" i="1" s="1"/>
  <c r="F266" i="1"/>
  <c r="F265" i="1"/>
  <c r="F264" i="1"/>
  <c r="F263" i="1"/>
  <c r="F262" i="1"/>
  <c r="F253" i="1"/>
  <c r="F252" i="1"/>
  <c r="F251" i="1"/>
  <c r="F244" i="1"/>
  <c r="F568" i="1" l="1"/>
  <c r="E402" i="1"/>
  <c r="F557" i="1"/>
  <c r="C402" i="1"/>
  <c r="F309" i="1"/>
  <c r="F303" i="1"/>
  <c r="F318" i="1"/>
  <c r="F296" i="1"/>
  <c r="F271" i="1"/>
  <c r="F290" i="1"/>
  <c r="F284" i="1"/>
  <c r="F277" i="1"/>
  <c r="F401" i="1"/>
  <c r="F267" i="1"/>
  <c r="F396" i="1"/>
  <c r="F384" i="1"/>
  <c r="F391" i="1"/>
  <c r="F427" i="1"/>
  <c r="F480" i="1" s="1"/>
  <c r="F578" i="1" l="1"/>
  <c r="F579" i="1" s="1"/>
  <c r="F402" i="1"/>
  <c r="F319" i="1"/>
  <c r="F26" i="1"/>
  <c r="E26" i="1"/>
  <c r="F31" i="1"/>
  <c r="E31" i="1"/>
  <c r="D31" i="1"/>
  <c r="C26" i="1" l="1"/>
  <c r="F16" i="1"/>
  <c r="E16" i="1"/>
  <c r="C33" i="2"/>
  <c r="D33" i="2"/>
  <c r="E33" i="2"/>
  <c r="F33" i="2"/>
  <c r="E170" i="1"/>
  <c r="F128" i="1"/>
  <c r="E128" i="1"/>
  <c r="C128" i="1"/>
  <c r="F120" i="1"/>
  <c r="E120" i="1"/>
  <c r="C120" i="1"/>
  <c r="F111" i="1"/>
  <c r="E111" i="1"/>
  <c r="C111" i="1"/>
  <c r="F106" i="1"/>
  <c r="E106" i="1"/>
  <c r="C106" i="1"/>
  <c r="C129" i="1" l="1"/>
  <c r="F129" i="1"/>
  <c r="E129" i="1"/>
  <c r="F89" i="1"/>
  <c r="E89" i="1"/>
  <c r="D89" i="1"/>
  <c r="F66" i="1"/>
  <c r="E66" i="1"/>
  <c r="C66" i="1"/>
  <c r="C90" i="1" l="1"/>
  <c r="F90" i="1"/>
  <c r="E90" i="1"/>
  <c r="E98" i="1"/>
  <c r="C98" i="1"/>
  <c r="F97" i="1"/>
  <c r="F96" i="1"/>
  <c r="F95" i="1"/>
  <c r="F94" i="1"/>
  <c r="F93" i="1"/>
  <c r="F98" i="1" l="1"/>
  <c r="F765" i="1" l="1"/>
  <c r="D765" i="1"/>
  <c r="F170" i="1" l="1"/>
  <c r="D170" i="1"/>
  <c r="C170" i="1"/>
  <c r="F163" i="1"/>
  <c r="E163" i="1"/>
  <c r="C163" i="1"/>
  <c r="F157" i="1"/>
  <c r="E157" i="1"/>
  <c r="C157" i="1"/>
  <c r="F149" i="1"/>
  <c r="E149" i="1"/>
  <c r="C149" i="1"/>
  <c r="E171" i="1" l="1"/>
  <c r="C171" i="1"/>
  <c r="F171" i="1"/>
  <c r="F48" i="1"/>
  <c r="E48" i="1"/>
  <c r="D48" i="1"/>
  <c r="F43" i="1"/>
  <c r="E43" i="1"/>
  <c r="C43" i="1"/>
  <c r="F39" i="1"/>
  <c r="E39" i="1"/>
  <c r="C39" i="1"/>
  <c r="F36" i="1"/>
  <c r="E36" i="1"/>
  <c r="C36" i="1"/>
  <c r="C31" i="1"/>
  <c r="C16" i="1"/>
  <c r="E49" i="1" l="1"/>
  <c r="F49" i="1"/>
  <c r="C49" i="1"/>
  <c r="D83" i="1" l="1"/>
</calcChain>
</file>

<file path=xl/sharedStrings.xml><?xml version="1.0" encoding="utf-8"?>
<sst xmlns="http://schemas.openxmlformats.org/spreadsheetml/2006/main" count="1050" uniqueCount="607">
  <si>
    <t>Lp.</t>
  </si>
  <si>
    <t>Nazwa pomieszczenia</t>
  </si>
  <si>
    <t>Liczba pracowników / stanowisk</t>
  </si>
  <si>
    <r>
      <t>Pow. jednego pomieszczenia w m</t>
    </r>
    <r>
      <rPr>
        <sz val="10"/>
        <rFont val="Candara"/>
        <family val="2"/>
        <charset val="238"/>
      </rPr>
      <t>²</t>
    </r>
  </si>
  <si>
    <t>Liczba pomieszczeń</t>
  </si>
  <si>
    <r>
      <t>Łączna powierzchnia w m</t>
    </r>
    <r>
      <rPr>
        <sz val="10"/>
        <rFont val="Candara"/>
        <family val="2"/>
        <charset val="238"/>
      </rPr>
      <t>²</t>
    </r>
  </si>
  <si>
    <t>Specyficzne wymagania techniczne dla pomieszczeń np.. Laboratoryjnych w zakresie technologii, instalacji technicznych - wentylacja, itp.</t>
  </si>
  <si>
    <t xml:space="preserve">Planowana aparatura, urządzenia i wyposażenie laboratoryjne do zainstalowania w pomieszczeniach </t>
  </si>
  <si>
    <t xml:space="preserve">Uwagi </t>
  </si>
  <si>
    <t>drobny sprzęt</t>
  </si>
  <si>
    <t>1.</t>
  </si>
  <si>
    <t>Kierownictwo Instytutu</t>
  </si>
  <si>
    <t>Gabinet Dyrektora</t>
  </si>
  <si>
    <t>Gabinet Zastępcy Dyrektora ds. Naukowych</t>
  </si>
  <si>
    <t>Gabinet Zastępcy Dyrektora ds. Analiz i Strategii w Zdrowiu Publicznym</t>
  </si>
  <si>
    <t>Gabinet Zastępcy Dyrektora ds. Bezpieczeństwa Epidemiologicznego i Środowiskowego</t>
  </si>
  <si>
    <t>Gabinet Zastępcy Dyrektora ds. Żywienia i Bezpieczeństwa Żywności</t>
  </si>
  <si>
    <t>Gabinet Zastępcy Dyrektora ds. Operacyjnych</t>
  </si>
  <si>
    <t>Archiwum zakładowe</t>
  </si>
  <si>
    <t>Dział Inwestycji</t>
  </si>
  <si>
    <t>Pokój kierownika</t>
  </si>
  <si>
    <t>Pokoje pracowników - biurowe</t>
  </si>
  <si>
    <t>Podręczne archiwum</t>
  </si>
  <si>
    <t>Pełnomocnik Dyrektora ds. Jakości</t>
  </si>
  <si>
    <t>Smodzielne Stanowisko ds. Obronnych</t>
  </si>
  <si>
    <t>Inspektor ds. obronnych</t>
  </si>
  <si>
    <t>Pełnomocnik dyrektora ds. Ochrony Informacji Niejawnych</t>
  </si>
  <si>
    <t>Pełnomocnik dyrektora ds. ochrony informacji niejawnych</t>
  </si>
  <si>
    <t>Kancelaria niejawna</t>
  </si>
  <si>
    <t>Samodzielne Stanowisko ds. BHP</t>
  </si>
  <si>
    <t>1.1</t>
  </si>
  <si>
    <t>1.2</t>
  </si>
  <si>
    <t>Magazynu na materiały biurowe oraz środki ochrony indywidualnej</t>
  </si>
  <si>
    <t>1.3</t>
  </si>
  <si>
    <t xml:space="preserve">Magazyn do przechowywania substancji chemicznych </t>
  </si>
  <si>
    <t>1.4</t>
  </si>
  <si>
    <t xml:space="preserve">Szatnia dla sprzątaczek </t>
  </si>
  <si>
    <t>1.5</t>
  </si>
  <si>
    <t>Szatnia dla robotników</t>
  </si>
  <si>
    <t>1.6</t>
  </si>
  <si>
    <t>Jadalnia dla sprzątaczek i robotników</t>
  </si>
  <si>
    <t>1.7</t>
  </si>
  <si>
    <t>Magazyn do przechowywania gazów technicznych</t>
  </si>
  <si>
    <t>1.8</t>
  </si>
  <si>
    <t xml:space="preserve">Pomieszczenie do magazynowania odpadów medycznych </t>
  </si>
  <si>
    <t>Dział Zarządzania Działalnością Naukową</t>
  </si>
  <si>
    <t>Podręczne archwum</t>
  </si>
  <si>
    <t>Biblioteka Naukowa</t>
  </si>
  <si>
    <t>Pokoje wydawnictw - biurowe</t>
  </si>
  <si>
    <t>Magazyn - ksiegozbiory</t>
  </si>
  <si>
    <t>Biblioteka Naukowa z czytelnią</t>
  </si>
  <si>
    <t xml:space="preserve">Zakład Promocji Zdrowia i Prewencji Chorób przewlekłych </t>
  </si>
  <si>
    <t>Sekretariat Działu</t>
  </si>
  <si>
    <t>Pokoje pracowników</t>
  </si>
  <si>
    <t>Zakład Monitorowania i Analiz Stanu Zdrowia Ludności</t>
  </si>
  <si>
    <t>Pokój do konsultacji, dla stażystów</t>
  </si>
  <si>
    <t xml:space="preserve">Zakład Analiz Ekonomicznych i Systemowych </t>
  </si>
  <si>
    <t xml:space="preserve">Zakład Kształcenia i Komunikacji w Zdrowiu Publicznym </t>
  </si>
  <si>
    <t>Pokoje rezydentów</t>
  </si>
  <si>
    <t>Pomieszczenia Biurowe</t>
  </si>
  <si>
    <t>Gabinet kierownika zakładu</t>
  </si>
  <si>
    <t>Biuro Sekretariatu BS wraz z punktem przyjęć klientów i próbek</t>
  </si>
  <si>
    <t>Pomieszczenie pomocnicze sekretariatu do przechowywania przyjętych do badań preparatów</t>
  </si>
  <si>
    <t>Zakładowa sala konferencyjna</t>
  </si>
  <si>
    <t>Magazyn artykułów biurowych</t>
  </si>
  <si>
    <t>Archiwum zakładu</t>
  </si>
  <si>
    <t>Pomieszczenie socjalne z aneksem kuchennym</t>
  </si>
  <si>
    <t>Szatnia</t>
  </si>
  <si>
    <t>1.10</t>
  </si>
  <si>
    <t>1.11</t>
  </si>
  <si>
    <t>Pomieszczenie biurowe</t>
  </si>
  <si>
    <t>1.12</t>
  </si>
  <si>
    <t>Magazyn materiałów zużywalnych</t>
  </si>
  <si>
    <t>1.13</t>
  </si>
  <si>
    <t>Magazyn odczynników chemicznych</t>
  </si>
  <si>
    <t>1.14</t>
  </si>
  <si>
    <t>Magazyn odczynników chemicznych - trucizny i substacje psychoaktywne</t>
  </si>
  <si>
    <t>1.15</t>
  </si>
  <si>
    <t>Zmywalnia</t>
  </si>
  <si>
    <t>1.16</t>
  </si>
  <si>
    <t>Magazyn środków czystości</t>
  </si>
  <si>
    <t>1.17</t>
  </si>
  <si>
    <t>Sterylizatornia szkła</t>
  </si>
  <si>
    <t>1.18</t>
  </si>
  <si>
    <t>Magazyn szkła sterylnego</t>
  </si>
  <si>
    <t>1.19</t>
  </si>
  <si>
    <t>Pokój chłodnia</t>
  </si>
  <si>
    <t>1.20</t>
  </si>
  <si>
    <t xml:space="preserve">Pomieszczenie dla urządzeń chłodniczych i zamrażarek niskotemperaturowych </t>
  </si>
  <si>
    <t>1.21</t>
  </si>
  <si>
    <t>Magazyn odpadów</t>
  </si>
  <si>
    <t>1.22</t>
  </si>
  <si>
    <t>Laboratorium badania szczepionek</t>
  </si>
  <si>
    <t>1.23</t>
  </si>
  <si>
    <t>Laboratorium mikrobiologiczne oraz izolacji kwasów nukleinowych</t>
  </si>
  <si>
    <t>1.24</t>
  </si>
  <si>
    <t>Laboratorium badań serologicznych i z użyciem przeciwciał</t>
  </si>
  <si>
    <t>1.25</t>
  </si>
  <si>
    <t xml:space="preserve">Laboratorium badań molekularnych </t>
  </si>
  <si>
    <t>1.26</t>
  </si>
  <si>
    <t>Ciemnia</t>
  </si>
  <si>
    <t>1.27</t>
  </si>
  <si>
    <t>Laboratorium badania nowych substancji czynnych</t>
  </si>
  <si>
    <t>1.28</t>
  </si>
  <si>
    <t>Laboratorium badań immunochemicznych</t>
  </si>
  <si>
    <t>1.30</t>
  </si>
  <si>
    <t>Pokój wagowy</t>
  </si>
  <si>
    <t>1.31</t>
  </si>
  <si>
    <t>Laboratorium hodowli tkankowych</t>
  </si>
  <si>
    <t>1.32</t>
  </si>
  <si>
    <t>Bank tkanek</t>
  </si>
  <si>
    <t>1.33</t>
  </si>
  <si>
    <t>Laboratorium do pracy z GMM</t>
  </si>
  <si>
    <t>1.34</t>
  </si>
  <si>
    <t>Laboratorium badania jałowości</t>
  </si>
  <si>
    <t>1.35</t>
  </si>
  <si>
    <t>Śluza lab. badania jałowości</t>
  </si>
  <si>
    <t>1.36</t>
  </si>
  <si>
    <t>Prysznic wodny</t>
  </si>
  <si>
    <t>1.37</t>
  </si>
  <si>
    <t xml:space="preserve">Łazienka z toaletą </t>
  </si>
  <si>
    <t>Śluza materiałowa 1</t>
  </si>
  <si>
    <t>Śluza materiałowa 2</t>
  </si>
  <si>
    <t>Śluza wejściowa</t>
  </si>
  <si>
    <t>Szatnia wejściowa</t>
  </si>
  <si>
    <t>Pokój socjalny</t>
  </si>
  <si>
    <t>Korytarz 1 (strefa czysta)</t>
  </si>
  <si>
    <t>Korytarz 2 (strefa brudna)</t>
  </si>
  <si>
    <t>szatnia czysta</t>
  </si>
  <si>
    <t xml:space="preserve">Pomieszczenie dla zwierząt - kwarantanna </t>
  </si>
  <si>
    <t>Śluza</t>
  </si>
  <si>
    <t>Pokój bytowy - myszy</t>
  </si>
  <si>
    <t>Pokój bytowy - świnki morskie</t>
  </si>
  <si>
    <t>Pokój bytowy - szczury</t>
  </si>
  <si>
    <t>Pokój bytowy zwierząt chorych i rannych</t>
  </si>
  <si>
    <t>Zmywalnia czysta</t>
  </si>
  <si>
    <t>Zmywalnia brudna</t>
  </si>
  <si>
    <t>Magazyn paszy i ścółki</t>
  </si>
  <si>
    <t>Laboratorium</t>
  </si>
  <si>
    <t>Toaleta z prysznicem</t>
  </si>
  <si>
    <t>Śluza pokoju zabiegowego</t>
  </si>
  <si>
    <t>Pokój zabiegowy</t>
  </si>
  <si>
    <t>Okno podawcze pokoju zabiegowego</t>
  </si>
  <si>
    <t>Okno podawcze eutanazja</t>
  </si>
  <si>
    <t>Pomieszczenie do eutanazji</t>
  </si>
  <si>
    <t>Śluza zmywalni</t>
  </si>
  <si>
    <t>Magazyn klatek i sprzętu</t>
  </si>
  <si>
    <t>Sekretariat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</si>
  <si>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pokoje pracowników-biurowe</t>
  </si>
  <si>
    <t>Pomieszczenie laboratoryjne - bakteriologiczne</t>
  </si>
  <si>
    <t>Pomieszczenie laboratoryjne - bakteriologiczne, środowiskowe</t>
  </si>
  <si>
    <t>Laboratorium - linie komórkowe</t>
  </si>
  <si>
    <t>Pomieszczenie laboratoryjne - przyjmowanie i przygotowywania próbek (skażenia)</t>
  </si>
  <si>
    <t xml:space="preserve">Pomieszczenie laboratoryjne - materiały czyste (skażeń biologicznych) </t>
  </si>
  <si>
    <t>Pomieszczenie laboratoryjne - praca z materiałem biologicznym (skażeń biologicznych)</t>
  </si>
  <si>
    <t>Pomieszczenie laboratoryjne-izolacji materiału genetycznego</t>
  </si>
  <si>
    <t>Pomieszczenie laboratoryjne - laboratorium molekularne</t>
  </si>
  <si>
    <t>Pomieszczenie laboratoryjne - elektrofoeretyczne</t>
  </si>
  <si>
    <t>Pomieszczenie laboratoryjne-sekwentorowe WGS</t>
  </si>
  <si>
    <t>Pomieszczenie laboratoryjne-archiwum szczepów</t>
  </si>
  <si>
    <t>Sala konferencyjna</t>
  </si>
  <si>
    <t>Pomieszczenie socjalne</t>
  </si>
  <si>
    <t>Pomieszczenie magazynowe</t>
  </si>
  <si>
    <t>Prysznic BHP</t>
  </si>
  <si>
    <t>Pokój kierownika z archiwum</t>
  </si>
  <si>
    <t>Archiwum dokumentacji medycznej (do 30 lat przechowywania )</t>
  </si>
  <si>
    <t xml:space="preserve">Pomieszczenie laboratoryjne </t>
  </si>
  <si>
    <t>Pomieszczenie laboratoryjne - aparaturowe / cieplarki</t>
  </si>
  <si>
    <t xml:space="preserve">Pomieszczenie laboratoryjne - aparaturowe </t>
  </si>
  <si>
    <t>Pomieszczenie laboratoryjne - na szafy chłodzące</t>
  </si>
  <si>
    <t>Pomieszczenie laboratoryjne -  (izolacja DNA)</t>
  </si>
  <si>
    <t>Pomieszczenie laboratoryjne  (przygotowanie odczynników do PCR)</t>
  </si>
  <si>
    <t>Pomieszczenie laboratoryjne -  (amplifikacja)</t>
  </si>
  <si>
    <t>Pomieszczenie laboratoryjne - pracownia molekularna (elektroforeza + wizualizacja)</t>
  </si>
  <si>
    <t>Pomieszczenie laboratoryjne ELISA</t>
  </si>
  <si>
    <t>Pomieszczenie laboratoryjne - aparaturowe</t>
  </si>
  <si>
    <t>Pomieszczenie laboratoryjne - WIMB</t>
  </si>
  <si>
    <t xml:space="preserve"> </t>
  </si>
  <si>
    <t>Pomieszczenie laboratoryjne - magazyn</t>
  </si>
  <si>
    <t>Pomieszczenie laboratoryjne -  (strefa czysta)</t>
  </si>
  <si>
    <t>Pomieszczenie laboratoryjne -  (strefa brudna)</t>
  </si>
  <si>
    <t>Pomieszczenie laboratoryjne -  autoklawy</t>
  </si>
  <si>
    <t xml:space="preserve">Pomieszczenie laboratoryjne - zamrażarki </t>
  </si>
  <si>
    <t>Pomieszczenie laboratoryjne - na odpady</t>
  </si>
  <si>
    <t>Pomieszczenie laboratoryjne - rozdziału materiału do badań</t>
  </si>
  <si>
    <t>Strefa pacjenta (pokój pobrania materiału, poczekalnia, rejestracja, toaleta)</t>
  </si>
  <si>
    <t>Pomieszczenia ogólne Zakładu BK</t>
  </si>
  <si>
    <t>Gabinet Kierownika Zakładu</t>
  </si>
  <si>
    <t>Sekretariat Zakładu</t>
  </si>
  <si>
    <t>Sala konferencyjna Zakładu BK</t>
  </si>
  <si>
    <t>Pokój cichej pracy</t>
  </si>
  <si>
    <t>Pomieszczenie pomocnicze</t>
  </si>
  <si>
    <t>n/d</t>
  </si>
  <si>
    <t>Magazyn podręczny</t>
  </si>
  <si>
    <t>Pracownia Higieny i Oceny Bezpieczeństwa Zdrowotnego Środowiska BK</t>
  </si>
  <si>
    <t>pomieszczenie biurowe</t>
  </si>
  <si>
    <t>3.</t>
  </si>
  <si>
    <t>Pomieszczenie laboratoryjne - badania wody i peloidów</t>
  </si>
  <si>
    <t xml:space="preserve">Pomieszczenie laboratoryjne - hodowlane/inkubacyjne
</t>
  </si>
  <si>
    <t>Pomieszczenie laboratoryjne - badania biofilmu</t>
  </si>
  <si>
    <t>Pomieszczenie laboratoryjne - badania  molekularne</t>
  </si>
  <si>
    <t>Pomieszczenie laboratoryjne - pokój mikroskopowy</t>
  </si>
  <si>
    <t>Pomieszczenie laboratoryjne - pokój niskotemperaturowy</t>
  </si>
  <si>
    <t>magazyn podręczny</t>
  </si>
  <si>
    <t>3.10.</t>
  </si>
  <si>
    <t>Pomieszczenie laboratoryjne - pomocnicze (zmywalnia, utylizacja odpadów)</t>
  </si>
  <si>
    <t>4.</t>
  </si>
  <si>
    <t>4.1.</t>
  </si>
  <si>
    <t>Laboratorium biochemiczne</t>
  </si>
  <si>
    <t>4.2.</t>
  </si>
  <si>
    <t>4.3.</t>
  </si>
  <si>
    <t>Archiwum dot. dokumentacji produktów leczniczych</t>
  </si>
  <si>
    <t>6.</t>
  </si>
  <si>
    <t>Pokój Z-cy kierownika</t>
  </si>
  <si>
    <t>Pomieszczenie biurowe z przeznaczeniem do Pełnienia całodobowych dyżurów - pow. wraz z zapleczem sanit., aneksem kuchennym; dwa połączone ze sobą pokoje (jeden o wielkości 10 m2 drugi 30)</t>
  </si>
  <si>
    <t>Pomieszczenia laboratoryjne</t>
  </si>
  <si>
    <t>Pomieszczenia laboratoryjne - pomocnicze</t>
  </si>
  <si>
    <t xml:space="preserve">Pomieszczenia laboratoryjne - zamrażarki </t>
  </si>
  <si>
    <t>RAZEM</t>
  </si>
  <si>
    <t>Pokój biurowy</t>
  </si>
  <si>
    <t>Pomieszczenie laboratoryjne - przygotowywanie bibliotek</t>
  </si>
  <si>
    <t>Pomieszczenie laboratoryjne - sekwenatory</t>
  </si>
  <si>
    <t>Serwerownia</t>
  </si>
  <si>
    <t>Magazyn</t>
  </si>
  <si>
    <t>Laboratorium linii komórkowych</t>
  </si>
  <si>
    <t>Pomieszczenie laboratoryjne</t>
  </si>
  <si>
    <t>Mikrobank</t>
  </si>
  <si>
    <t xml:space="preserve">Pomieszczenia laboratoryjne - </t>
  </si>
  <si>
    <t>RAZEM:</t>
  </si>
  <si>
    <t>Wirusologia człowieka</t>
  </si>
  <si>
    <t>Izolacja zakaźna-praca z namnożonymi wirusami tzw tkanki brudne</t>
  </si>
  <si>
    <t>opracowanie próbek mat. Zakażnego</t>
  </si>
  <si>
    <t>izolacja kwasów nukleinowych</t>
  </si>
  <si>
    <t>mastermix - pomieszczenia czyste</t>
  </si>
  <si>
    <t>matryce</t>
  </si>
  <si>
    <t>druga runda- pomieszczenia czyste</t>
  </si>
  <si>
    <t>termocyklery</t>
  </si>
  <si>
    <t>elektroforeza</t>
  </si>
  <si>
    <t>serologia WHO</t>
  </si>
  <si>
    <t>zmywalnia</t>
  </si>
  <si>
    <t>1.12.</t>
  </si>
  <si>
    <t>zamrażarki</t>
  </si>
  <si>
    <t>1.13.</t>
  </si>
  <si>
    <t>autoklaw czysty</t>
  </si>
  <si>
    <t>1.14.</t>
  </si>
  <si>
    <t>odpady - boksy, pomieszczenia</t>
  </si>
  <si>
    <t>1.15.</t>
  </si>
  <si>
    <t>magazyn</t>
  </si>
  <si>
    <t>1.17.</t>
  </si>
  <si>
    <t>śluza</t>
  </si>
  <si>
    <t>WC+ prysznic</t>
  </si>
  <si>
    <t>pokój wagowy</t>
  </si>
  <si>
    <t>1.16.</t>
  </si>
  <si>
    <t>szatnia</t>
  </si>
  <si>
    <t>wirusologia środowiska</t>
  </si>
  <si>
    <t>opracowanie próbek mat. Zakaźnego</t>
  </si>
  <si>
    <t>przygotowanie mastermix - pomieszczenie czyste</t>
  </si>
  <si>
    <t>wirusologia żywności</t>
  </si>
  <si>
    <t xml:space="preserve">4. </t>
  </si>
  <si>
    <t>pomieszczenia biurowe</t>
  </si>
  <si>
    <t>gabinet</t>
  </si>
  <si>
    <t>sekretariat</t>
  </si>
  <si>
    <t>4.3.-4.8.</t>
  </si>
  <si>
    <t>pokoje biurowe</t>
  </si>
  <si>
    <t>po 2/pokój</t>
  </si>
  <si>
    <t>4.9.</t>
  </si>
  <si>
    <t>pokój socjalny</t>
  </si>
  <si>
    <t>4.11.</t>
  </si>
  <si>
    <t>WC</t>
  </si>
  <si>
    <t>4.12.</t>
  </si>
  <si>
    <t>archiwum</t>
  </si>
  <si>
    <t>4.13.</t>
  </si>
  <si>
    <t>Pomieszczenie autoklawu</t>
  </si>
  <si>
    <t>pomieszczenie na gazy</t>
  </si>
  <si>
    <t>prysznic wodny</t>
  </si>
  <si>
    <t xml:space="preserve">Magazyn podręczny </t>
  </si>
  <si>
    <t>Pomieszczenie do wydawania materiałów sterylnych</t>
  </si>
  <si>
    <t>Śluza umywalkowo-fartuchowa i pomieszczenie porządkowe</t>
  </si>
  <si>
    <t>Pomieszczenie do mycia i suszenia wózków transportowych</t>
  </si>
  <si>
    <t>Pomieszczenie do kontroli jakości połóż/ muzeum szczepów</t>
  </si>
  <si>
    <t>Szatnia dla pracowników brudna/ czysta</t>
  </si>
  <si>
    <t>Toaleta</t>
  </si>
  <si>
    <t xml:space="preserve">Bank tkanek główny </t>
  </si>
  <si>
    <t>bank tkanek do pracy bieżącej</t>
  </si>
  <si>
    <t>Śluza wejściowa do lab</t>
  </si>
  <si>
    <t>Ogólne pomieszczenia Zakładu Bezpieczeństwa Żywności</t>
  </si>
  <si>
    <t>Punkt przyjmowania próbek oraz składania wniosków atestacyjnych</t>
  </si>
  <si>
    <t>Biuro Sekretariatu BK</t>
  </si>
  <si>
    <t>Zakładowa Sala Konferencyjna</t>
  </si>
  <si>
    <t>Archiwum Zakładu</t>
  </si>
  <si>
    <t>Pomieszczenie socjalne z aneksem kuchennym (jadalnia)</t>
  </si>
  <si>
    <t>Pomieszczenie do przechowywania próbek materiałów i wyrobów zgłaszanych do atestacji oraz materiałów do badań mikrobiologicznych</t>
  </si>
  <si>
    <t>Magazyn Zakładu</t>
  </si>
  <si>
    <t>2.</t>
  </si>
  <si>
    <t>Biurowe pomieszczenia Zakładu Bezpieczeństwa Żywności</t>
  </si>
  <si>
    <t>Pomieszczenia Pracowni Mikrobiologii Żywności</t>
  </si>
  <si>
    <t>Pomieszczenia Pracowni Oceny Zanieczyszczeń Żywności</t>
  </si>
  <si>
    <t>Pomieszczenia Pracowni Oceny Dodatków do Żywności</t>
  </si>
  <si>
    <t>Pomieszczenia Pracowni Oceny Zanieczyszczeń Pierwiastkami Szkodliwymi</t>
  </si>
  <si>
    <t>Pomieszczenia Pracowni Materiałów i Wyrobów do Kontaktu z Żywnością</t>
  </si>
  <si>
    <t>Pomieszczenia Pracowni Badania Alergenów</t>
  </si>
  <si>
    <t>Laboratoryjne pomieszczenia Zakładu Bezpieczeństwa Żywności</t>
  </si>
  <si>
    <t>Chłodnia</t>
  </si>
  <si>
    <t>Zmywalnia mikrobiologiczna</t>
  </si>
  <si>
    <t>Zmywalnia chemiczna</t>
  </si>
  <si>
    <t>Pracownia Mikrobiologii Żywności</t>
  </si>
  <si>
    <t>Chłodnia czysta/ Magazyn odczynników i pożywek</t>
  </si>
  <si>
    <t>Pokój pobrania próbek/ mikrobiologiczny wagowy</t>
  </si>
  <si>
    <t>Pracownia Mikrobiologii Żywności - metody klasyczne</t>
  </si>
  <si>
    <t>Pomieszczenie do badania próbek</t>
  </si>
  <si>
    <t>Pomieszczenie dla cieplarek</t>
  </si>
  <si>
    <t>Pomieszczenie do mikrobiologicznych badań – odczytów + potwierdzeń</t>
  </si>
  <si>
    <t>Zmywalnia oraz pomieszczenie przechowywania odpadów</t>
  </si>
  <si>
    <t xml:space="preserve"> Magazyn próbek, szczepów</t>
  </si>
  <si>
    <t>Pracownia Mikrobiologii Żywności - metody molekularne</t>
  </si>
  <si>
    <t>Pomieszczenie do izolacji DNA</t>
  </si>
  <si>
    <t>Pomieszczenie do przygotowania mieszanin reakcyjnych do PCR (stefa czysta od DNA)</t>
  </si>
  <si>
    <t> 5</t>
  </si>
  <si>
    <t>1 </t>
  </si>
  <si>
    <t>Pomieszczenie do przygotowania mieszanin reakcyjnych - dodawanie DNA/przeprowadzenie reakcji PCR</t>
  </si>
  <si>
    <t> 1</t>
  </si>
  <si>
    <t>Pomieszczenie do wizualizacji rekacji amplifikacji</t>
  </si>
  <si>
    <t>5.</t>
  </si>
  <si>
    <t>Pracownia Oceny Zanieczyszczeń Żywności</t>
  </si>
  <si>
    <t>Pomieszczenie przygotowywania próbek</t>
  </si>
  <si>
    <t>Pomieszczenie do przygotowania próbek o dużej masie/objętości</t>
  </si>
  <si>
    <t>Pomieszczenie do prowadzenia reakcji, przystosowane do pracy z rozpuszczalnikami łatwopalnymi</t>
  </si>
  <si>
    <t>Pomieszczenie analiz prowadzonych za pomocą: LC-FD/UV i LC-MS</t>
  </si>
  <si>
    <t>Pomieszczenie analiz prowadzonych za pomocą: GC-MS</t>
  </si>
  <si>
    <t>Pomieszczenie do przechowywania próbek i materiałów odniesienia</t>
  </si>
  <si>
    <t>Pracownia Oceny Dodatków do Żywności</t>
  </si>
  <si>
    <t>pomieszczenie do przygotowania próbek</t>
  </si>
  <si>
    <t>pomieszczenie do oznaczeń</t>
  </si>
  <si>
    <t>7.</t>
  </si>
  <si>
    <t>Pracownia Oceny Zanieczyszczeń Pierwiastkami Szkodliwymi</t>
  </si>
  <si>
    <t>pokój do spalań</t>
  </si>
  <si>
    <t>Pomieszczenie analiz prowadzonych za pomocą: FAAS, ETAAS, HGAAS, CVAAS</t>
  </si>
  <si>
    <t>8.</t>
  </si>
  <si>
    <t>Pracownia Materiałów i Wyrobów do Kontaktu z Żywnością</t>
  </si>
  <si>
    <t xml:space="preserve">Pomieszczenie do przygotowania próbek </t>
  </si>
  <si>
    <t>9.</t>
  </si>
  <si>
    <t>Pracownia Badania Alergenów</t>
  </si>
  <si>
    <t>Ogólne pomieszczenia Zakładu Toksykologii i Oceny Ryzyka Zdrowotnego (FT)</t>
  </si>
  <si>
    <t>Biuro Sekretariatu FT</t>
  </si>
  <si>
    <t>Magazyn Zakładu (zlokalizowany przy Biurze Sekretariatu)</t>
  </si>
  <si>
    <t>Pomieszczenia biurowe Zakładu Toksykologii i Oceny Ryzyka Zdrowotnego</t>
  </si>
  <si>
    <t>Pomieszczenia Pracowni Biomonitoringu Czynników Ryzyka</t>
  </si>
  <si>
    <t>Pomieszczenia Pracowni Zanieczyszczeń Środowiskowych i Oceny Ryzyka</t>
  </si>
  <si>
    <t>Pomieszczenia laboratoryjne Zakładu Toksykologii i Oceny Ryzyka Zdrowotnego</t>
  </si>
  <si>
    <t>Pomieszczenie analiz prowadzonych za pomocą: GC-MS i LC-MS</t>
  </si>
  <si>
    <t>Pokój do przygotowywania wzorców</t>
  </si>
  <si>
    <t>Pracownia Biomonitoringu Czynników Ryzyka</t>
  </si>
  <si>
    <t>Pracownia Zanieczyszczeń Środowiskowych i Oceny Ryzyka</t>
  </si>
  <si>
    <t xml:space="preserve">Ogólne pomieszczenia Zakładu Żywienia i Wartości Odżywczej Żywności </t>
  </si>
  <si>
    <t>Biuro Sekretariatu Zakładu</t>
  </si>
  <si>
    <t xml:space="preserve">Biurowe pomieszczenia Zakładu Żywienia i Wartości Odżywczej Żywności </t>
  </si>
  <si>
    <t xml:space="preserve">Pomieszczenia Pracowni Wartości Odżywczej Żywności </t>
  </si>
  <si>
    <t>Pomieszczenia Pracowni Profilaktyki Chorób Żywieniowozależnych (PPChŻ)</t>
  </si>
  <si>
    <t>Pomieszczenia Pracowni Norm i Oceny Sposobu Żywienia</t>
  </si>
  <si>
    <t xml:space="preserve">Pomieszczenia Pracowni Helicobacter Pylori </t>
  </si>
  <si>
    <t>Pomieszczenia Żywności do Specjalnych Celów Żywieniowych i Suplementów Diety</t>
  </si>
  <si>
    <t>Laboratoryjne pomieszczenia Zakładu Żywienia i Wartości Odżywczej Żywności</t>
  </si>
  <si>
    <t xml:space="preserve">Punkt przyjmowania próbek </t>
  </si>
  <si>
    <t>Pomieszczenie do przechowywania próbek żywności</t>
  </si>
  <si>
    <t>Pomieszczenie do przechowywania próbek materiału biologicznego</t>
  </si>
  <si>
    <t>Pokój eterowy do badań witamin</t>
  </si>
  <si>
    <t>Pomieszczenie laboratoryjne dostosowane do pracy z eterem do hydrolizy i ekstrakcji tłuszczu</t>
  </si>
  <si>
    <t>Pracownia Wartości Odżywczej Żywności</t>
  </si>
  <si>
    <t>Pomieszczenia do oznaczania składników odżywczych metodami mikrobiologicznymi</t>
  </si>
  <si>
    <t>Pomieszczenie do przygotowywania próbek żywności</t>
  </si>
  <si>
    <t>Pokój spalań</t>
  </si>
  <si>
    <t>Pomieszczenie do mineralizacji prób</t>
  </si>
  <si>
    <t xml:space="preserve">Pomieszczenie do oznaczania składników mineralnych </t>
  </si>
  <si>
    <t>Pomieszczenie do prowadzenia analiz za pomocą HPLC, LC/MS, GC/MS analizatora aminokwasów</t>
  </si>
  <si>
    <t>Pomieszczenie na sprężarki do LC-MS, GC/MS, LC-MSQTOF</t>
  </si>
  <si>
    <t xml:space="preserve">Pomieszczenia do oznaczeń </t>
  </si>
  <si>
    <t>Pomieszczenia do przechowywania odczynników, CRM itp.</t>
  </si>
  <si>
    <t xml:space="preserve"> Pracownia Profilaktyki Chorób Żywieniowozależnych </t>
  </si>
  <si>
    <t>Archiwum Pracowni</t>
  </si>
  <si>
    <t>Pomieszczenie do przygotowywania średnich próbek laboratoryjnych</t>
  </si>
  <si>
    <t>Magazyn Pracowni na odczynniki, CRMs, RMs itp.</t>
  </si>
  <si>
    <t>Pomieszczenia do  przygotowywania próbek do analiz chemicznych w żywności</t>
  </si>
  <si>
    <t xml:space="preserve">Pomieszczenie do przygotowywania próbek do analizy w materiale biologicznym </t>
  </si>
  <si>
    <t xml:space="preserve">Pomieszczenie laboratoryjne aparaturowe przeznaczone dla chromatografii gazowej: GC-MS/MS, GC-FID </t>
  </si>
  <si>
    <t>Pomieszczenie laboratoryjne aparaturowe przeznaczone do chromatografii cieczowej  LC-MS/MS, HPLC-DAD/UV/VIS</t>
  </si>
  <si>
    <t>Pomieszczenie aparaturowe przeznaczone dla LC-MSQTOF</t>
  </si>
  <si>
    <t>Pomieszczenie do pracy z czytnikiem Elisa</t>
  </si>
  <si>
    <t xml:space="preserve">Pomieszczenie przystosowane dla sprężarek do aparatów LC-MS/MS i LC-MSQTOF </t>
  </si>
  <si>
    <t>Pracownia Norm i Oceny Sposobu Żywienia</t>
  </si>
  <si>
    <t>Pomieszczenie laboratoryjne -  (izolacja kwasów nukleinowych)</t>
  </si>
  <si>
    <t>Pomieszczenie laboratoryjne  (przygotowanie reakcji PCR)</t>
  </si>
  <si>
    <t>Pomieszczenie laboratoryjne -  (pomieszczenie aparaturowe)</t>
  </si>
  <si>
    <t>Pomieszczenie laboratoryjne (detekcja wyników)</t>
  </si>
  <si>
    <t>Pomieszczenie laboratoryjne (hodowle komórkowe)</t>
  </si>
  <si>
    <t>Pomieszczenie do prowadzenia badań spsobu żywienia i badań antropometrycznych</t>
  </si>
  <si>
    <t xml:space="preserve">Pracownia Helicobacter Pylori </t>
  </si>
  <si>
    <t>Pomieszczenia do diagnostyki bakterii Helicobacter pylori</t>
  </si>
  <si>
    <t>Pomieszczenie do pobierania próbek</t>
  </si>
  <si>
    <t>Produkcja testów</t>
  </si>
  <si>
    <t>Dystrybucja testów</t>
  </si>
  <si>
    <t>Pokój  Głównego Księgowego</t>
  </si>
  <si>
    <t>Sala spotkań</t>
  </si>
  <si>
    <t>Pomieszczenie administracyjne</t>
  </si>
  <si>
    <t>Kasa</t>
  </si>
  <si>
    <t>Dział Administracyjny</t>
  </si>
  <si>
    <t>Dział Zamówień Publicznych</t>
  </si>
  <si>
    <t>Dział Informatyczny</t>
  </si>
  <si>
    <t>Dział Promocji i Rozwoju</t>
  </si>
  <si>
    <t>Sala konferencyjna do porad grupowych (większa)</t>
  </si>
  <si>
    <t>Sala konferencyjna do porad grupowych (mniejsza)</t>
  </si>
  <si>
    <t xml:space="preserve"> Archiwum (dokumentacja medyczna)</t>
  </si>
  <si>
    <t>Gabinety dietetyczne</t>
  </si>
  <si>
    <t>100-120</t>
  </si>
  <si>
    <t>Gabinet do badania podstawowej przemiany materii metodą kalorymetrii pośredniej</t>
  </si>
  <si>
    <t xml:space="preserve">Pomieszczenie socjalne z aneksem kuchennym </t>
  </si>
  <si>
    <t>Gabinet rehabilitanta</t>
  </si>
  <si>
    <t>50-60</t>
  </si>
  <si>
    <t>Sala ćwiczeń/pomieszczenie rehabilitacyjne</t>
  </si>
  <si>
    <t xml:space="preserve">Toalety </t>
  </si>
  <si>
    <t>Szatnia sali ćwiczeń</t>
  </si>
  <si>
    <t>Gabinet do oceny stanu odżywienia</t>
  </si>
  <si>
    <t>Pomieszczenie do warszatów kulinarnych</t>
  </si>
  <si>
    <t>80-100</t>
  </si>
  <si>
    <t>20 (docelowo)</t>
  </si>
  <si>
    <t>Pokój dla kierownika działu DZP</t>
  </si>
  <si>
    <t>Pokój dla pracowników DZP</t>
  </si>
  <si>
    <t>Sala konferencyjna do spotkań Komisji Przetargowych</t>
  </si>
  <si>
    <t xml:space="preserve">KOMPLEKS SZKOLENIOWO - KAMPUSOWY </t>
  </si>
  <si>
    <t>STREFA PUBLICZNA/OBSŁUGI</t>
  </si>
  <si>
    <t>hol główny</t>
  </si>
  <si>
    <t>recepcja</t>
  </si>
  <si>
    <t>zaplecze recepcji</t>
  </si>
  <si>
    <t>restauracja+ bar</t>
  </si>
  <si>
    <t>kuchnia</t>
  </si>
  <si>
    <t>zaplecze kuchni</t>
  </si>
  <si>
    <t>magazyny kuchenno kampusowe</t>
  </si>
  <si>
    <t>składzik</t>
  </si>
  <si>
    <t>STREFA PÓŁPUBLICZNA</t>
  </si>
  <si>
    <t>lobby konferencyjne</t>
  </si>
  <si>
    <t>przestrzeń konferencyjna</t>
  </si>
  <si>
    <t>laboratorium</t>
  </si>
  <si>
    <t>sala cichej pracy</t>
  </si>
  <si>
    <t>sala do połączeń online</t>
  </si>
  <si>
    <t>biblioteka</t>
  </si>
  <si>
    <t>czytelnia</t>
  </si>
  <si>
    <t>sala do nauki</t>
  </si>
  <si>
    <t>sala do doświadczeń</t>
  </si>
  <si>
    <t>sala relaksu</t>
  </si>
  <si>
    <t>sala komputerowa</t>
  </si>
  <si>
    <t>KAMPUS</t>
  </si>
  <si>
    <t>przedpokój</t>
  </si>
  <si>
    <t>łazienka</t>
  </si>
  <si>
    <t>pokój</t>
  </si>
  <si>
    <t>SUMA</t>
  </si>
  <si>
    <t xml:space="preserve">Kierownik </t>
  </si>
  <si>
    <t>Pracownicy</t>
  </si>
  <si>
    <t>CAŁKOWITA SUMA</t>
  </si>
  <si>
    <t>Gabinet lekarski</t>
  </si>
  <si>
    <t xml:space="preserve">Gabinet zabiegowy </t>
  </si>
  <si>
    <t>Rejestracja z archiwum bieżącym</t>
  </si>
  <si>
    <t>Gabinet EKG</t>
  </si>
  <si>
    <t>Pracownia testów wodorowo-metanowych</t>
  </si>
  <si>
    <t>Poczekalnia</t>
  </si>
  <si>
    <t>Archiwum CM</t>
  </si>
  <si>
    <t>Toalety dla pacjentów(uwzględniając niepełnosprawnych)</t>
  </si>
  <si>
    <t>Toalety dla personelu</t>
  </si>
  <si>
    <t>Pomieszczenia do prowadzenia konsultacji dietetycznych (wideo online)</t>
  </si>
  <si>
    <t>Gabinety do prowadzenia konsultacji psychologicznych i fizjoterapeutycznych (wideo online)</t>
  </si>
  <si>
    <t>Mała sala konferencyjna ze stołem</t>
  </si>
  <si>
    <t>Pokój Kierownika Działu</t>
  </si>
  <si>
    <t>Pokój pracowników</t>
  </si>
  <si>
    <t>Pomieszczenie magazynowe (możliwość ustawienia lodówek)</t>
  </si>
  <si>
    <t>Pomieszczenie Kancelarii</t>
  </si>
  <si>
    <t>Pomieszczenie chłodnia na odpady medyczne i biologiczne</t>
  </si>
  <si>
    <t>Magazyn sprzętu komputerowego</t>
  </si>
  <si>
    <t>Pomieszczenie techniczne</t>
  </si>
  <si>
    <t>Pom biurowe - kierownik</t>
  </si>
  <si>
    <t>Pom. biurowe - sprzedaż</t>
  </si>
  <si>
    <t>Pom. biurowe - promocja</t>
  </si>
  <si>
    <t xml:space="preserve">Pom. biurowe - sala spotkań </t>
  </si>
  <si>
    <t>Pracownia densytometryczna</t>
  </si>
  <si>
    <t>Muzeum</t>
  </si>
  <si>
    <t>sala rekrutacyjna</t>
  </si>
  <si>
    <t>Inspektorat BHP/Ppoż.  NIZP PZH-PIB</t>
  </si>
  <si>
    <t>BSL-2</t>
  </si>
  <si>
    <t>BSL-3</t>
  </si>
  <si>
    <t>Laboratorium diagnostyczne NIZP-PZH (lecznicze)</t>
  </si>
  <si>
    <t>Sekretariat Zakładu/punkt przyjmowania i rejestracji próbek/ punkt przyjmowania interesantów</t>
  </si>
  <si>
    <t>Pomieszczenie laboratoryjne - pomocnicze (przygotowanie materiaów do badań)</t>
  </si>
  <si>
    <t>4.4.</t>
  </si>
  <si>
    <t>4.5.</t>
  </si>
  <si>
    <t>Pomieszczenie laboratoryjne do analizy fizykochemicznej (klasycznej) wody i borowiny</t>
  </si>
  <si>
    <t>Pomieszczenie laboratoryjne do analizy elektrochemicznej i spektrofotometrycznej</t>
  </si>
  <si>
    <t>Pomieszczenie laboratoryjne do analizy organoleptycznej (zapach, smak)</t>
  </si>
  <si>
    <t>Pomieszczenie laboratoryjne do analiz fizykochemicznych</t>
  </si>
  <si>
    <t>Pomieszczenie laboratoryjne - wagowe</t>
  </si>
  <si>
    <t>Magazyn odczynników</t>
  </si>
  <si>
    <t>20+10</t>
  </si>
  <si>
    <t>pomieszczenia wspólne dla BSL3 oraz BSL3+</t>
  </si>
  <si>
    <t>nadzór</t>
  </si>
  <si>
    <t xml:space="preserve">maszynownia, czerpnia powietrza, pomieszczenie z filtrami H13-H14, agregat klimatyzacyjny, woda lodowa itp.. </t>
  </si>
  <si>
    <t>system ewakuacyjny - wyjście bezpośrednio z Rdzenia BSL3 oraz BSL3+ na korytarz i dalej ucieczka</t>
  </si>
  <si>
    <t xml:space="preserve">pomieszczenie pomocnicze - korytarz-szafy </t>
  </si>
  <si>
    <t>korytarz przy BSL3/BSL3+</t>
  </si>
  <si>
    <t>laboratorium BSL3</t>
  </si>
  <si>
    <t>BSL3</t>
  </si>
  <si>
    <t>śluza 4 - z prysznicem chemicznym</t>
  </si>
  <si>
    <t>Śluza 3 - techniczna</t>
  </si>
  <si>
    <t>pokój przygotowawczy czysty - laboratoryjny</t>
  </si>
  <si>
    <t>BSL2</t>
  </si>
  <si>
    <t>Śluza 2 (lustro)</t>
  </si>
  <si>
    <t>sluza 1 - wejściowa</t>
  </si>
  <si>
    <t>laboratorium BSL3+</t>
  </si>
  <si>
    <t>1.18.</t>
  </si>
  <si>
    <t>1.19.</t>
  </si>
  <si>
    <t>1.20.</t>
  </si>
  <si>
    <t>20/15</t>
  </si>
  <si>
    <t>Pracownia Mikrobiologii Sanitarnej BK /Laboratorium</t>
  </si>
  <si>
    <t>Pow. jednego pomieszczenia w m²</t>
  </si>
  <si>
    <t>Łączna powierzchnia w m²</t>
  </si>
  <si>
    <t>Pracownia Związków Biologicznie Czynnych BK / Laboratorium</t>
  </si>
  <si>
    <t xml:space="preserve">Pomieszczenie laboratoryjne - pracownia rentgenowska - pomieszczenie główne </t>
  </si>
  <si>
    <t xml:space="preserve">Pomieszczenie laboratoryjne - pracownia rentgenowska - pomieszczenie pomocnicze </t>
  </si>
  <si>
    <t>Pomieszczenie laboratoryjne - pracownia rentgenowska - sterownia aparatu rtg</t>
  </si>
  <si>
    <t>tkanki - pomieszczenie do badania dezynfektantów</t>
  </si>
  <si>
    <t>pomieszczenie pomocnicze= boks na odpady po autoklawowaniu</t>
  </si>
  <si>
    <t>Pomieszczenie analiz prowadzonych za pomocą: ICP-MS</t>
  </si>
  <si>
    <t>Pracownia Uzdrowiskowych Surowców Leczniczych i Analiz Fizykochemicznych BK/ Laboratorium</t>
  </si>
  <si>
    <t>BSL- klasa</t>
  </si>
  <si>
    <t>Zestawienie z przesłanych założeń</t>
  </si>
  <si>
    <t>Zestawienie podane do KE - wskaźniki rezultatu</t>
  </si>
  <si>
    <t>Ilość</t>
  </si>
  <si>
    <t>BSL 1</t>
  </si>
  <si>
    <t>-</t>
  </si>
  <si>
    <t>BSL 2</t>
  </si>
  <si>
    <t>BSL 3</t>
  </si>
  <si>
    <t>BSL 3+</t>
  </si>
  <si>
    <t>Biuro przepustek/ochrony</t>
  </si>
  <si>
    <t>Szatnia dla pracowników biura przepustek/ochrony</t>
  </si>
  <si>
    <t>Magazyn na materiały biurowe oraz środki ochrony indywidualnej</t>
  </si>
  <si>
    <t>Garaż</t>
  </si>
  <si>
    <t>Parking</t>
  </si>
  <si>
    <t>CENTRUM BADAWCZO - ANALITYCZNEGO  zestawienie ogólne</t>
  </si>
  <si>
    <t>Archiwum podręczne</t>
  </si>
  <si>
    <t xml:space="preserve">  Biuro Dyrektora</t>
  </si>
  <si>
    <t>powierzchnia ogółem(m2)</t>
  </si>
  <si>
    <t>Dział Zarządzania Zasobami ludzkimi</t>
  </si>
  <si>
    <t>PION ADMINISTACYJNY OGÓŁEM:</t>
  </si>
  <si>
    <t xml:space="preserve">  Centrum Medyczne</t>
  </si>
  <si>
    <t>CENTRUM MEDYCZNE OGŁEM</t>
  </si>
  <si>
    <t>Centrum Dietetyczne</t>
  </si>
  <si>
    <t>CENTRUM DIEETETYCZNE OGÓŁEM</t>
  </si>
  <si>
    <t xml:space="preserve"> Centrum Dietetyczne Online NCEŻ</t>
  </si>
  <si>
    <t>PION ADMINISTRACYJNY - PODLEGŁY DYREKTOROWI</t>
  </si>
  <si>
    <t>CENTRA MEDYCZNO - DIETETYCZNE</t>
  </si>
  <si>
    <t>ONLINE NCEŹ</t>
  </si>
  <si>
    <t>CENTRA OGÓŁEM</t>
  </si>
  <si>
    <t>Zastępca Dyrektora ds.Operacyjnych</t>
  </si>
  <si>
    <t>Główny Księgowy/Dział Księgowości</t>
  </si>
  <si>
    <t>Z-ca dyr.ds.Operacyjnych - ogółem</t>
  </si>
  <si>
    <t xml:space="preserve"> Zastępca Dyrektora ds. Naukowych</t>
  </si>
  <si>
    <t>PION Z-CY DS.NAUKOWYCH -OGÓŁEM</t>
  </si>
  <si>
    <t xml:space="preserve">  Zastępca Dyrektora ds. Analiz i Strategii w Zdrowiu Publicznym</t>
  </si>
  <si>
    <t>PION Z-CY DYREKTORA - OGÓŁEM</t>
  </si>
  <si>
    <t>Zakład Badania Surowic i Szczepionek</t>
  </si>
  <si>
    <t>BIUROWE RAZEM</t>
  </si>
  <si>
    <t>Pomieszczenia biurowe</t>
  </si>
  <si>
    <t>Pomieszczenia laboratoryjne i pomocnicze</t>
  </si>
  <si>
    <t>Zwierzętarnia</t>
  </si>
  <si>
    <t>razem pomieszczenia pomocnicze</t>
  </si>
  <si>
    <t>ZWIERZĘTARNIA - OGÓŁEM</t>
  </si>
  <si>
    <t xml:space="preserve">Zakład Bakteriologii i Zwalczania skażeń biologicznych </t>
  </si>
  <si>
    <t>Pomieszczenia biurowo - laboratoryjne</t>
  </si>
  <si>
    <t>Pracownia bakteriologii</t>
  </si>
  <si>
    <t>Pracownia wirusologii</t>
  </si>
  <si>
    <t>Pracownia parazytologii</t>
  </si>
  <si>
    <t>Pracownia molekularna</t>
  </si>
  <si>
    <t>Pracownia serologii</t>
  </si>
  <si>
    <t>Sterylizatornia z pożywkarnią</t>
  </si>
  <si>
    <t>Strefa ogólna</t>
  </si>
  <si>
    <t>ZAKŁAD BAKTERIOLOGII I ZWALCZANIA SKAŻEŃ BIOLOGICZNYCH RAZEM</t>
  </si>
  <si>
    <t>Laboratorium sekwencjonowania pełnogenomowego (WGS)</t>
  </si>
  <si>
    <t>Zakład Epidemiologii Chorób Zakaźnych i Nadzoru</t>
  </si>
  <si>
    <t>ZAKŁAD RAZEM</t>
  </si>
  <si>
    <t xml:space="preserve"> Higiena Radiacyjna i Radiobiologia</t>
  </si>
  <si>
    <t>Zakład Parazytologii i Chorób Przenoszonych przez Wektory</t>
  </si>
  <si>
    <t>opracowanie próbek mat. zakażnego</t>
  </si>
  <si>
    <t>Wirusologia środowiska</t>
  </si>
  <si>
    <t>Wirusologia żywności</t>
  </si>
  <si>
    <t>opracowanie próbek mat. zakaźnego</t>
  </si>
  <si>
    <t>RAZEM ZAKŁAD</t>
  </si>
  <si>
    <t xml:space="preserve">Zakład Badania Wirusów Grypy +RSV, Krajowy Ośrodek ds. Grypy </t>
  </si>
  <si>
    <t>Laboratorium BSL 3 oraz BSL3+</t>
  </si>
  <si>
    <t xml:space="preserve">inaktywacja odpływów z laboratorium BSL3 i BSL3+, </t>
  </si>
  <si>
    <t xml:space="preserve">Lab BSL3. Rdzeń 1+2 </t>
  </si>
  <si>
    <t>BSL3+</t>
  </si>
  <si>
    <t>Pozostałe</t>
  </si>
  <si>
    <t>RAZEM BSL3 I BSL3+</t>
  </si>
  <si>
    <t>LABORATORIUM RAZEM</t>
  </si>
  <si>
    <t>Zakład Bezpieczeństwa Zdrowotnego Środowiska (BK)</t>
  </si>
  <si>
    <t>Zakład Bezpieczeństwa Żywności</t>
  </si>
  <si>
    <t>Sala Konferencyjna</t>
  </si>
  <si>
    <t>10.</t>
  </si>
  <si>
    <t>PRACOWNIE RAZEM</t>
  </si>
  <si>
    <t>Zakład Toksykologii i Oceny Ryzyka Zdrowotnego</t>
  </si>
  <si>
    <t xml:space="preserve">Zakład Żywienia i Wartości Odżywczej Żywności </t>
  </si>
  <si>
    <t xml:space="preserve">Laboratorium  wytwarzające główny element testu ureazowego oraz prowadzące prace modyfikacyjne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</si>
</sst>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ndara"/>
      <family val="2"/>
      <charset val="238"/>
    </font>
    <font>
      <sz val="10"/>
      <name val="Candara"/>
      <family val="2"/>
      <charset val="238"/>
    </font>
    <font>
      <i/>
      <sz val="10"/>
      <name val="Candara"/>
      <family val="2"/>
      <charset val="238"/>
    </font>
    <font>
      <i/>
      <sz val="10"/>
      <name val="Candara"/>
      <family val="2"/>
      <charset val="1"/>
    </font>
    <font>
      <b/>
      <sz val="16"/>
      <color theme="1"/>
      <name val="Candara"/>
      <family val="2"/>
      <charset val="238"/>
    </font>
    <font>
      <b/>
      <sz val="10"/>
      <name val="Candara"/>
      <family val="2"/>
      <charset val="1"/>
    </font>
    <font>
      <sz val="10"/>
      <color rgb="FF000000"/>
      <name val="Candara"/>
      <family val="2"/>
      <charset val="1"/>
    </font>
    <font>
      <b/>
      <sz val="10"/>
      <color theme="1"/>
      <name val="Candar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2"/>
      <color theme="1"/>
      <name val="Candara"/>
      <family val="2"/>
      <charset val="238"/>
    </font>
    <font>
      <sz val="10"/>
      <color theme="1"/>
      <name val="Candara"/>
      <family val="2"/>
    </font>
    <font>
      <b/>
      <sz val="16"/>
      <color theme="1"/>
      <name val="Candara"/>
      <family val="2"/>
    </font>
    <font>
      <b/>
      <sz val="14"/>
      <color theme="1"/>
      <name val="Candara"/>
      <family val="2"/>
      <charset val="238"/>
    </font>
    <font>
      <sz val="12"/>
      <color theme="1"/>
      <name val="Candara"/>
      <family val="2"/>
      <charset val="238"/>
    </font>
    <font>
      <i/>
      <sz val="10"/>
      <color theme="1"/>
      <name val="Candara"/>
      <family val="2"/>
      <charset val="238"/>
    </font>
    <font>
      <i/>
      <sz val="10"/>
      <color theme="1"/>
      <name val="Candara"/>
      <family val="2"/>
      <charset val="1"/>
    </font>
    <font>
      <sz val="10"/>
      <color theme="1"/>
      <name val="Candara"/>
      <family val="2"/>
      <charset val="1"/>
    </font>
    <font>
      <b/>
      <sz val="10"/>
      <color theme="1"/>
      <name val="Candara"/>
      <family val="2"/>
      <charset val="1"/>
    </font>
    <font>
      <b/>
      <sz val="10"/>
      <color theme="1"/>
      <name val="Candara"/>
      <family val="2"/>
    </font>
    <font>
      <sz val="14"/>
      <color theme="1"/>
      <name val="Candara"/>
      <family val="2"/>
      <charset val="238"/>
    </font>
    <font>
      <b/>
      <sz val="12"/>
      <color theme="1"/>
      <name val="Candara"/>
      <family val="2"/>
      <charset val="1"/>
    </font>
    <font>
      <b/>
      <sz val="14"/>
      <color theme="1"/>
      <name val="Candara"/>
      <family val="2"/>
      <charset val="1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ndara"/>
      <family val="2"/>
      <charset val="238"/>
    </font>
    <font>
      <b/>
      <sz val="16"/>
      <name val="Candara"/>
      <family val="2"/>
      <charset val="238"/>
    </font>
    <font>
      <b/>
      <sz val="14"/>
      <color theme="1"/>
      <name val="Candara"/>
      <family val="2"/>
    </font>
    <font>
      <sz val="10"/>
      <color rgb="FFFF0000"/>
      <name val="Candara"/>
      <family val="2"/>
      <charset val="1"/>
    </font>
    <font>
      <b/>
      <sz val="14"/>
      <name val="Candara"/>
      <family val="2"/>
      <charset val="238"/>
    </font>
    <font>
      <i/>
      <sz val="14"/>
      <color theme="1"/>
      <name val="Candar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8" tint="0.79998168889431442"/>
        <bgColor rgb="FF969696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69696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96969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 style="thin">
        <color theme="6" tint="0.59999389629810485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6" borderId="1" xfId="0" applyFont="1" applyFill="1" applyBorder="1"/>
    <xf numFmtId="0" fontId="3" fillId="5" borderId="1" xfId="0" applyFont="1" applyFill="1" applyBorder="1"/>
    <xf numFmtId="49" fontId="3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" fontId="3" fillId="0" borderId="1" xfId="1" applyNumberFormat="1" applyFont="1" applyBorder="1"/>
    <xf numFmtId="49" fontId="3" fillId="0" borderId="1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6" borderId="1" xfId="0" applyFont="1" applyFill="1" applyBorder="1"/>
    <xf numFmtId="0" fontId="10" fillId="6" borderId="6" xfId="0" applyFont="1" applyFill="1" applyBorder="1"/>
    <xf numFmtId="0" fontId="10" fillId="6" borderId="2" xfId="0" applyFont="1" applyFill="1" applyBorder="1"/>
    <xf numFmtId="0" fontId="13" fillId="6" borderId="6" xfId="0" applyFont="1" applyFill="1" applyBorder="1"/>
    <xf numFmtId="0" fontId="3" fillId="5" borderId="0" xfId="0" applyFont="1" applyFill="1" applyAlignment="1">
      <alignment vertical="top"/>
    </xf>
    <xf numFmtId="49" fontId="3" fillId="0" borderId="1" xfId="1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1" applyNumberFormat="1" applyFont="1" applyBorder="1"/>
    <xf numFmtId="17" fontId="3" fillId="0" borderId="1" xfId="1" applyNumberFormat="1" applyFont="1" applyBorder="1"/>
    <xf numFmtId="1" fontId="3" fillId="0" borderId="1" xfId="1" applyNumberFormat="1" applyFont="1" applyBorder="1"/>
    <xf numFmtId="49" fontId="3" fillId="0" borderId="1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/>
    </xf>
    <xf numFmtId="49" fontId="3" fillId="0" borderId="1" xfId="2" applyNumberFormat="1" applyFont="1" applyBorder="1" applyAlignment="1">
      <alignment horizontal="right"/>
    </xf>
    <xf numFmtId="0" fontId="3" fillId="0" borderId="2" xfId="0" applyFont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6" borderId="0" xfId="0" applyFont="1" applyFill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/>
    <xf numFmtId="0" fontId="3" fillId="0" borderId="9" xfId="0" applyFont="1" applyBorder="1" applyAlignment="1">
      <alignment vertical="top"/>
    </xf>
    <xf numFmtId="0" fontId="14" fillId="5" borderId="10" xfId="0" applyFont="1" applyFill="1" applyBorder="1" applyAlignment="1"/>
    <xf numFmtId="0" fontId="3" fillId="0" borderId="10" xfId="0" applyFont="1" applyBorder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0" borderId="6" xfId="0" applyFont="1" applyBorder="1"/>
    <xf numFmtId="0" fontId="10" fillId="0" borderId="1" xfId="0" applyFont="1" applyBorder="1" applyAlignment="1">
      <alignment horizontal="center" vertical="center"/>
    </xf>
    <xf numFmtId="0" fontId="3" fillId="0" borderId="0" xfId="0" applyFont="1" applyBorder="1"/>
    <xf numFmtId="0" fontId="19" fillId="2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3" fillId="0" borderId="2" xfId="0" applyFont="1" applyBorder="1" applyAlignment="1">
      <alignment horizontal="left" vertical="justify"/>
    </xf>
    <xf numFmtId="49" fontId="21" fillId="0" borderId="1" xfId="1" applyNumberFormat="1" applyFont="1" applyBorder="1" applyAlignment="1" applyProtection="1">
      <alignment horizontal="left" vertical="center" wrapText="1"/>
    </xf>
    <xf numFmtId="1" fontId="21" fillId="0" borderId="1" xfId="1" applyNumberFormat="1" applyFont="1" applyBorder="1" applyAlignment="1" applyProtection="1">
      <alignment horizontal="center" vertical="center" wrapText="1"/>
    </xf>
    <xf numFmtId="0" fontId="21" fillId="0" borderId="1" xfId="1" applyNumberFormat="1" applyFont="1" applyBorder="1" applyAlignment="1" applyProtection="1">
      <alignment horizontal="center" vertical="center" wrapText="1"/>
    </xf>
    <xf numFmtId="49" fontId="21" fillId="6" borderId="1" xfId="1" applyNumberFormat="1" applyFont="1" applyFill="1" applyBorder="1" applyAlignment="1" applyProtection="1">
      <alignment horizontal="left" vertical="center" wrapText="1"/>
    </xf>
    <xf numFmtId="49" fontId="10" fillId="6" borderId="1" xfId="1" applyNumberFormat="1" applyFont="1" applyFill="1" applyBorder="1" applyAlignment="1" applyProtection="1">
      <alignment horizontal="left" vertical="center" wrapText="1"/>
    </xf>
    <xf numFmtId="1" fontId="10" fillId="6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49" fontId="10" fillId="6" borderId="1" xfId="1" applyNumberFormat="1" applyFont="1" applyFill="1" applyBorder="1" applyAlignment="1" applyProtection="1">
      <alignment horizontal="center" vertical="center" wrapText="1"/>
    </xf>
    <xf numFmtId="49" fontId="21" fillId="0" borderId="1" xfId="1" applyNumberFormat="1" applyFont="1" applyBorder="1" applyAlignment="1" applyProtection="1">
      <alignment horizontal="center" vertical="center" wrapText="1"/>
    </xf>
    <xf numFmtId="49" fontId="21" fillId="6" borderId="1" xfId="1" applyNumberFormat="1" applyFont="1" applyFill="1" applyBorder="1" applyAlignment="1" applyProtection="1">
      <alignment vertical="center" wrapText="1"/>
    </xf>
    <xf numFmtId="49" fontId="10" fillId="6" borderId="1" xfId="1" applyNumberFormat="1" applyFont="1" applyFill="1" applyBorder="1" applyAlignment="1" applyProtection="1">
      <alignment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3" fillId="8" borderId="2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8" borderId="2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3" fillId="0" borderId="1" xfId="0" applyNumberFormat="1" applyFont="1" applyBorder="1"/>
    <xf numFmtId="0" fontId="10" fillId="5" borderId="1" xfId="0" applyFont="1" applyFill="1" applyBorder="1"/>
    <xf numFmtId="16" fontId="3" fillId="0" borderId="1" xfId="0" applyNumberFormat="1" applyFont="1" applyBorder="1" applyAlignment="1">
      <alignment vertical="top"/>
    </xf>
    <xf numFmtId="49" fontId="3" fillId="0" borderId="1" xfId="1" applyNumberFormat="1" applyFont="1" applyBorder="1" applyAlignment="1" applyProtection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10" fillId="11" borderId="1" xfId="0" applyFont="1" applyFill="1" applyBorder="1" applyAlignment="1">
      <alignment horizontal="left" vertical="center"/>
    </xf>
    <xf numFmtId="49" fontId="10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/>
    <xf numFmtId="0" fontId="3" fillId="0" borderId="13" xfId="0" applyFont="1" applyBorder="1"/>
    <xf numFmtId="0" fontId="27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3" fillId="0" borderId="8" xfId="1" applyNumberFormat="1" applyFont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49" fontId="3" fillId="0" borderId="1" xfId="1" applyNumberFormat="1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7" fillId="2" borderId="1" xfId="0" applyFont="1" applyFill="1" applyBorder="1" applyAlignment="1"/>
    <xf numFmtId="0" fontId="10" fillId="6" borderId="8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center" vertical="center"/>
    </xf>
    <xf numFmtId="0" fontId="14" fillId="5" borderId="14" xfId="0" applyFont="1" applyFill="1" applyBorder="1" applyAlignment="1"/>
    <xf numFmtId="0" fontId="14" fillId="5" borderId="15" xfId="0" applyFont="1" applyFill="1" applyBorder="1" applyAlignment="1"/>
    <xf numFmtId="0" fontId="10" fillId="1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9" fillId="15" borderId="1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right"/>
    </xf>
    <xf numFmtId="0" fontId="10" fillId="15" borderId="8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7" fillId="15" borderId="1" xfId="0" applyFont="1" applyFill="1" applyBorder="1" applyAlignment="1">
      <alignment horizontal="right" vertical="center"/>
    </xf>
    <xf numFmtId="0" fontId="17" fillId="15" borderId="1" xfId="0" applyFont="1" applyFill="1" applyBorder="1" applyAlignment="1">
      <alignment horizontal="right" vertical="center" wrapText="1"/>
    </xf>
    <xf numFmtId="0" fontId="17" fillId="15" borderId="2" xfId="0" applyFont="1" applyFill="1" applyBorder="1" applyAlignment="1">
      <alignment horizontal="right" vertical="center" wrapText="1"/>
    </xf>
    <xf numFmtId="0" fontId="3" fillId="16" borderId="1" xfId="0" applyFont="1" applyFill="1" applyBorder="1"/>
    <xf numFmtId="0" fontId="14" fillId="16" borderId="1" xfId="0" applyFont="1" applyFill="1" applyBorder="1"/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/>
    <xf numFmtId="0" fontId="18" fillId="16" borderId="1" xfId="0" applyFont="1" applyFill="1" applyBorder="1"/>
    <xf numFmtId="0" fontId="24" fillId="2" borderId="2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right" vertical="center"/>
    </xf>
    <xf numFmtId="0" fontId="18" fillId="6" borderId="1" xfId="0" applyFont="1" applyFill="1" applyBorder="1"/>
    <xf numFmtId="0" fontId="14" fillId="6" borderId="2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right" vertical="center" wrapText="1"/>
    </xf>
    <xf numFmtId="0" fontId="16" fillId="15" borderId="1" xfId="0" applyFont="1" applyFill="1" applyBorder="1" applyAlignment="1">
      <alignment horizontal="right" wrapText="1"/>
    </xf>
    <xf numFmtId="0" fontId="10" fillId="1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49" fontId="21" fillId="0" borderId="1" xfId="1" applyNumberFormat="1" applyFont="1" applyBorder="1" applyAlignment="1" applyProtection="1">
      <alignment horizontal="right" vertical="center" wrapText="1"/>
    </xf>
    <xf numFmtId="49" fontId="21" fillId="6" borderId="1" xfId="1" applyNumberFormat="1" applyFont="1" applyFill="1" applyBorder="1" applyAlignment="1" applyProtection="1">
      <alignment horizontal="right" vertical="center" wrapText="1"/>
    </xf>
    <xf numFmtId="0" fontId="10" fillId="0" borderId="1" xfId="1" applyNumberFormat="1" applyFont="1" applyBorder="1" applyAlignment="1" applyProtection="1">
      <alignment horizontal="right" vertical="center" wrapText="1"/>
    </xf>
    <xf numFmtId="49" fontId="33" fillId="0" borderId="1" xfId="1" applyNumberFormat="1" applyFont="1" applyBorder="1" applyAlignment="1" applyProtection="1">
      <alignment horizontal="left" vertical="center" wrapText="1"/>
    </xf>
    <xf numFmtId="1" fontId="33" fillId="0" borderId="1" xfId="1" applyNumberFormat="1" applyFont="1" applyBorder="1" applyAlignment="1" applyProtection="1">
      <alignment horizontal="center" vertical="center" wrapText="1"/>
    </xf>
    <xf numFmtId="0" fontId="33" fillId="0" borderId="1" xfId="1" applyNumberFormat="1" applyFont="1" applyBorder="1" applyAlignment="1" applyProtection="1">
      <alignment horizontal="center" vertical="center" wrapText="1"/>
    </xf>
    <xf numFmtId="0" fontId="25" fillId="15" borderId="1" xfId="0" applyFont="1" applyFill="1" applyBorder="1" applyAlignment="1">
      <alignment horizontal="right" vertical="center" wrapText="1"/>
    </xf>
    <xf numFmtId="0" fontId="22" fillId="15" borderId="1" xfId="0" applyFont="1" applyFill="1" applyBorder="1" applyAlignment="1">
      <alignment horizontal="right" vertical="center" wrapText="1"/>
    </xf>
    <xf numFmtId="0" fontId="26" fillId="15" borderId="1" xfId="0" applyFont="1" applyFill="1" applyBorder="1" applyAlignment="1">
      <alignment horizontal="right" vertical="center" wrapText="1"/>
    </xf>
    <xf numFmtId="0" fontId="3" fillId="16" borderId="1" xfId="0" applyFont="1" applyFill="1" applyBorder="1" applyAlignment="1"/>
    <xf numFmtId="0" fontId="3" fillId="6" borderId="1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right" wrapText="1"/>
    </xf>
    <xf numFmtId="0" fontId="22" fillId="17" borderId="1" xfId="0" applyFont="1" applyFill="1" applyBorder="1" applyAlignment="1">
      <alignment wrapText="1"/>
    </xf>
    <xf numFmtId="0" fontId="13" fillId="16" borderId="1" xfId="0" applyFont="1" applyFill="1" applyBorder="1"/>
    <xf numFmtId="0" fontId="10" fillId="16" borderId="1" xfId="0" applyFont="1" applyFill="1" applyBorder="1"/>
    <xf numFmtId="1" fontId="10" fillId="1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right"/>
    </xf>
    <xf numFmtId="0" fontId="17" fillId="15" borderId="2" xfId="0" applyFont="1" applyFill="1" applyBorder="1" applyAlignment="1">
      <alignment horizontal="right" vertical="top" wrapText="1"/>
    </xf>
    <xf numFmtId="49" fontId="3" fillId="3" borderId="2" xfId="1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16" borderId="1" xfId="0" applyFont="1" applyFill="1" applyBorder="1" applyAlignment="1">
      <alignment vertical="top"/>
    </xf>
    <xf numFmtId="0" fontId="10" fillId="16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10" fillId="3" borderId="2" xfId="0" applyFont="1" applyFill="1" applyBorder="1"/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right"/>
    </xf>
    <xf numFmtId="0" fontId="3" fillId="15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" fontId="3" fillId="15" borderId="1" xfId="1" applyNumberFormat="1" applyFont="1" applyFill="1" applyBorder="1" applyAlignment="1">
      <alignment horizontal="right" vertical="center"/>
    </xf>
    <xf numFmtId="16" fontId="3" fillId="0" borderId="1" xfId="1" applyNumberFormat="1" applyFont="1" applyBorder="1" applyAlignment="1">
      <alignment horizontal="right" vertical="center"/>
    </xf>
    <xf numFmtId="16" fontId="3" fillId="3" borderId="1" xfId="1" applyNumberFormat="1" applyFont="1" applyFill="1" applyBorder="1" applyAlignment="1">
      <alignment horizontal="right" vertical="center"/>
    </xf>
    <xf numFmtId="0" fontId="3" fillId="15" borderId="1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1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right" vertical="center"/>
    </xf>
    <xf numFmtId="49" fontId="3" fillId="15" borderId="1" xfId="1" applyNumberFormat="1" applyFont="1" applyFill="1" applyBorder="1" applyAlignment="1">
      <alignment horizontal="right"/>
    </xf>
    <xf numFmtId="16" fontId="3" fillId="5" borderId="1" xfId="1" applyNumberFormat="1" applyFont="1" applyFill="1" applyBorder="1" applyAlignment="1">
      <alignment horizontal="right" vertical="center"/>
    </xf>
    <xf numFmtId="16" fontId="3" fillId="0" borderId="1" xfId="1" applyNumberFormat="1" applyFont="1" applyFill="1" applyBorder="1" applyAlignment="1">
      <alignment horizontal="right" vertical="center"/>
    </xf>
    <xf numFmtId="0" fontId="10" fillId="3" borderId="1" xfId="0" applyFont="1" applyFill="1" applyBorder="1"/>
    <xf numFmtId="0" fontId="10" fillId="15" borderId="1" xfId="0" applyFont="1" applyFill="1" applyBorder="1" applyAlignment="1">
      <alignment horizontal="right" indent="1"/>
    </xf>
    <xf numFmtId="0" fontId="10" fillId="5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center" vertical="center"/>
    </xf>
    <xf numFmtId="16" fontId="3" fillId="3" borderId="1" xfId="1" applyNumberFormat="1" applyFont="1" applyFill="1" applyBorder="1"/>
    <xf numFmtId="0" fontId="14" fillId="6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" fontId="3" fillId="15" borderId="1" xfId="1" applyNumberFormat="1" applyFont="1" applyFill="1" applyBorder="1" applyAlignment="1">
      <alignment horizontal="right"/>
    </xf>
    <xf numFmtId="0" fontId="24" fillId="16" borderId="1" xfId="0" applyFont="1" applyFill="1" applyBorder="1" applyAlignment="1">
      <alignment vertical="center"/>
    </xf>
    <xf numFmtId="1" fontId="24" fillId="16" borderId="1" xfId="0" applyNumberFormat="1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3" fillId="15" borderId="1" xfId="1" applyNumberFormat="1" applyFont="1" applyFill="1" applyBorder="1"/>
    <xf numFmtId="0" fontId="17" fillId="3" borderId="1" xfId="0" applyFont="1" applyFill="1" applyBorder="1" applyAlignment="1">
      <alignment wrapText="1"/>
    </xf>
    <xf numFmtId="16" fontId="24" fillId="3" borderId="1" xfId="1" applyNumberFormat="1" applyFont="1" applyFill="1" applyBorder="1"/>
    <xf numFmtId="0" fontId="24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horizontal="center" vertical="center"/>
    </xf>
    <xf numFmtId="16" fontId="3" fillId="15" borderId="1" xfId="1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right" vertical="top"/>
    </xf>
    <xf numFmtId="0" fontId="10" fillId="15" borderId="1" xfId="0" applyFont="1" applyFill="1" applyBorder="1" applyAlignment="1">
      <alignment horizontal="right" vertical="top"/>
    </xf>
    <xf numFmtId="0" fontId="10" fillId="16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vertical="top"/>
    </xf>
    <xf numFmtId="0" fontId="14" fillId="3" borderId="2" xfId="0" applyFont="1" applyFill="1" applyBorder="1"/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/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/>
    </xf>
    <xf numFmtId="0" fontId="18" fillId="3" borderId="1" xfId="0" applyFont="1" applyFill="1" applyBorder="1"/>
    <xf numFmtId="1" fontId="14" fillId="16" borderId="1" xfId="0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 applyProtection="1">
      <alignment horizontal="right" vertical="center" wrapText="1"/>
    </xf>
    <xf numFmtId="49" fontId="3" fillId="3" borderId="1" xfId="1" applyNumberFormat="1" applyFont="1" applyFill="1" applyBorder="1" applyAlignment="1" applyProtection="1">
      <alignment horizontal="right" vertical="center" wrapText="1"/>
    </xf>
    <xf numFmtId="49" fontId="10" fillId="15" borderId="1" xfId="1" applyNumberFormat="1" applyFont="1" applyFill="1" applyBorder="1" applyAlignment="1" applyProtection="1">
      <alignment horizontal="right" vertical="center" wrapText="1"/>
    </xf>
    <xf numFmtId="49" fontId="3" fillId="15" borderId="1" xfId="1" applyNumberFormat="1" applyFont="1" applyFill="1" applyBorder="1" applyAlignment="1" applyProtection="1">
      <alignment horizontal="right" wrapText="1"/>
    </xf>
    <xf numFmtId="49" fontId="18" fillId="3" borderId="1" xfId="1" applyNumberFormat="1" applyFont="1" applyFill="1" applyBorder="1" applyAlignment="1" applyProtection="1">
      <alignment horizontal="left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left" wrapText="1"/>
    </xf>
    <xf numFmtId="49" fontId="3" fillId="15" borderId="1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49" fontId="3" fillId="15" borderId="2" xfId="1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16" borderId="1" xfId="0" applyFont="1" applyFill="1" applyBorder="1"/>
    <xf numFmtId="1" fontId="14" fillId="7" borderId="1" xfId="0" applyNumberFormat="1" applyFont="1" applyFill="1" applyBorder="1" applyAlignment="1">
      <alignment horizontal="center" vertical="center" wrapText="1"/>
    </xf>
    <xf numFmtId="1" fontId="17" fillId="16" borderId="1" xfId="0" applyNumberFormat="1" applyFont="1" applyFill="1" applyBorder="1"/>
    <xf numFmtId="49" fontId="3" fillId="3" borderId="5" xfId="1" applyNumberFormat="1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right" wrapText="1"/>
    </xf>
    <xf numFmtId="0" fontId="10" fillId="18" borderId="1" xfId="0" applyFont="1" applyFill="1" applyBorder="1" applyAlignment="1">
      <alignment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right" vertical="center"/>
    </xf>
    <xf numFmtId="0" fontId="35" fillId="19" borderId="1" xfId="0" applyFont="1" applyFill="1" applyBorder="1" applyAlignment="1">
      <alignment horizontal="right" vertical="center"/>
    </xf>
    <xf numFmtId="0" fontId="19" fillId="18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vertical="center"/>
    </xf>
    <xf numFmtId="0" fontId="19" fillId="17" borderId="1" xfId="0" applyFont="1" applyFill="1" applyBorder="1" applyAlignment="1">
      <alignment vertical="center"/>
    </xf>
    <xf numFmtId="0" fontId="10" fillId="16" borderId="2" xfId="0" applyFont="1" applyFill="1" applyBorder="1" applyAlignment="1">
      <alignment horizontal="left" vertical="center"/>
    </xf>
    <xf numFmtId="0" fontId="3" fillId="11" borderId="0" xfId="0" applyFont="1" applyFill="1" applyBorder="1"/>
    <xf numFmtId="0" fontId="10" fillId="11" borderId="0" xfId="0" applyFont="1" applyFill="1" applyBorder="1" applyAlignment="1">
      <alignment horizontal="left" vertical="center"/>
    </xf>
    <xf numFmtId="1" fontId="23" fillId="17" borderId="1" xfId="0" applyNumberFormat="1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right"/>
    </xf>
    <xf numFmtId="2" fontId="14" fillId="16" borderId="1" xfId="0" applyNumberFormat="1" applyFont="1" applyFill="1" applyBorder="1"/>
    <xf numFmtId="2" fontId="10" fillId="11" borderId="1" xfId="0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/>
    <xf numFmtId="0" fontId="17" fillId="15" borderId="2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34" fillId="15" borderId="2" xfId="0" applyFont="1" applyFill="1" applyBorder="1" applyAlignment="1">
      <alignment horizontal="center" vertical="center" wrapText="1"/>
    </xf>
    <xf numFmtId="0" fontId="34" fillId="15" borderId="3" xfId="0" applyFont="1" applyFill="1" applyBorder="1" applyAlignment="1">
      <alignment horizontal="center" vertical="center" wrapText="1"/>
    </xf>
    <xf numFmtId="0" fontId="34" fillId="15" borderId="4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6" fillId="15" borderId="2" xfId="0" applyFont="1" applyFill="1" applyBorder="1" applyAlignment="1">
      <alignment horizontal="center" wrapText="1"/>
    </xf>
    <xf numFmtId="0" fontId="26" fillId="15" borderId="3" xfId="0" applyFont="1" applyFill="1" applyBorder="1" applyAlignment="1">
      <alignment horizontal="center" wrapText="1"/>
    </xf>
    <xf numFmtId="0" fontId="26" fillId="15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4" fillId="15" borderId="2" xfId="0" applyFont="1" applyFill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top" wrapText="1"/>
    </xf>
    <xf numFmtId="0" fontId="32" fillId="15" borderId="2" xfId="0" applyFont="1" applyFill="1" applyBorder="1" applyAlignment="1">
      <alignment horizontal="center" vertical="center" wrapText="1"/>
    </xf>
    <xf numFmtId="0" fontId="32" fillId="15" borderId="3" xfId="0" applyFont="1" applyFill="1" applyBorder="1" applyAlignment="1">
      <alignment horizontal="center" vertical="center" wrapText="1"/>
    </xf>
    <xf numFmtId="0" fontId="32" fillId="15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wrapText="1"/>
    </xf>
    <xf numFmtId="0" fontId="10" fillId="16" borderId="4" xfId="0" applyFont="1" applyFill="1" applyBorder="1" applyAlignment="1">
      <alignment horizontal="center" wrapText="1"/>
    </xf>
    <xf numFmtId="49" fontId="3" fillId="0" borderId="8" xfId="1" applyNumberFormat="1" applyFont="1" applyBorder="1" applyAlignment="1" applyProtection="1">
      <alignment horizontal="left" vertical="center" wrapText="1"/>
    </xf>
    <xf numFmtId="49" fontId="3" fillId="0" borderId="5" xfId="1" applyNumberFormat="1" applyFont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 xr:uid="{436E201D-FB23-47C5-BD5E-70FAE726FAE6}"/>
    <cellStyle name="Dziesiętny 2 2" xfId="5" xr:uid="{3DAC0D65-2D64-4DED-8385-1FB1F11FF266}"/>
    <cellStyle name="Dziesiętny 3" xfId="4" xr:uid="{5AC51C8C-9047-40FA-B09A-5D170BE4C758}"/>
    <cellStyle name="Normalny" xfId="0" builtinId="0"/>
    <cellStyle name="Normalny 2" xfId="3" xr:uid="{0566273E-FFFF-4F54-A12A-51A9F59707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80"/>
  <sheetViews>
    <sheetView tabSelected="1" zoomScale="70" zoomScaleNormal="70" workbookViewId="0">
      <selection activeCell="D771" sqref="D771"/>
    </sheetView>
  </sheetViews>
  <sheetFormatPr defaultColWidth="9.140625" defaultRowHeight="12.75" x14ac:dyDescent="0.2"/>
  <cols>
    <col min="1" max="1" width="6.42578125" style="1" customWidth="1"/>
    <col min="2" max="2" width="34.5703125" style="1" customWidth="1"/>
    <col min="3" max="3" width="13.5703125" style="1" customWidth="1"/>
    <col min="4" max="4" width="16.85546875" style="1" customWidth="1"/>
    <col min="5" max="5" width="18.7109375" style="1" customWidth="1"/>
    <col min="6" max="6" width="25.85546875" style="1" customWidth="1"/>
    <col min="7" max="7" width="22.28515625" style="1" customWidth="1"/>
    <col min="8" max="8" width="83.5703125" style="1" customWidth="1"/>
    <col min="9" max="9" width="35.7109375" style="1" customWidth="1"/>
    <col min="10" max="10" width="21.7109375" style="69" customWidth="1"/>
    <col min="11" max="11" width="41" style="1" customWidth="1"/>
    <col min="12" max="12" width="20.140625" style="1" customWidth="1"/>
    <col min="13" max="16384" width="9.140625" style="1"/>
  </cols>
  <sheetData>
    <row r="1" spans="1:11" x14ac:dyDescent="0.2">
      <c r="J1" s="147"/>
      <c r="K1" s="130"/>
    </row>
    <row r="2" spans="1:11" ht="61.5" customHeight="1" x14ac:dyDescent="0.2">
      <c r="A2" s="352" t="s">
        <v>542</v>
      </c>
      <c r="B2" s="353"/>
      <c r="C2" s="353"/>
      <c r="D2" s="353"/>
      <c r="E2" s="353"/>
      <c r="F2" s="354"/>
      <c r="G2" s="128"/>
      <c r="H2" s="128"/>
      <c r="I2" s="128"/>
      <c r="J2" s="129"/>
    </row>
    <row r="3" spans="1:11" ht="38.25" x14ac:dyDescent="0.2">
      <c r="A3" s="61" t="s">
        <v>0</v>
      </c>
      <c r="B3" s="61" t="s">
        <v>1</v>
      </c>
      <c r="C3" s="62" t="s">
        <v>2</v>
      </c>
      <c r="D3" s="62" t="s">
        <v>3</v>
      </c>
      <c r="E3" s="62" t="s">
        <v>4</v>
      </c>
      <c r="F3" s="62" t="s">
        <v>545</v>
      </c>
      <c r="G3" s="128"/>
      <c r="H3" s="129"/>
      <c r="J3" s="1"/>
    </row>
    <row r="4" spans="1:11" x14ac:dyDescent="0.2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J4" s="1"/>
    </row>
    <row r="5" spans="1:11" ht="35.25" customHeight="1" x14ac:dyDescent="0.2">
      <c r="A5" s="348" t="s">
        <v>553</v>
      </c>
      <c r="B5" s="349"/>
      <c r="C5" s="349"/>
      <c r="D5" s="349"/>
      <c r="E5" s="349"/>
      <c r="F5" s="350"/>
      <c r="J5" s="1"/>
    </row>
    <row r="6" spans="1:11" ht="24.75" customHeight="1" x14ac:dyDescent="0.2">
      <c r="A6" s="159" t="s">
        <v>10</v>
      </c>
      <c r="B6" s="351" t="s">
        <v>11</v>
      </c>
      <c r="C6" s="351"/>
      <c r="D6" s="351"/>
      <c r="E6" s="351"/>
      <c r="F6" s="351"/>
      <c r="J6" s="1"/>
    </row>
    <row r="7" spans="1:11" s="10" customFormat="1" ht="33.75" customHeight="1" x14ac:dyDescent="0.2">
      <c r="A7" s="8"/>
      <c r="B7" s="9" t="s">
        <v>12</v>
      </c>
      <c r="C7" s="33">
        <v>1</v>
      </c>
      <c r="D7" s="33">
        <v>50</v>
      </c>
      <c r="E7" s="33">
        <v>1</v>
      </c>
      <c r="F7" s="33">
        <v>50</v>
      </c>
    </row>
    <row r="8" spans="1:11" s="10" customFormat="1" ht="33.75" customHeight="1" x14ac:dyDescent="0.2">
      <c r="A8" s="8"/>
      <c r="B8" s="9" t="s">
        <v>147</v>
      </c>
      <c r="C8" s="33"/>
      <c r="D8" s="33"/>
      <c r="E8" s="33"/>
      <c r="F8" s="33"/>
    </row>
    <row r="9" spans="1:11" s="10" customFormat="1" ht="34.5" customHeight="1" x14ac:dyDescent="0.2">
      <c r="A9" s="160"/>
      <c r="B9" s="11" t="s">
        <v>13</v>
      </c>
      <c r="C9" s="33">
        <v>1</v>
      </c>
      <c r="D9" s="33">
        <v>24</v>
      </c>
      <c r="E9" s="33">
        <v>1</v>
      </c>
      <c r="F9" s="33">
        <v>24</v>
      </c>
    </row>
    <row r="10" spans="1:11" s="10" customFormat="1" ht="45.75" customHeight="1" x14ac:dyDescent="0.2">
      <c r="A10" s="160"/>
      <c r="B10" s="12" t="s">
        <v>14</v>
      </c>
      <c r="C10" s="33">
        <v>1</v>
      </c>
      <c r="D10" s="33">
        <v>24</v>
      </c>
      <c r="E10" s="33">
        <v>1</v>
      </c>
      <c r="F10" s="33">
        <v>24</v>
      </c>
    </row>
    <row r="11" spans="1:11" s="10" customFormat="1" ht="45.75" customHeight="1" x14ac:dyDescent="0.2">
      <c r="A11" s="160"/>
      <c r="B11" s="11" t="s">
        <v>15</v>
      </c>
      <c r="C11" s="33">
        <v>1</v>
      </c>
      <c r="D11" s="33">
        <v>24</v>
      </c>
      <c r="E11" s="33">
        <v>1</v>
      </c>
      <c r="F11" s="33">
        <v>24</v>
      </c>
    </row>
    <row r="12" spans="1:11" s="10" customFormat="1" ht="50.25" customHeight="1" x14ac:dyDescent="0.2">
      <c r="A12" s="160"/>
      <c r="B12" s="12" t="s">
        <v>16</v>
      </c>
      <c r="C12" s="33">
        <v>1</v>
      </c>
      <c r="D12" s="33">
        <v>24</v>
      </c>
      <c r="E12" s="33">
        <v>1</v>
      </c>
      <c r="F12" s="33">
        <v>24</v>
      </c>
    </row>
    <row r="13" spans="1:11" s="10" customFormat="1" ht="32.25" customHeight="1" x14ac:dyDescent="0.2">
      <c r="A13" s="160"/>
      <c r="B13" s="12" t="s">
        <v>17</v>
      </c>
      <c r="C13" s="33">
        <v>1</v>
      </c>
      <c r="D13" s="33">
        <v>24</v>
      </c>
      <c r="E13" s="33">
        <v>1</v>
      </c>
      <c r="F13" s="33">
        <v>24</v>
      </c>
    </row>
    <row r="14" spans="1:11" s="10" customFormat="1" ht="32.25" customHeight="1" x14ac:dyDescent="0.2">
      <c r="A14" s="160"/>
      <c r="B14" s="153" t="s">
        <v>543</v>
      </c>
      <c r="C14" s="143">
        <v>1</v>
      </c>
      <c r="D14" s="143">
        <v>24</v>
      </c>
      <c r="E14" s="143">
        <v>1</v>
      </c>
      <c r="F14" s="143">
        <v>24</v>
      </c>
    </row>
    <row r="15" spans="1:11" s="10" customFormat="1" ht="32.25" customHeight="1" x14ac:dyDescent="0.2">
      <c r="A15" s="160"/>
      <c r="B15" s="9" t="s">
        <v>481</v>
      </c>
      <c r="C15" s="33"/>
      <c r="D15" s="33">
        <v>200</v>
      </c>
      <c r="E15" s="33">
        <v>1</v>
      </c>
      <c r="F15" s="33">
        <v>200</v>
      </c>
    </row>
    <row r="16" spans="1:11" s="10" customFormat="1" ht="32.25" customHeight="1" x14ac:dyDescent="0.2">
      <c r="A16" s="161"/>
      <c r="B16" s="53" t="s">
        <v>228</v>
      </c>
      <c r="C16" s="52">
        <f>SUM(C7:C14)</f>
        <v>7</v>
      </c>
      <c r="D16" s="52"/>
      <c r="E16" s="52">
        <f>SUM(E7:E15)</f>
        <v>8</v>
      </c>
      <c r="F16" s="52">
        <f>SUM(F7:F15)</f>
        <v>394</v>
      </c>
    </row>
    <row r="17" spans="1:10" s="10" customFormat="1" ht="24.75" customHeight="1" x14ac:dyDescent="0.2">
      <c r="A17" s="162" t="s">
        <v>293</v>
      </c>
      <c r="B17" s="316" t="s">
        <v>544</v>
      </c>
      <c r="C17" s="317"/>
      <c r="D17" s="317"/>
      <c r="E17" s="317"/>
      <c r="F17" s="318"/>
    </row>
    <row r="18" spans="1:10" s="10" customFormat="1" ht="23.25" customHeight="1" x14ac:dyDescent="0.2">
      <c r="A18" s="160"/>
      <c r="B18" s="14" t="s">
        <v>454</v>
      </c>
      <c r="C18" s="33">
        <v>1</v>
      </c>
      <c r="D18" s="33">
        <v>18</v>
      </c>
      <c r="E18" s="33">
        <v>4</v>
      </c>
      <c r="F18" s="33">
        <v>72</v>
      </c>
    </row>
    <row r="19" spans="1:10" s="10" customFormat="1" ht="25.5" customHeight="1" x14ac:dyDescent="0.2">
      <c r="A19" s="160"/>
      <c r="B19" s="14" t="s">
        <v>455</v>
      </c>
      <c r="C19" s="33">
        <v>4</v>
      </c>
      <c r="D19" s="33">
        <v>12</v>
      </c>
      <c r="E19" s="33">
        <v>2</v>
      </c>
      <c r="F19" s="33">
        <v>24</v>
      </c>
    </row>
    <row r="20" spans="1:10" s="10" customFormat="1" ht="28.5" customHeight="1" x14ac:dyDescent="0.2">
      <c r="A20" s="163"/>
      <c r="B20" s="155" t="s">
        <v>228</v>
      </c>
      <c r="C20" s="156">
        <f>SUM(C18:C19)</f>
        <v>5</v>
      </c>
      <c r="D20" s="156"/>
      <c r="E20" s="156">
        <f>SUM(E18:E19)</f>
        <v>6</v>
      </c>
      <c r="F20" s="156">
        <f>SUM(F18:F19)</f>
        <v>96</v>
      </c>
    </row>
    <row r="21" spans="1:10" s="10" customFormat="1" ht="24" customHeight="1" x14ac:dyDescent="0.2">
      <c r="A21" s="164" t="s">
        <v>196</v>
      </c>
      <c r="B21" s="316" t="s">
        <v>546</v>
      </c>
      <c r="C21" s="317"/>
      <c r="D21" s="317"/>
      <c r="E21" s="317"/>
      <c r="F21" s="318"/>
    </row>
    <row r="22" spans="1:10" s="24" customFormat="1" ht="24.75" customHeight="1" x14ac:dyDescent="0.25">
      <c r="A22" s="165"/>
      <c r="B22" s="110" t="s">
        <v>20</v>
      </c>
      <c r="C22" s="54">
        <v>1</v>
      </c>
      <c r="D22" s="54">
        <v>12</v>
      </c>
      <c r="E22" s="54">
        <v>1</v>
      </c>
      <c r="F22" s="54">
        <v>12</v>
      </c>
      <c r="G22" s="157"/>
      <c r="H22" s="158"/>
      <c r="I22" s="158"/>
      <c r="J22" s="158"/>
    </row>
    <row r="23" spans="1:10" s="24" customFormat="1" ht="24.75" customHeight="1" x14ac:dyDescent="0.25">
      <c r="A23" s="160"/>
      <c r="B23" s="9" t="s">
        <v>21</v>
      </c>
      <c r="C23" s="33">
        <v>6</v>
      </c>
      <c r="D23" s="33">
        <v>15</v>
      </c>
      <c r="E23" s="33">
        <v>3</v>
      </c>
      <c r="F23" s="33">
        <v>45</v>
      </c>
      <c r="G23" s="66"/>
      <c r="H23" s="64"/>
      <c r="I23" s="64"/>
      <c r="J23" s="64"/>
    </row>
    <row r="24" spans="1:10" s="10" customFormat="1" ht="24.75" customHeight="1" x14ac:dyDescent="0.25">
      <c r="A24" s="160"/>
      <c r="B24" s="9" t="s">
        <v>22</v>
      </c>
      <c r="C24" s="54"/>
      <c r="D24" s="33">
        <v>12</v>
      </c>
      <c r="E24" s="33">
        <v>1</v>
      </c>
      <c r="F24" s="33">
        <v>12</v>
      </c>
      <c r="G24" s="66"/>
      <c r="H24" s="64"/>
      <c r="I24" s="64"/>
      <c r="J24" s="64"/>
    </row>
    <row r="25" spans="1:10" s="10" customFormat="1" ht="24.75" customHeight="1" x14ac:dyDescent="0.25">
      <c r="A25" s="160"/>
      <c r="B25" s="73" t="s">
        <v>482</v>
      </c>
      <c r="C25" s="54"/>
      <c r="D25" s="54">
        <v>20</v>
      </c>
      <c r="E25" s="54">
        <v>1</v>
      </c>
      <c r="F25" s="54">
        <v>20</v>
      </c>
      <c r="G25" s="66"/>
      <c r="H25" s="64"/>
      <c r="I25" s="64"/>
      <c r="J25" s="64"/>
    </row>
    <row r="26" spans="1:10" s="10" customFormat="1" ht="26.25" customHeight="1" x14ac:dyDescent="0.2">
      <c r="A26" s="161"/>
      <c r="B26" s="21" t="s">
        <v>228</v>
      </c>
      <c r="C26" s="77">
        <f>SUM(C22:C24)</f>
        <v>7</v>
      </c>
      <c r="D26" s="77"/>
      <c r="E26" s="77">
        <f>SUM(E22:E25)</f>
        <v>6</v>
      </c>
      <c r="F26" s="77">
        <f>SUM(F22:F25)</f>
        <v>89</v>
      </c>
      <c r="G26" s="67"/>
      <c r="H26" s="65"/>
      <c r="I26" s="65"/>
      <c r="J26" s="65"/>
    </row>
    <row r="27" spans="1:10" s="10" customFormat="1" ht="26.25" customHeight="1" x14ac:dyDescent="0.25">
      <c r="A27" s="166" t="s">
        <v>258</v>
      </c>
      <c r="B27" s="316" t="s">
        <v>19</v>
      </c>
      <c r="C27" s="317"/>
      <c r="D27" s="317"/>
      <c r="E27" s="317"/>
      <c r="F27" s="318"/>
      <c r="G27" s="67"/>
      <c r="H27" s="65"/>
      <c r="I27" s="65"/>
      <c r="J27" s="65"/>
    </row>
    <row r="28" spans="1:10" s="10" customFormat="1" ht="22.5" customHeight="1" x14ac:dyDescent="0.2">
      <c r="A28" s="160"/>
      <c r="B28" s="12" t="s">
        <v>20</v>
      </c>
      <c r="C28" s="33">
        <v>1</v>
      </c>
      <c r="D28" s="33">
        <v>12</v>
      </c>
      <c r="E28" s="33">
        <v>1</v>
      </c>
      <c r="F28" s="33">
        <v>12</v>
      </c>
      <c r="G28" s="65"/>
      <c r="H28" s="65"/>
      <c r="I28" s="65"/>
      <c r="J28" s="65"/>
    </row>
    <row r="29" spans="1:10" s="10" customFormat="1" ht="21.75" customHeight="1" x14ac:dyDescent="0.2">
      <c r="A29" s="160"/>
      <c r="B29" s="9" t="s">
        <v>21</v>
      </c>
      <c r="C29" s="33">
        <v>12</v>
      </c>
      <c r="D29" s="33">
        <v>16</v>
      </c>
      <c r="E29" s="33">
        <v>6</v>
      </c>
      <c r="F29" s="33">
        <v>72</v>
      </c>
    </row>
    <row r="30" spans="1:10" s="10" customFormat="1" ht="22.5" customHeight="1" x14ac:dyDescent="0.2">
      <c r="A30" s="160"/>
      <c r="B30" s="9" t="s">
        <v>22</v>
      </c>
      <c r="C30" s="54"/>
      <c r="D30" s="33">
        <v>12</v>
      </c>
      <c r="E30" s="33">
        <v>1</v>
      </c>
      <c r="F30" s="33">
        <v>12</v>
      </c>
    </row>
    <row r="31" spans="1:10" s="10" customFormat="1" ht="18" customHeight="1" x14ac:dyDescent="0.2">
      <c r="A31" s="13"/>
      <c r="B31" s="21" t="s">
        <v>228</v>
      </c>
      <c r="C31" s="77">
        <f>SUM(C28:C30)</f>
        <v>13</v>
      </c>
      <c r="D31" s="77">
        <f>SUM(D28:D30)</f>
        <v>40</v>
      </c>
      <c r="E31" s="77">
        <f>SUM(E28:E30)</f>
        <v>8</v>
      </c>
      <c r="F31" s="77">
        <f>SUM(F28:F30)</f>
        <v>96</v>
      </c>
    </row>
    <row r="32" spans="1:10" s="10" customFormat="1" ht="27" customHeight="1" x14ac:dyDescent="0.25">
      <c r="A32" s="167" t="s">
        <v>322</v>
      </c>
      <c r="B32" s="314" t="s">
        <v>23</v>
      </c>
      <c r="C32" s="314"/>
      <c r="D32" s="314"/>
      <c r="E32" s="314"/>
      <c r="F32" s="314"/>
    </row>
    <row r="33" spans="1:10" s="10" customFormat="1" ht="22.5" customHeight="1" x14ac:dyDescent="0.2">
      <c r="A33" s="9"/>
      <c r="B33" s="12" t="s">
        <v>20</v>
      </c>
      <c r="C33" s="33">
        <v>1</v>
      </c>
      <c r="D33" s="33">
        <v>12</v>
      </c>
      <c r="E33" s="33">
        <v>1</v>
      </c>
      <c r="F33" s="33">
        <v>12</v>
      </c>
    </row>
    <row r="34" spans="1:10" s="10" customFormat="1" ht="28.5" customHeight="1" x14ac:dyDescent="0.2">
      <c r="A34" s="9"/>
      <c r="B34" s="9" t="s">
        <v>21</v>
      </c>
      <c r="C34" s="33">
        <v>4</v>
      </c>
      <c r="D34" s="33">
        <v>12</v>
      </c>
      <c r="E34" s="33">
        <v>2</v>
      </c>
      <c r="F34" s="33">
        <v>24</v>
      </c>
    </row>
    <row r="35" spans="1:10" s="10" customFormat="1" ht="34.5" customHeight="1" x14ac:dyDescent="0.2">
      <c r="A35" s="9"/>
      <c r="B35" s="9" t="s">
        <v>22</v>
      </c>
      <c r="C35" s="54"/>
      <c r="D35" s="33">
        <v>12</v>
      </c>
      <c r="E35" s="33">
        <v>1</v>
      </c>
      <c r="F35" s="33">
        <v>12</v>
      </c>
    </row>
    <row r="36" spans="1:10" s="10" customFormat="1" ht="19.5" customHeight="1" x14ac:dyDescent="0.2">
      <c r="A36" s="13"/>
      <c r="B36" s="21" t="s">
        <v>228</v>
      </c>
      <c r="C36" s="77">
        <f>SUM(C33:C35)</f>
        <v>5</v>
      </c>
      <c r="D36" s="77"/>
      <c r="E36" s="77">
        <f>SUM(E33:E35)</f>
        <v>4</v>
      </c>
      <c r="F36" s="77">
        <f>SUM(F33:F35)</f>
        <v>48</v>
      </c>
    </row>
    <row r="37" spans="1:10" s="10" customFormat="1" ht="21" customHeight="1" x14ac:dyDescent="0.25">
      <c r="A37" s="167" t="s">
        <v>212</v>
      </c>
      <c r="B37" s="351" t="s">
        <v>24</v>
      </c>
      <c r="C37" s="351"/>
      <c r="D37" s="351"/>
      <c r="E37" s="351"/>
      <c r="F37" s="351"/>
    </row>
    <row r="38" spans="1:10" s="10" customFormat="1" ht="39" customHeight="1" x14ac:dyDescent="0.2">
      <c r="A38" s="15"/>
      <c r="B38" s="16" t="s">
        <v>25</v>
      </c>
      <c r="C38" s="33">
        <v>1</v>
      </c>
      <c r="D38" s="34">
        <v>12</v>
      </c>
      <c r="E38" s="33">
        <v>1</v>
      </c>
      <c r="F38" s="33">
        <v>12</v>
      </c>
    </row>
    <row r="39" spans="1:10" s="10" customFormat="1" ht="19.5" customHeight="1" x14ac:dyDescent="0.2">
      <c r="A39" s="20"/>
      <c r="B39" s="22" t="s">
        <v>228</v>
      </c>
      <c r="C39" s="52">
        <f>SUM(C38:C38)</f>
        <v>1</v>
      </c>
      <c r="D39" s="52"/>
      <c r="E39" s="52">
        <f>SUM(E38:E38)</f>
        <v>1</v>
      </c>
      <c r="F39" s="52">
        <f>SUM(F38:F38)</f>
        <v>12</v>
      </c>
    </row>
    <row r="40" spans="1:10" s="10" customFormat="1" ht="21.75" customHeight="1" x14ac:dyDescent="0.25">
      <c r="A40" s="168" t="s">
        <v>333</v>
      </c>
      <c r="B40" s="313" t="s">
        <v>26</v>
      </c>
      <c r="C40" s="314"/>
      <c r="D40" s="314"/>
      <c r="E40" s="314"/>
      <c r="F40" s="315"/>
    </row>
    <row r="41" spans="1:10" s="10" customFormat="1" ht="32.25" customHeight="1" x14ac:dyDescent="0.2">
      <c r="A41" s="18"/>
      <c r="B41" s="16" t="s">
        <v>27</v>
      </c>
      <c r="C41" s="33">
        <v>1</v>
      </c>
      <c r="D41" s="34">
        <v>12</v>
      </c>
      <c r="E41" s="33">
        <v>1</v>
      </c>
      <c r="F41" s="33">
        <v>12</v>
      </c>
    </row>
    <row r="42" spans="1:10" ht="55.5" customHeight="1" x14ac:dyDescent="0.2">
      <c r="A42" s="18"/>
      <c r="B42" s="19" t="s">
        <v>28</v>
      </c>
      <c r="C42" s="33">
        <v>1</v>
      </c>
      <c r="D42" s="34">
        <v>12</v>
      </c>
      <c r="E42" s="33">
        <v>1</v>
      </c>
      <c r="F42" s="33">
        <v>12</v>
      </c>
      <c r="J42" s="1"/>
    </row>
    <row r="43" spans="1:10" ht="16.5" customHeight="1" x14ac:dyDescent="0.2">
      <c r="A43" s="20"/>
      <c r="B43" s="13" t="s">
        <v>228</v>
      </c>
      <c r="C43" s="52">
        <f>SUM(C41:C42)</f>
        <v>2</v>
      </c>
      <c r="D43" s="52"/>
      <c r="E43" s="52">
        <f>SUM(E41:E42)</f>
        <v>2</v>
      </c>
      <c r="F43" s="52">
        <f>SUM(F41:F42)</f>
        <v>24</v>
      </c>
      <c r="J43" s="1"/>
    </row>
    <row r="44" spans="1:10" ht="19.5" customHeight="1" x14ac:dyDescent="0.2">
      <c r="A44" s="168" t="s">
        <v>337</v>
      </c>
      <c r="B44" s="313" t="s">
        <v>29</v>
      </c>
      <c r="C44" s="314"/>
      <c r="D44" s="314"/>
      <c r="E44" s="314"/>
      <c r="F44" s="315"/>
      <c r="J44" s="1"/>
    </row>
    <row r="45" spans="1:10" ht="42" customHeight="1" x14ac:dyDescent="0.2">
      <c r="A45" s="15" t="s">
        <v>30</v>
      </c>
      <c r="B45" s="19" t="s">
        <v>483</v>
      </c>
      <c r="C45" s="33">
        <v>2</v>
      </c>
      <c r="D45" s="34">
        <v>14</v>
      </c>
      <c r="E45" s="33">
        <v>1</v>
      </c>
      <c r="F45" s="33">
        <v>14</v>
      </c>
      <c r="J45" s="1"/>
    </row>
    <row r="46" spans="1:10" ht="32.25" customHeight="1" x14ac:dyDescent="0.2">
      <c r="A46" s="15" t="s">
        <v>31</v>
      </c>
      <c r="B46" s="19" t="s">
        <v>32</v>
      </c>
      <c r="C46" s="33">
        <v>1</v>
      </c>
      <c r="D46" s="34">
        <v>60</v>
      </c>
      <c r="E46" s="33">
        <v>1</v>
      </c>
      <c r="F46" s="33">
        <v>60</v>
      </c>
      <c r="J46" s="1"/>
    </row>
    <row r="47" spans="1:10" ht="30" customHeight="1" x14ac:dyDescent="0.2">
      <c r="A47" s="15" t="s">
        <v>33</v>
      </c>
      <c r="B47" s="19" t="s">
        <v>34</v>
      </c>
      <c r="C47" s="33">
        <v>1</v>
      </c>
      <c r="D47" s="34">
        <v>12</v>
      </c>
      <c r="E47" s="38"/>
      <c r="F47" s="33">
        <v>12</v>
      </c>
      <c r="J47" s="1"/>
    </row>
    <row r="48" spans="1:10" ht="15.75" customHeight="1" x14ac:dyDescent="0.2">
      <c r="A48" s="20"/>
      <c r="B48" s="22" t="s">
        <v>228</v>
      </c>
      <c r="C48" s="52">
        <f>SUM(C45:C47)</f>
        <v>4</v>
      </c>
      <c r="D48" s="52">
        <f>SUM(D45:D47)</f>
        <v>86</v>
      </c>
      <c r="E48" s="52">
        <f>SUM(E45:E47)</f>
        <v>2</v>
      </c>
      <c r="F48" s="52">
        <f>SUM(F45:F47)</f>
        <v>86</v>
      </c>
      <c r="J48" s="1"/>
    </row>
    <row r="49" spans="1:10" ht="25.5" customHeight="1" x14ac:dyDescent="0.25">
      <c r="A49" s="169"/>
      <c r="B49" s="170" t="s">
        <v>547</v>
      </c>
      <c r="C49" s="199">
        <f>SUM(C16+C20+C26+C31+C36+C39+C43+C48)</f>
        <v>44</v>
      </c>
      <c r="D49" s="199"/>
      <c r="E49" s="199">
        <f>SUM(E16+E20+E26+E31+E36+E39+E43+E48)</f>
        <v>37</v>
      </c>
      <c r="F49" s="199">
        <f>SUM(F16+F20+E26+F31+F36+F39+F43+F48)</f>
        <v>762</v>
      </c>
      <c r="J49" s="1"/>
    </row>
    <row r="50" spans="1:10" ht="37.5" customHeight="1" x14ac:dyDescent="0.3">
      <c r="A50" s="174"/>
      <c r="B50" s="359" t="s">
        <v>554</v>
      </c>
      <c r="C50" s="359"/>
      <c r="D50" s="359"/>
      <c r="E50" s="359"/>
      <c r="F50" s="360"/>
      <c r="J50" s="1"/>
    </row>
    <row r="51" spans="1:10" ht="25.5" customHeight="1" x14ac:dyDescent="0.2">
      <c r="A51" s="175" t="s">
        <v>10</v>
      </c>
      <c r="B51" s="316" t="s">
        <v>548</v>
      </c>
      <c r="C51" s="317"/>
      <c r="D51" s="317"/>
      <c r="E51" s="317"/>
      <c r="F51" s="318"/>
      <c r="J51" s="1"/>
    </row>
    <row r="52" spans="1:10" ht="24.75" customHeight="1" x14ac:dyDescent="0.2">
      <c r="A52" s="78"/>
      <c r="B52" s="49" t="s">
        <v>457</v>
      </c>
      <c r="C52" s="55">
        <v>10</v>
      </c>
      <c r="D52" s="55">
        <v>18</v>
      </c>
      <c r="E52" s="55">
        <v>180</v>
      </c>
      <c r="F52" s="55">
        <v>180</v>
      </c>
      <c r="J52" s="1"/>
    </row>
    <row r="53" spans="1:10" s="10" customFormat="1" ht="15.75" customHeight="1" x14ac:dyDescent="0.2">
      <c r="A53" s="78"/>
      <c r="B53" s="49" t="s">
        <v>458</v>
      </c>
      <c r="C53" s="55">
        <v>2</v>
      </c>
      <c r="D53" s="55">
        <v>18</v>
      </c>
      <c r="E53" s="55">
        <v>36</v>
      </c>
      <c r="F53" s="55">
        <v>18</v>
      </c>
    </row>
    <row r="54" spans="1:10" s="10" customFormat="1" ht="44.25" customHeight="1" x14ac:dyDescent="0.2">
      <c r="A54" s="79"/>
      <c r="B54" s="49" t="s">
        <v>459</v>
      </c>
      <c r="C54" s="55">
        <v>3</v>
      </c>
      <c r="D54" s="55"/>
      <c r="E54" s="55"/>
      <c r="F54" s="55"/>
    </row>
    <row r="55" spans="1:10" s="10" customFormat="1" ht="11.25" customHeight="1" x14ac:dyDescent="0.2">
      <c r="A55" s="79"/>
      <c r="B55" s="49" t="s">
        <v>460</v>
      </c>
      <c r="C55" s="55">
        <v>18</v>
      </c>
      <c r="D55" s="55">
        <v>1</v>
      </c>
      <c r="E55" s="55">
        <v>18</v>
      </c>
      <c r="F55" s="55">
        <v>18</v>
      </c>
    </row>
    <row r="56" spans="1:10" s="10" customFormat="1" ht="12.75" customHeight="1" x14ac:dyDescent="0.2">
      <c r="A56" s="79"/>
      <c r="B56" s="49" t="s">
        <v>480</v>
      </c>
      <c r="C56" s="55">
        <v>18</v>
      </c>
      <c r="D56" s="55">
        <v>1</v>
      </c>
      <c r="E56" s="55">
        <v>18</v>
      </c>
      <c r="F56" s="55">
        <v>18</v>
      </c>
    </row>
    <row r="57" spans="1:10" s="10" customFormat="1" ht="25.5" customHeight="1" x14ac:dyDescent="0.2">
      <c r="A57" s="79"/>
      <c r="B57" s="49" t="s">
        <v>461</v>
      </c>
      <c r="C57" s="55">
        <v>18</v>
      </c>
      <c r="D57" s="55">
        <v>1</v>
      </c>
      <c r="E57" s="55">
        <v>18</v>
      </c>
      <c r="F57" s="55">
        <v>18</v>
      </c>
    </row>
    <row r="58" spans="1:10" s="10" customFormat="1" ht="42" customHeight="1" x14ac:dyDescent="0.2">
      <c r="A58" s="79"/>
      <c r="B58" s="49" t="s">
        <v>290</v>
      </c>
      <c r="C58" s="55" t="s">
        <v>192</v>
      </c>
      <c r="D58" s="55"/>
      <c r="E58" s="55">
        <v>1</v>
      </c>
      <c r="F58" s="55"/>
    </row>
    <row r="59" spans="1:10" s="10" customFormat="1" ht="56.25" customHeight="1" x14ac:dyDescent="0.2">
      <c r="A59" s="79"/>
      <c r="B59" s="49" t="s">
        <v>462</v>
      </c>
      <c r="C59" s="55" t="s">
        <v>192</v>
      </c>
      <c r="D59" s="55"/>
      <c r="E59" s="55">
        <v>1</v>
      </c>
      <c r="F59" s="55"/>
    </row>
    <row r="60" spans="1:10" s="10" customFormat="1" ht="18" customHeight="1" x14ac:dyDescent="0.2">
      <c r="A60" s="79"/>
      <c r="B60" s="49" t="s">
        <v>463</v>
      </c>
      <c r="C60" s="55" t="s">
        <v>192</v>
      </c>
      <c r="D60" s="55"/>
      <c r="E60" s="55">
        <v>1</v>
      </c>
      <c r="F60" s="55"/>
    </row>
    <row r="61" spans="1:10" s="10" customFormat="1" ht="27" customHeight="1" x14ac:dyDescent="0.2">
      <c r="A61" s="79"/>
      <c r="B61" s="49" t="s">
        <v>67</v>
      </c>
      <c r="C61" s="55" t="s">
        <v>192</v>
      </c>
      <c r="D61" s="55"/>
      <c r="E61" s="55">
        <v>1</v>
      </c>
      <c r="F61" s="55"/>
    </row>
    <row r="62" spans="1:10" s="10" customFormat="1" ht="48.75" customHeight="1" x14ac:dyDescent="0.2">
      <c r="A62" s="80"/>
      <c r="B62" s="49" t="s">
        <v>464</v>
      </c>
      <c r="C62" s="55" t="s">
        <v>192</v>
      </c>
      <c r="D62" s="55">
        <v>6</v>
      </c>
      <c r="E62" s="55">
        <v>2</v>
      </c>
      <c r="F62" s="55">
        <v>12</v>
      </c>
    </row>
    <row r="63" spans="1:10" s="10" customFormat="1" ht="34.5" customHeight="1" x14ac:dyDescent="0.2">
      <c r="A63" s="79"/>
      <c r="B63" s="49" t="s">
        <v>465</v>
      </c>
      <c r="C63" s="55" t="s">
        <v>192</v>
      </c>
      <c r="D63" s="55">
        <v>6</v>
      </c>
      <c r="E63" s="55">
        <v>2</v>
      </c>
      <c r="F63" s="55">
        <v>12</v>
      </c>
    </row>
    <row r="64" spans="1:10" s="10" customFormat="1" ht="46.5" customHeight="1" x14ac:dyDescent="0.2">
      <c r="A64" s="79"/>
      <c r="B64" s="49" t="s">
        <v>147</v>
      </c>
      <c r="C64" s="55">
        <v>2</v>
      </c>
      <c r="D64" s="55">
        <v>24</v>
      </c>
      <c r="E64" s="55">
        <v>48</v>
      </c>
      <c r="F64" s="55">
        <v>24</v>
      </c>
    </row>
    <row r="65" spans="1:10" ht="45" customHeight="1" x14ac:dyDescent="0.2">
      <c r="A65" s="79"/>
      <c r="B65" s="49" t="s">
        <v>20</v>
      </c>
      <c r="C65" s="55">
        <v>1</v>
      </c>
      <c r="D65" s="55">
        <v>15</v>
      </c>
      <c r="E65" s="55">
        <v>15</v>
      </c>
      <c r="F65" s="55">
        <v>15</v>
      </c>
      <c r="J65" s="1"/>
    </row>
    <row r="66" spans="1:10" s="10" customFormat="1" ht="20.25" customHeight="1" x14ac:dyDescent="0.25">
      <c r="A66" s="176"/>
      <c r="B66" s="177" t="s">
        <v>549</v>
      </c>
      <c r="C66" s="178">
        <f>SUM(C52:C65)</f>
        <v>72</v>
      </c>
      <c r="D66" s="178"/>
      <c r="E66" s="178">
        <f>SUM(E52:E65)</f>
        <v>341</v>
      </c>
      <c r="F66" s="178">
        <f>SUM(F52:F65)</f>
        <v>315</v>
      </c>
    </row>
    <row r="67" spans="1:10" s="10" customFormat="1" ht="27" customHeight="1" x14ac:dyDescent="0.25">
      <c r="A67" s="179" t="s">
        <v>293</v>
      </c>
      <c r="B67" s="356" t="s">
        <v>550</v>
      </c>
      <c r="C67" s="357"/>
      <c r="D67" s="357"/>
      <c r="E67" s="357"/>
      <c r="F67" s="358"/>
    </row>
    <row r="68" spans="1:10" s="10" customFormat="1" ht="28.5" customHeight="1" x14ac:dyDescent="0.2">
      <c r="A68" s="79"/>
      <c r="B68" s="49" t="s">
        <v>408</v>
      </c>
      <c r="C68" s="55">
        <v>4</v>
      </c>
      <c r="D68" s="55">
        <v>80</v>
      </c>
      <c r="E68" s="55">
        <v>1</v>
      </c>
      <c r="F68" s="55">
        <v>80</v>
      </c>
    </row>
    <row r="69" spans="1:10" s="10" customFormat="1" ht="37.5" customHeight="1" x14ac:dyDescent="0.2">
      <c r="A69" s="79"/>
      <c r="B69" s="49" t="s">
        <v>409</v>
      </c>
      <c r="C69" s="55">
        <v>4</v>
      </c>
      <c r="D69" s="55">
        <v>60</v>
      </c>
      <c r="E69" s="55">
        <v>1</v>
      </c>
      <c r="F69" s="55">
        <v>60</v>
      </c>
    </row>
    <row r="70" spans="1:10" s="10" customFormat="1" ht="25.5" customHeight="1" x14ac:dyDescent="0.2">
      <c r="A70" s="79"/>
      <c r="B70" s="49" t="s">
        <v>410</v>
      </c>
      <c r="C70" s="55">
        <v>1</v>
      </c>
      <c r="D70" s="55">
        <v>50</v>
      </c>
      <c r="E70" s="55">
        <v>1</v>
      </c>
      <c r="F70" s="55">
        <v>50</v>
      </c>
    </row>
    <row r="71" spans="1:10" s="10" customFormat="1" ht="25.5" customHeight="1" x14ac:dyDescent="0.2">
      <c r="A71" s="79"/>
      <c r="B71" s="49" t="s">
        <v>411</v>
      </c>
      <c r="C71" s="55">
        <v>4</v>
      </c>
      <c r="D71" s="55">
        <v>27</v>
      </c>
      <c r="E71" s="55">
        <v>4</v>
      </c>
      <c r="F71" s="55" t="s">
        <v>412</v>
      </c>
    </row>
    <row r="72" spans="1:10" s="10" customFormat="1" ht="40.5" customHeight="1" x14ac:dyDescent="0.2">
      <c r="A72" s="79"/>
      <c r="B72" s="49" t="s">
        <v>413</v>
      </c>
      <c r="C72" s="55">
        <v>4</v>
      </c>
      <c r="D72" s="55">
        <v>30</v>
      </c>
      <c r="E72" s="55">
        <v>1</v>
      </c>
      <c r="F72" s="55">
        <v>30</v>
      </c>
    </row>
    <row r="73" spans="1:10" s="10" customFormat="1" ht="29.25" customHeight="1" x14ac:dyDescent="0.2">
      <c r="A73" s="79"/>
      <c r="B73" s="49" t="s">
        <v>414</v>
      </c>
      <c r="C73" s="55" t="s">
        <v>192</v>
      </c>
      <c r="D73" s="55">
        <v>25</v>
      </c>
      <c r="E73" s="55">
        <v>2</v>
      </c>
      <c r="F73" s="55">
        <v>50</v>
      </c>
    </row>
    <row r="74" spans="1:10" s="10" customFormat="1" ht="39" customHeight="1" x14ac:dyDescent="0.2">
      <c r="A74" s="79"/>
      <c r="B74" s="49" t="s">
        <v>415</v>
      </c>
      <c r="C74" s="55">
        <v>2</v>
      </c>
      <c r="D74" s="55">
        <v>27</v>
      </c>
      <c r="E74" s="55">
        <v>2</v>
      </c>
      <c r="F74" s="55" t="s">
        <v>416</v>
      </c>
    </row>
    <row r="75" spans="1:10" s="10" customFormat="1" ht="33" customHeight="1" x14ac:dyDescent="0.2">
      <c r="A75" s="79"/>
      <c r="B75" s="49" t="s">
        <v>417</v>
      </c>
      <c r="C75" s="56">
        <v>2</v>
      </c>
      <c r="D75" s="56">
        <v>100</v>
      </c>
      <c r="E75" s="56">
        <v>1</v>
      </c>
      <c r="F75" s="56">
        <v>100</v>
      </c>
    </row>
    <row r="76" spans="1:10" s="10" customFormat="1" ht="33.75" customHeight="1" x14ac:dyDescent="0.2">
      <c r="A76" s="79"/>
      <c r="B76" s="49" t="s">
        <v>418</v>
      </c>
      <c r="C76" s="55" t="s">
        <v>192</v>
      </c>
      <c r="D76" s="55">
        <v>12</v>
      </c>
      <c r="E76" s="55">
        <v>4</v>
      </c>
      <c r="F76" s="55">
        <v>48</v>
      </c>
    </row>
    <row r="77" spans="1:10" s="10" customFormat="1" ht="21" customHeight="1" x14ac:dyDescent="0.2">
      <c r="A77" s="79"/>
      <c r="B77" s="49" t="s">
        <v>419</v>
      </c>
      <c r="C77" s="55" t="s">
        <v>192</v>
      </c>
      <c r="D77" s="55">
        <v>20</v>
      </c>
      <c r="E77" s="55">
        <v>2</v>
      </c>
      <c r="F77" s="55">
        <v>40</v>
      </c>
    </row>
    <row r="78" spans="1:10" s="10" customFormat="1" ht="37.5" customHeight="1" x14ac:dyDescent="0.2">
      <c r="A78" s="79"/>
      <c r="B78" s="49" t="s">
        <v>420</v>
      </c>
      <c r="C78" s="55" t="s">
        <v>192</v>
      </c>
      <c r="D78" s="55">
        <v>60</v>
      </c>
      <c r="E78" s="55">
        <v>1</v>
      </c>
      <c r="F78" s="55">
        <v>60</v>
      </c>
    </row>
    <row r="79" spans="1:10" s="10" customFormat="1" ht="30" customHeight="1" x14ac:dyDescent="0.2">
      <c r="A79" s="79"/>
      <c r="B79" s="49" t="s">
        <v>421</v>
      </c>
      <c r="C79" s="55">
        <v>4</v>
      </c>
      <c r="D79" s="55">
        <v>90</v>
      </c>
      <c r="E79" s="55">
        <v>1</v>
      </c>
      <c r="F79" s="55" t="s">
        <v>422</v>
      </c>
    </row>
    <row r="80" spans="1:10" s="10" customFormat="1" ht="21.75" customHeight="1" x14ac:dyDescent="0.2">
      <c r="A80" s="79"/>
      <c r="B80" s="49" t="s">
        <v>193</v>
      </c>
      <c r="C80" s="55" t="s">
        <v>192</v>
      </c>
      <c r="D80" s="55">
        <v>40</v>
      </c>
      <c r="E80" s="55">
        <v>1</v>
      </c>
      <c r="F80" s="55">
        <v>40</v>
      </c>
    </row>
    <row r="81" spans="1:10" s="10" customFormat="1" ht="25.5" customHeight="1" x14ac:dyDescent="0.25">
      <c r="A81" s="176"/>
      <c r="B81" s="177" t="s">
        <v>551</v>
      </c>
      <c r="C81" s="178">
        <f>SUM(C68:C80)</f>
        <v>25</v>
      </c>
      <c r="D81" s="178"/>
      <c r="E81" s="178">
        <f>SUM(E68:E80)</f>
        <v>22</v>
      </c>
      <c r="F81" s="178">
        <f>SUM(F68:F80)</f>
        <v>558</v>
      </c>
    </row>
    <row r="82" spans="1:10" s="10" customFormat="1" ht="30.75" customHeight="1" x14ac:dyDescent="0.35">
      <c r="A82" s="180" t="s">
        <v>196</v>
      </c>
      <c r="B82" s="356" t="s">
        <v>552</v>
      </c>
      <c r="C82" s="357"/>
      <c r="D82" s="357"/>
      <c r="E82" s="357"/>
      <c r="F82" s="358"/>
    </row>
    <row r="83" spans="1:10" s="10" customFormat="1" ht="45.75" customHeight="1" x14ac:dyDescent="0.2">
      <c r="A83" s="79"/>
      <c r="B83" s="49" t="s">
        <v>466</v>
      </c>
      <c r="C83" s="55" t="s">
        <v>423</v>
      </c>
      <c r="D83" s="55">
        <f ca="1">SUM(D83:D88)</f>
        <v>0</v>
      </c>
      <c r="E83" s="55">
        <v>5</v>
      </c>
      <c r="F83" s="55">
        <v>150</v>
      </c>
    </row>
    <row r="84" spans="1:10" s="10" customFormat="1" ht="58.5" customHeight="1" x14ac:dyDescent="0.2">
      <c r="A84" s="79"/>
      <c r="B84" s="49" t="s">
        <v>467</v>
      </c>
      <c r="C84" s="55">
        <v>4</v>
      </c>
      <c r="D84" s="55">
        <v>20</v>
      </c>
      <c r="E84" s="55">
        <v>2</v>
      </c>
      <c r="F84" s="55">
        <v>40</v>
      </c>
    </row>
    <row r="85" spans="1:10" s="10" customFormat="1" ht="48" customHeight="1" x14ac:dyDescent="0.2">
      <c r="A85" s="79"/>
      <c r="B85" s="50" t="s">
        <v>219</v>
      </c>
      <c r="C85" s="55">
        <v>4</v>
      </c>
      <c r="D85" s="55">
        <v>20</v>
      </c>
      <c r="E85" s="55">
        <v>2</v>
      </c>
      <c r="F85" s="55">
        <v>40</v>
      </c>
    </row>
    <row r="86" spans="1:10" s="10" customFormat="1" ht="27.75" customHeight="1" x14ac:dyDescent="0.2">
      <c r="A86" s="79"/>
      <c r="B86" s="49" t="s">
        <v>468</v>
      </c>
      <c r="C86" s="55">
        <v>25</v>
      </c>
      <c r="D86" s="55">
        <v>30</v>
      </c>
      <c r="E86" s="55">
        <v>1</v>
      </c>
      <c r="F86" s="55">
        <v>30</v>
      </c>
    </row>
    <row r="87" spans="1:10" s="10" customFormat="1" ht="29.25" customHeight="1" x14ac:dyDescent="0.2">
      <c r="A87" s="79"/>
      <c r="B87" s="49" t="s">
        <v>290</v>
      </c>
      <c r="C87" s="55" t="s">
        <v>192</v>
      </c>
      <c r="D87" s="55">
        <v>15</v>
      </c>
      <c r="E87" s="55">
        <v>1</v>
      </c>
      <c r="F87" s="55">
        <v>15</v>
      </c>
    </row>
    <row r="88" spans="1:10" s="10" customFormat="1" ht="28.5" customHeight="1" x14ac:dyDescent="0.2">
      <c r="A88" s="79"/>
      <c r="B88" s="49" t="s">
        <v>67</v>
      </c>
      <c r="C88" s="56" t="s">
        <v>192</v>
      </c>
      <c r="D88" s="56">
        <v>6</v>
      </c>
      <c r="E88" s="56">
        <v>1</v>
      </c>
      <c r="F88" s="56">
        <v>6</v>
      </c>
    </row>
    <row r="89" spans="1:10" s="10" customFormat="1" ht="19.5" customHeight="1" x14ac:dyDescent="0.2">
      <c r="A89" s="51"/>
      <c r="B89" s="22" t="s">
        <v>555</v>
      </c>
      <c r="C89" s="52">
        <v>53</v>
      </c>
      <c r="D89" s="52">
        <f>SUM(D84:D88)</f>
        <v>91</v>
      </c>
      <c r="E89" s="52">
        <f>SUM(E83:E88)</f>
        <v>12</v>
      </c>
      <c r="F89" s="52">
        <f>SUM(F83:F88)</f>
        <v>281</v>
      </c>
    </row>
    <row r="90" spans="1:10" ht="32.25" customHeight="1" x14ac:dyDescent="0.2">
      <c r="A90" s="169"/>
      <c r="B90" s="181" t="s">
        <v>556</v>
      </c>
      <c r="C90" s="199">
        <f>SUM(C66+C81+C89)</f>
        <v>150</v>
      </c>
      <c r="D90" s="199"/>
      <c r="E90" s="199">
        <f>SUM(E66+E81+E89)</f>
        <v>375</v>
      </c>
      <c r="F90" s="199">
        <f>SUM(F66+F81+F89)</f>
        <v>1154</v>
      </c>
      <c r="J90" s="1"/>
    </row>
    <row r="91" spans="1:10" ht="25.5" customHeight="1" x14ac:dyDescent="0.35">
      <c r="A91" s="154"/>
      <c r="B91" s="361" t="s">
        <v>558</v>
      </c>
      <c r="C91" s="361"/>
      <c r="D91" s="361"/>
      <c r="E91" s="361"/>
      <c r="F91" s="361"/>
      <c r="J91" s="1"/>
    </row>
    <row r="92" spans="1:10" s="10" customFormat="1" ht="16.5" customHeight="1" x14ac:dyDescent="0.2">
      <c r="A92" s="47"/>
      <c r="B92" s="81" t="s">
        <v>400</v>
      </c>
      <c r="C92" s="33">
        <v>1</v>
      </c>
      <c r="D92" s="33">
        <v>15</v>
      </c>
      <c r="E92" s="33">
        <v>1</v>
      </c>
      <c r="F92" s="33">
        <v>15</v>
      </c>
    </row>
    <row r="93" spans="1:10" s="10" customFormat="1" ht="27.75" customHeight="1" x14ac:dyDescent="0.2">
      <c r="A93" s="47"/>
      <c r="B93" s="16" t="s">
        <v>21</v>
      </c>
      <c r="C93" s="33">
        <v>40</v>
      </c>
      <c r="D93" s="33">
        <v>12</v>
      </c>
      <c r="E93" s="33">
        <v>20</v>
      </c>
      <c r="F93" s="33">
        <f>E93*D93</f>
        <v>240</v>
      </c>
    </row>
    <row r="94" spans="1:10" s="10" customFormat="1" ht="38.25" customHeight="1" x14ac:dyDescent="0.2">
      <c r="A94" s="47"/>
      <c r="B94" s="48" t="s">
        <v>22</v>
      </c>
      <c r="C94" s="33"/>
      <c r="D94" s="33">
        <v>12</v>
      </c>
      <c r="E94" s="33">
        <v>5</v>
      </c>
      <c r="F94" s="33">
        <f t="shared" ref="F94:F97" si="0">E94*D94</f>
        <v>60</v>
      </c>
    </row>
    <row r="95" spans="1:10" s="10" customFormat="1" ht="21" customHeight="1" x14ac:dyDescent="0.2">
      <c r="A95" s="47"/>
      <c r="B95" s="48" t="s">
        <v>401</v>
      </c>
      <c r="C95" s="33"/>
      <c r="D95" s="33">
        <v>30</v>
      </c>
      <c r="E95" s="33">
        <v>1</v>
      </c>
      <c r="F95" s="33">
        <f t="shared" si="0"/>
        <v>30</v>
      </c>
    </row>
    <row r="96" spans="1:10" s="10" customFormat="1" ht="24.75" customHeight="1" x14ac:dyDescent="0.2">
      <c r="A96" s="47"/>
      <c r="B96" s="1" t="s">
        <v>402</v>
      </c>
      <c r="C96" s="33"/>
      <c r="D96" s="33">
        <v>15</v>
      </c>
      <c r="E96" s="33">
        <v>1</v>
      </c>
      <c r="F96" s="33">
        <f t="shared" si="0"/>
        <v>15</v>
      </c>
    </row>
    <row r="97" spans="1:10" s="10" customFormat="1" ht="18" customHeight="1" x14ac:dyDescent="0.2">
      <c r="A97" s="47"/>
      <c r="B97" s="16" t="s">
        <v>403</v>
      </c>
      <c r="C97" s="33">
        <v>1</v>
      </c>
      <c r="D97" s="33">
        <v>6</v>
      </c>
      <c r="E97" s="33">
        <v>1</v>
      </c>
      <c r="F97" s="33">
        <f t="shared" si="0"/>
        <v>6</v>
      </c>
    </row>
    <row r="98" spans="1:10" s="10" customFormat="1" ht="24" customHeight="1" x14ac:dyDescent="0.2">
      <c r="A98" s="169"/>
      <c r="B98" s="172" t="s">
        <v>218</v>
      </c>
      <c r="C98" s="199">
        <f>SUM(C92:C97)</f>
        <v>42</v>
      </c>
      <c r="D98" s="199"/>
      <c r="E98" s="199">
        <f>SUM(E92:E97)</f>
        <v>29</v>
      </c>
      <c r="F98" s="199">
        <f>SUM(F92:F97)</f>
        <v>366</v>
      </c>
    </row>
    <row r="99" spans="1:10" ht="25.5" customHeight="1" x14ac:dyDescent="0.35">
      <c r="A99" s="182"/>
      <c r="B99" s="335" t="s">
        <v>557</v>
      </c>
      <c r="C99" s="336"/>
      <c r="D99" s="336"/>
      <c r="E99" s="336"/>
      <c r="F99" s="337"/>
      <c r="J99" s="1"/>
    </row>
    <row r="100" spans="1:10" ht="24.75" customHeight="1" x14ac:dyDescent="0.2">
      <c r="A100" s="189" t="s">
        <v>10</v>
      </c>
      <c r="B100" s="338" t="s">
        <v>404</v>
      </c>
      <c r="C100" s="339"/>
      <c r="D100" s="339"/>
      <c r="E100" s="339"/>
      <c r="F100" s="340"/>
      <c r="J100" s="1"/>
    </row>
    <row r="101" spans="1:10" s="10" customFormat="1" ht="24" customHeight="1" x14ac:dyDescent="0.25">
      <c r="A101" s="183"/>
      <c r="B101" s="82" t="s">
        <v>469</v>
      </c>
      <c r="C101" s="83">
        <v>1</v>
      </c>
      <c r="D101" s="83">
        <v>15</v>
      </c>
      <c r="E101" s="83">
        <v>1</v>
      </c>
      <c r="F101" s="83">
        <v>15</v>
      </c>
    </row>
    <row r="102" spans="1:10" s="10" customFormat="1" ht="25.5" customHeight="1" x14ac:dyDescent="0.25">
      <c r="A102" s="183"/>
      <c r="B102" s="82" t="s">
        <v>470</v>
      </c>
      <c r="C102" s="83">
        <v>6</v>
      </c>
      <c r="D102" s="83">
        <v>15</v>
      </c>
      <c r="E102" s="83">
        <v>3</v>
      </c>
      <c r="F102" s="83">
        <v>45</v>
      </c>
    </row>
    <row r="103" spans="1:10" s="10" customFormat="1" ht="24" customHeight="1" x14ac:dyDescent="0.25">
      <c r="A103" s="183"/>
      <c r="B103" s="82" t="s">
        <v>470</v>
      </c>
      <c r="C103" s="83">
        <v>9</v>
      </c>
      <c r="D103" s="84">
        <v>24</v>
      </c>
      <c r="E103" s="83">
        <v>3</v>
      </c>
      <c r="F103" s="83">
        <v>72</v>
      </c>
    </row>
    <row r="104" spans="1:10" s="10" customFormat="1" ht="36" customHeight="1" x14ac:dyDescent="0.25">
      <c r="A104" s="183"/>
      <c r="B104" s="186" t="s">
        <v>471</v>
      </c>
      <c r="C104" s="187"/>
      <c r="D104" s="188">
        <v>80</v>
      </c>
      <c r="E104" s="187">
        <v>1</v>
      </c>
      <c r="F104" s="188">
        <v>80</v>
      </c>
    </row>
    <row r="105" spans="1:10" s="10" customFormat="1" ht="33.75" customHeight="1" x14ac:dyDescent="0.25">
      <c r="A105" s="183"/>
      <c r="B105" s="82" t="s">
        <v>472</v>
      </c>
      <c r="C105" s="83">
        <v>4</v>
      </c>
      <c r="D105" s="84">
        <v>50</v>
      </c>
      <c r="E105" s="83">
        <v>1</v>
      </c>
      <c r="F105" s="84">
        <v>50</v>
      </c>
    </row>
    <row r="106" spans="1:10" s="10" customFormat="1" ht="22.5" customHeight="1" x14ac:dyDescent="0.25">
      <c r="A106" s="184"/>
      <c r="B106" s="86" t="s">
        <v>218</v>
      </c>
      <c r="C106" s="87">
        <f>SUM(C101:C105)</f>
        <v>20</v>
      </c>
      <c r="D106" s="87"/>
      <c r="E106" s="87">
        <f>SUM(E101:E105)</f>
        <v>9</v>
      </c>
      <c r="F106" s="87">
        <f>SUM(F101:F105)</f>
        <v>262</v>
      </c>
    </row>
    <row r="107" spans="1:10" s="10" customFormat="1" ht="31.5" customHeight="1" x14ac:dyDescent="0.25">
      <c r="A107" s="190" t="s">
        <v>293</v>
      </c>
      <c r="B107" s="338" t="s">
        <v>405</v>
      </c>
      <c r="C107" s="339"/>
      <c r="D107" s="339"/>
      <c r="E107" s="339"/>
      <c r="F107" s="340"/>
    </row>
    <row r="108" spans="1:10" s="10" customFormat="1" ht="33" customHeight="1" x14ac:dyDescent="0.25">
      <c r="A108" s="185"/>
      <c r="B108" s="88" t="s">
        <v>424</v>
      </c>
      <c r="C108" s="89">
        <v>1</v>
      </c>
      <c r="D108" s="89">
        <v>10</v>
      </c>
      <c r="E108" s="89">
        <v>1</v>
      </c>
      <c r="F108" s="89">
        <v>10</v>
      </c>
    </row>
    <row r="109" spans="1:10" s="10" customFormat="1" ht="21.75" customHeight="1" x14ac:dyDescent="0.25">
      <c r="A109" s="185"/>
      <c r="B109" s="88" t="s">
        <v>425</v>
      </c>
      <c r="C109" s="89">
        <v>6</v>
      </c>
      <c r="D109" s="89">
        <v>15</v>
      </c>
      <c r="E109" s="89">
        <v>3</v>
      </c>
      <c r="F109" s="89">
        <v>45</v>
      </c>
    </row>
    <row r="110" spans="1:10" s="10" customFormat="1" ht="47.25" customHeight="1" x14ac:dyDescent="0.25">
      <c r="A110" s="185"/>
      <c r="B110" s="88" t="s">
        <v>426</v>
      </c>
      <c r="C110" s="89"/>
      <c r="D110" s="89">
        <v>25</v>
      </c>
      <c r="E110" s="89">
        <v>1</v>
      </c>
      <c r="F110" s="89">
        <v>25</v>
      </c>
    </row>
    <row r="111" spans="1:10" s="10" customFormat="1" ht="20.25" customHeight="1" x14ac:dyDescent="0.25">
      <c r="A111" s="184"/>
      <c r="B111" s="86" t="s">
        <v>218</v>
      </c>
      <c r="C111" s="90">
        <f>SUM(C108:C110)</f>
        <v>7</v>
      </c>
      <c r="D111" s="90"/>
      <c r="E111" s="90">
        <f>SUM(E108:E110)</f>
        <v>5</v>
      </c>
      <c r="F111" s="90">
        <f>SUM(F108:F110)</f>
        <v>80</v>
      </c>
    </row>
    <row r="112" spans="1:10" s="10" customFormat="1" ht="24" customHeight="1" x14ac:dyDescent="0.25">
      <c r="A112" s="190" t="s">
        <v>196</v>
      </c>
      <c r="B112" s="338" t="s">
        <v>406</v>
      </c>
      <c r="C112" s="339"/>
      <c r="D112" s="339"/>
      <c r="E112" s="339"/>
      <c r="F112" s="340"/>
    </row>
    <row r="113" spans="1:10" s="10" customFormat="1" ht="25.5" customHeight="1" x14ac:dyDescent="0.2">
      <c r="A113" s="82"/>
      <c r="B113" s="16" t="s">
        <v>20</v>
      </c>
      <c r="C113" s="84">
        <v>1</v>
      </c>
      <c r="D113" s="84">
        <v>15</v>
      </c>
      <c r="E113" s="84">
        <v>1</v>
      </c>
      <c r="F113" s="84">
        <v>15</v>
      </c>
    </row>
    <row r="114" spans="1:10" ht="24.75" customHeight="1" x14ac:dyDescent="0.2">
      <c r="A114" s="82"/>
      <c r="B114" s="16" t="s">
        <v>21</v>
      </c>
      <c r="C114" s="84">
        <v>12</v>
      </c>
      <c r="D114" s="84">
        <v>15</v>
      </c>
      <c r="E114" s="84">
        <v>6</v>
      </c>
      <c r="F114" s="84">
        <v>90</v>
      </c>
      <c r="J114" s="1"/>
    </row>
    <row r="115" spans="1:10" s="10" customFormat="1" ht="28.5" customHeight="1" x14ac:dyDescent="0.2">
      <c r="A115" s="82"/>
      <c r="B115" s="16" t="s">
        <v>125</v>
      </c>
      <c r="C115" s="84"/>
      <c r="D115" s="84">
        <v>15</v>
      </c>
      <c r="E115" s="84">
        <v>1</v>
      </c>
      <c r="F115" s="84">
        <v>15</v>
      </c>
    </row>
    <row r="116" spans="1:10" s="10" customFormat="1" ht="30" customHeight="1" x14ac:dyDescent="0.25">
      <c r="A116" s="82"/>
      <c r="B116" s="82" t="s">
        <v>222</v>
      </c>
      <c r="C116" s="91"/>
      <c r="D116" s="84">
        <v>90</v>
      </c>
      <c r="E116" s="84">
        <v>1</v>
      </c>
      <c r="F116" s="84">
        <v>90</v>
      </c>
    </row>
    <row r="117" spans="1:10" s="10" customFormat="1" ht="25.5" customHeight="1" x14ac:dyDescent="0.25">
      <c r="A117" s="82"/>
      <c r="B117" s="82" t="s">
        <v>474</v>
      </c>
      <c r="C117" s="91"/>
      <c r="D117" s="84">
        <v>20</v>
      </c>
      <c r="E117" s="84">
        <v>1</v>
      </c>
      <c r="F117" s="84">
        <v>20</v>
      </c>
    </row>
    <row r="118" spans="1:10" s="10" customFormat="1" ht="36.75" customHeight="1" x14ac:dyDescent="0.25">
      <c r="A118" s="82"/>
      <c r="B118" s="82" t="s">
        <v>475</v>
      </c>
      <c r="C118" s="91"/>
      <c r="D118" s="84">
        <v>10</v>
      </c>
      <c r="E118" s="84">
        <v>1</v>
      </c>
      <c r="F118" s="84">
        <v>10</v>
      </c>
    </row>
    <row r="119" spans="1:10" s="10" customFormat="1" ht="30" customHeight="1" x14ac:dyDescent="0.25">
      <c r="A119" s="82"/>
      <c r="B119" s="82" t="s">
        <v>475</v>
      </c>
      <c r="C119" s="91"/>
      <c r="D119" s="84">
        <v>10</v>
      </c>
      <c r="E119" s="84">
        <v>1</v>
      </c>
      <c r="F119" s="84">
        <v>10</v>
      </c>
    </row>
    <row r="120" spans="1:10" s="10" customFormat="1" ht="24.75" customHeight="1" x14ac:dyDescent="0.25">
      <c r="A120" s="85"/>
      <c r="B120" s="86" t="s">
        <v>218</v>
      </c>
      <c r="C120" s="90">
        <f>SUM(C113:C119)</f>
        <v>13</v>
      </c>
      <c r="D120" s="90"/>
      <c r="E120" s="90">
        <f>SUM(E113:E119)</f>
        <v>12</v>
      </c>
      <c r="F120" s="90">
        <f>SUM(F113:F119)</f>
        <v>250</v>
      </c>
    </row>
    <row r="121" spans="1:10" s="10" customFormat="1" ht="33.75" customHeight="1" x14ac:dyDescent="0.25">
      <c r="A121" s="191" t="s">
        <v>206</v>
      </c>
      <c r="B121" s="338" t="s">
        <v>407</v>
      </c>
      <c r="C121" s="339"/>
      <c r="D121" s="339"/>
      <c r="E121" s="339"/>
      <c r="F121" s="340"/>
    </row>
    <row r="122" spans="1:10" s="10" customFormat="1" ht="31.5" customHeight="1" x14ac:dyDescent="0.25">
      <c r="A122" s="82"/>
      <c r="B122" s="82" t="s">
        <v>476</v>
      </c>
      <c r="C122" s="83">
        <v>1</v>
      </c>
      <c r="D122" s="83">
        <v>15</v>
      </c>
      <c r="E122" s="83">
        <v>1</v>
      </c>
      <c r="F122" s="83">
        <v>15</v>
      </c>
    </row>
    <row r="123" spans="1:10" s="10" customFormat="1" ht="33.75" customHeight="1" x14ac:dyDescent="0.25">
      <c r="A123" s="82"/>
      <c r="B123" s="82" t="s">
        <v>477</v>
      </c>
      <c r="C123" s="83">
        <v>3</v>
      </c>
      <c r="D123" s="84">
        <v>24</v>
      </c>
      <c r="E123" s="83">
        <v>1</v>
      </c>
      <c r="F123" s="84">
        <v>24</v>
      </c>
    </row>
    <row r="124" spans="1:10" s="10" customFormat="1" ht="26.25" customHeight="1" x14ac:dyDescent="0.25">
      <c r="A124" s="82"/>
      <c r="B124" s="82" t="s">
        <v>477</v>
      </c>
      <c r="C124" s="83">
        <v>2</v>
      </c>
      <c r="D124" s="84">
        <v>15</v>
      </c>
      <c r="E124" s="83">
        <v>1</v>
      </c>
      <c r="F124" s="84">
        <v>15</v>
      </c>
    </row>
    <row r="125" spans="1:10" s="10" customFormat="1" ht="22.5" customHeight="1" x14ac:dyDescent="0.25">
      <c r="A125" s="82"/>
      <c r="B125" s="82" t="s">
        <v>478</v>
      </c>
      <c r="C125" s="83">
        <v>3</v>
      </c>
      <c r="D125" s="84">
        <v>24</v>
      </c>
      <c r="E125" s="83">
        <v>1</v>
      </c>
      <c r="F125" s="84">
        <v>24</v>
      </c>
    </row>
    <row r="126" spans="1:10" s="10" customFormat="1" ht="25.5" customHeight="1" x14ac:dyDescent="0.25">
      <c r="A126" s="82"/>
      <c r="B126" s="82" t="s">
        <v>478</v>
      </c>
      <c r="C126" s="83">
        <v>2</v>
      </c>
      <c r="D126" s="84">
        <v>15</v>
      </c>
      <c r="E126" s="83">
        <v>1</v>
      </c>
      <c r="F126" s="84">
        <v>15</v>
      </c>
    </row>
    <row r="127" spans="1:10" s="10" customFormat="1" ht="27.75" customHeight="1" x14ac:dyDescent="0.25">
      <c r="A127" s="82"/>
      <c r="B127" s="82" t="s">
        <v>479</v>
      </c>
      <c r="C127" s="83">
        <v>10</v>
      </c>
      <c r="D127" s="83">
        <v>20</v>
      </c>
      <c r="E127" s="83">
        <v>1</v>
      </c>
      <c r="F127" s="83">
        <v>20</v>
      </c>
    </row>
    <row r="128" spans="1:10" s="10" customFormat="1" ht="29.25" customHeight="1" x14ac:dyDescent="0.25">
      <c r="A128" s="92"/>
      <c r="B128" s="93" t="s">
        <v>228</v>
      </c>
      <c r="C128" s="90">
        <f>SUM(C122:C127)</f>
        <v>21</v>
      </c>
      <c r="D128" s="90"/>
      <c r="E128" s="90">
        <f>SUM(E122:E127)</f>
        <v>6</v>
      </c>
      <c r="F128" s="90">
        <f>SUM(F122:F127)</f>
        <v>113</v>
      </c>
    </row>
    <row r="129" spans="1:10" s="10" customFormat="1" ht="28.5" customHeight="1" x14ac:dyDescent="0.25">
      <c r="A129" s="192"/>
      <c r="B129" s="170" t="s">
        <v>559</v>
      </c>
      <c r="C129" s="199">
        <f>(C106+C111+C120+C128)</f>
        <v>61</v>
      </c>
      <c r="D129" s="199"/>
      <c r="E129" s="199">
        <f>(E106+E111+E120+E128)</f>
        <v>32</v>
      </c>
      <c r="F129" s="199">
        <f>(F106+F111+F120+F128)</f>
        <v>705</v>
      </c>
    </row>
    <row r="130" spans="1:10" ht="25.5" customHeight="1" x14ac:dyDescent="0.35">
      <c r="A130" s="329" t="s">
        <v>560</v>
      </c>
      <c r="B130" s="330"/>
      <c r="C130" s="330"/>
      <c r="D130" s="330"/>
      <c r="E130" s="330"/>
      <c r="F130" s="331"/>
      <c r="J130" s="1"/>
    </row>
    <row r="131" spans="1:10" ht="24.75" customHeight="1" x14ac:dyDescent="0.2">
      <c r="A131" s="190" t="s">
        <v>10</v>
      </c>
      <c r="B131" s="338" t="s">
        <v>45</v>
      </c>
      <c r="C131" s="339"/>
      <c r="D131" s="339"/>
      <c r="E131" s="339"/>
      <c r="F131" s="340"/>
      <c r="J131" s="1"/>
    </row>
    <row r="132" spans="1:10" s="10" customFormat="1" ht="22.5" customHeight="1" x14ac:dyDescent="0.2">
      <c r="A132" s="183"/>
      <c r="B132" s="16" t="s">
        <v>20</v>
      </c>
      <c r="C132" s="33">
        <v>1</v>
      </c>
      <c r="D132" s="34">
        <v>15</v>
      </c>
      <c r="E132" s="33">
        <v>1</v>
      </c>
      <c r="F132" s="33">
        <v>15</v>
      </c>
    </row>
    <row r="133" spans="1:10" s="10" customFormat="1" ht="30" customHeight="1" x14ac:dyDescent="0.2">
      <c r="A133" s="183"/>
      <c r="B133" s="16" t="s">
        <v>21</v>
      </c>
      <c r="C133" s="33">
        <v>3</v>
      </c>
      <c r="D133" s="34">
        <v>12</v>
      </c>
      <c r="E133" s="33">
        <v>3</v>
      </c>
      <c r="F133" s="33">
        <v>36</v>
      </c>
    </row>
    <row r="134" spans="1:10" s="10" customFormat="1" ht="29.25" customHeight="1" x14ac:dyDescent="0.2">
      <c r="A134" s="183"/>
      <c r="B134" s="16" t="s">
        <v>46</v>
      </c>
      <c r="C134" s="33">
        <v>1</v>
      </c>
      <c r="D134" s="34">
        <v>12</v>
      </c>
      <c r="E134" s="33">
        <v>1</v>
      </c>
      <c r="F134" s="33">
        <v>12</v>
      </c>
    </row>
    <row r="135" spans="1:10" s="10" customFormat="1" ht="29.25" customHeight="1" x14ac:dyDescent="0.2">
      <c r="A135" s="184"/>
      <c r="B135" s="193" t="s">
        <v>218</v>
      </c>
      <c r="C135" s="148">
        <f>SUM(C132:C134)</f>
        <v>5</v>
      </c>
      <c r="D135" s="148"/>
      <c r="E135" s="148">
        <f>SUM(E132:E134)</f>
        <v>5</v>
      </c>
      <c r="F135" s="148">
        <f>SUM(F132:F134)</f>
        <v>63</v>
      </c>
    </row>
    <row r="136" spans="1:10" s="10" customFormat="1" ht="24" customHeight="1" x14ac:dyDescent="0.3">
      <c r="A136" s="190" t="s">
        <v>293</v>
      </c>
      <c r="B136" s="341" t="s">
        <v>47</v>
      </c>
      <c r="C136" s="342"/>
      <c r="D136" s="342"/>
      <c r="E136" s="342"/>
      <c r="F136" s="343"/>
    </row>
    <row r="137" spans="1:10" s="10" customFormat="1" ht="25.5" customHeight="1" x14ac:dyDescent="0.2">
      <c r="A137" s="183"/>
      <c r="B137" s="11" t="s">
        <v>48</v>
      </c>
      <c r="C137" s="33">
        <v>3</v>
      </c>
      <c r="D137" s="34">
        <v>12</v>
      </c>
      <c r="E137" s="33">
        <v>3</v>
      </c>
      <c r="F137" s="33">
        <v>36</v>
      </c>
    </row>
    <row r="138" spans="1:10" ht="24.75" customHeight="1" x14ac:dyDescent="0.2">
      <c r="A138" s="183"/>
      <c r="B138" s="11" t="s">
        <v>49</v>
      </c>
      <c r="C138" s="33"/>
      <c r="D138" s="34">
        <v>350</v>
      </c>
      <c r="E138" s="33">
        <v>1</v>
      </c>
      <c r="F138" s="33">
        <v>350</v>
      </c>
      <c r="J138" s="1"/>
    </row>
    <row r="139" spans="1:10" s="10" customFormat="1" ht="27" customHeight="1" x14ac:dyDescent="0.2">
      <c r="A139" s="183"/>
      <c r="B139" s="11" t="s">
        <v>21</v>
      </c>
      <c r="C139" s="33">
        <v>3</v>
      </c>
      <c r="D139" s="34">
        <v>15</v>
      </c>
      <c r="E139" s="33">
        <v>3</v>
      </c>
      <c r="F139" s="33">
        <v>45</v>
      </c>
    </row>
    <row r="140" spans="1:10" s="10" customFormat="1" ht="31.5" customHeight="1" x14ac:dyDescent="0.2">
      <c r="A140" s="183"/>
      <c r="B140" s="11" t="s">
        <v>50</v>
      </c>
      <c r="C140" s="33"/>
      <c r="D140" s="34">
        <v>70</v>
      </c>
      <c r="E140" s="33">
        <v>1</v>
      </c>
      <c r="F140" s="33">
        <v>70</v>
      </c>
    </row>
    <row r="141" spans="1:10" s="10" customFormat="1" ht="31.5" customHeight="1" x14ac:dyDescent="0.2">
      <c r="A141" s="184"/>
      <c r="B141" s="193" t="s">
        <v>218</v>
      </c>
      <c r="C141" s="148">
        <f>SUM(C137:C140)</f>
        <v>6</v>
      </c>
      <c r="D141" s="194"/>
      <c r="E141" s="148">
        <f>SUM(E137:E140)</f>
        <v>8</v>
      </c>
      <c r="F141" s="148">
        <f>SUM(F137:F140)</f>
        <v>501</v>
      </c>
    </row>
    <row r="142" spans="1:10" s="10" customFormat="1" ht="36.75" customHeight="1" x14ac:dyDescent="0.2">
      <c r="A142" s="195"/>
      <c r="B142" s="196" t="s">
        <v>561</v>
      </c>
      <c r="C142" s="308">
        <f>SUM(C135+C141)</f>
        <v>11</v>
      </c>
      <c r="D142" s="308"/>
      <c r="E142" s="308">
        <f>SUM(E135+E141)</f>
        <v>13</v>
      </c>
      <c r="F142" s="308">
        <f>SUM(F135+F141)</f>
        <v>564</v>
      </c>
    </row>
    <row r="143" spans="1:10" ht="25.5" customHeight="1" x14ac:dyDescent="0.35">
      <c r="A143" s="76"/>
      <c r="B143" s="344" t="s">
        <v>562</v>
      </c>
      <c r="C143" s="344"/>
      <c r="D143" s="344"/>
      <c r="E143" s="344"/>
      <c r="F143" s="344"/>
      <c r="J143" s="1"/>
    </row>
    <row r="144" spans="1:10" ht="24.75" customHeight="1" x14ac:dyDescent="0.2">
      <c r="A144" s="159" t="s">
        <v>10</v>
      </c>
      <c r="B144" s="313" t="s">
        <v>51</v>
      </c>
      <c r="C144" s="314"/>
      <c r="D144" s="314"/>
      <c r="E144" s="314"/>
      <c r="F144" s="315"/>
      <c r="J144" s="1"/>
    </row>
    <row r="145" spans="1:10" s="10" customFormat="1" ht="22.5" customHeight="1" x14ac:dyDescent="0.2">
      <c r="A145" s="160"/>
      <c r="B145" s="9" t="s">
        <v>20</v>
      </c>
      <c r="C145" s="33">
        <v>1</v>
      </c>
      <c r="D145" s="33">
        <v>15</v>
      </c>
      <c r="E145" s="33">
        <v>1</v>
      </c>
      <c r="F145" s="33">
        <v>15</v>
      </c>
    </row>
    <row r="146" spans="1:10" s="10" customFormat="1" ht="25.5" customHeight="1" x14ac:dyDescent="0.2">
      <c r="A146" s="160"/>
      <c r="B146" s="9" t="s">
        <v>52</v>
      </c>
      <c r="C146" s="33">
        <v>1</v>
      </c>
      <c r="D146" s="33">
        <v>12</v>
      </c>
      <c r="E146" s="33">
        <v>1</v>
      </c>
      <c r="F146" s="33">
        <v>12</v>
      </c>
    </row>
    <row r="147" spans="1:10" s="10" customFormat="1" ht="23.25" customHeight="1" x14ac:dyDescent="0.2">
      <c r="A147" s="160"/>
      <c r="B147" s="9" t="s">
        <v>53</v>
      </c>
      <c r="C147" s="33">
        <v>18</v>
      </c>
      <c r="D147" s="33">
        <v>12</v>
      </c>
      <c r="E147" s="33">
        <v>9</v>
      </c>
      <c r="F147" s="33">
        <v>108</v>
      </c>
    </row>
    <row r="148" spans="1:10" s="10" customFormat="1" ht="30" customHeight="1" x14ac:dyDescent="0.2">
      <c r="A148" s="160"/>
      <c r="B148" s="9" t="s">
        <v>22</v>
      </c>
      <c r="C148" s="33"/>
      <c r="D148" s="33">
        <v>12</v>
      </c>
      <c r="E148" s="33">
        <v>1</v>
      </c>
      <c r="F148" s="33">
        <v>12</v>
      </c>
    </row>
    <row r="149" spans="1:10" s="10" customFormat="1" ht="23.25" customHeight="1" x14ac:dyDescent="0.25">
      <c r="A149" s="200"/>
      <c r="B149" s="22" t="s">
        <v>218</v>
      </c>
      <c r="C149" s="52">
        <f>SUM(C145:C148)</f>
        <v>20</v>
      </c>
      <c r="D149" s="52"/>
      <c r="E149" s="52">
        <f>SUM(E145:E148)</f>
        <v>12</v>
      </c>
      <c r="F149" s="94">
        <f>SUM(F145:F148)</f>
        <v>147</v>
      </c>
    </row>
    <row r="150" spans="1:10" s="10" customFormat="1" ht="21" customHeight="1" x14ac:dyDescent="0.25">
      <c r="A150" s="159" t="s">
        <v>293</v>
      </c>
      <c r="B150" s="313" t="s">
        <v>54</v>
      </c>
      <c r="C150" s="314"/>
      <c r="D150" s="314"/>
      <c r="E150" s="314"/>
      <c r="F150" s="315"/>
    </row>
    <row r="151" spans="1:10" s="10" customFormat="1" ht="17.25" customHeight="1" x14ac:dyDescent="0.2">
      <c r="A151" s="160"/>
      <c r="B151" s="9" t="s">
        <v>20</v>
      </c>
      <c r="C151" s="33">
        <v>1</v>
      </c>
      <c r="D151" s="33">
        <v>15</v>
      </c>
      <c r="E151" s="33">
        <v>1</v>
      </c>
      <c r="F151" s="33">
        <v>15</v>
      </c>
    </row>
    <row r="152" spans="1:10" s="10" customFormat="1" ht="18" customHeight="1" x14ac:dyDescent="0.2">
      <c r="A152" s="160"/>
      <c r="B152" s="9" t="s">
        <v>52</v>
      </c>
      <c r="C152" s="33">
        <v>1</v>
      </c>
      <c r="D152" s="33">
        <v>12</v>
      </c>
      <c r="E152" s="33">
        <v>1</v>
      </c>
      <c r="F152" s="33">
        <v>12</v>
      </c>
    </row>
    <row r="153" spans="1:10" s="10" customFormat="1" ht="19.5" customHeight="1" x14ac:dyDescent="0.2">
      <c r="A153" s="160"/>
      <c r="B153" s="9" t="s">
        <v>53</v>
      </c>
      <c r="C153" s="33">
        <v>2</v>
      </c>
      <c r="D153" s="33">
        <v>15</v>
      </c>
      <c r="E153" s="33">
        <v>1</v>
      </c>
      <c r="F153" s="33">
        <v>15</v>
      </c>
    </row>
    <row r="154" spans="1:10" s="10" customFormat="1" ht="15.75" customHeight="1" x14ac:dyDescent="0.2">
      <c r="A154" s="160"/>
      <c r="B154" s="9" t="s">
        <v>53</v>
      </c>
      <c r="C154" s="33">
        <v>14</v>
      </c>
      <c r="D154" s="33">
        <v>12</v>
      </c>
      <c r="E154" s="33">
        <v>7</v>
      </c>
      <c r="F154" s="33">
        <v>84</v>
      </c>
    </row>
    <row r="155" spans="1:10" s="10" customFormat="1" ht="30" customHeight="1" x14ac:dyDescent="0.2">
      <c r="A155" s="160"/>
      <c r="B155" s="11" t="s">
        <v>55</v>
      </c>
      <c r="C155" s="33"/>
      <c r="D155" s="33">
        <v>12</v>
      </c>
      <c r="E155" s="33">
        <v>1</v>
      </c>
      <c r="F155" s="33">
        <v>12</v>
      </c>
    </row>
    <row r="156" spans="1:10" s="10" customFormat="1" ht="25.5" customHeight="1" x14ac:dyDescent="0.2">
      <c r="A156" s="160"/>
      <c r="B156" s="9" t="s">
        <v>22</v>
      </c>
      <c r="C156" s="33"/>
      <c r="D156" s="33">
        <v>12</v>
      </c>
      <c r="E156" s="33">
        <v>1</v>
      </c>
      <c r="F156" s="33">
        <v>12</v>
      </c>
    </row>
    <row r="157" spans="1:10" ht="19.5" customHeight="1" x14ac:dyDescent="0.25">
      <c r="A157" s="200"/>
      <c r="B157" s="23" t="s">
        <v>218</v>
      </c>
      <c r="C157" s="52">
        <f>SUM(C151:C156)</f>
        <v>18</v>
      </c>
      <c r="D157" s="52"/>
      <c r="E157" s="52">
        <f>SUM(E151:E156)</f>
        <v>12</v>
      </c>
      <c r="F157" s="52">
        <f>SUM(F151:F156)</f>
        <v>150</v>
      </c>
      <c r="J157" s="1"/>
    </row>
    <row r="158" spans="1:10" s="10" customFormat="1" ht="21" customHeight="1" x14ac:dyDescent="0.25">
      <c r="A158" s="159" t="s">
        <v>196</v>
      </c>
      <c r="B158" s="313" t="s">
        <v>56</v>
      </c>
      <c r="C158" s="314"/>
      <c r="D158" s="314"/>
      <c r="E158" s="314"/>
      <c r="F158" s="315"/>
    </row>
    <row r="159" spans="1:10" s="10" customFormat="1" ht="20.25" customHeight="1" x14ac:dyDescent="0.2">
      <c r="A159" s="160"/>
      <c r="B159" s="9" t="s">
        <v>20</v>
      </c>
      <c r="C159" s="33">
        <v>1</v>
      </c>
      <c r="D159" s="33">
        <v>15</v>
      </c>
      <c r="E159" s="33">
        <v>1</v>
      </c>
      <c r="F159" s="33">
        <v>15</v>
      </c>
    </row>
    <row r="160" spans="1:10" s="10" customFormat="1" ht="21" customHeight="1" x14ac:dyDescent="0.2">
      <c r="A160" s="160"/>
      <c r="B160" s="9" t="s">
        <v>52</v>
      </c>
      <c r="C160" s="33">
        <v>1</v>
      </c>
      <c r="D160" s="33">
        <v>12</v>
      </c>
      <c r="E160" s="33">
        <v>1</v>
      </c>
      <c r="F160" s="33">
        <v>12</v>
      </c>
    </row>
    <row r="161" spans="1:10" s="10" customFormat="1" ht="23.25" customHeight="1" x14ac:dyDescent="0.2">
      <c r="A161" s="160"/>
      <c r="B161" s="9" t="s">
        <v>53</v>
      </c>
      <c r="C161" s="33">
        <v>8</v>
      </c>
      <c r="D161" s="33">
        <v>12</v>
      </c>
      <c r="E161" s="33">
        <v>4</v>
      </c>
      <c r="F161" s="33">
        <v>48</v>
      </c>
    </row>
    <row r="162" spans="1:10" s="10" customFormat="1" ht="25.5" customHeight="1" x14ac:dyDescent="0.2">
      <c r="A162" s="160"/>
      <c r="B162" s="9" t="s">
        <v>22</v>
      </c>
      <c r="C162" s="33"/>
      <c r="D162" s="33">
        <v>12</v>
      </c>
      <c r="E162" s="33">
        <v>1</v>
      </c>
      <c r="F162" s="33">
        <v>12</v>
      </c>
    </row>
    <row r="163" spans="1:10" s="10" customFormat="1" ht="20.25" customHeight="1" x14ac:dyDescent="0.2">
      <c r="A163" s="161"/>
      <c r="B163" s="22" t="s">
        <v>218</v>
      </c>
      <c r="C163" s="52">
        <f>SUM(C159:C162)</f>
        <v>10</v>
      </c>
      <c r="D163" s="52"/>
      <c r="E163" s="52">
        <f>SUM(E159:E162)</f>
        <v>7</v>
      </c>
      <c r="F163" s="94">
        <f>SUM(F159:F162)</f>
        <v>87</v>
      </c>
    </row>
    <row r="164" spans="1:10" s="10" customFormat="1" ht="21" customHeight="1" x14ac:dyDescent="0.25">
      <c r="A164" s="159" t="s">
        <v>206</v>
      </c>
      <c r="B164" s="313" t="s">
        <v>57</v>
      </c>
      <c r="C164" s="314"/>
      <c r="D164" s="314"/>
      <c r="E164" s="314"/>
      <c r="F164" s="315"/>
    </row>
    <row r="165" spans="1:10" s="10" customFormat="1" ht="20.25" customHeight="1" x14ac:dyDescent="0.2">
      <c r="A165" s="160"/>
      <c r="B165" s="9" t="s">
        <v>20</v>
      </c>
      <c r="C165" s="33">
        <v>1</v>
      </c>
      <c r="D165" s="33">
        <v>15</v>
      </c>
      <c r="E165" s="33">
        <v>1</v>
      </c>
      <c r="F165" s="33">
        <v>15</v>
      </c>
    </row>
    <row r="166" spans="1:10" s="10" customFormat="1" ht="25.5" customHeight="1" x14ac:dyDescent="0.2">
      <c r="A166" s="160"/>
      <c r="B166" s="9" t="s">
        <v>52</v>
      </c>
      <c r="C166" s="33">
        <v>1</v>
      </c>
      <c r="D166" s="33">
        <v>12</v>
      </c>
      <c r="E166" s="33">
        <v>1</v>
      </c>
      <c r="F166" s="33">
        <v>12</v>
      </c>
    </row>
    <row r="167" spans="1:10" s="10" customFormat="1" ht="26.25" customHeight="1" x14ac:dyDescent="0.2">
      <c r="A167" s="160"/>
      <c r="B167" s="9" t="s">
        <v>53</v>
      </c>
      <c r="C167" s="33">
        <v>5</v>
      </c>
      <c r="D167" s="33">
        <v>12</v>
      </c>
      <c r="E167" s="33">
        <v>2</v>
      </c>
      <c r="F167" s="33">
        <v>24</v>
      </c>
    </row>
    <row r="168" spans="1:10" s="10" customFormat="1" ht="22.5" customHeight="1" x14ac:dyDescent="0.2">
      <c r="A168" s="160"/>
      <c r="B168" s="9" t="s">
        <v>58</v>
      </c>
      <c r="C168" s="33">
        <v>7</v>
      </c>
      <c r="D168" s="33">
        <v>15</v>
      </c>
      <c r="E168" s="33">
        <v>2</v>
      </c>
      <c r="F168" s="33">
        <v>30</v>
      </c>
    </row>
    <row r="169" spans="1:10" s="10" customFormat="1" ht="20.25" customHeight="1" x14ac:dyDescent="0.2">
      <c r="A169" s="160"/>
      <c r="B169" s="9" t="s">
        <v>22</v>
      </c>
      <c r="C169" s="33"/>
      <c r="D169" s="33">
        <v>12</v>
      </c>
      <c r="E169" s="33">
        <v>1</v>
      </c>
      <c r="F169" s="33">
        <v>12</v>
      </c>
    </row>
    <row r="170" spans="1:10" s="10" customFormat="1" ht="21" customHeight="1" x14ac:dyDescent="0.25">
      <c r="A170" s="201"/>
      <c r="B170" s="22" t="s">
        <v>218</v>
      </c>
      <c r="C170" s="52">
        <f>SUM(C165:C169)</f>
        <v>14</v>
      </c>
      <c r="D170" s="52">
        <f>SUM(D165:D169)</f>
        <v>66</v>
      </c>
      <c r="E170" s="52">
        <f>SUM(E165:E169)</f>
        <v>7</v>
      </c>
      <c r="F170" s="94">
        <f>SUM(F165:F169)</f>
        <v>93</v>
      </c>
    </row>
    <row r="171" spans="1:10" s="10" customFormat="1" ht="21.75" customHeight="1" x14ac:dyDescent="0.25">
      <c r="A171" s="197"/>
      <c r="B171" s="198" t="s">
        <v>563</v>
      </c>
      <c r="C171" s="199">
        <f>SUM(C149+C157+C163+C170)</f>
        <v>62</v>
      </c>
      <c r="D171" s="199"/>
      <c r="E171" s="199">
        <f>SUM(E149+E157+E163+E170)</f>
        <v>38</v>
      </c>
      <c r="F171" s="199">
        <f>SUM(F149+F157+F163+F170)</f>
        <v>477</v>
      </c>
    </row>
    <row r="172" spans="1:10" ht="21" x14ac:dyDescent="0.35">
      <c r="A172" s="95"/>
      <c r="B172" s="329" t="s">
        <v>564</v>
      </c>
      <c r="C172" s="330"/>
      <c r="D172" s="330"/>
      <c r="E172" s="330"/>
      <c r="F172" s="331"/>
      <c r="J172" s="1"/>
    </row>
    <row r="173" spans="1:10" ht="18.75" x14ac:dyDescent="0.3">
      <c r="A173" s="202" t="s">
        <v>10</v>
      </c>
      <c r="B173" s="332" t="s">
        <v>59</v>
      </c>
      <c r="C173" s="333"/>
      <c r="D173" s="333"/>
      <c r="E173" s="333"/>
      <c r="F173" s="334"/>
      <c r="J173" s="1"/>
    </row>
    <row r="174" spans="1:10" s="10" customFormat="1" ht="22.5" customHeight="1" x14ac:dyDescent="0.25">
      <c r="A174" s="25"/>
      <c r="B174" s="26" t="s">
        <v>60</v>
      </c>
      <c r="C174" s="33">
        <v>1</v>
      </c>
      <c r="D174" s="34">
        <v>20</v>
      </c>
      <c r="E174" s="33">
        <v>1</v>
      </c>
      <c r="F174" s="33">
        <v>20</v>
      </c>
    </row>
    <row r="175" spans="1:10" s="10" customFormat="1" ht="33.75" customHeight="1" x14ac:dyDescent="0.25">
      <c r="A175" s="25"/>
      <c r="B175" s="26" t="s">
        <v>61</v>
      </c>
      <c r="C175" s="33">
        <v>3</v>
      </c>
      <c r="D175" s="34">
        <v>20</v>
      </c>
      <c r="E175" s="33">
        <v>1</v>
      </c>
      <c r="F175" s="33">
        <v>20</v>
      </c>
    </row>
    <row r="176" spans="1:10" s="10" customFormat="1" ht="42" customHeight="1" x14ac:dyDescent="0.25">
      <c r="A176" s="25"/>
      <c r="B176" s="26" t="s">
        <v>62</v>
      </c>
      <c r="C176" s="33"/>
      <c r="D176" s="34">
        <v>8</v>
      </c>
      <c r="E176" s="33">
        <v>1</v>
      </c>
      <c r="F176" s="33">
        <v>8</v>
      </c>
    </row>
    <row r="177" spans="1:10" s="10" customFormat="1" ht="25.5" customHeight="1" x14ac:dyDescent="0.25">
      <c r="A177" s="25"/>
      <c r="B177" s="26" t="s">
        <v>63</v>
      </c>
      <c r="C177" s="33"/>
      <c r="D177" s="34">
        <v>35</v>
      </c>
      <c r="E177" s="33">
        <v>1</v>
      </c>
      <c r="F177" s="33">
        <v>35</v>
      </c>
    </row>
    <row r="178" spans="1:10" s="10" customFormat="1" ht="22.5" customHeight="1" x14ac:dyDescent="0.25">
      <c r="A178" s="25"/>
      <c r="B178" s="26" t="s">
        <v>64</v>
      </c>
      <c r="C178" s="33"/>
      <c r="D178" s="34">
        <v>8</v>
      </c>
      <c r="E178" s="33">
        <v>1</v>
      </c>
      <c r="F178" s="33">
        <v>8</v>
      </c>
    </row>
    <row r="179" spans="1:10" s="10" customFormat="1" ht="27" customHeight="1" x14ac:dyDescent="0.25">
      <c r="A179" s="25"/>
      <c r="B179" s="26" t="s">
        <v>65</v>
      </c>
      <c r="C179" s="33">
        <v>1</v>
      </c>
      <c r="D179" s="34">
        <v>25</v>
      </c>
      <c r="E179" s="33">
        <v>1</v>
      </c>
      <c r="F179" s="33">
        <v>25</v>
      </c>
    </row>
    <row r="180" spans="1:10" s="10" customFormat="1" ht="27.75" customHeight="1" x14ac:dyDescent="0.25">
      <c r="A180" s="25"/>
      <c r="B180" s="26" t="s">
        <v>66</v>
      </c>
      <c r="C180" s="33">
        <v>25</v>
      </c>
      <c r="D180" s="34">
        <v>35</v>
      </c>
      <c r="E180" s="33">
        <v>1</v>
      </c>
      <c r="F180" s="33">
        <v>35</v>
      </c>
    </row>
    <row r="181" spans="1:10" s="10" customFormat="1" ht="21.75" customHeight="1" x14ac:dyDescent="0.25">
      <c r="A181" s="25"/>
      <c r="B181" s="26" t="s">
        <v>67</v>
      </c>
      <c r="C181" s="33">
        <v>25</v>
      </c>
      <c r="D181" s="34">
        <v>20</v>
      </c>
      <c r="E181" s="33">
        <v>1</v>
      </c>
      <c r="F181" s="33">
        <v>20</v>
      </c>
    </row>
    <row r="182" spans="1:10" s="10" customFormat="1" ht="42" customHeight="1" x14ac:dyDescent="0.25">
      <c r="A182" s="25"/>
      <c r="B182" s="26" t="s">
        <v>566</v>
      </c>
      <c r="C182" s="33">
        <v>12</v>
      </c>
      <c r="D182" s="34">
        <v>20</v>
      </c>
      <c r="E182" s="33">
        <v>6</v>
      </c>
      <c r="F182" s="33">
        <v>120</v>
      </c>
    </row>
    <row r="183" spans="1:10" s="10" customFormat="1" ht="30.75" customHeight="1" x14ac:dyDescent="0.25">
      <c r="A183" s="25"/>
      <c r="B183" s="26" t="s">
        <v>566</v>
      </c>
      <c r="C183" s="33">
        <v>9</v>
      </c>
      <c r="D183" s="34">
        <v>30</v>
      </c>
      <c r="E183" s="33">
        <v>3</v>
      </c>
      <c r="F183" s="33">
        <v>90</v>
      </c>
    </row>
    <row r="184" spans="1:10" s="10" customFormat="1" ht="23.25" customHeight="1" x14ac:dyDescent="0.25">
      <c r="A184" s="25"/>
      <c r="B184" s="26" t="s">
        <v>70</v>
      </c>
      <c r="C184" s="33">
        <v>4</v>
      </c>
      <c r="D184" s="34">
        <v>40</v>
      </c>
      <c r="E184" s="33">
        <v>1</v>
      </c>
      <c r="F184" s="33">
        <v>40</v>
      </c>
    </row>
    <row r="185" spans="1:10" s="10" customFormat="1" ht="23.25" customHeight="1" x14ac:dyDescent="0.25">
      <c r="A185" s="204"/>
      <c r="B185" s="207" t="s">
        <v>565</v>
      </c>
      <c r="C185" s="2">
        <f>SUM(C174:C184)</f>
        <v>80</v>
      </c>
      <c r="D185" s="206"/>
      <c r="E185" s="2">
        <f>SUM(E174:E184)</f>
        <v>18</v>
      </c>
      <c r="F185" s="2">
        <f>SUM(F174:F184)</f>
        <v>421</v>
      </c>
    </row>
    <row r="186" spans="1:10" s="10" customFormat="1" ht="27" customHeight="1" x14ac:dyDescent="0.25">
      <c r="A186" s="203" t="s">
        <v>293</v>
      </c>
      <c r="B186" s="355" t="s">
        <v>567</v>
      </c>
      <c r="C186" s="355"/>
      <c r="D186" s="355"/>
      <c r="E186" s="355"/>
      <c r="F186" s="355"/>
    </row>
    <row r="187" spans="1:10" ht="21" customHeight="1" x14ac:dyDescent="0.2">
      <c r="A187" s="15" t="s">
        <v>71</v>
      </c>
      <c r="B187" s="16" t="s">
        <v>72</v>
      </c>
      <c r="C187" s="33"/>
      <c r="D187" s="34">
        <v>20</v>
      </c>
      <c r="E187" s="33">
        <v>1</v>
      </c>
      <c r="F187" s="33">
        <v>20</v>
      </c>
      <c r="J187" s="1"/>
    </row>
    <row r="188" spans="1:10" s="10" customFormat="1" x14ac:dyDescent="0.25">
      <c r="A188" s="25" t="s">
        <v>73</v>
      </c>
      <c r="B188" s="26" t="s">
        <v>74</v>
      </c>
      <c r="C188" s="33"/>
      <c r="D188" s="34">
        <v>25</v>
      </c>
      <c r="E188" s="33">
        <v>1</v>
      </c>
      <c r="F188" s="33">
        <v>25</v>
      </c>
    </row>
    <row r="189" spans="1:10" s="10" customFormat="1" ht="24" customHeight="1" x14ac:dyDescent="0.25">
      <c r="A189" s="25" t="s">
        <v>75</v>
      </c>
      <c r="B189" s="26" t="s">
        <v>76</v>
      </c>
      <c r="C189" s="33"/>
      <c r="D189" s="34">
        <v>6</v>
      </c>
      <c r="E189" s="33">
        <v>1</v>
      </c>
      <c r="F189" s="33">
        <v>6</v>
      </c>
    </row>
    <row r="190" spans="1:10" s="10" customFormat="1" ht="18" customHeight="1" x14ac:dyDescent="0.25">
      <c r="A190" s="25" t="s">
        <v>77</v>
      </c>
      <c r="B190" s="26" t="s">
        <v>78</v>
      </c>
      <c r="C190" s="33"/>
      <c r="D190" s="34">
        <v>20</v>
      </c>
      <c r="E190" s="33">
        <v>1</v>
      </c>
      <c r="F190" s="33">
        <v>20</v>
      </c>
    </row>
    <row r="191" spans="1:10" s="10" customFormat="1" ht="18" customHeight="1" x14ac:dyDescent="0.25">
      <c r="A191" s="25" t="s">
        <v>79</v>
      </c>
      <c r="B191" s="26" t="s">
        <v>80</v>
      </c>
      <c r="C191" s="33"/>
      <c r="D191" s="34">
        <v>4</v>
      </c>
      <c r="E191" s="33">
        <v>1</v>
      </c>
      <c r="F191" s="33">
        <v>4</v>
      </c>
    </row>
    <row r="192" spans="1:10" s="10" customFormat="1" ht="21" customHeight="1" x14ac:dyDescent="0.25">
      <c r="A192" s="25" t="s">
        <v>81</v>
      </c>
      <c r="B192" s="26" t="s">
        <v>82</v>
      </c>
      <c r="C192" s="33"/>
      <c r="D192" s="34">
        <v>20</v>
      </c>
      <c r="E192" s="33">
        <v>1</v>
      </c>
      <c r="F192" s="33">
        <v>20</v>
      </c>
    </row>
    <row r="193" spans="1:7" s="10" customFormat="1" ht="24" customHeight="1" x14ac:dyDescent="0.25">
      <c r="A193" s="25" t="s">
        <v>83</v>
      </c>
      <c r="B193" s="26" t="s">
        <v>84</v>
      </c>
      <c r="C193" s="33"/>
      <c r="D193" s="34">
        <v>10</v>
      </c>
      <c r="E193" s="33">
        <v>1</v>
      </c>
      <c r="F193" s="33">
        <v>10</v>
      </c>
    </row>
    <row r="194" spans="1:7" s="10" customFormat="1" ht="17.25" customHeight="1" x14ac:dyDescent="0.25">
      <c r="A194" s="25" t="s">
        <v>85</v>
      </c>
      <c r="B194" s="26" t="s">
        <v>86</v>
      </c>
      <c r="C194" s="33"/>
      <c r="D194" s="34">
        <v>12</v>
      </c>
      <c r="E194" s="33">
        <v>2</v>
      </c>
      <c r="F194" s="33">
        <v>24</v>
      </c>
    </row>
    <row r="195" spans="1:7" s="10" customFormat="1" ht="33" customHeight="1" x14ac:dyDescent="0.25">
      <c r="A195" s="25" t="s">
        <v>87</v>
      </c>
      <c r="B195" s="26" t="s">
        <v>88</v>
      </c>
      <c r="C195" s="33"/>
      <c r="D195" s="34">
        <v>25</v>
      </c>
      <c r="E195" s="33">
        <v>2</v>
      </c>
      <c r="F195" s="33">
        <v>50</v>
      </c>
    </row>
    <row r="196" spans="1:7" s="10" customFormat="1" ht="27.75" customHeight="1" x14ac:dyDescent="0.25">
      <c r="A196" s="25" t="s">
        <v>89</v>
      </c>
      <c r="B196" s="26" t="s">
        <v>90</v>
      </c>
      <c r="C196" s="33"/>
      <c r="D196" s="34">
        <v>6</v>
      </c>
      <c r="E196" s="33">
        <v>1</v>
      </c>
      <c r="F196" s="33">
        <v>6</v>
      </c>
    </row>
    <row r="197" spans="1:7" s="10" customFormat="1" ht="21.75" customHeight="1" x14ac:dyDescent="0.25">
      <c r="A197" s="25" t="s">
        <v>91</v>
      </c>
      <c r="B197" s="26" t="s">
        <v>92</v>
      </c>
      <c r="C197" s="33"/>
      <c r="D197" s="34">
        <v>40</v>
      </c>
      <c r="E197" s="33">
        <v>1</v>
      </c>
      <c r="F197" s="33">
        <v>40</v>
      </c>
      <c r="G197" s="145" t="s">
        <v>484</v>
      </c>
    </row>
    <row r="198" spans="1:7" s="10" customFormat="1" ht="34.5" customHeight="1" x14ac:dyDescent="0.25">
      <c r="A198" s="25" t="s">
        <v>93</v>
      </c>
      <c r="B198" s="26" t="s">
        <v>94</v>
      </c>
      <c r="C198" s="33"/>
      <c r="D198" s="34">
        <v>30</v>
      </c>
      <c r="E198" s="33">
        <v>2</v>
      </c>
      <c r="F198" s="33">
        <v>60</v>
      </c>
      <c r="G198" s="145" t="s">
        <v>484</v>
      </c>
    </row>
    <row r="199" spans="1:7" s="10" customFormat="1" ht="30.75" customHeight="1" x14ac:dyDescent="0.25">
      <c r="A199" s="25" t="s">
        <v>95</v>
      </c>
      <c r="B199" s="26" t="s">
        <v>96</v>
      </c>
      <c r="C199" s="33"/>
      <c r="D199" s="34">
        <v>25</v>
      </c>
      <c r="E199" s="33">
        <v>1</v>
      </c>
      <c r="F199" s="33">
        <v>25</v>
      </c>
      <c r="G199" s="145" t="s">
        <v>484</v>
      </c>
    </row>
    <row r="200" spans="1:7" s="10" customFormat="1" ht="31.5" customHeight="1" x14ac:dyDescent="0.25">
      <c r="A200" s="25" t="s">
        <v>97</v>
      </c>
      <c r="B200" s="26" t="s">
        <v>98</v>
      </c>
      <c r="C200" s="33"/>
      <c r="D200" s="34">
        <v>25</v>
      </c>
      <c r="E200" s="33">
        <v>3</v>
      </c>
      <c r="F200" s="33">
        <v>25</v>
      </c>
      <c r="G200" s="145" t="s">
        <v>484</v>
      </c>
    </row>
    <row r="201" spans="1:7" s="10" customFormat="1" ht="34.5" customHeight="1" x14ac:dyDescent="0.25">
      <c r="A201" s="25" t="s">
        <v>99</v>
      </c>
      <c r="B201" s="26" t="s">
        <v>100</v>
      </c>
      <c r="C201" s="33"/>
      <c r="D201" s="34">
        <v>10</v>
      </c>
      <c r="E201" s="33">
        <v>1</v>
      </c>
      <c r="F201" s="33">
        <v>10</v>
      </c>
      <c r="G201" s="145" t="s">
        <v>484</v>
      </c>
    </row>
    <row r="202" spans="1:7" s="10" customFormat="1" ht="39.75" customHeight="1" x14ac:dyDescent="0.25">
      <c r="A202" s="25" t="s">
        <v>101</v>
      </c>
      <c r="B202" s="26" t="s">
        <v>102</v>
      </c>
      <c r="C202" s="33"/>
      <c r="D202" s="34">
        <v>30</v>
      </c>
      <c r="E202" s="33">
        <v>1</v>
      </c>
      <c r="F202" s="33">
        <v>30</v>
      </c>
      <c r="G202" s="145" t="s">
        <v>484</v>
      </c>
    </row>
    <row r="203" spans="1:7" s="10" customFormat="1" ht="38.25" customHeight="1" x14ac:dyDescent="0.25">
      <c r="A203" s="25" t="s">
        <v>103</v>
      </c>
      <c r="B203" s="26" t="s">
        <v>104</v>
      </c>
      <c r="C203" s="33"/>
      <c r="D203" s="34">
        <v>30</v>
      </c>
      <c r="E203" s="33">
        <v>2</v>
      </c>
      <c r="F203" s="33">
        <v>60</v>
      </c>
      <c r="G203" s="145" t="s">
        <v>484</v>
      </c>
    </row>
    <row r="204" spans="1:7" s="10" customFormat="1" ht="21.75" customHeight="1" x14ac:dyDescent="0.25">
      <c r="A204" s="25" t="s">
        <v>105</v>
      </c>
      <c r="B204" s="26" t="s">
        <v>106</v>
      </c>
      <c r="C204" s="33"/>
      <c r="D204" s="34">
        <v>12</v>
      </c>
      <c r="E204" s="33">
        <v>1</v>
      </c>
      <c r="F204" s="33">
        <v>12</v>
      </c>
      <c r="G204" s="145" t="s">
        <v>484</v>
      </c>
    </row>
    <row r="205" spans="1:7" s="10" customFormat="1" ht="26.25" customHeight="1" x14ac:dyDescent="0.25">
      <c r="A205" s="25" t="s">
        <v>107</v>
      </c>
      <c r="B205" s="26" t="s">
        <v>108</v>
      </c>
      <c r="C205" s="33"/>
      <c r="D205" s="34">
        <v>30</v>
      </c>
      <c r="E205" s="33">
        <v>3</v>
      </c>
      <c r="F205" s="33">
        <v>90</v>
      </c>
      <c r="G205" s="145" t="s">
        <v>484</v>
      </c>
    </row>
    <row r="206" spans="1:7" s="10" customFormat="1" ht="32.25" customHeight="1" x14ac:dyDescent="0.25">
      <c r="A206" s="25" t="s">
        <v>109</v>
      </c>
      <c r="B206" s="26" t="s">
        <v>110</v>
      </c>
      <c r="C206" s="33"/>
      <c r="D206" s="34">
        <v>10</v>
      </c>
      <c r="E206" s="33">
        <v>1</v>
      </c>
      <c r="F206" s="33">
        <v>10</v>
      </c>
      <c r="G206" s="145" t="s">
        <v>484</v>
      </c>
    </row>
    <row r="207" spans="1:7" s="10" customFormat="1" ht="24.75" customHeight="1" x14ac:dyDescent="0.25">
      <c r="A207" s="25" t="s">
        <v>111</v>
      </c>
      <c r="B207" s="26" t="s">
        <v>112</v>
      </c>
      <c r="C207" s="33"/>
      <c r="D207" s="34">
        <v>40</v>
      </c>
      <c r="E207" s="33">
        <v>1</v>
      </c>
      <c r="F207" s="33">
        <v>40</v>
      </c>
      <c r="G207" s="145" t="s">
        <v>484</v>
      </c>
    </row>
    <row r="208" spans="1:7" s="10" customFormat="1" ht="27.75" customHeight="1" x14ac:dyDescent="0.25">
      <c r="A208" s="25" t="s">
        <v>113</v>
      </c>
      <c r="B208" s="26" t="s">
        <v>114</v>
      </c>
      <c r="C208" s="33"/>
      <c r="D208" s="34">
        <v>20</v>
      </c>
      <c r="E208" s="33">
        <v>1</v>
      </c>
      <c r="F208" s="33">
        <v>20</v>
      </c>
      <c r="G208" s="152" t="s">
        <v>485</v>
      </c>
    </row>
    <row r="209" spans="1:10" s="10" customFormat="1" ht="27.75" customHeight="1" x14ac:dyDescent="0.25">
      <c r="A209" s="25" t="s">
        <v>115</v>
      </c>
      <c r="B209" s="26" t="s">
        <v>116</v>
      </c>
      <c r="C209" s="33"/>
      <c r="D209" s="34">
        <v>8</v>
      </c>
      <c r="E209" s="33">
        <v>1</v>
      </c>
      <c r="F209" s="33">
        <v>8</v>
      </c>
      <c r="G209" s="145" t="s">
        <v>484</v>
      </c>
    </row>
    <row r="210" spans="1:10" s="10" customFormat="1" ht="27.75" customHeight="1" x14ac:dyDescent="0.25">
      <c r="A210" s="25" t="s">
        <v>117</v>
      </c>
      <c r="B210" s="26" t="s">
        <v>118</v>
      </c>
      <c r="C210" s="33"/>
      <c r="D210" s="34">
        <v>10</v>
      </c>
      <c r="E210" s="33">
        <v>1</v>
      </c>
      <c r="F210" s="33">
        <v>10</v>
      </c>
    </row>
    <row r="211" spans="1:10" s="10" customFormat="1" ht="18" customHeight="1" x14ac:dyDescent="0.25">
      <c r="A211" s="25" t="s">
        <v>119</v>
      </c>
      <c r="B211" s="26" t="s">
        <v>120</v>
      </c>
      <c r="C211" s="33"/>
      <c r="D211" s="34">
        <v>6</v>
      </c>
      <c r="E211" s="33">
        <v>4</v>
      </c>
      <c r="F211" s="33">
        <v>24</v>
      </c>
    </row>
    <row r="212" spans="1:10" s="10" customFormat="1" ht="27.75" customHeight="1" x14ac:dyDescent="0.25">
      <c r="A212" s="208"/>
      <c r="B212" s="205" t="s">
        <v>569</v>
      </c>
      <c r="C212" s="2"/>
      <c r="D212" s="206"/>
      <c r="E212" s="2">
        <f>SUM(E187:E211)</f>
        <v>36</v>
      </c>
      <c r="F212" s="2">
        <f>SUM(F187:F211)</f>
        <v>649</v>
      </c>
    </row>
    <row r="213" spans="1:10" ht="30" customHeight="1" x14ac:dyDescent="0.2">
      <c r="A213" s="169"/>
      <c r="B213" s="172" t="s">
        <v>218</v>
      </c>
      <c r="C213" s="199">
        <f>SUM(C185+C212)</f>
        <v>80</v>
      </c>
      <c r="D213" s="199"/>
      <c r="E213" s="199">
        <f>SUM(E185+E212)</f>
        <v>54</v>
      </c>
      <c r="F213" s="199">
        <f>SUM(F185+F212)</f>
        <v>1070</v>
      </c>
      <c r="J213" s="1"/>
    </row>
    <row r="214" spans="1:10" ht="24.75" customHeight="1" x14ac:dyDescent="0.2">
      <c r="A214" s="362" t="s">
        <v>568</v>
      </c>
      <c r="B214" s="359"/>
      <c r="C214" s="359"/>
      <c r="D214" s="359"/>
      <c r="E214" s="359"/>
      <c r="F214" s="360"/>
      <c r="J214" s="1"/>
    </row>
    <row r="215" spans="1:10" ht="21" customHeight="1" x14ac:dyDescent="0.2">
      <c r="A215" s="25"/>
      <c r="B215" s="26" t="s">
        <v>121</v>
      </c>
      <c r="C215" s="33"/>
      <c r="D215" s="34">
        <v>10</v>
      </c>
      <c r="E215" s="33">
        <v>1</v>
      </c>
      <c r="F215" s="33">
        <v>10</v>
      </c>
      <c r="J215" s="1"/>
    </row>
    <row r="216" spans="1:10" ht="23.25" customHeight="1" x14ac:dyDescent="0.2">
      <c r="A216" s="25"/>
      <c r="B216" s="26" t="s">
        <v>122</v>
      </c>
      <c r="C216" s="33"/>
      <c r="D216" s="34">
        <v>10</v>
      </c>
      <c r="E216" s="33">
        <v>1</v>
      </c>
      <c r="F216" s="33">
        <v>10</v>
      </c>
      <c r="J216" s="1"/>
    </row>
    <row r="217" spans="1:10" ht="17.25" customHeight="1" x14ac:dyDescent="0.2">
      <c r="A217" s="25"/>
      <c r="B217" s="26" t="s">
        <v>123</v>
      </c>
      <c r="C217" s="33"/>
      <c r="D217" s="34">
        <v>6</v>
      </c>
      <c r="E217" s="33">
        <v>1</v>
      </c>
      <c r="F217" s="33">
        <v>6</v>
      </c>
      <c r="J217" s="1"/>
    </row>
    <row r="218" spans="1:10" ht="22.5" customHeight="1" x14ac:dyDescent="0.2">
      <c r="A218" s="25"/>
      <c r="B218" s="26" t="s">
        <v>124</v>
      </c>
      <c r="C218" s="33"/>
      <c r="D218" s="34">
        <v>12</v>
      </c>
      <c r="E218" s="33">
        <v>1</v>
      </c>
      <c r="F218" s="33">
        <v>12</v>
      </c>
      <c r="J218" s="1"/>
    </row>
    <row r="219" spans="1:10" ht="24" customHeight="1" x14ac:dyDescent="0.2">
      <c r="A219" s="25"/>
      <c r="B219" s="26" t="s">
        <v>125</v>
      </c>
      <c r="C219" s="33"/>
      <c r="D219" s="34">
        <v>15</v>
      </c>
      <c r="E219" s="33">
        <v>1</v>
      </c>
      <c r="F219" s="33">
        <v>15</v>
      </c>
      <c r="J219" s="1"/>
    </row>
    <row r="220" spans="1:10" ht="25.5" customHeight="1" x14ac:dyDescent="0.2">
      <c r="A220" s="25"/>
      <c r="B220" s="26" t="s">
        <v>126</v>
      </c>
      <c r="C220" s="33"/>
      <c r="D220" s="39">
        <v>20</v>
      </c>
      <c r="E220" s="33">
        <v>1</v>
      </c>
      <c r="F220" s="33">
        <v>20</v>
      </c>
      <c r="J220" s="1"/>
    </row>
    <row r="221" spans="1:10" ht="21.75" customHeight="1" x14ac:dyDescent="0.2">
      <c r="A221" s="25"/>
      <c r="B221" s="26" t="s">
        <v>127</v>
      </c>
      <c r="C221" s="33"/>
      <c r="D221" s="39">
        <v>20</v>
      </c>
      <c r="E221" s="33">
        <v>1</v>
      </c>
      <c r="F221" s="33">
        <v>20</v>
      </c>
      <c r="J221" s="1"/>
    </row>
    <row r="222" spans="1:10" ht="17.25" customHeight="1" x14ac:dyDescent="0.2">
      <c r="A222" s="25"/>
      <c r="B222" s="26" t="s">
        <v>128</v>
      </c>
      <c r="C222" s="33"/>
      <c r="D222" s="34">
        <v>12</v>
      </c>
      <c r="E222" s="33">
        <v>1</v>
      </c>
      <c r="F222" s="33">
        <v>12</v>
      </c>
      <c r="J222" s="1"/>
    </row>
    <row r="223" spans="1:10" ht="21.75" customHeight="1" x14ac:dyDescent="0.2">
      <c r="A223" s="25"/>
      <c r="B223" s="26" t="s">
        <v>129</v>
      </c>
      <c r="C223" s="33"/>
      <c r="D223" s="34">
        <v>20</v>
      </c>
      <c r="E223" s="33">
        <v>2</v>
      </c>
      <c r="F223" s="33">
        <v>40</v>
      </c>
      <c r="J223" s="1"/>
    </row>
    <row r="224" spans="1:10" ht="21.75" customHeight="1" x14ac:dyDescent="0.2">
      <c r="A224" s="25"/>
      <c r="B224" s="26" t="s">
        <v>130</v>
      </c>
      <c r="C224" s="33"/>
      <c r="D224" s="34">
        <v>8</v>
      </c>
      <c r="E224" s="33">
        <v>1</v>
      </c>
      <c r="F224" s="33">
        <v>8</v>
      </c>
      <c r="J224" s="1"/>
    </row>
    <row r="225" spans="1:10" ht="22.5" customHeight="1" x14ac:dyDescent="0.2">
      <c r="A225" s="25"/>
      <c r="B225" s="26" t="s">
        <v>131</v>
      </c>
      <c r="C225" s="33"/>
      <c r="D225" s="34">
        <v>25</v>
      </c>
      <c r="E225" s="33">
        <v>2</v>
      </c>
      <c r="F225" s="33">
        <v>50</v>
      </c>
      <c r="J225" s="1"/>
    </row>
    <row r="226" spans="1:10" ht="19.5" customHeight="1" x14ac:dyDescent="0.2">
      <c r="A226" s="25"/>
      <c r="B226" s="26" t="s">
        <v>131</v>
      </c>
      <c r="C226" s="33"/>
      <c r="D226" s="34">
        <v>15</v>
      </c>
      <c r="E226" s="33">
        <v>1</v>
      </c>
      <c r="F226" s="33">
        <v>15</v>
      </c>
      <c r="J226" s="1"/>
    </row>
    <row r="227" spans="1:10" ht="24" customHeight="1" x14ac:dyDescent="0.2">
      <c r="A227" s="25"/>
      <c r="B227" s="26" t="s">
        <v>132</v>
      </c>
      <c r="C227" s="33"/>
      <c r="D227" s="34">
        <v>25</v>
      </c>
      <c r="E227" s="33">
        <v>1</v>
      </c>
      <c r="F227" s="33">
        <v>25</v>
      </c>
      <c r="J227" s="1"/>
    </row>
    <row r="228" spans="1:10" ht="23.25" customHeight="1" x14ac:dyDescent="0.2">
      <c r="A228" s="25"/>
      <c r="B228" s="26" t="s">
        <v>133</v>
      </c>
      <c r="C228" s="33"/>
      <c r="D228" s="34">
        <v>25</v>
      </c>
      <c r="E228" s="33">
        <v>1</v>
      </c>
      <c r="F228" s="33">
        <v>25</v>
      </c>
      <c r="J228" s="1"/>
    </row>
    <row r="229" spans="1:10" ht="25.5" customHeight="1" x14ac:dyDescent="0.2">
      <c r="A229" s="25"/>
      <c r="B229" s="26" t="s">
        <v>134</v>
      </c>
      <c r="C229" s="33"/>
      <c r="D229" s="34">
        <v>10</v>
      </c>
      <c r="E229" s="33">
        <v>1</v>
      </c>
      <c r="F229" s="33">
        <v>10</v>
      </c>
      <c r="J229" s="1"/>
    </row>
    <row r="230" spans="1:10" ht="17.25" customHeight="1" x14ac:dyDescent="0.2">
      <c r="A230" s="25"/>
      <c r="B230" s="26" t="s">
        <v>135</v>
      </c>
      <c r="C230" s="33"/>
      <c r="D230" s="34">
        <v>25</v>
      </c>
      <c r="E230" s="33">
        <v>1</v>
      </c>
      <c r="F230" s="33">
        <v>25</v>
      </c>
      <c r="J230" s="1"/>
    </row>
    <row r="231" spans="1:10" ht="18.75" customHeight="1" x14ac:dyDescent="0.2">
      <c r="A231" s="25"/>
      <c r="B231" s="26" t="s">
        <v>136</v>
      </c>
      <c r="C231" s="33"/>
      <c r="D231" s="34">
        <v>25</v>
      </c>
      <c r="E231" s="33">
        <v>1</v>
      </c>
      <c r="F231" s="33">
        <v>25</v>
      </c>
      <c r="J231" s="1"/>
    </row>
    <row r="232" spans="1:10" ht="24" customHeight="1" x14ac:dyDescent="0.2">
      <c r="A232" s="25"/>
      <c r="B232" s="26" t="s">
        <v>137</v>
      </c>
      <c r="C232" s="33"/>
      <c r="D232" s="34">
        <v>20</v>
      </c>
      <c r="E232" s="33">
        <v>1</v>
      </c>
      <c r="F232" s="33">
        <v>20</v>
      </c>
      <c r="J232" s="1"/>
    </row>
    <row r="233" spans="1:10" ht="18" customHeight="1" x14ac:dyDescent="0.2">
      <c r="A233" s="25"/>
      <c r="B233" s="26" t="s">
        <v>138</v>
      </c>
      <c r="C233" s="33"/>
      <c r="D233" s="34">
        <v>25</v>
      </c>
      <c r="E233" s="33">
        <v>1</v>
      </c>
      <c r="F233" s="33">
        <v>25</v>
      </c>
      <c r="J233" s="1"/>
    </row>
    <row r="234" spans="1:10" ht="23.25" customHeight="1" x14ac:dyDescent="0.2">
      <c r="A234" s="25"/>
      <c r="B234" s="26" t="s">
        <v>139</v>
      </c>
      <c r="C234" s="33"/>
      <c r="D234" s="34">
        <v>10</v>
      </c>
      <c r="E234" s="33">
        <v>1</v>
      </c>
      <c r="F234" s="33">
        <v>10</v>
      </c>
      <c r="J234" s="1"/>
    </row>
    <row r="235" spans="1:10" ht="19.5" customHeight="1" x14ac:dyDescent="0.2">
      <c r="A235" s="25"/>
      <c r="B235" s="26" t="s">
        <v>140</v>
      </c>
      <c r="C235" s="33"/>
      <c r="D235" s="34">
        <v>10</v>
      </c>
      <c r="E235" s="33">
        <v>1</v>
      </c>
      <c r="F235" s="33">
        <v>10</v>
      </c>
      <c r="J235" s="1"/>
    </row>
    <row r="236" spans="1:10" ht="27.75" customHeight="1" x14ac:dyDescent="0.2">
      <c r="A236" s="25"/>
      <c r="B236" s="26" t="s">
        <v>141</v>
      </c>
      <c r="C236" s="33"/>
      <c r="D236" s="34">
        <v>25</v>
      </c>
      <c r="E236" s="33">
        <v>1</v>
      </c>
      <c r="F236" s="33">
        <v>25</v>
      </c>
      <c r="J236" s="1"/>
    </row>
    <row r="237" spans="1:10" ht="25.5" customHeight="1" x14ac:dyDescent="0.2">
      <c r="A237" s="25"/>
      <c r="B237" s="26" t="s">
        <v>142</v>
      </c>
      <c r="C237" s="33"/>
      <c r="D237" s="34">
        <v>1</v>
      </c>
      <c r="E237" s="33">
        <v>1</v>
      </c>
      <c r="F237" s="33">
        <v>1</v>
      </c>
      <c r="J237" s="1"/>
    </row>
    <row r="238" spans="1:10" ht="23.25" customHeight="1" x14ac:dyDescent="0.2">
      <c r="A238" s="25"/>
      <c r="B238" s="26" t="s">
        <v>143</v>
      </c>
      <c r="C238" s="33"/>
      <c r="D238" s="34">
        <v>1</v>
      </c>
      <c r="E238" s="33">
        <v>1</v>
      </c>
      <c r="F238" s="33">
        <v>1</v>
      </c>
      <c r="J238" s="1"/>
    </row>
    <row r="239" spans="1:10" ht="24" customHeight="1" x14ac:dyDescent="0.2">
      <c r="A239" s="25"/>
      <c r="B239" s="26" t="s">
        <v>144</v>
      </c>
      <c r="C239" s="33"/>
      <c r="D239" s="34">
        <v>15</v>
      </c>
      <c r="E239" s="33">
        <v>1</v>
      </c>
      <c r="F239" s="33">
        <v>15</v>
      </c>
      <c r="J239" s="1"/>
    </row>
    <row r="240" spans="1:10" ht="24.75" customHeight="1" x14ac:dyDescent="0.2">
      <c r="A240" s="25"/>
      <c r="B240" s="26" t="s">
        <v>90</v>
      </c>
      <c r="C240" s="33"/>
      <c r="D240" s="34">
        <v>10</v>
      </c>
      <c r="E240" s="33">
        <v>1</v>
      </c>
      <c r="F240" s="33">
        <v>10</v>
      </c>
      <c r="J240" s="1"/>
    </row>
    <row r="241" spans="1:41" ht="21.75" customHeight="1" x14ac:dyDescent="0.2">
      <c r="A241" s="25"/>
      <c r="B241" s="26" t="s">
        <v>145</v>
      </c>
      <c r="C241" s="33"/>
      <c r="D241" s="34">
        <v>10</v>
      </c>
      <c r="E241" s="33">
        <v>1</v>
      </c>
      <c r="F241" s="33">
        <v>10</v>
      </c>
      <c r="J241" s="1"/>
    </row>
    <row r="242" spans="1:41" ht="18" customHeight="1" x14ac:dyDescent="0.2">
      <c r="A242" s="25"/>
      <c r="B242" s="26" t="s">
        <v>146</v>
      </c>
      <c r="C242" s="33"/>
      <c r="D242" s="34">
        <v>20</v>
      </c>
      <c r="E242" s="33">
        <v>1</v>
      </c>
      <c r="F242" s="33">
        <v>20</v>
      </c>
      <c r="J242" s="1"/>
    </row>
    <row r="243" spans="1:41" ht="21" customHeight="1" x14ac:dyDescent="0.2">
      <c r="A243" s="25"/>
      <c r="B243" s="26"/>
      <c r="C243" s="33"/>
      <c r="D243" s="34">
        <v>15</v>
      </c>
      <c r="E243" s="33">
        <v>1</v>
      </c>
      <c r="F243" s="33">
        <v>15</v>
      </c>
      <c r="J243" s="1"/>
    </row>
    <row r="244" spans="1:41" ht="29.25" customHeight="1" x14ac:dyDescent="0.2">
      <c r="A244" s="210"/>
      <c r="B244" s="211" t="s">
        <v>570</v>
      </c>
      <c r="C244" s="199"/>
      <c r="D244" s="199">
        <f>SUM(D215:D243)</f>
        <v>445</v>
      </c>
      <c r="E244" s="199">
        <f>SUM(E215:E243)</f>
        <v>31</v>
      </c>
      <c r="F244" s="199">
        <f>SUM(F215:F243)</f>
        <v>490</v>
      </c>
      <c r="J244" s="1"/>
    </row>
    <row r="245" spans="1:41" ht="36.75" customHeight="1" x14ac:dyDescent="0.2">
      <c r="A245" s="326" t="s">
        <v>571</v>
      </c>
      <c r="B245" s="327"/>
      <c r="C245" s="327"/>
      <c r="D245" s="327"/>
      <c r="E245" s="327"/>
      <c r="F245" s="328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</row>
    <row r="246" spans="1:41" ht="21" x14ac:dyDescent="0.35">
      <c r="A246" s="216" t="s">
        <v>10</v>
      </c>
      <c r="B246" s="320" t="s">
        <v>572</v>
      </c>
      <c r="C246" s="320"/>
      <c r="D246" s="320"/>
      <c r="E246" s="320"/>
      <c r="F246" s="321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</row>
    <row r="247" spans="1:41" x14ac:dyDescent="0.2">
      <c r="A247" s="25"/>
      <c r="B247" s="26" t="s">
        <v>20</v>
      </c>
      <c r="C247" s="33">
        <v>1</v>
      </c>
      <c r="D247" s="34">
        <v>15</v>
      </c>
      <c r="E247" s="33">
        <v>1</v>
      </c>
      <c r="F247" s="33">
        <v>15</v>
      </c>
      <c r="J247" s="1"/>
    </row>
    <row r="248" spans="1:41" x14ac:dyDescent="0.2">
      <c r="A248" s="25"/>
      <c r="B248" s="26" t="s">
        <v>147</v>
      </c>
      <c r="C248" s="33">
        <v>1</v>
      </c>
      <c r="D248" s="34">
        <v>12</v>
      </c>
      <c r="E248" s="33">
        <v>1</v>
      </c>
      <c r="F248" s="33">
        <v>12</v>
      </c>
      <c r="J248" s="1"/>
    </row>
    <row r="249" spans="1:41" ht="25.5" x14ac:dyDescent="0.2">
      <c r="A249" s="25"/>
      <c r="B249" s="16" t="s">
        <v>148</v>
      </c>
      <c r="C249" s="33">
        <v>9</v>
      </c>
      <c r="D249" s="34">
        <v>15</v>
      </c>
      <c r="E249" s="33">
        <v>3</v>
      </c>
      <c r="F249" s="33">
        <v>45</v>
      </c>
      <c r="J249" s="1"/>
    </row>
    <row r="250" spans="1:41" ht="25.5" x14ac:dyDescent="0.2">
      <c r="A250" s="25"/>
      <c r="B250" s="16" t="s">
        <v>148</v>
      </c>
      <c r="C250" s="33">
        <v>4</v>
      </c>
      <c r="D250" s="34">
        <v>20</v>
      </c>
      <c r="E250" s="33">
        <v>1</v>
      </c>
      <c r="F250" s="33">
        <v>20</v>
      </c>
      <c r="J250" s="1"/>
    </row>
    <row r="251" spans="1:41" ht="25.5" x14ac:dyDescent="0.2">
      <c r="A251" s="9"/>
      <c r="B251" s="16" t="s">
        <v>149</v>
      </c>
      <c r="C251" s="33"/>
      <c r="D251" s="33">
        <v>50</v>
      </c>
      <c r="E251" s="33">
        <v>1</v>
      </c>
      <c r="F251" s="33">
        <f t="shared" ref="F251" si="1">D251*E251</f>
        <v>50</v>
      </c>
      <c r="J251" s="1"/>
    </row>
    <row r="252" spans="1:41" ht="25.5" x14ac:dyDescent="0.2">
      <c r="A252" s="9"/>
      <c r="B252" s="16" t="s">
        <v>150</v>
      </c>
      <c r="C252" s="33"/>
      <c r="D252" s="33">
        <v>30</v>
      </c>
      <c r="E252" s="33">
        <v>1</v>
      </c>
      <c r="F252" s="33">
        <f>D252*E252</f>
        <v>30</v>
      </c>
      <c r="J252" s="1"/>
    </row>
    <row r="253" spans="1:41" ht="20.25" customHeight="1" x14ac:dyDescent="0.2">
      <c r="A253" s="9"/>
      <c r="B253" s="16" t="s">
        <v>151</v>
      </c>
      <c r="C253" s="33"/>
      <c r="D253" s="33">
        <v>20</v>
      </c>
      <c r="E253" s="33">
        <v>1</v>
      </c>
      <c r="F253" s="33">
        <f>D253*E253</f>
        <v>20</v>
      </c>
      <c r="J253" s="1"/>
    </row>
    <row r="254" spans="1:41" ht="38.25" x14ac:dyDescent="0.2">
      <c r="A254" s="25"/>
      <c r="B254" s="16" t="s">
        <v>152</v>
      </c>
      <c r="C254" s="33"/>
      <c r="D254" s="34">
        <v>15</v>
      </c>
      <c r="E254" s="33">
        <v>1</v>
      </c>
      <c r="F254" s="33">
        <v>15</v>
      </c>
      <c r="J254" s="1"/>
    </row>
    <row r="255" spans="1:41" ht="25.5" x14ac:dyDescent="0.2">
      <c r="A255" s="25"/>
      <c r="B255" s="19" t="s">
        <v>153</v>
      </c>
      <c r="C255" s="33"/>
      <c r="D255" s="34">
        <v>20</v>
      </c>
      <c r="E255" s="33">
        <v>1</v>
      </c>
      <c r="F255" s="33">
        <v>20</v>
      </c>
      <c r="J255" s="1"/>
    </row>
    <row r="256" spans="1:41" ht="38.25" x14ac:dyDescent="0.2">
      <c r="A256" s="25"/>
      <c r="B256" s="16" t="s">
        <v>154</v>
      </c>
      <c r="C256" s="33"/>
      <c r="D256" s="34">
        <v>35</v>
      </c>
      <c r="E256" s="33">
        <v>1</v>
      </c>
      <c r="F256" s="33">
        <v>35</v>
      </c>
      <c r="J256" s="1"/>
    </row>
    <row r="257" spans="1:10" ht="25.5" x14ac:dyDescent="0.2">
      <c r="A257" s="25"/>
      <c r="B257" s="26" t="s">
        <v>155</v>
      </c>
      <c r="C257" s="33"/>
      <c r="D257" s="34">
        <v>10</v>
      </c>
      <c r="E257" s="33">
        <v>1</v>
      </c>
      <c r="F257" s="33">
        <v>10</v>
      </c>
      <c r="J257" s="1"/>
    </row>
    <row r="258" spans="1:10" ht="25.5" x14ac:dyDescent="0.2">
      <c r="A258" s="25"/>
      <c r="B258" s="26" t="s">
        <v>156</v>
      </c>
      <c r="C258" s="33"/>
      <c r="D258" s="34">
        <v>20</v>
      </c>
      <c r="E258" s="33">
        <v>1</v>
      </c>
      <c r="F258" s="33">
        <v>20</v>
      </c>
      <c r="J258" s="1"/>
    </row>
    <row r="259" spans="1:10" ht="25.5" x14ac:dyDescent="0.2">
      <c r="A259" s="25"/>
      <c r="B259" s="26" t="s">
        <v>157</v>
      </c>
      <c r="C259" s="33"/>
      <c r="D259" s="34">
        <v>10</v>
      </c>
      <c r="E259" s="33">
        <v>1</v>
      </c>
      <c r="F259" s="33">
        <v>10</v>
      </c>
      <c r="J259" s="1"/>
    </row>
    <row r="260" spans="1:10" ht="25.5" x14ac:dyDescent="0.2">
      <c r="A260" s="25"/>
      <c r="B260" s="29" t="s">
        <v>158</v>
      </c>
      <c r="C260" s="58"/>
      <c r="D260" s="57">
        <v>20</v>
      </c>
      <c r="E260" s="58">
        <v>1</v>
      </c>
      <c r="F260" s="58">
        <v>20</v>
      </c>
      <c r="J260" s="1"/>
    </row>
    <row r="261" spans="1:10" ht="26.25" customHeight="1" x14ac:dyDescent="0.2">
      <c r="A261" s="25"/>
      <c r="B261" s="29" t="s">
        <v>159</v>
      </c>
      <c r="C261" s="58"/>
      <c r="D261" s="57">
        <v>15</v>
      </c>
      <c r="E261" s="58">
        <v>1</v>
      </c>
      <c r="F261" s="58">
        <v>15</v>
      </c>
      <c r="J261" s="1"/>
    </row>
    <row r="262" spans="1:10" ht="21" customHeight="1" x14ac:dyDescent="0.2">
      <c r="A262" s="9"/>
      <c r="B262" s="48" t="s">
        <v>160</v>
      </c>
      <c r="C262" s="33"/>
      <c r="D262" s="33">
        <v>20</v>
      </c>
      <c r="E262" s="33">
        <v>1</v>
      </c>
      <c r="F262" s="33">
        <f t="shared" ref="F262:F266" si="2">D262*E262</f>
        <v>20</v>
      </c>
      <c r="J262" s="1"/>
    </row>
    <row r="263" spans="1:10" ht="22.5" customHeight="1" x14ac:dyDescent="0.2">
      <c r="A263" s="9"/>
      <c r="B263" s="48" t="s">
        <v>161</v>
      </c>
      <c r="C263" s="33"/>
      <c r="D263" s="33">
        <v>15</v>
      </c>
      <c r="E263" s="33">
        <v>1</v>
      </c>
      <c r="F263" s="33">
        <f t="shared" si="2"/>
        <v>15</v>
      </c>
      <c r="J263" s="1"/>
    </row>
    <row r="264" spans="1:10" ht="22.5" customHeight="1" x14ac:dyDescent="0.2">
      <c r="A264" s="9"/>
      <c r="B264" s="9" t="s">
        <v>162</v>
      </c>
      <c r="C264" s="33"/>
      <c r="D264" s="33">
        <v>20</v>
      </c>
      <c r="E264" s="33">
        <v>1</v>
      </c>
      <c r="F264" s="33">
        <f t="shared" si="2"/>
        <v>20</v>
      </c>
      <c r="J264" s="1"/>
    </row>
    <row r="265" spans="1:10" ht="21" customHeight="1" x14ac:dyDescent="0.2">
      <c r="A265" s="9"/>
      <c r="B265" s="9" t="s">
        <v>163</v>
      </c>
      <c r="C265" s="33"/>
      <c r="D265" s="33">
        <v>4</v>
      </c>
      <c r="E265" s="33">
        <v>1</v>
      </c>
      <c r="F265" s="33">
        <f t="shared" si="2"/>
        <v>4</v>
      </c>
      <c r="J265" s="1"/>
    </row>
    <row r="266" spans="1:10" ht="24.75" customHeight="1" x14ac:dyDescent="0.2">
      <c r="A266" s="9"/>
      <c r="B266" s="9" t="s">
        <v>67</v>
      </c>
      <c r="C266" s="33"/>
      <c r="D266" s="33">
        <v>6</v>
      </c>
      <c r="E266" s="33">
        <v>1</v>
      </c>
      <c r="F266" s="33">
        <f t="shared" si="2"/>
        <v>6</v>
      </c>
      <c r="J266" s="1"/>
    </row>
    <row r="267" spans="1:10" ht="22.5" customHeight="1" x14ac:dyDescent="0.2">
      <c r="A267" s="212"/>
      <c r="B267" s="213" t="s">
        <v>218</v>
      </c>
      <c r="C267" s="214">
        <f>SUM(C247:C262)</f>
        <v>15</v>
      </c>
      <c r="D267" s="214">
        <f>SUM(D247:D266)</f>
        <v>372</v>
      </c>
      <c r="E267" s="214">
        <f>SUM(E247:E266)</f>
        <v>22</v>
      </c>
      <c r="F267" s="215">
        <f>SUM(F247:F266)</f>
        <v>402</v>
      </c>
      <c r="J267" s="1"/>
    </row>
    <row r="268" spans="1:10" ht="24.75" customHeight="1" x14ac:dyDescent="0.3">
      <c r="A268" s="202" t="s">
        <v>293</v>
      </c>
      <c r="B268" s="332" t="s">
        <v>486</v>
      </c>
      <c r="C268" s="333"/>
      <c r="D268" s="333"/>
      <c r="E268" s="333"/>
      <c r="F268" s="334"/>
      <c r="J268" s="1"/>
    </row>
    <row r="269" spans="1:10" ht="15.75" customHeight="1" x14ac:dyDescent="0.2">
      <c r="A269" s="160"/>
      <c r="B269" s="9" t="s">
        <v>164</v>
      </c>
      <c r="C269" s="124">
        <v>1</v>
      </c>
      <c r="D269" s="124">
        <v>20</v>
      </c>
      <c r="E269" s="124">
        <v>1</v>
      </c>
      <c r="F269" s="33">
        <f>D269*E269</f>
        <v>20</v>
      </c>
      <c r="J269" s="1"/>
    </row>
    <row r="270" spans="1:10" ht="28.5" customHeight="1" x14ac:dyDescent="0.2">
      <c r="A270" s="160"/>
      <c r="B270" s="11" t="s">
        <v>165</v>
      </c>
      <c r="C270" s="124"/>
      <c r="D270" s="124">
        <v>20</v>
      </c>
      <c r="E270" s="124">
        <v>1</v>
      </c>
      <c r="F270" s="33">
        <f>D270*E270</f>
        <v>20</v>
      </c>
      <c r="J270" s="1"/>
    </row>
    <row r="271" spans="1:10" ht="18" customHeight="1" x14ac:dyDescent="0.2">
      <c r="A271" s="219"/>
      <c r="B271" s="217" t="s">
        <v>218</v>
      </c>
      <c r="C271" s="2">
        <f>SUM(C269:C270)</f>
        <v>1</v>
      </c>
      <c r="D271" s="2"/>
      <c r="E271" s="2">
        <f>SUM(E269:E270)</f>
        <v>2</v>
      </c>
      <c r="F271" s="2">
        <f>SUM(F269:F270)</f>
        <v>40</v>
      </c>
      <c r="J271" s="1"/>
    </row>
    <row r="272" spans="1:10" ht="18.75" x14ac:dyDescent="0.3">
      <c r="A272" s="220" t="s">
        <v>196</v>
      </c>
      <c r="B272" s="332" t="s">
        <v>573</v>
      </c>
      <c r="C272" s="333"/>
      <c r="D272" s="333"/>
      <c r="E272" s="333"/>
      <c r="F272" s="334"/>
      <c r="J272" s="1"/>
    </row>
    <row r="273" spans="1:10" x14ac:dyDescent="0.2">
      <c r="A273" s="160"/>
      <c r="B273" s="11" t="s">
        <v>21</v>
      </c>
      <c r="C273" s="124">
        <v>2</v>
      </c>
      <c r="D273" s="124">
        <v>12</v>
      </c>
      <c r="E273" s="124">
        <v>1</v>
      </c>
      <c r="F273" s="33">
        <f>D273*E273</f>
        <v>12</v>
      </c>
      <c r="J273" s="1"/>
    </row>
    <row r="274" spans="1:10" x14ac:dyDescent="0.2">
      <c r="A274" s="221"/>
      <c r="B274" s="48" t="s">
        <v>166</v>
      </c>
      <c r="C274" s="124">
        <v>5</v>
      </c>
      <c r="D274" s="124">
        <v>40</v>
      </c>
      <c r="E274" s="124">
        <v>1</v>
      </c>
      <c r="F274" s="33">
        <f>D274*E274</f>
        <v>40</v>
      </c>
      <c r="J274" s="1"/>
    </row>
    <row r="275" spans="1:10" ht="25.5" x14ac:dyDescent="0.2">
      <c r="A275" s="160"/>
      <c r="B275" s="97" t="s">
        <v>167</v>
      </c>
      <c r="C275" s="125"/>
      <c r="D275" s="124">
        <v>15</v>
      </c>
      <c r="E275" s="124">
        <v>1</v>
      </c>
      <c r="F275" s="33">
        <f>D275*E275</f>
        <v>15</v>
      </c>
      <c r="J275" s="1"/>
    </row>
    <row r="276" spans="1:10" ht="13.5" customHeight="1" x14ac:dyDescent="0.2">
      <c r="A276" s="160"/>
      <c r="B276" s="9" t="s">
        <v>162</v>
      </c>
      <c r="C276" s="124"/>
      <c r="D276" s="124">
        <v>15</v>
      </c>
      <c r="E276" s="124">
        <v>1</v>
      </c>
      <c r="F276" s="33">
        <f>D276*E276</f>
        <v>15</v>
      </c>
      <c r="J276" s="1"/>
    </row>
    <row r="277" spans="1:10" ht="21.75" customHeight="1" x14ac:dyDescent="0.2">
      <c r="A277" s="219"/>
      <c r="B277" s="212" t="s">
        <v>218</v>
      </c>
      <c r="C277" s="2">
        <f>SUM(C273:C276)</f>
        <v>7</v>
      </c>
      <c r="D277" s="2"/>
      <c r="E277" s="2">
        <f>SUM(E273:E276)</f>
        <v>4</v>
      </c>
      <c r="F277" s="2">
        <f>SUM(F273:F276)</f>
        <v>82</v>
      </c>
      <c r="J277" s="1"/>
    </row>
    <row r="278" spans="1:10" ht="18.75" x14ac:dyDescent="0.3">
      <c r="A278" s="220" t="s">
        <v>206</v>
      </c>
      <c r="B278" s="332" t="s">
        <v>574</v>
      </c>
      <c r="C278" s="333"/>
      <c r="D278" s="333"/>
      <c r="E278" s="333"/>
      <c r="F278" s="334"/>
      <c r="J278" s="1"/>
    </row>
    <row r="279" spans="1:10" x14ac:dyDescent="0.2">
      <c r="A279" s="160"/>
      <c r="B279" s="11" t="s">
        <v>21</v>
      </c>
      <c r="C279" s="124">
        <v>2</v>
      </c>
      <c r="D279" s="124">
        <v>12</v>
      </c>
      <c r="E279" s="124">
        <v>1</v>
      </c>
      <c r="F279" s="33">
        <f>D279*E279</f>
        <v>12</v>
      </c>
      <c r="J279" s="1"/>
    </row>
    <row r="280" spans="1:10" x14ac:dyDescent="0.2">
      <c r="A280" s="221"/>
      <c r="B280" s="48" t="s">
        <v>166</v>
      </c>
      <c r="C280" s="124">
        <v>5</v>
      </c>
      <c r="D280" s="124">
        <v>20</v>
      </c>
      <c r="E280" s="124">
        <v>3</v>
      </c>
      <c r="F280" s="33">
        <f>D280*E280</f>
        <v>60</v>
      </c>
      <c r="J280" s="1"/>
    </row>
    <row r="281" spans="1:10" ht="25.5" x14ac:dyDescent="0.2">
      <c r="A281" s="160"/>
      <c r="B281" s="97" t="s">
        <v>168</v>
      </c>
      <c r="C281" s="124"/>
      <c r="D281" s="124">
        <v>15</v>
      </c>
      <c r="E281" s="124">
        <v>1</v>
      </c>
      <c r="F281" s="33">
        <f>D281*E281</f>
        <v>15</v>
      </c>
      <c r="J281" s="1"/>
    </row>
    <row r="282" spans="1:10" x14ac:dyDescent="0.2">
      <c r="A282" s="160"/>
      <c r="B282" s="9" t="s">
        <v>162</v>
      </c>
      <c r="C282" s="124"/>
      <c r="D282" s="124">
        <v>15</v>
      </c>
      <c r="E282" s="124">
        <v>1</v>
      </c>
      <c r="F282" s="33">
        <f>D282*E282</f>
        <v>15</v>
      </c>
      <c r="J282" s="1"/>
    </row>
    <row r="283" spans="1:10" ht="25.5" x14ac:dyDescent="0.2">
      <c r="A283" s="222"/>
      <c r="B283" s="16" t="s">
        <v>169</v>
      </c>
      <c r="C283" s="124"/>
      <c r="D283" s="124">
        <v>15</v>
      </c>
      <c r="E283" s="124">
        <v>1</v>
      </c>
      <c r="F283" s="33">
        <f>D283*E283</f>
        <v>15</v>
      </c>
      <c r="J283" s="1"/>
    </row>
    <row r="284" spans="1:10" ht="20.25" customHeight="1" x14ac:dyDescent="0.2">
      <c r="A284" s="219"/>
      <c r="B284" s="217" t="s">
        <v>218</v>
      </c>
      <c r="C284" s="2">
        <f>SUM(C279:C283)</f>
        <v>7</v>
      </c>
      <c r="D284" s="2"/>
      <c r="E284" s="2">
        <f>SUM(E279:E283)</f>
        <v>7</v>
      </c>
      <c r="F284" s="2">
        <f>SUM(F279:F283)</f>
        <v>117</v>
      </c>
      <c r="J284" s="1"/>
    </row>
    <row r="285" spans="1:10" ht="18.75" x14ac:dyDescent="0.3">
      <c r="A285" s="220" t="s">
        <v>322</v>
      </c>
      <c r="B285" s="332" t="s">
        <v>575</v>
      </c>
      <c r="C285" s="333"/>
      <c r="D285" s="333"/>
      <c r="E285" s="333"/>
      <c r="F285" s="334"/>
      <c r="J285" s="1"/>
    </row>
    <row r="286" spans="1:10" x14ac:dyDescent="0.2">
      <c r="A286" s="222"/>
      <c r="B286" s="9" t="s">
        <v>21</v>
      </c>
      <c r="C286" s="124">
        <v>2</v>
      </c>
      <c r="D286" s="124">
        <v>12</v>
      </c>
      <c r="E286" s="124">
        <v>1</v>
      </c>
      <c r="F286" s="33">
        <f>D286*E286</f>
        <v>12</v>
      </c>
      <c r="J286" s="1"/>
    </row>
    <row r="287" spans="1:10" x14ac:dyDescent="0.2">
      <c r="A287" s="222"/>
      <c r="B287" s="48" t="s">
        <v>166</v>
      </c>
      <c r="C287" s="124">
        <v>5</v>
      </c>
      <c r="D287" s="124">
        <v>20</v>
      </c>
      <c r="E287" s="124">
        <v>2</v>
      </c>
      <c r="F287" s="33">
        <f>D287*E287</f>
        <v>40</v>
      </c>
      <c r="J287" s="1"/>
    </row>
    <row r="288" spans="1:10" ht="25.5" x14ac:dyDescent="0.2">
      <c r="A288" s="222"/>
      <c r="B288" s="97" t="s">
        <v>167</v>
      </c>
      <c r="C288" s="124"/>
      <c r="D288" s="124">
        <v>15</v>
      </c>
      <c r="E288" s="124">
        <v>1</v>
      </c>
      <c r="F288" s="33">
        <f>D288*E288</f>
        <v>15</v>
      </c>
      <c r="J288" s="1"/>
    </row>
    <row r="289" spans="1:10" x14ac:dyDescent="0.2">
      <c r="A289" s="222"/>
      <c r="B289" s="9" t="s">
        <v>162</v>
      </c>
      <c r="C289" s="124"/>
      <c r="D289" s="124">
        <v>15</v>
      </c>
      <c r="E289" s="124">
        <v>1</v>
      </c>
      <c r="F289" s="33">
        <f>D289*E289</f>
        <v>15</v>
      </c>
      <c r="J289" s="1"/>
    </row>
    <row r="290" spans="1:10" ht="18" customHeight="1" x14ac:dyDescent="0.2">
      <c r="A290" s="219"/>
      <c r="B290" s="212" t="s">
        <v>218</v>
      </c>
      <c r="C290" s="2">
        <f>SUM(C286:C289)</f>
        <v>7</v>
      </c>
      <c r="D290" s="2"/>
      <c r="E290" s="2">
        <f>SUM(E286:E289)</f>
        <v>5</v>
      </c>
      <c r="F290" s="2">
        <f>SUM(F286:F289)</f>
        <v>82</v>
      </c>
      <c r="J290" s="1"/>
    </row>
    <row r="291" spans="1:10" ht="18.75" x14ac:dyDescent="0.3">
      <c r="A291" s="220" t="s">
        <v>212</v>
      </c>
      <c r="B291" s="332" t="s">
        <v>576</v>
      </c>
      <c r="C291" s="333"/>
      <c r="D291" s="333"/>
      <c r="E291" s="333"/>
      <c r="F291" s="334"/>
      <c r="J291" s="1"/>
    </row>
    <row r="292" spans="1:10" ht="25.5" x14ac:dyDescent="0.2">
      <c r="A292" s="222"/>
      <c r="B292" s="98" t="s">
        <v>170</v>
      </c>
      <c r="C292" s="124"/>
      <c r="D292" s="124">
        <v>20</v>
      </c>
      <c r="E292" s="124">
        <v>1</v>
      </c>
      <c r="F292" s="33">
        <f>D292*E292</f>
        <v>20</v>
      </c>
      <c r="J292" s="1"/>
    </row>
    <row r="293" spans="1:10" ht="25.5" x14ac:dyDescent="0.2">
      <c r="A293" s="160"/>
      <c r="B293" s="98" t="s">
        <v>171</v>
      </c>
      <c r="C293" s="124"/>
      <c r="D293" s="124">
        <v>20</v>
      </c>
      <c r="E293" s="124">
        <v>1</v>
      </c>
      <c r="F293" s="33">
        <f>D293*E293</f>
        <v>20</v>
      </c>
      <c r="J293" s="1"/>
    </row>
    <row r="294" spans="1:10" ht="25.5" x14ac:dyDescent="0.2">
      <c r="A294" s="160"/>
      <c r="B294" s="98" t="s">
        <v>172</v>
      </c>
      <c r="C294" s="124"/>
      <c r="D294" s="124">
        <v>15</v>
      </c>
      <c r="E294" s="124">
        <v>1</v>
      </c>
      <c r="F294" s="33">
        <f>D294*E294</f>
        <v>15</v>
      </c>
      <c r="J294" s="1"/>
    </row>
    <row r="295" spans="1:10" ht="38.25" x14ac:dyDescent="0.2">
      <c r="A295" s="160"/>
      <c r="B295" s="98" t="s">
        <v>173</v>
      </c>
      <c r="C295" s="124"/>
      <c r="D295" s="124">
        <v>20</v>
      </c>
      <c r="E295" s="124">
        <v>1</v>
      </c>
      <c r="F295" s="33">
        <f>D295*E295</f>
        <v>20</v>
      </c>
      <c r="J295" s="1"/>
    </row>
    <row r="296" spans="1:10" ht="19.5" customHeight="1" x14ac:dyDescent="0.2">
      <c r="A296" s="219"/>
      <c r="B296" s="223" t="s">
        <v>218</v>
      </c>
      <c r="C296" s="2"/>
      <c r="D296" s="2"/>
      <c r="E296" s="2">
        <f>SUM(E292:E295)</f>
        <v>4</v>
      </c>
      <c r="F296" s="2">
        <f>SUM(F292:F295)</f>
        <v>75</v>
      </c>
      <c r="J296" s="1"/>
    </row>
    <row r="297" spans="1:10" ht="18.75" x14ac:dyDescent="0.3">
      <c r="A297" s="220" t="s">
        <v>333</v>
      </c>
      <c r="B297" s="332" t="s">
        <v>577</v>
      </c>
      <c r="C297" s="333"/>
      <c r="D297" s="333"/>
      <c r="E297" s="333"/>
      <c r="F297" s="334"/>
      <c r="J297" s="1"/>
    </row>
    <row r="298" spans="1:10" x14ac:dyDescent="0.2">
      <c r="A298" s="160"/>
      <c r="B298" s="11" t="s">
        <v>21</v>
      </c>
      <c r="C298" s="124">
        <v>6</v>
      </c>
      <c r="D298" s="124">
        <v>15</v>
      </c>
      <c r="E298" s="124">
        <v>2</v>
      </c>
      <c r="F298" s="33">
        <f>D298*E298</f>
        <v>30</v>
      </c>
      <c r="J298" s="1"/>
    </row>
    <row r="299" spans="1:10" x14ac:dyDescent="0.2">
      <c r="A299" s="160"/>
      <c r="B299" s="16" t="s">
        <v>174</v>
      </c>
      <c r="C299" s="124">
        <v>7</v>
      </c>
      <c r="D299" s="124">
        <v>50</v>
      </c>
      <c r="E299" s="124">
        <v>1</v>
      </c>
      <c r="F299" s="33">
        <f>D299*E299</f>
        <v>50</v>
      </c>
      <c r="J299" s="1"/>
    </row>
    <row r="300" spans="1:10" ht="25.5" x14ac:dyDescent="0.2">
      <c r="A300" s="160"/>
      <c r="B300" s="97" t="s">
        <v>175</v>
      </c>
      <c r="C300" s="124"/>
      <c r="D300" s="124">
        <v>15</v>
      </c>
      <c r="E300" s="124">
        <v>1</v>
      </c>
      <c r="F300" s="33">
        <f>D300*E300</f>
        <v>15</v>
      </c>
      <c r="J300" s="1"/>
    </row>
    <row r="301" spans="1:10" x14ac:dyDescent="0.2">
      <c r="A301" s="160"/>
      <c r="B301" s="16" t="s">
        <v>176</v>
      </c>
      <c r="C301" s="124"/>
      <c r="D301" s="124">
        <v>15</v>
      </c>
      <c r="E301" s="124">
        <v>1</v>
      </c>
      <c r="F301" s="33">
        <f>D301*E301</f>
        <v>15</v>
      </c>
      <c r="J301" s="1"/>
    </row>
    <row r="302" spans="1:10" x14ac:dyDescent="0.2">
      <c r="A302" s="160" t="s">
        <v>177</v>
      </c>
      <c r="B302" s="11" t="s">
        <v>178</v>
      </c>
      <c r="C302" s="124"/>
      <c r="D302" s="124">
        <v>15</v>
      </c>
      <c r="E302" s="124">
        <v>1</v>
      </c>
      <c r="F302" s="33">
        <f>D302*E302</f>
        <v>15</v>
      </c>
      <c r="J302" s="1"/>
    </row>
    <row r="303" spans="1:10" ht="22.5" customHeight="1" x14ac:dyDescent="0.2">
      <c r="A303" s="219"/>
      <c r="B303" s="217" t="s">
        <v>218</v>
      </c>
      <c r="C303" s="2">
        <f>SUM(C298:C302)</f>
        <v>13</v>
      </c>
      <c r="D303" s="2"/>
      <c r="E303" s="2">
        <f>SUM(E298:E302)</f>
        <v>6</v>
      </c>
      <c r="F303" s="2">
        <f>SUM(F298:F302)</f>
        <v>125</v>
      </c>
      <c r="J303" s="1"/>
    </row>
    <row r="304" spans="1:10" ht="18.75" x14ac:dyDescent="0.3">
      <c r="A304" s="220" t="s">
        <v>337</v>
      </c>
      <c r="B304" s="332" t="s">
        <v>578</v>
      </c>
      <c r="C304" s="333"/>
      <c r="D304" s="333"/>
      <c r="E304" s="333"/>
      <c r="F304" s="334"/>
      <c r="J304" s="1"/>
    </row>
    <row r="305" spans="1:10" ht="25.5" x14ac:dyDescent="0.2">
      <c r="A305" s="160"/>
      <c r="B305" s="16" t="s">
        <v>179</v>
      </c>
      <c r="C305" s="33"/>
      <c r="D305" s="33">
        <v>30</v>
      </c>
      <c r="E305" s="33">
        <v>1</v>
      </c>
      <c r="F305" s="33">
        <f>D305*E305</f>
        <v>30</v>
      </c>
      <c r="J305" s="1"/>
    </row>
    <row r="306" spans="1:10" ht="25.5" x14ac:dyDescent="0.2">
      <c r="A306" s="160"/>
      <c r="B306" s="16" t="s">
        <v>180</v>
      </c>
      <c r="C306" s="33"/>
      <c r="D306" s="33">
        <v>20</v>
      </c>
      <c r="E306" s="33">
        <v>1</v>
      </c>
      <c r="F306" s="33">
        <f>D306*E306</f>
        <v>20</v>
      </c>
      <c r="J306" s="1"/>
    </row>
    <row r="307" spans="1:10" ht="25.5" x14ac:dyDescent="0.2">
      <c r="A307" s="160"/>
      <c r="B307" s="16" t="s">
        <v>181</v>
      </c>
      <c r="C307" s="33"/>
      <c r="D307" s="33">
        <v>15</v>
      </c>
      <c r="E307" s="33">
        <v>1</v>
      </c>
      <c r="F307" s="33">
        <f>D307*E307</f>
        <v>15</v>
      </c>
      <c r="J307" s="1"/>
    </row>
    <row r="308" spans="1:10" x14ac:dyDescent="0.2">
      <c r="A308" s="160"/>
      <c r="B308" s="9" t="s">
        <v>162</v>
      </c>
      <c r="C308" s="124"/>
      <c r="D308" s="124">
        <v>15</v>
      </c>
      <c r="E308" s="124">
        <v>1</v>
      </c>
      <c r="F308" s="33">
        <f>D308*E308</f>
        <v>15</v>
      </c>
      <c r="J308" s="1"/>
    </row>
    <row r="309" spans="1:10" ht="16.5" customHeight="1" x14ac:dyDescent="0.2">
      <c r="A309" s="219"/>
      <c r="B309" s="212" t="s">
        <v>218</v>
      </c>
      <c r="C309" s="2"/>
      <c r="D309" s="2"/>
      <c r="E309" s="2">
        <f>SUM(E305:E308)</f>
        <v>4</v>
      </c>
      <c r="F309" s="2">
        <f>SUM(F305:F308)</f>
        <v>80</v>
      </c>
      <c r="J309" s="1"/>
    </row>
    <row r="310" spans="1:10" ht="24" customHeight="1" x14ac:dyDescent="0.3">
      <c r="A310" s="220" t="s">
        <v>340</v>
      </c>
      <c r="B310" s="332" t="s">
        <v>579</v>
      </c>
      <c r="C310" s="333"/>
      <c r="D310" s="333"/>
      <c r="E310" s="333"/>
      <c r="F310" s="334"/>
      <c r="J310" s="1"/>
    </row>
    <row r="311" spans="1:10" ht="25.5" x14ac:dyDescent="0.2">
      <c r="A311" s="160"/>
      <c r="B311" s="96" t="s">
        <v>182</v>
      </c>
      <c r="C311" s="124"/>
      <c r="D311" s="124">
        <v>20</v>
      </c>
      <c r="E311" s="124">
        <v>1</v>
      </c>
      <c r="F311" s="33">
        <f t="shared" ref="F311:F317" si="3">D311*E311</f>
        <v>20</v>
      </c>
      <c r="J311" s="1"/>
    </row>
    <row r="312" spans="1:10" x14ac:dyDescent="0.2">
      <c r="A312" s="160"/>
      <c r="B312" s="96" t="s">
        <v>183</v>
      </c>
      <c r="C312" s="124"/>
      <c r="D312" s="124">
        <v>15</v>
      </c>
      <c r="E312" s="124">
        <v>1</v>
      </c>
      <c r="F312" s="33">
        <f t="shared" si="3"/>
        <v>15</v>
      </c>
      <c r="J312" s="1"/>
    </row>
    <row r="313" spans="1:10" ht="25.5" x14ac:dyDescent="0.2">
      <c r="A313" s="160"/>
      <c r="B313" s="96" t="s">
        <v>184</v>
      </c>
      <c r="C313" s="124"/>
      <c r="D313" s="124">
        <v>10</v>
      </c>
      <c r="E313" s="124">
        <v>1</v>
      </c>
      <c r="F313" s="33">
        <f t="shared" si="3"/>
        <v>10</v>
      </c>
      <c r="J313" s="1"/>
    </row>
    <row r="314" spans="1:10" ht="38.25" x14ac:dyDescent="0.2">
      <c r="A314" s="160"/>
      <c r="B314" s="98" t="s">
        <v>185</v>
      </c>
      <c r="C314" s="124"/>
      <c r="D314" s="124">
        <v>10</v>
      </c>
      <c r="E314" s="124">
        <v>4</v>
      </c>
      <c r="F314" s="33">
        <f t="shared" si="3"/>
        <v>40</v>
      </c>
      <c r="J314" s="1"/>
    </row>
    <row r="315" spans="1:10" x14ac:dyDescent="0.2">
      <c r="A315" s="160"/>
      <c r="B315" s="48" t="s">
        <v>161</v>
      </c>
      <c r="C315" s="124"/>
      <c r="D315" s="124">
        <v>15</v>
      </c>
      <c r="E315" s="124">
        <v>1</v>
      </c>
      <c r="F315" s="33">
        <f t="shared" si="3"/>
        <v>15</v>
      </c>
      <c r="J315" s="1"/>
    </row>
    <row r="316" spans="1:10" x14ac:dyDescent="0.2">
      <c r="A316" s="160"/>
      <c r="B316" s="9" t="s">
        <v>163</v>
      </c>
      <c r="C316" s="33"/>
      <c r="D316" s="33">
        <v>4</v>
      </c>
      <c r="E316" s="33">
        <v>1</v>
      </c>
      <c r="F316" s="33">
        <f t="shared" si="3"/>
        <v>4</v>
      </c>
      <c r="J316" s="1"/>
    </row>
    <row r="317" spans="1:10" x14ac:dyDescent="0.2">
      <c r="A317" s="160"/>
      <c r="B317" s="9" t="s">
        <v>67</v>
      </c>
      <c r="C317" s="33"/>
      <c r="D317" s="33">
        <v>10</v>
      </c>
      <c r="E317" s="33">
        <v>1</v>
      </c>
      <c r="F317" s="33">
        <f t="shared" si="3"/>
        <v>10</v>
      </c>
      <c r="J317" s="1"/>
    </row>
    <row r="318" spans="1:10" ht="22.5" customHeight="1" x14ac:dyDescent="0.2">
      <c r="A318" s="219"/>
      <c r="B318" s="218" t="s">
        <v>218</v>
      </c>
      <c r="C318" s="2"/>
      <c r="D318" s="2"/>
      <c r="E318" s="2">
        <f>SUM(E311:E317)</f>
        <v>10</v>
      </c>
      <c r="F318" s="2">
        <f>SUM(F311:F317)</f>
        <v>114</v>
      </c>
      <c r="J318" s="1"/>
    </row>
    <row r="319" spans="1:10" ht="36" customHeight="1" x14ac:dyDescent="0.2">
      <c r="A319" s="363" t="s">
        <v>580</v>
      </c>
      <c r="B319" s="364"/>
      <c r="C319" s="199">
        <f>C267+C271+C277+C284+C290+C290+C296+C303+C309+C318</f>
        <v>57</v>
      </c>
      <c r="D319" s="199"/>
      <c r="E319" s="199">
        <f>E267+E271+E277+E284+E290+E290+E296+E303+E309+E318</f>
        <v>69</v>
      </c>
      <c r="F319" s="199">
        <f>F267+F271+F277+F284+F290+F290+F296+F303+F309+F318</f>
        <v>1199</v>
      </c>
      <c r="J319" s="1"/>
    </row>
    <row r="320" spans="1:10" ht="21" x14ac:dyDescent="0.35">
      <c r="A320" s="329" t="s">
        <v>599</v>
      </c>
      <c r="B320" s="330"/>
      <c r="C320" s="330"/>
      <c r="D320" s="330"/>
      <c r="E320" s="330"/>
      <c r="F320" s="331"/>
      <c r="J320" s="1"/>
    </row>
    <row r="321" spans="1:10" ht="20.25" customHeight="1" x14ac:dyDescent="0.2">
      <c r="A321" s="168" t="s">
        <v>10</v>
      </c>
      <c r="B321" s="313" t="s">
        <v>186</v>
      </c>
      <c r="C321" s="314"/>
      <c r="D321" s="314"/>
      <c r="E321" s="314"/>
      <c r="F321" s="315"/>
      <c r="J321" s="1"/>
    </row>
    <row r="322" spans="1:10" ht="26.25" customHeight="1" x14ac:dyDescent="0.2">
      <c r="A322" s="234"/>
      <c r="B322" s="54" t="s">
        <v>187</v>
      </c>
      <c r="C322" s="54">
        <v>1</v>
      </c>
      <c r="D322" s="54">
        <v>15</v>
      </c>
      <c r="E322" s="54">
        <v>1</v>
      </c>
      <c r="F322" s="54">
        <v>15</v>
      </c>
      <c r="J322" s="1"/>
    </row>
    <row r="323" spans="1:10" ht="32.25" customHeight="1" x14ac:dyDescent="0.2">
      <c r="A323" s="235"/>
      <c r="B323" s="33" t="s">
        <v>188</v>
      </c>
      <c r="C323" s="33">
        <v>2</v>
      </c>
      <c r="D323" s="33">
        <v>15</v>
      </c>
      <c r="E323" s="33">
        <v>2</v>
      </c>
      <c r="F323" s="33">
        <v>30</v>
      </c>
      <c r="J323" s="1"/>
    </row>
    <row r="324" spans="1:10" ht="36" customHeight="1" x14ac:dyDescent="0.2">
      <c r="A324" s="236"/>
      <c r="B324" s="38" t="s">
        <v>487</v>
      </c>
      <c r="C324" s="224">
        <v>2</v>
      </c>
      <c r="D324" s="33">
        <v>15</v>
      </c>
      <c r="E324" s="33">
        <v>1</v>
      </c>
      <c r="F324" s="33">
        <v>15</v>
      </c>
      <c r="J324" s="1"/>
    </row>
    <row r="325" spans="1:10" ht="33" customHeight="1" x14ac:dyDescent="0.2">
      <c r="A325" s="237"/>
      <c r="B325" s="33" t="s">
        <v>189</v>
      </c>
      <c r="C325" s="33"/>
      <c r="D325" s="33">
        <v>30</v>
      </c>
      <c r="E325" s="33">
        <v>1</v>
      </c>
      <c r="F325" s="33">
        <v>30</v>
      </c>
      <c r="J325" s="1"/>
    </row>
    <row r="326" spans="1:10" ht="24.75" customHeight="1" x14ac:dyDescent="0.2">
      <c r="A326" s="237"/>
      <c r="B326" s="33" t="s">
        <v>190</v>
      </c>
      <c r="C326" s="99"/>
      <c r="D326" s="33">
        <v>15</v>
      </c>
      <c r="E326" s="33">
        <v>1</v>
      </c>
      <c r="F326" s="33">
        <v>15</v>
      </c>
      <c r="J326" s="1"/>
    </row>
    <row r="327" spans="1:10" ht="24.75" customHeight="1" x14ac:dyDescent="0.2">
      <c r="A327" s="237"/>
      <c r="B327" s="33" t="s">
        <v>161</v>
      </c>
      <c r="C327" s="33"/>
      <c r="D327" s="33">
        <v>30</v>
      </c>
      <c r="E327" s="33">
        <v>1</v>
      </c>
      <c r="F327" s="33">
        <v>30</v>
      </c>
      <c r="J327" s="1"/>
    </row>
    <row r="328" spans="1:10" ht="28.5" customHeight="1" x14ac:dyDescent="0.2">
      <c r="A328" s="237"/>
      <c r="B328" s="33" t="s">
        <v>18</v>
      </c>
      <c r="C328" s="33"/>
      <c r="D328" s="38">
        <v>30</v>
      </c>
      <c r="E328" s="33">
        <v>1</v>
      </c>
      <c r="F328" s="38">
        <v>30</v>
      </c>
      <c r="J328" s="1"/>
    </row>
    <row r="329" spans="1:10" ht="29.25" customHeight="1" x14ac:dyDescent="0.2">
      <c r="A329" s="237"/>
      <c r="B329" s="33" t="s">
        <v>191</v>
      </c>
      <c r="C329" s="33"/>
      <c r="D329" s="38">
        <v>15</v>
      </c>
      <c r="E329" s="33">
        <v>1</v>
      </c>
      <c r="F329" s="38">
        <v>15</v>
      </c>
      <c r="J329" s="1"/>
    </row>
    <row r="330" spans="1:10" ht="24" customHeight="1" x14ac:dyDescent="0.2">
      <c r="A330" s="160"/>
      <c r="B330" s="32" t="s">
        <v>193</v>
      </c>
      <c r="C330" s="33"/>
      <c r="D330" s="38">
        <v>15</v>
      </c>
      <c r="E330" s="33">
        <v>1</v>
      </c>
      <c r="F330" s="38">
        <v>15</v>
      </c>
      <c r="J330" s="1"/>
    </row>
    <row r="331" spans="1:10" ht="22.5" customHeight="1" x14ac:dyDescent="0.2">
      <c r="A331" s="160"/>
      <c r="B331" s="32" t="s">
        <v>193</v>
      </c>
      <c r="C331" s="33"/>
      <c r="D331" s="38">
        <v>15</v>
      </c>
      <c r="E331" s="33">
        <v>1</v>
      </c>
      <c r="F331" s="38">
        <v>15</v>
      </c>
      <c r="J331" s="1"/>
    </row>
    <row r="332" spans="1:10" ht="22.5" customHeight="1" x14ac:dyDescent="0.2">
      <c r="A332" s="219"/>
      <c r="B332" s="3" t="s">
        <v>218</v>
      </c>
      <c r="C332" s="2">
        <f>SUM(C322:C331)</f>
        <v>5</v>
      </c>
      <c r="D332" s="3"/>
      <c r="E332" s="2">
        <f>SUM(E322:E331)</f>
        <v>11</v>
      </c>
      <c r="F332" s="3">
        <f>SUM(F322:F331)</f>
        <v>210</v>
      </c>
      <c r="J332" s="1"/>
    </row>
    <row r="333" spans="1:10" ht="18.75" x14ac:dyDescent="0.3">
      <c r="A333" s="202">
        <v>2</v>
      </c>
      <c r="B333" s="332" t="s">
        <v>194</v>
      </c>
      <c r="C333" s="333"/>
      <c r="D333" s="333"/>
      <c r="E333" s="333"/>
      <c r="F333" s="334"/>
      <c r="J333" s="1"/>
    </row>
    <row r="334" spans="1:10" ht="33" customHeight="1" x14ac:dyDescent="0.2">
      <c r="A334" s="18"/>
      <c r="B334" s="32" t="s">
        <v>195</v>
      </c>
      <c r="C334" s="33">
        <v>6</v>
      </c>
      <c r="D334" s="34">
        <v>18</v>
      </c>
      <c r="E334" s="33">
        <v>3</v>
      </c>
      <c r="F334" s="33">
        <v>54</v>
      </c>
      <c r="J334" s="1"/>
    </row>
    <row r="335" spans="1:10" ht="24" customHeight="1" x14ac:dyDescent="0.2">
      <c r="A335" s="238"/>
      <c r="B335" s="3" t="s">
        <v>218</v>
      </c>
      <c r="C335" s="2">
        <f>SUM(C334)</f>
        <v>6</v>
      </c>
      <c r="D335" s="2"/>
      <c r="E335" s="2">
        <f>SUM(E334)</f>
        <v>3</v>
      </c>
      <c r="F335" s="2">
        <f>SUM(F334)</f>
        <v>54</v>
      </c>
      <c r="J335" s="1"/>
    </row>
    <row r="336" spans="1:10" ht="25.5" customHeight="1" x14ac:dyDescent="0.2">
      <c r="A336" s="239" t="s">
        <v>196</v>
      </c>
      <c r="B336" s="316" t="s">
        <v>517</v>
      </c>
      <c r="C336" s="317"/>
      <c r="D336" s="317"/>
      <c r="E336" s="317"/>
      <c r="F336" s="318"/>
      <c r="J336" s="1"/>
    </row>
    <row r="337" spans="1:10" ht="25.5" x14ac:dyDescent="0.2">
      <c r="A337" s="18"/>
      <c r="B337" s="38" t="s">
        <v>197</v>
      </c>
      <c r="C337" s="74">
        <v>3</v>
      </c>
      <c r="D337" s="74">
        <v>45</v>
      </c>
      <c r="E337" s="74">
        <v>1</v>
      </c>
      <c r="F337" s="74">
        <v>45</v>
      </c>
      <c r="G337" s="151" t="s">
        <v>484</v>
      </c>
      <c r="J337" s="1"/>
    </row>
    <row r="338" spans="1:10" ht="34.5" customHeight="1" x14ac:dyDescent="0.2">
      <c r="A338" s="18"/>
      <c r="B338" s="38" t="s">
        <v>198</v>
      </c>
      <c r="C338" s="74">
        <v>2</v>
      </c>
      <c r="D338" s="100">
        <v>20</v>
      </c>
      <c r="E338" s="74">
        <v>2</v>
      </c>
      <c r="F338" s="74">
        <v>40</v>
      </c>
      <c r="G338" s="151" t="s">
        <v>484</v>
      </c>
      <c r="J338" s="1"/>
    </row>
    <row r="339" spans="1:10" ht="32.25" customHeight="1" x14ac:dyDescent="0.2">
      <c r="A339" s="18"/>
      <c r="B339" s="38" t="s">
        <v>199</v>
      </c>
      <c r="C339" s="74">
        <v>2</v>
      </c>
      <c r="D339" s="74">
        <v>30</v>
      </c>
      <c r="E339" s="74">
        <v>1</v>
      </c>
      <c r="F339" s="74">
        <v>30</v>
      </c>
      <c r="G339" s="151" t="s">
        <v>484</v>
      </c>
      <c r="J339" s="1"/>
    </row>
    <row r="340" spans="1:10" ht="31.5" customHeight="1" x14ac:dyDescent="0.2">
      <c r="A340" s="229"/>
      <c r="B340" s="38" t="s">
        <v>200</v>
      </c>
      <c r="C340" s="225">
        <v>2</v>
      </c>
      <c r="D340" s="74">
        <v>10</v>
      </c>
      <c r="E340" s="74">
        <v>3</v>
      </c>
      <c r="F340" s="74">
        <v>30</v>
      </c>
      <c r="G340" s="151" t="s">
        <v>484</v>
      </c>
      <c r="J340" s="1"/>
    </row>
    <row r="341" spans="1:10" ht="25.5" x14ac:dyDescent="0.2">
      <c r="A341" s="229"/>
      <c r="B341" s="38" t="s">
        <v>201</v>
      </c>
      <c r="C341" s="74">
        <v>1</v>
      </c>
      <c r="D341" s="74">
        <v>15</v>
      </c>
      <c r="E341" s="74">
        <v>1</v>
      </c>
      <c r="F341" s="74">
        <v>15</v>
      </c>
      <c r="G341" s="151" t="s">
        <v>484</v>
      </c>
      <c r="J341" s="1"/>
    </row>
    <row r="342" spans="1:10" ht="25.5" x14ac:dyDescent="0.2">
      <c r="A342" s="229"/>
      <c r="B342" s="38" t="s">
        <v>202</v>
      </c>
      <c r="C342" s="74"/>
      <c r="D342" s="74">
        <v>20</v>
      </c>
      <c r="E342" s="101">
        <v>1</v>
      </c>
      <c r="F342" s="101">
        <v>20</v>
      </c>
      <c r="G342" s="151" t="s">
        <v>484</v>
      </c>
      <c r="J342" s="1"/>
    </row>
    <row r="343" spans="1:10" ht="38.25" x14ac:dyDescent="0.2">
      <c r="A343" s="229"/>
      <c r="B343" s="38" t="s">
        <v>488</v>
      </c>
      <c r="C343" s="74">
        <v>1</v>
      </c>
      <c r="D343" s="74">
        <v>10</v>
      </c>
      <c r="E343" s="74">
        <v>1</v>
      </c>
      <c r="F343" s="74">
        <v>10</v>
      </c>
      <c r="G343" s="151" t="s">
        <v>484</v>
      </c>
      <c r="J343" s="1"/>
    </row>
    <row r="344" spans="1:10" ht="27.75" customHeight="1" x14ac:dyDescent="0.2">
      <c r="A344" s="229"/>
      <c r="B344" s="38" t="s">
        <v>203</v>
      </c>
      <c r="C344" s="33"/>
      <c r="D344" s="33">
        <v>10</v>
      </c>
      <c r="E344" s="33">
        <v>1</v>
      </c>
      <c r="F344" s="33">
        <v>10</v>
      </c>
      <c r="J344" s="1"/>
    </row>
    <row r="345" spans="1:10" ht="21" customHeight="1" x14ac:dyDescent="0.2">
      <c r="A345" s="229"/>
      <c r="B345" s="38" t="s">
        <v>205</v>
      </c>
      <c r="C345" s="33">
        <v>1</v>
      </c>
      <c r="D345" s="33">
        <v>20</v>
      </c>
      <c r="E345" s="33">
        <v>2</v>
      </c>
      <c r="F345" s="33">
        <v>20</v>
      </c>
      <c r="J345" s="1"/>
    </row>
    <row r="346" spans="1:10" ht="28.5" customHeight="1" x14ac:dyDescent="0.2">
      <c r="A346" s="240" t="s">
        <v>204</v>
      </c>
      <c r="B346" s="33" t="s">
        <v>21</v>
      </c>
      <c r="C346" s="33">
        <v>8</v>
      </c>
      <c r="D346" s="33">
        <v>20</v>
      </c>
      <c r="E346" s="33">
        <v>4</v>
      </c>
      <c r="F346" s="33">
        <v>80</v>
      </c>
      <c r="J346" s="1"/>
    </row>
    <row r="347" spans="1:10" ht="18.75" customHeight="1" x14ac:dyDescent="0.2">
      <c r="A347" s="230"/>
      <c r="B347" s="227" t="s">
        <v>218</v>
      </c>
      <c r="C347" s="2">
        <f>SUM(C337:C346)</f>
        <v>20</v>
      </c>
      <c r="D347" s="2"/>
      <c r="E347" s="2">
        <f>SUM(E337:E346)</f>
        <v>17</v>
      </c>
      <c r="F347" s="2">
        <f>SUM(F337:F346)</f>
        <v>300</v>
      </c>
      <c r="J347" s="1"/>
    </row>
    <row r="348" spans="1:10" ht="27.75" customHeight="1" x14ac:dyDescent="0.2">
      <c r="A348" s="228" t="s">
        <v>206</v>
      </c>
      <c r="B348" s="313" t="s">
        <v>520</v>
      </c>
      <c r="C348" s="314"/>
      <c r="D348" s="314"/>
      <c r="E348" s="314"/>
      <c r="F348" s="315"/>
      <c r="J348" s="1"/>
    </row>
    <row r="349" spans="1:10" ht="31.5" customHeight="1" x14ac:dyDescent="0.2">
      <c r="A349" s="229" t="s">
        <v>207</v>
      </c>
      <c r="B349" s="32" t="s">
        <v>208</v>
      </c>
      <c r="C349" s="33">
        <v>1</v>
      </c>
      <c r="D349" s="34">
        <v>15</v>
      </c>
      <c r="E349" s="33">
        <v>1</v>
      </c>
      <c r="F349" s="33">
        <v>15</v>
      </c>
      <c r="G349" s="151" t="s">
        <v>484</v>
      </c>
      <c r="J349" s="1"/>
    </row>
    <row r="350" spans="1:10" ht="25.5" customHeight="1" x14ac:dyDescent="0.2">
      <c r="A350" s="229" t="s">
        <v>209</v>
      </c>
      <c r="B350" s="32" t="s">
        <v>208</v>
      </c>
      <c r="C350" s="33">
        <v>2</v>
      </c>
      <c r="D350" s="34">
        <v>40</v>
      </c>
      <c r="E350" s="33">
        <v>1</v>
      </c>
      <c r="F350" s="33">
        <v>40</v>
      </c>
      <c r="G350" s="151" t="s">
        <v>484</v>
      </c>
      <c r="J350" s="1"/>
    </row>
    <row r="351" spans="1:10" ht="25.5" customHeight="1" x14ac:dyDescent="0.2">
      <c r="A351" s="229" t="s">
        <v>210</v>
      </c>
      <c r="B351" s="32" t="s">
        <v>208</v>
      </c>
      <c r="C351" s="33">
        <v>2</v>
      </c>
      <c r="D351" s="34">
        <v>15</v>
      </c>
      <c r="E351" s="33">
        <v>1</v>
      </c>
      <c r="F351" s="34">
        <v>15</v>
      </c>
      <c r="G351" s="151" t="s">
        <v>484</v>
      </c>
      <c r="J351" s="1"/>
    </row>
    <row r="352" spans="1:10" ht="32.25" customHeight="1" x14ac:dyDescent="0.2">
      <c r="A352" s="229" t="s">
        <v>489</v>
      </c>
      <c r="B352" s="32" t="s">
        <v>208</v>
      </c>
      <c r="C352" s="33">
        <v>2</v>
      </c>
      <c r="D352" s="34">
        <v>15</v>
      </c>
      <c r="E352" s="33">
        <v>1</v>
      </c>
      <c r="F352" s="34">
        <v>15</v>
      </c>
      <c r="G352" s="151" t="s">
        <v>484</v>
      </c>
      <c r="J352" s="1"/>
    </row>
    <row r="353" spans="1:10" ht="32.25" customHeight="1" x14ac:dyDescent="0.2">
      <c r="A353" s="229" t="s">
        <v>490</v>
      </c>
      <c r="B353" s="33" t="s">
        <v>21</v>
      </c>
      <c r="C353" s="33">
        <v>4</v>
      </c>
      <c r="D353" s="33">
        <v>20</v>
      </c>
      <c r="E353" s="33">
        <v>2</v>
      </c>
      <c r="F353" s="33">
        <v>40</v>
      </c>
      <c r="J353" s="1"/>
    </row>
    <row r="354" spans="1:10" ht="27" customHeight="1" x14ac:dyDescent="0.2">
      <c r="A354" s="230"/>
      <c r="B354" s="2" t="s">
        <v>218</v>
      </c>
      <c r="C354" s="2">
        <f>SUM(C349:C353)</f>
        <v>11</v>
      </c>
      <c r="D354" s="2"/>
      <c r="E354" s="2">
        <f>SUM(E349:E353)</f>
        <v>6</v>
      </c>
      <c r="F354" s="2">
        <f>SUM(F349:F353)</f>
        <v>125</v>
      </c>
      <c r="J354" s="1"/>
    </row>
    <row r="355" spans="1:10" ht="44.25" customHeight="1" x14ac:dyDescent="0.2">
      <c r="A355" s="231" t="s">
        <v>322</v>
      </c>
      <c r="B355" s="313" t="s">
        <v>527</v>
      </c>
      <c r="C355" s="314"/>
      <c r="D355" s="314"/>
      <c r="E355" s="314"/>
      <c r="F355" s="315"/>
      <c r="J355" s="1"/>
    </row>
    <row r="356" spans="1:10" ht="36.75" customHeight="1" x14ac:dyDescent="0.2">
      <c r="A356" s="229"/>
      <c r="B356" s="30" t="s">
        <v>491</v>
      </c>
      <c r="C356" s="58">
        <v>2</v>
      </c>
      <c r="D356" s="58">
        <v>20</v>
      </c>
      <c r="E356" s="58">
        <v>1</v>
      </c>
      <c r="F356" s="58">
        <v>20</v>
      </c>
      <c r="J356" s="1"/>
    </row>
    <row r="357" spans="1:10" ht="27.75" customHeight="1" x14ac:dyDescent="0.2">
      <c r="A357" s="229"/>
      <c r="B357" s="45" t="s">
        <v>492</v>
      </c>
      <c r="C357" s="33">
        <v>2</v>
      </c>
      <c r="D357" s="34">
        <v>20</v>
      </c>
      <c r="E357" s="33">
        <v>1</v>
      </c>
      <c r="F357" s="33">
        <v>20</v>
      </c>
      <c r="J357" s="1"/>
    </row>
    <row r="358" spans="1:10" ht="26.25" customHeight="1" x14ac:dyDescent="0.2">
      <c r="A358" s="229"/>
      <c r="B358" s="45" t="s">
        <v>493</v>
      </c>
      <c r="C358" s="33">
        <v>3</v>
      </c>
      <c r="D358" s="34">
        <v>8</v>
      </c>
      <c r="E358" s="33">
        <v>1</v>
      </c>
      <c r="F358" s="33">
        <v>8</v>
      </c>
      <c r="J358" s="1"/>
    </row>
    <row r="359" spans="1:10" ht="36" customHeight="1" x14ac:dyDescent="0.2">
      <c r="A359" s="229"/>
      <c r="B359" s="45" t="s">
        <v>494</v>
      </c>
      <c r="C359" s="33">
        <v>5</v>
      </c>
      <c r="D359" s="69">
        <v>40</v>
      </c>
      <c r="E359" s="33">
        <v>1</v>
      </c>
      <c r="F359" s="33">
        <v>40</v>
      </c>
      <c r="J359" s="1"/>
    </row>
    <row r="360" spans="1:10" ht="26.25" customHeight="1" x14ac:dyDescent="0.2">
      <c r="A360" s="229"/>
      <c r="B360" s="35" t="s">
        <v>494</v>
      </c>
      <c r="C360" s="33">
        <v>5</v>
      </c>
      <c r="D360" s="33">
        <v>40</v>
      </c>
      <c r="E360" s="33">
        <v>1</v>
      </c>
      <c r="F360" s="33">
        <v>40</v>
      </c>
      <c r="J360" s="1"/>
    </row>
    <row r="361" spans="1:10" ht="32.25" customHeight="1" x14ac:dyDescent="0.2">
      <c r="A361" s="229"/>
      <c r="B361" s="45" t="s">
        <v>495</v>
      </c>
      <c r="C361" s="38">
        <v>1</v>
      </c>
      <c r="D361" s="39">
        <v>10</v>
      </c>
      <c r="E361" s="38">
        <v>1</v>
      </c>
      <c r="F361" s="38">
        <v>10</v>
      </c>
      <c r="J361" s="1"/>
    </row>
    <row r="362" spans="1:10" ht="42" customHeight="1" x14ac:dyDescent="0.2">
      <c r="A362" s="240"/>
      <c r="B362" s="115" t="s">
        <v>225</v>
      </c>
      <c r="C362" s="36">
        <v>2</v>
      </c>
      <c r="D362" s="102">
        <v>20</v>
      </c>
      <c r="E362" s="36">
        <v>2</v>
      </c>
      <c r="F362" s="36">
        <v>40</v>
      </c>
      <c r="J362" s="1"/>
    </row>
    <row r="363" spans="1:10" x14ac:dyDescent="0.2">
      <c r="A363" s="241"/>
      <c r="B363" s="35" t="s">
        <v>496</v>
      </c>
      <c r="C363" s="38"/>
      <c r="D363" s="38">
        <v>10</v>
      </c>
      <c r="E363" s="38">
        <v>1</v>
      </c>
      <c r="F363" s="38">
        <v>10</v>
      </c>
      <c r="J363" s="1"/>
    </row>
    <row r="364" spans="1:10" ht="40.5" customHeight="1" x14ac:dyDescent="0.2">
      <c r="A364" s="229"/>
      <c r="B364" s="232" t="s">
        <v>70</v>
      </c>
      <c r="C364" s="103">
        <v>8</v>
      </c>
      <c r="D364" s="104">
        <v>20</v>
      </c>
      <c r="E364" s="103">
        <v>4</v>
      </c>
      <c r="F364" s="103">
        <v>80</v>
      </c>
      <c r="J364" s="1"/>
    </row>
    <row r="365" spans="1:10" ht="25.5" x14ac:dyDescent="0.2">
      <c r="A365" s="229"/>
      <c r="B365" s="45" t="s">
        <v>211</v>
      </c>
      <c r="C365" s="33">
        <v>1</v>
      </c>
      <c r="D365" s="34">
        <v>30</v>
      </c>
      <c r="E365" s="33">
        <v>1</v>
      </c>
      <c r="F365" s="33">
        <v>30</v>
      </c>
      <c r="J365" s="1"/>
    </row>
    <row r="366" spans="1:10" ht="24.75" customHeight="1" x14ac:dyDescent="0.2">
      <c r="A366" s="226"/>
      <c r="B366" s="233" t="s">
        <v>218</v>
      </c>
      <c r="C366" s="2">
        <f>SUM(C356:C365)</f>
        <v>29</v>
      </c>
      <c r="D366" s="206"/>
      <c r="E366" s="2">
        <f>SUM(E356:E365)</f>
        <v>14</v>
      </c>
      <c r="F366" s="2">
        <f>SUM(F356:F365)</f>
        <v>298</v>
      </c>
      <c r="J366" s="1"/>
    </row>
    <row r="367" spans="1:10" ht="27.75" customHeight="1" x14ac:dyDescent="0.2">
      <c r="A367" s="169"/>
      <c r="B367" s="172" t="s">
        <v>218</v>
      </c>
      <c r="C367" s="199">
        <f>C332+C335+C347+C354+C366</f>
        <v>71</v>
      </c>
      <c r="D367" s="199"/>
      <c r="E367" s="199">
        <f>E332+E335+E347+E354+E366</f>
        <v>51</v>
      </c>
      <c r="F367" s="199">
        <f>F332+F335+F347+F354+F366</f>
        <v>987</v>
      </c>
      <c r="J367" s="1"/>
    </row>
    <row r="368" spans="1:10" ht="31.5" customHeight="1" x14ac:dyDescent="0.2">
      <c r="A368" s="352" t="s">
        <v>582</v>
      </c>
      <c r="B368" s="353"/>
      <c r="C368" s="353"/>
      <c r="D368" s="353"/>
      <c r="E368" s="353"/>
      <c r="F368" s="354"/>
      <c r="J368" s="1"/>
    </row>
    <row r="369" spans="1:10" ht="18.75" customHeight="1" x14ac:dyDescent="0.2">
      <c r="A369" s="106"/>
      <c r="B369" s="9" t="s">
        <v>20</v>
      </c>
      <c r="C369" s="33">
        <v>1</v>
      </c>
      <c r="D369" s="33">
        <v>15</v>
      </c>
      <c r="E369" s="33">
        <v>1</v>
      </c>
      <c r="F369" s="33">
        <f>D369*E369</f>
        <v>15</v>
      </c>
      <c r="J369" s="1"/>
    </row>
    <row r="370" spans="1:10" x14ac:dyDescent="0.2">
      <c r="A370" s="106"/>
      <c r="B370" s="9" t="s">
        <v>147</v>
      </c>
      <c r="C370" s="33">
        <v>1</v>
      </c>
      <c r="D370" s="33">
        <v>12</v>
      </c>
      <c r="E370" s="33">
        <v>1</v>
      </c>
      <c r="F370" s="33">
        <f t="shared" ref="F370:F378" si="4">D370*E370</f>
        <v>12</v>
      </c>
      <c r="J370" s="1"/>
    </row>
    <row r="371" spans="1:10" x14ac:dyDescent="0.2">
      <c r="A371" s="106"/>
      <c r="B371" s="9" t="s">
        <v>213</v>
      </c>
      <c r="C371" s="33">
        <v>1</v>
      </c>
      <c r="D371" s="33">
        <v>12</v>
      </c>
      <c r="E371" s="33">
        <v>1</v>
      </c>
      <c r="F371" s="33">
        <v>12</v>
      </c>
      <c r="J371" s="1"/>
    </row>
    <row r="372" spans="1:10" x14ac:dyDescent="0.2">
      <c r="A372" s="106"/>
      <c r="B372" s="9" t="s">
        <v>21</v>
      </c>
      <c r="C372" s="33">
        <v>4</v>
      </c>
      <c r="D372" s="33">
        <v>12</v>
      </c>
      <c r="E372" s="33">
        <v>2</v>
      </c>
      <c r="F372" s="33">
        <f t="shared" si="4"/>
        <v>24</v>
      </c>
      <c r="J372" s="1"/>
    </row>
    <row r="373" spans="1:10" x14ac:dyDescent="0.2">
      <c r="A373" s="106"/>
      <c r="B373" s="9" t="s">
        <v>21</v>
      </c>
      <c r="C373" s="33">
        <v>8</v>
      </c>
      <c r="D373" s="33">
        <v>12</v>
      </c>
      <c r="E373" s="33">
        <v>4</v>
      </c>
      <c r="F373" s="33">
        <f t="shared" si="4"/>
        <v>48</v>
      </c>
      <c r="J373" s="1"/>
    </row>
    <row r="374" spans="1:10" x14ac:dyDescent="0.2">
      <c r="A374" s="106"/>
      <c r="B374" s="9" t="s">
        <v>21</v>
      </c>
      <c r="C374" s="33">
        <v>24</v>
      </c>
      <c r="D374" s="33">
        <v>18</v>
      </c>
      <c r="E374" s="33">
        <v>8</v>
      </c>
      <c r="F374" s="33">
        <f t="shared" si="4"/>
        <v>144</v>
      </c>
      <c r="J374" s="1"/>
    </row>
    <row r="375" spans="1:10" ht="76.5" x14ac:dyDescent="0.2">
      <c r="A375" s="106"/>
      <c r="B375" s="28" t="s">
        <v>214</v>
      </c>
      <c r="C375" s="126">
        <v>5</v>
      </c>
      <c r="D375" s="33">
        <v>45</v>
      </c>
      <c r="E375" s="33">
        <v>1</v>
      </c>
      <c r="F375" s="33">
        <f t="shared" si="4"/>
        <v>45</v>
      </c>
      <c r="J375" s="1"/>
    </row>
    <row r="376" spans="1:10" ht="22.5" customHeight="1" x14ac:dyDescent="0.2">
      <c r="A376" s="106"/>
      <c r="B376" s="48" t="s">
        <v>215</v>
      </c>
      <c r="C376" s="33"/>
      <c r="D376" s="33">
        <v>30</v>
      </c>
      <c r="E376" s="33">
        <v>1</v>
      </c>
      <c r="F376" s="33">
        <f t="shared" si="4"/>
        <v>30</v>
      </c>
      <c r="J376" s="1"/>
    </row>
    <row r="377" spans="1:10" ht="25.5" x14ac:dyDescent="0.2">
      <c r="A377" s="106"/>
      <c r="B377" s="16" t="s">
        <v>216</v>
      </c>
      <c r="C377" s="33"/>
      <c r="D377" s="33">
        <v>15</v>
      </c>
      <c r="E377" s="33">
        <v>2</v>
      </c>
      <c r="F377" s="33">
        <f t="shared" si="4"/>
        <v>30</v>
      </c>
      <c r="J377" s="1"/>
    </row>
    <row r="378" spans="1:10" ht="25.5" x14ac:dyDescent="0.2">
      <c r="A378" s="106"/>
      <c r="B378" s="16" t="s">
        <v>217</v>
      </c>
      <c r="C378" s="33"/>
      <c r="D378" s="33">
        <v>25</v>
      </c>
      <c r="E378" s="33">
        <v>1</v>
      </c>
      <c r="F378" s="33">
        <f t="shared" si="4"/>
        <v>25</v>
      </c>
      <c r="J378" s="1"/>
    </row>
    <row r="379" spans="1:10" x14ac:dyDescent="0.2">
      <c r="A379" s="9"/>
      <c r="B379" s="9" t="s">
        <v>162</v>
      </c>
      <c r="C379" s="33"/>
      <c r="D379" s="33">
        <v>10</v>
      </c>
      <c r="E379" s="33">
        <v>1</v>
      </c>
      <c r="F379" s="33">
        <v>10</v>
      </c>
      <c r="J379" s="1"/>
    </row>
    <row r="380" spans="1:10" x14ac:dyDescent="0.2">
      <c r="A380" s="9"/>
      <c r="B380" s="48" t="s">
        <v>160</v>
      </c>
      <c r="C380" s="33"/>
      <c r="D380" s="33">
        <v>20</v>
      </c>
      <c r="E380" s="33">
        <v>1</v>
      </c>
      <c r="F380" s="33">
        <v>20</v>
      </c>
      <c r="J380" s="1"/>
    </row>
    <row r="381" spans="1:10" x14ac:dyDescent="0.2">
      <c r="A381" s="9"/>
      <c r="B381" s="48" t="s">
        <v>161</v>
      </c>
      <c r="C381" s="33"/>
      <c r="D381" s="33">
        <v>15</v>
      </c>
      <c r="E381" s="33">
        <v>1</v>
      </c>
      <c r="F381" s="33">
        <v>15</v>
      </c>
      <c r="J381" s="1"/>
    </row>
    <row r="382" spans="1:10" x14ac:dyDescent="0.2">
      <c r="A382" s="9"/>
      <c r="B382" s="9" t="s">
        <v>22</v>
      </c>
      <c r="C382" s="33"/>
      <c r="D382" s="33">
        <v>12</v>
      </c>
      <c r="E382" s="33">
        <v>1</v>
      </c>
      <c r="F382" s="33">
        <v>12</v>
      </c>
      <c r="J382" s="1"/>
    </row>
    <row r="383" spans="1:10" x14ac:dyDescent="0.2">
      <c r="A383" s="9"/>
      <c r="B383" s="9" t="s">
        <v>67</v>
      </c>
      <c r="C383" s="33"/>
      <c r="D383" s="33">
        <v>6</v>
      </c>
      <c r="E383" s="33">
        <v>1</v>
      </c>
      <c r="F383" s="33">
        <v>6</v>
      </c>
      <c r="J383" s="1"/>
    </row>
    <row r="384" spans="1:10" ht="20.25" customHeight="1" x14ac:dyDescent="0.2">
      <c r="A384" s="212"/>
      <c r="B384" s="242" t="s">
        <v>218</v>
      </c>
      <c r="C384" s="214">
        <f>SUM(C369:C383)</f>
        <v>44</v>
      </c>
      <c r="D384" s="214"/>
      <c r="E384" s="214">
        <f>SUM(E369:E383)</f>
        <v>27</v>
      </c>
      <c r="F384" s="214">
        <f>SUM(F369:F383)</f>
        <v>448</v>
      </c>
      <c r="J384" s="1"/>
    </row>
    <row r="385" spans="1:10" ht="18.75" x14ac:dyDescent="0.2">
      <c r="A385" s="243" t="s">
        <v>293</v>
      </c>
      <c r="B385" s="316" t="s">
        <v>581</v>
      </c>
      <c r="C385" s="317"/>
      <c r="D385" s="317"/>
      <c r="E385" s="317"/>
      <c r="F385" s="318"/>
      <c r="J385" s="1"/>
    </row>
    <row r="386" spans="1:10" x14ac:dyDescent="0.2">
      <c r="A386" s="244"/>
      <c r="B386" s="40" t="s">
        <v>219</v>
      </c>
      <c r="C386" s="33">
        <v>3</v>
      </c>
      <c r="D386" s="33">
        <v>15</v>
      </c>
      <c r="E386" s="33">
        <v>2</v>
      </c>
      <c r="F386" s="33">
        <f>D386*E386</f>
        <v>30</v>
      </c>
      <c r="J386" s="1"/>
    </row>
    <row r="387" spans="1:10" ht="25.5" x14ac:dyDescent="0.2">
      <c r="A387" s="244"/>
      <c r="B387" s="12" t="s">
        <v>220</v>
      </c>
      <c r="C387" s="33"/>
      <c r="D387" s="33">
        <v>30</v>
      </c>
      <c r="E387" s="33">
        <v>1</v>
      </c>
      <c r="F387" s="33">
        <f>D387*E387</f>
        <v>30</v>
      </c>
      <c r="J387" s="1"/>
    </row>
    <row r="388" spans="1:10" ht="25.5" x14ac:dyDescent="0.2">
      <c r="A388" s="244"/>
      <c r="B388" s="12" t="s">
        <v>221</v>
      </c>
      <c r="C388" s="33"/>
      <c r="D388" s="33">
        <v>15</v>
      </c>
      <c r="E388" s="33">
        <v>1</v>
      </c>
      <c r="F388" s="33">
        <f>D388*E388</f>
        <v>15</v>
      </c>
      <c r="J388" s="1"/>
    </row>
    <row r="389" spans="1:10" ht="19.5" customHeight="1" x14ac:dyDescent="0.2">
      <c r="A389" s="244"/>
      <c r="B389" s="40" t="s">
        <v>222</v>
      </c>
      <c r="C389" s="33"/>
      <c r="D389" s="33">
        <v>10</v>
      </c>
      <c r="E389" s="33">
        <v>1</v>
      </c>
      <c r="F389" s="33"/>
      <c r="J389" s="1"/>
    </row>
    <row r="390" spans="1:10" ht="24.75" customHeight="1" x14ac:dyDescent="0.2">
      <c r="A390" s="244"/>
      <c r="B390" s="9" t="s">
        <v>223</v>
      </c>
      <c r="C390" s="123"/>
      <c r="D390" s="123">
        <v>10</v>
      </c>
      <c r="E390" s="123">
        <v>1</v>
      </c>
      <c r="F390" s="33">
        <f>D390*E390</f>
        <v>10</v>
      </c>
      <c r="J390" s="1"/>
    </row>
    <row r="391" spans="1:10" ht="20.25" customHeight="1" x14ac:dyDescent="0.2">
      <c r="A391" s="245"/>
      <c r="B391" s="213" t="s">
        <v>218</v>
      </c>
      <c r="C391" s="214">
        <f>SUM(C386:C390)</f>
        <v>3</v>
      </c>
      <c r="D391" s="214"/>
      <c r="E391" s="214">
        <f>SUM(E386:E390)</f>
        <v>6</v>
      </c>
      <c r="F391" s="214">
        <f>SUM(F386:F390)</f>
        <v>85</v>
      </c>
      <c r="J391" s="1"/>
    </row>
    <row r="392" spans="1:10" ht="20.25" customHeight="1" x14ac:dyDescent="0.2">
      <c r="A392" s="202" t="s">
        <v>196</v>
      </c>
      <c r="B392" s="316" t="s">
        <v>224</v>
      </c>
      <c r="C392" s="317"/>
      <c r="D392" s="317"/>
      <c r="E392" s="317"/>
      <c r="F392" s="318"/>
      <c r="J392" s="1"/>
    </row>
    <row r="393" spans="1:10" x14ac:dyDescent="0.2">
      <c r="A393" s="244"/>
      <c r="B393" s="40" t="s">
        <v>219</v>
      </c>
      <c r="C393" s="33">
        <v>2</v>
      </c>
      <c r="D393" s="33">
        <v>15</v>
      </c>
      <c r="E393" s="33">
        <v>1</v>
      </c>
      <c r="F393" s="33">
        <f>D393*E393</f>
        <v>15</v>
      </c>
      <c r="J393" s="1"/>
    </row>
    <row r="394" spans="1:10" ht="28.5" customHeight="1" x14ac:dyDescent="0.2">
      <c r="A394" s="244"/>
      <c r="B394" s="40" t="s">
        <v>225</v>
      </c>
      <c r="C394" s="33"/>
      <c r="D394" s="33">
        <v>20</v>
      </c>
      <c r="E394" s="33">
        <v>1</v>
      </c>
      <c r="F394" s="33">
        <f>D394*E394</f>
        <v>20</v>
      </c>
      <c r="J394" s="1"/>
    </row>
    <row r="395" spans="1:10" ht="25.5" customHeight="1" x14ac:dyDescent="0.2">
      <c r="A395" s="244"/>
      <c r="B395" s="9" t="s">
        <v>223</v>
      </c>
      <c r="C395" s="123"/>
      <c r="D395" s="123">
        <v>10</v>
      </c>
      <c r="E395" s="123">
        <v>1</v>
      </c>
      <c r="F395" s="33">
        <f>D395*E395</f>
        <v>10</v>
      </c>
      <c r="J395" s="1"/>
    </row>
    <row r="396" spans="1:10" ht="19.5" customHeight="1" x14ac:dyDescent="0.2">
      <c r="A396" s="242"/>
      <c r="B396" s="242" t="s">
        <v>218</v>
      </c>
      <c r="C396" s="214">
        <f>SUM(C393:C395)</f>
        <v>2</v>
      </c>
      <c r="D396" s="214">
        <f>SUM(D393:D395)</f>
        <v>45</v>
      </c>
      <c r="E396" s="214">
        <f>SUM(E393:E395)</f>
        <v>3</v>
      </c>
      <c r="F396" s="214">
        <f>SUM(F393:F395)</f>
        <v>45</v>
      </c>
      <c r="J396" s="1"/>
    </row>
    <row r="397" spans="1:10" ht="24.75" customHeight="1" x14ac:dyDescent="0.2">
      <c r="A397" s="246" t="s">
        <v>206</v>
      </c>
      <c r="B397" s="316" t="s">
        <v>226</v>
      </c>
      <c r="C397" s="317"/>
      <c r="D397" s="317"/>
      <c r="E397" s="317"/>
      <c r="F397" s="317"/>
      <c r="J397" s="1"/>
    </row>
    <row r="398" spans="1:10" ht="21" customHeight="1" x14ac:dyDescent="0.2">
      <c r="A398" s="107"/>
      <c r="B398" s="40" t="s">
        <v>219</v>
      </c>
      <c r="C398" s="33">
        <v>1</v>
      </c>
      <c r="D398" s="33">
        <v>15</v>
      </c>
      <c r="E398" s="33">
        <v>1</v>
      </c>
      <c r="F398" s="33">
        <f>D398*E398</f>
        <v>15</v>
      </c>
      <c r="J398" s="1"/>
    </row>
    <row r="399" spans="1:10" ht="25.5" customHeight="1" x14ac:dyDescent="0.2">
      <c r="A399" s="107"/>
      <c r="B399" s="40" t="s">
        <v>225</v>
      </c>
      <c r="C399" s="33"/>
      <c r="D399" s="33">
        <v>50</v>
      </c>
      <c r="E399" s="33">
        <v>1</v>
      </c>
      <c r="F399" s="33">
        <f>D399*E399</f>
        <v>50</v>
      </c>
      <c r="J399" s="1"/>
    </row>
    <row r="400" spans="1:10" ht="20.25" customHeight="1" x14ac:dyDescent="0.2">
      <c r="A400" s="107"/>
      <c r="B400" s="9" t="s">
        <v>223</v>
      </c>
      <c r="C400" s="123"/>
      <c r="D400" s="123">
        <v>10</v>
      </c>
      <c r="E400" s="123">
        <v>1</v>
      </c>
      <c r="F400" s="33">
        <f>D400*E400</f>
        <v>10</v>
      </c>
      <c r="J400" s="1"/>
    </row>
    <row r="401" spans="1:10" ht="21.75" customHeight="1" x14ac:dyDescent="0.2">
      <c r="A401" s="13"/>
      <c r="B401" s="13" t="s">
        <v>218</v>
      </c>
      <c r="C401" s="52">
        <f>SUM(C398:C400)</f>
        <v>1</v>
      </c>
      <c r="D401" s="52">
        <f>SUM(D398:D400)</f>
        <v>75</v>
      </c>
      <c r="E401" s="52">
        <f>SUM(E398:E400)</f>
        <v>3</v>
      </c>
      <c r="F401" s="94">
        <f>SUM(F398:F400)</f>
        <v>75</v>
      </c>
      <c r="J401" s="1"/>
    </row>
    <row r="402" spans="1:10" ht="30" customHeight="1" x14ac:dyDescent="0.2">
      <c r="A402" s="198"/>
      <c r="B402" s="198" t="s">
        <v>583</v>
      </c>
      <c r="C402" s="199">
        <f>C384+C391+C396</f>
        <v>49</v>
      </c>
      <c r="D402" s="171"/>
      <c r="E402" s="199">
        <f>E384+E391+E396</f>
        <v>36</v>
      </c>
      <c r="F402" s="199">
        <f>F384+F391+F396</f>
        <v>578</v>
      </c>
      <c r="J402" s="1"/>
    </row>
    <row r="403" spans="1:10" ht="30.75" customHeight="1" x14ac:dyDescent="0.2">
      <c r="A403" s="326" t="s">
        <v>584</v>
      </c>
      <c r="B403" s="327"/>
      <c r="C403" s="327"/>
      <c r="D403" s="327"/>
      <c r="E403" s="327"/>
      <c r="F403" s="328"/>
      <c r="J403" s="1"/>
    </row>
    <row r="404" spans="1:10" ht="21" customHeight="1" x14ac:dyDescent="0.2">
      <c r="A404" s="9"/>
      <c r="B404" s="9" t="s">
        <v>20</v>
      </c>
      <c r="C404" s="33">
        <v>1</v>
      </c>
      <c r="D404" s="33">
        <v>15</v>
      </c>
      <c r="E404" s="33">
        <v>1</v>
      </c>
      <c r="F404" s="33">
        <v>15</v>
      </c>
      <c r="J404" s="1"/>
    </row>
    <row r="405" spans="1:10" ht="19.5" customHeight="1" x14ac:dyDescent="0.2">
      <c r="A405" s="9"/>
      <c r="B405" s="9" t="s">
        <v>147</v>
      </c>
      <c r="C405" s="33">
        <v>1</v>
      </c>
      <c r="D405" s="33">
        <v>12</v>
      </c>
      <c r="E405" s="33">
        <v>1</v>
      </c>
      <c r="F405" s="33">
        <v>12</v>
      </c>
      <c r="J405" s="1"/>
    </row>
    <row r="406" spans="1:10" ht="29.25" customHeight="1" x14ac:dyDescent="0.2">
      <c r="A406" s="9"/>
      <c r="B406" s="9" t="s">
        <v>21</v>
      </c>
      <c r="C406" s="33">
        <v>8</v>
      </c>
      <c r="D406" s="33">
        <v>12</v>
      </c>
      <c r="E406" s="33">
        <v>4</v>
      </c>
      <c r="F406" s="33">
        <v>48</v>
      </c>
      <c r="J406" s="1"/>
    </row>
    <row r="407" spans="1:10" ht="25.5" x14ac:dyDescent="0.2">
      <c r="A407" s="9"/>
      <c r="B407" s="12" t="s">
        <v>521</v>
      </c>
      <c r="C407" s="33"/>
      <c r="D407" s="33">
        <v>20</v>
      </c>
      <c r="E407" s="33">
        <v>1</v>
      </c>
      <c r="F407" s="33">
        <v>20</v>
      </c>
      <c r="J407" s="1"/>
    </row>
    <row r="408" spans="1:10" ht="30.75" customHeight="1" x14ac:dyDescent="0.2">
      <c r="A408" s="9"/>
      <c r="B408" s="12" t="s">
        <v>522</v>
      </c>
      <c r="C408" s="33"/>
      <c r="D408" s="33">
        <v>10</v>
      </c>
      <c r="E408" s="33">
        <v>1</v>
      </c>
      <c r="F408" s="33">
        <v>10</v>
      </c>
      <c r="J408" s="1"/>
    </row>
    <row r="409" spans="1:10" ht="25.5" x14ac:dyDescent="0.2">
      <c r="A409" s="9"/>
      <c r="B409" s="12" t="s">
        <v>523</v>
      </c>
      <c r="C409" s="33"/>
      <c r="D409" s="33">
        <v>6</v>
      </c>
      <c r="E409" s="33">
        <v>1</v>
      </c>
      <c r="F409" s="33">
        <v>6</v>
      </c>
      <c r="J409" s="1"/>
    </row>
    <row r="410" spans="1:10" ht="27.75" customHeight="1" x14ac:dyDescent="0.2">
      <c r="A410" s="9"/>
      <c r="B410" s="9" t="s">
        <v>215</v>
      </c>
      <c r="C410" s="33"/>
      <c r="D410" s="33">
        <v>20</v>
      </c>
      <c r="E410" s="33">
        <v>4</v>
      </c>
      <c r="F410" s="33">
        <v>80</v>
      </c>
      <c r="J410" s="1"/>
    </row>
    <row r="411" spans="1:10" ht="27" customHeight="1" x14ac:dyDescent="0.2">
      <c r="A411" s="9"/>
      <c r="B411" s="9" t="s">
        <v>227</v>
      </c>
      <c r="C411" s="99"/>
      <c r="D411" s="99">
        <v>15</v>
      </c>
      <c r="E411" s="33">
        <v>1</v>
      </c>
      <c r="F411" s="99">
        <v>15</v>
      </c>
      <c r="J411" s="1"/>
    </row>
    <row r="412" spans="1:10" ht="27" customHeight="1" x14ac:dyDescent="0.2">
      <c r="A412" s="9"/>
      <c r="B412" s="9" t="s">
        <v>22</v>
      </c>
      <c r="C412" s="33"/>
      <c r="D412" s="33">
        <v>12</v>
      </c>
      <c r="E412" s="33">
        <v>1</v>
      </c>
      <c r="F412" s="33">
        <v>12</v>
      </c>
      <c r="J412" s="1"/>
    </row>
    <row r="413" spans="1:10" ht="24.75" customHeight="1" x14ac:dyDescent="0.2">
      <c r="A413" s="9"/>
      <c r="B413" s="9" t="s">
        <v>67</v>
      </c>
      <c r="C413" s="33"/>
      <c r="D413" s="33">
        <v>6</v>
      </c>
      <c r="E413" s="33">
        <v>1</v>
      </c>
      <c r="F413" s="33">
        <v>6</v>
      </c>
      <c r="J413" s="1"/>
    </row>
    <row r="414" spans="1:10" ht="27" customHeight="1" x14ac:dyDescent="0.2">
      <c r="A414" s="169"/>
      <c r="B414" s="198" t="s">
        <v>218</v>
      </c>
      <c r="C414" s="199">
        <f>SUM(C404:C413)</f>
        <v>10</v>
      </c>
      <c r="D414" s="199">
        <f>SUM(D404:D413)</f>
        <v>128</v>
      </c>
      <c r="E414" s="199">
        <f>SUM(E404:E413)</f>
        <v>16</v>
      </c>
      <c r="F414" s="199">
        <f>SUM(F404:F413)</f>
        <v>224</v>
      </c>
      <c r="J414" s="1"/>
    </row>
    <row r="415" spans="1:10" ht="24.75" customHeight="1" x14ac:dyDescent="0.2">
      <c r="A415" s="326" t="s">
        <v>585</v>
      </c>
      <c r="B415" s="327"/>
      <c r="C415" s="327"/>
      <c r="D415" s="327"/>
      <c r="E415" s="327"/>
      <c r="F415" s="328"/>
      <c r="J415" s="1"/>
    </row>
    <row r="416" spans="1:10" ht="18" customHeight="1" x14ac:dyDescent="0.2">
      <c r="A416" s="9"/>
      <c r="B416" s="9" t="s">
        <v>20</v>
      </c>
      <c r="C416" s="33">
        <v>1</v>
      </c>
      <c r="D416" s="33">
        <v>15</v>
      </c>
      <c r="E416" s="33">
        <v>1</v>
      </c>
      <c r="F416" s="33">
        <f t="shared" ref="F416:F426" si="5">D416*E416</f>
        <v>15</v>
      </c>
      <c r="J416" s="1"/>
    </row>
    <row r="417" spans="1:10" ht="17.25" customHeight="1" x14ac:dyDescent="0.2">
      <c r="A417" s="9"/>
      <c r="B417" s="9" t="s">
        <v>147</v>
      </c>
      <c r="C417" s="33">
        <v>1</v>
      </c>
      <c r="D417" s="33">
        <v>12</v>
      </c>
      <c r="E417" s="33">
        <v>1</v>
      </c>
      <c r="F417" s="33">
        <f t="shared" si="5"/>
        <v>12</v>
      </c>
      <c r="J417" s="1"/>
    </row>
    <row r="418" spans="1:10" x14ac:dyDescent="0.2">
      <c r="A418" s="9"/>
      <c r="B418" s="9" t="s">
        <v>21</v>
      </c>
      <c r="C418" s="33">
        <v>12</v>
      </c>
      <c r="D418" s="33">
        <v>20</v>
      </c>
      <c r="E418" s="33">
        <v>3</v>
      </c>
      <c r="F418" s="33">
        <f t="shared" si="5"/>
        <v>60</v>
      </c>
      <c r="J418" s="1"/>
    </row>
    <row r="419" spans="1:10" x14ac:dyDescent="0.2">
      <c r="A419" s="9"/>
      <c r="B419" s="48" t="s">
        <v>225</v>
      </c>
      <c r="C419" s="33"/>
      <c r="D419" s="33">
        <v>20</v>
      </c>
      <c r="E419" s="33">
        <v>4</v>
      </c>
      <c r="F419" s="33">
        <f t="shared" si="5"/>
        <v>80</v>
      </c>
      <c r="J419" s="1"/>
    </row>
    <row r="420" spans="1:10" x14ac:dyDescent="0.2">
      <c r="A420" s="9"/>
      <c r="B420" s="48" t="s">
        <v>225</v>
      </c>
      <c r="C420" s="33"/>
      <c r="D420" s="33">
        <v>15</v>
      </c>
      <c r="E420" s="33">
        <v>3</v>
      </c>
      <c r="F420" s="33">
        <f t="shared" si="5"/>
        <v>45</v>
      </c>
      <c r="J420" s="1"/>
    </row>
    <row r="421" spans="1:10" x14ac:dyDescent="0.2">
      <c r="A421" s="9"/>
      <c r="B421" s="48" t="s">
        <v>225</v>
      </c>
      <c r="C421" s="33"/>
      <c r="D421" s="33">
        <v>6</v>
      </c>
      <c r="E421" s="33">
        <v>2</v>
      </c>
      <c r="F421" s="33">
        <f t="shared" si="5"/>
        <v>12</v>
      </c>
      <c r="J421" s="1"/>
    </row>
    <row r="422" spans="1:10" x14ac:dyDescent="0.2">
      <c r="A422" s="9"/>
      <c r="B422" s="48" t="s">
        <v>225</v>
      </c>
      <c r="C422" s="33"/>
      <c r="D422" s="33">
        <v>10</v>
      </c>
      <c r="E422" s="33">
        <v>5</v>
      </c>
      <c r="F422" s="33">
        <f t="shared" si="5"/>
        <v>50</v>
      </c>
      <c r="J422" s="1"/>
    </row>
    <row r="423" spans="1:10" x14ac:dyDescent="0.2">
      <c r="A423" s="9"/>
      <c r="B423" s="48" t="s">
        <v>160</v>
      </c>
      <c r="C423" s="33"/>
      <c r="D423" s="33">
        <v>20</v>
      </c>
      <c r="E423" s="33">
        <v>1</v>
      </c>
      <c r="F423" s="33">
        <f t="shared" si="5"/>
        <v>20</v>
      </c>
      <c r="J423" s="1"/>
    </row>
    <row r="424" spans="1:10" x14ac:dyDescent="0.2">
      <c r="A424" s="9"/>
      <c r="B424" s="48" t="s">
        <v>161</v>
      </c>
      <c r="C424" s="33"/>
      <c r="D424" s="33">
        <v>15</v>
      </c>
      <c r="E424" s="33">
        <v>1</v>
      </c>
      <c r="F424" s="33">
        <f t="shared" si="5"/>
        <v>15</v>
      </c>
      <c r="J424" s="1"/>
    </row>
    <row r="425" spans="1:10" x14ac:dyDescent="0.2">
      <c r="A425" s="9"/>
      <c r="B425" s="9" t="s">
        <v>162</v>
      </c>
      <c r="C425" s="33"/>
      <c r="D425" s="33">
        <v>15</v>
      </c>
      <c r="E425" s="33">
        <v>1</v>
      </c>
      <c r="F425" s="33">
        <f t="shared" si="5"/>
        <v>15</v>
      </c>
      <c r="J425" s="1"/>
    </row>
    <row r="426" spans="1:10" x14ac:dyDescent="0.2">
      <c r="A426" s="9"/>
      <c r="B426" s="9" t="s">
        <v>67</v>
      </c>
      <c r="C426" s="33"/>
      <c r="D426" s="33">
        <v>10</v>
      </c>
      <c r="E426" s="33">
        <v>1</v>
      </c>
      <c r="F426" s="33">
        <f t="shared" si="5"/>
        <v>10</v>
      </c>
      <c r="J426" s="1"/>
    </row>
    <row r="427" spans="1:10" ht="21" customHeight="1" x14ac:dyDescent="0.2">
      <c r="A427" s="20"/>
      <c r="B427" s="248" t="s">
        <v>218</v>
      </c>
      <c r="C427" s="178">
        <f>SUM(C416:C426)</f>
        <v>14</v>
      </c>
      <c r="D427" s="178">
        <f>SUM(D416:D426)</f>
        <v>158</v>
      </c>
      <c r="E427" s="178">
        <f>SUM(E416:E426)</f>
        <v>23</v>
      </c>
      <c r="F427" s="178">
        <f>SUM(F416:F426)</f>
        <v>334</v>
      </c>
      <c r="J427" s="1"/>
    </row>
    <row r="428" spans="1:10" ht="24" customHeight="1" x14ac:dyDescent="0.2">
      <c r="A428" s="202" t="s">
        <v>293</v>
      </c>
      <c r="B428" s="316" t="s">
        <v>229</v>
      </c>
      <c r="C428" s="317"/>
      <c r="D428" s="317"/>
      <c r="E428" s="317"/>
      <c r="F428" s="318"/>
      <c r="J428" s="1"/>
    </row>
    <row r="429" spans="1:10" ht="25.5" x14ac:dyDescent="0.2">
      <c r="A429" s="15"/>
      <c r="B429" s="16" t="s">
        <v>524</v>
      </c>
      <c r="C429" s="33">
        <v>3</v>
      </c>
      <c r="D429" s="34">
        <v>25</v>
      </c>
      <c r="E429" s="33">
        <v>2</v>
      </c>
      <c r="F429" s="33">
        <v>40</v>
      </c>
      <c r="J429" s="1"/>
    </row>
    <row r="430" spans="1:10" ht="25.5" x14ac:dyDescent="0.2">
      <c r="A430" s="15"/>
      <c r="B430" s="16" t="s">
        <v>230</v>
      </c>
      <c r="C430" s="33">
        <v>2</v>
      </c>
      <c r="D430" s="34">
        <v>25</v>
      </c>
      <c r="E430" s="33">
        <v>1</v>
      </c>
      <c r="F430" s="33">
        <v>20</v>
      </c>
      <c r="J430" s="1"/>
    </row>
    <row r="431" spans="1:10" x14ac:dyDescent="0.2">
      <c r="A431" s="15"/>
      <c r="B431" s="16" t="s">
        <v>586</v>
      </c>
      <c r="C431" s="33">
        <v>3</v>
      </c>
      <c r="D431" s="34">
        <v>25</v>
      </c>
      <c r="E431" s="33">
        <v>1</v>
      </c>
      <c r="F431" s="33">
        <v>1</v>
      </c>
      <c r="J431" s="1"/>
    </row>
    <row r="432" spans="1:10" x14ac:dyDescent="0.2">
      <c r="A432" s="15"/>
      <c r="B432" s="16" t="s">
        <v>232</v>
      </c>
      <c r="C432" s="33">
        <v>3</v>
      </c>
      <c r="D432" s="34">
        <v>28</v>
      </c>
      <c r="E432" s="33">
        <v>1</v>
      </c>
      <c r="F432" s="33">
        <v>25</v>
      </c>
      <c r="J432" s="1"/>
    </row>
    <row r="433" spans="1:10" x14ac:dyDescent="0.2">
      <c r="A433" s="41"/>
      <c r="B433" s="16" t="s">
        <v>233</v>
      </c>
      <c r="C433" s="33">
        <v>2</v>
      </c>
      <c r="D433" s="34">
        <v>20</v>
      </c>
      <c r="E433" s="33">
        <v>1</v>
      </c>
      <c r="F433" s="33">
        <v>20</v>
      </c>
      <c r="J433" s="1"/>
    </row>
    <row r="434" spans="1:10" x14ac:dyDescent="0.2">
      <c r="A434" s="41"/>
      <c r="B434" s="16" t="s">
        <v>234</v>
      </c>
      <c r="C434" s="33">
        <v>2</v>
      </c>
      <c r="D434" s="34">
        <v>20</v>
      </c>
      <c r="E434" s="33">
        <v>1</v>
      </c>
      <c r="F434" s="33">
        <v>20</v>
      </c>
      <c r="J434" s="1"/>
    </row>
    <row r="435" spans="1:10" x14ac:dyDescent="0.2">
      <c r="A435" s="41"/>
      <c r="B435" s="16" t="s">
        <v>235</v>
      </c>
      <c r="C435" s="33">
        <v>1</v>
      </c>
      <c r="D435" s="34">
        <v>10</v>
      </c>
      <c r="E435" s="33">
        <v>1</v>
      </c>
      <c r="F435" s="33">
        <v>10</v>
      </c>
      <c r="J435" s="1"/>
    </row>
    <row r="436" spans="1:10" x14ac:dyDescent="0.2">
      <c r="A436" s="41"/>
      <c r="B436" s="16" t="s">
        <v>236</v>
      </c>
      <c r="C436" s="33">
        <v>3</v>
      </c>
      <c r="D436" s="34">
        <v>18</v>
      </c>
      <c r="E436" s="33">
        <v>2</v>
      </c>
      <c r="F436" s="33">
        <v>36</v>
      </c>
      <c r="J436" s="1"/>
    </row>
    <row r="437" spans="1:10" ht="24.75" customHeight="1" x14ac:dyDescent="0.2">
      <c r="A437" s="41"/>
      <c r="B437" s="16" t="s">
        <v>237</v>
      </c>
      <c r="C437" s="33">
        <v>2</v>
      </c>
      <c r="D437" s="34">
        <v>20</v>
      </c>
      <c r="E437" s="33">
        <v>1</v>
      </c>
      <c r="F437" s="33">
        <v>20</v>
      </c>
      <c r="J437" s="1"/>
    </row>
    <row r="438" spans="1:10" ht="28.5" customHeight="1" x14ac:dyDescent="0.2">
      <c r="A438" s="41"/>
      <c r="B438" s="16" t="s">
        <v>238</v>
      </c>
      <c r="C438" s="33">
        <v>2</v>
      </c>
      <c r="D438" s="34" t="s">
        <v>497</v>
      </c>
      <c r="E438" s="33">
        <v>2</v>
      </c>
      <c r="F438" s="33">
        <v>30</v>
      </c>
      <c r="J438" s="1"/>
    </row>
    <row r="439" spans="1:10" ht="27.75" customHeight="1" x14ac:dyDescent="0.2">
      <c r="A439" s="41"/>
      <c r="B439" s="16" t="s">
        <v>239</v>
      </c>
      <c r="C439" s="33">
        <v>2</v>
      </c>
      <c r="D439" s="34">
        <v>20</v>
      </c>
      <c r="E439" s="33">
        <v>1</v>
      </c>
      <c r="F439" s="33">
        <v>20</v>
      </c>
      <c r="J439" s="1"/>
    </row>
    <row r="440" spans="1:10" ht="30.75" customHeight="1" x14ac:dyDescent="0.2">
      <c r="A440" s="41"/>
      <c r="B440" s="16" t="s">
        <v>241</v>
      </c>
      <c r="C440" s="33"/>
      <c r="D440" s="34">
        <v>15</v>
      </c>
      <c r="E440" s="33">
        <v>1</v>
      </c>
      <c r="F440" s="33">
        <v>15</v>
      </c>
      <c r="J440" s="1"/>
    </row>
    <row r="441" spans="1:10" ht="24.75" customHeight="1" x14ac:dyDescent="0.2">
      <c r="A441" s="41"/>
      <c r="B441" s="16" t="s">
        <v>243</v>
      </c>
      <c r="C441" s="33">
        <v>1</v>
      </c>
      <c r="D441" s="34">
        <v>10</v>
      </c>
      <c r="E441" s="33">
        <v>1</v>
      </c>
      <c r="F441" s="33">
        <v>10</v>
      </c>
      <c r="J441" s="1"/>
    </row>
    <row r="442" spans="1:10" ht="28.5" customHeight="1" x14ac:dyDescent="0.2">
      <c r="A442" s="41"/>
      <c r="B442" s="16" t="s">
        <v>245</v>
      </c>
      <c r="C442" s="33"/>
      <c r="D442" s="34">
        <v>7</v>
      </c>
      <c r="E442" s="33">
        <v>1</v>
      </c>
      <c r="F442" s="33">
        <v>7</v>
      </c>
      <c r="J442" s="1"/>
    </row>
    <row r="443" spans="1:10" ht="22.5" customHeight="1" x14ac:dyDescent="0.2">
      <c r="A443" s="41"/>
      <c r="B443" s="16" t="s">
        <v>247</v>
      </c>
      <c r="C443" s="33"/>
      <c r="D443" s="34">
        <v>20</v>
      </c>
      <c r="E443" s="33">
        <v>2</v>
      </c>
      <c r="F443" s="33">
        <v>40</v>
      </c>
      <c r="J443" s="1"/>
    </row>
    <row r="444" spans="1:10" ht="21.75" customHeight="1" x14ac:dyDescent="0.2">
      <c r="A444" s="41"/>
      <c r="B444" s="16" t="s">
        <v>249</v>
      </c>
      <c r="C444" s="33"/>
      <c r="D444" s="34">
        <v>6</v>
      </c>
      <c r="E444" s="33">
        <v>2</v>
      </c>
      <c r="F444" s="33">
        <v>12</v>
      </c>
      <c r="J444" s="1"/>
    </row>
    <row r="445" spans="1:10" ht="30.75" customHeight="1" x14ac:dyDescent="0.2">
      <c r="A445" s="42"/>
      <c r="B445" s="16" t="s">
        <v>250</v>
      </c>
      <c r="C445" s="33"/>
      <c r="D445" s="34">
        <v>6</v>
      </c>
      <c r="E445" s="33">
        <v>2</v>
      </c>
      <c r="F445" s="33">
        <v>12</v>
      </c>
      <c r="J445" s="1"/>
    </row>
    <row r="446" spans="1:10" ht="24.75" customHeight="1" x14ac:dyDescent="0.2">
      <c r="A446" s="42"/>
      <c r="B446" s="16" t="s">
        <v>251</v>
      </c>
      <c r="C446" s="33"/>
      <c r="D446" s="34">
        <v>10</v>
      </c>
      <c r="E446" s="33">
        <v>1</v>
      </c>
      <c r="F446" s="33">
        <v>10</v>
      </c>
      <c r="J446" s="1"/>
    </row>
    <row r="447" spans="1:10" x14ac:dyDescent="0.2">
      <c r="A447" s="17"/>
      <c r="B447" s="16" t="s">
        <v>253</v>
      </c>
      <c r="C447" s="33"/>
      <c r="D447" s="34">
        <v>10</v>
      </c>
      <c r="E447" s="33">
        <v>1</v>
      </c>
      <c r="F447" s="33">
        <v>10</v>
      </c>
      <c r="J447" s="1"/>
    </row>
    <row r="448" spans="1:10" ht="22.5" customHeight="1" x14ac:dyDescent="0.25">
      <c r="A448" s="247"/>
      <c r="B448" s="249" t="s">
        <v>218</v>
      </c>
      <c r="C448" s="250">
        <f>SUM(C429:C447)</f>
        <v>26</v>
      </c>
      <c r="D448" s="250"/>
      <c r="E448" s="250">
        <f>SUM(E429:E447)</f>
        <v>25</v>
      </c>
      <c r="F448" s="250">
        <f>SUM(F429:F447)</f>
        <v>358</v>
      </c>
      <c r="J448" s="1"/>
    </row>
    <row r="449" spans="1:10" ht="29.25" customHeight="1" x14ac:dyDescent="0.2">
      <c r="A449" s="251" t="s">
        <v>196</v>
      </c>
      <c r="B449" s="313" t="s">
        <v>587</v>
      </c>
      <c r="C449" s="314"/>
      <c r="D449" s="314"/>
      <c r="E449" s="314"/>
      <c r="F449" s="315"/>
      <c r="J449" s="1"/>
    </row>
    <row r="450" spans="1:10" x14ac:dyDescent="0.2">
      <c r="A450" s="41"/>
      <c r="B450" s="16" t="s">
        <v>255</v>
      </c>
      <c r="C450" s="33">
        <v>2</v>
      </c>
      <c r="D450" s="34">
        <v>25</v>
      </c>
      <c r="E450" s="33">
        <v>1</v>
      </c>
      <c r="F450" s="33">
        <v>1</v>
      </c>
      <c r="J450" s="1"/>
    </row>
    <row r="451" spans="1:10" x14ac:dyDescent="0.2">
      <c r="A451" s="41"/>
      <c r="B451" s="16" t="s">
        <v>232</v>
      </c>
      <c r="C451" s="33">
        <v>2</v>
      </c>
      <c r="D451" s="34">
        <v>25</v>
      </c>
      <c r="E451" s="33">
        <v>1</v>
      </c>
      <c r="F451" s="33">
        <v>25</v>
      </c>
      <c r="J451" s="1"/>
    </row>
    <row r="452" spans="1:10" ht="25.5" x14ac:dyDescent="0.2">
      <c r="A452" s="41"/>
      <c r="B452" s="16" t="s">
        <v>256</v>
      </c>
      <c r="C452" s="33">
        <v>2</v>
      </c>
      <c r="D452" s="34">
        <v>20</v>
      </c>
      <c r="E452" s="33">
        <v>1</v>
      </c>
      <c r="F452" s="33">
        <v>20</v>
      </c>
      <c r="J452" s="1"/>
    </row>
    <row r="453" spans="1:10" x14ac:dyDescent="0.2">
      <c r="A453" s="41"/>
      <c r="B453" s="16" t="s">
        <v>234</v>
      </c>
      <c r="C453" s="33">
        <v>2</v>
      </c>
      <c r="D453" s="34">
        <v>20</v>
      </c>
      <c r="E453" s="33">
        <v>1</v>
      </c>
      <c r="F453" s="33">
        <v>20</v>
      </c>
      <c r="J453" s="1"/>
    </row>
    <row r="454" spans="1:10" x14ac:dyDescent="0.2">
      <c r="A454" s="41"/>
      <c r="B454" s="16" t="s">
        <v>236</v>
      </c>
      <c r="C454" s="33">
        <v>3</v>
      </c>
      <c r="D454" s="34">
        <v>18</v>
      </c>
      <c r="E454" s="33">
        <v>2</v>
      </c>
      <c r="F454" s="33">
        <v>36</v>
      </c>
      <c r="J454" s="1"/>
    </row>
    <row r="455" spans="1:10" x14ac:dyDescent="0.2">
      <c r="A455" s="41"/>
      <c r="B455" s="16" t="s">
        <v>237</v>
      </c>
      <c r="C455" s="33">
        <v>2</v>
      </c>
      <c r="D455" s="34">
        <v>20</v>
      </c>
      <c r="E455" s="33">
        <v>1</v>
      </c>
      <c r="F455" s="33">
        <v>20</v>
      </c>
      <c r="J455" s="1"/>
    </row>
    <row r="456" spans="1:10" x14ac:dyDescent="0.2">
      <c r="A456" s="41"/>
      <c r="B456" s="16" t="s">
        <v>245</v>
      </c>
      <c r="C456" s="33"/>
      <c r="D456" s="34">
        <v>1</v>
      </c>
      <c r="E456" s="33">
        <v>7</v>
      </c>
      <c r="F456" s="33">
        <v>7</v>
      </c>
      <c r="J456" s="1"/>
    </row>
    <row r="457" spans="1:10" x14ac:dyDescent="0.2">
      <c r="A457" s="43"/>
      <c r="B457" s="16" t="s">
        <v>249</v>
      </c>
      <c r="C457" s="33"/>
      <c r="D457" s="34">
        <v>6</v>
      </c>
      <c r="E457" s="33">
        <v>1</v>
      </c>
      <c r="F457" s="33">
        <v>6</v>
      </c>
      <c r="J457" s="1"/>
    </row>
    <row r="458" spans="1:10" ht="20.25" customHeight="1" x14ac:dyDescent="0.2">
      <c r="A458" s="17"/>
      <c r="B458" s="16" t="s">
        <v>241</v>
      </c>
      <c r="C458" s="33"/>
      <c r="D458" s="34">
        <v>12</v>
      </c>
      <c r="E458" s="33">
        <v>1</v>
      </c>
      <c r="F458" s="33">
        <v>12</v>
      </c>
      <c r="J458" s="1"/>
    </row>
    <row r="459" spans="1:10" ht="27.75" customHeight="1" x14ac:dyDescent="0.25">
      <c r="A459" s="247"/>
      <c r="B459" s="249" t="s">
        <v>218</v>
      </c>
      <c r="C459" s="250">
        <f>SUM(C450:C458)</f>
        <v>13</v>
      </c>
      <c r="D459" s="250"/>
      <c r="E459" s="250">
        <f>SUM(E450:E458)</f>
        <v>16</v>
      </c>
      <c r="F459" s="250">
        <f>SUM(F450:F458)</f>
        <v>147</v>
      </c>
      <c r="J459" s="1"/>
    </row>
    <row r="460" spans="1:10" ht="27.75" customHeight="1" x14ac:dyDescent="0.2">
      <c r="A460" s="228" t="s">
        <v>206</v>
      </c>
      <c r="B460" s="313" t="s">
        <v>588</v>
      </c>
      <c r="C460" s="314"/>
      <c r="D460" s="314"/>
      <c r="E460" s="314"/>
      <c r="F460" s="315"/>
      <c r="J460" s="1"/>
    </row>
    <row r="461" spans="1:10" ht="19.5" customHeight="1" x14ac:dyDescent="0.2">
      <c r="A461" s="17"/>
      <c r="B461" s="16" t="s">
        <v>589</v>
      </c>
      <c r="C461" s="33">
        <v>2</v>
      </c>
      <c r="D461" s="34">
        <v>25</v>
      </c>
      <c r="E461" s="33">
        <v>1</v>
      </c>
      <c r="F461" s="34">
        <v>25</v>
      </c>
      <c r="J461" s="1"/>
    </row>
    <row r="462" spans="1:10" ht="18" customHeight="1" x14ac:dyDescent="0.2">
      <c r="A462" s="44"/>
      <c r="B462" s="16" t="s">
        <v>232</v>
      </c>
      <c r="C462" s="33">
        <v>2</v>
      </c>
      <c r="D462" s="34">
        <v>25</v>
      </c>
      <c r="E462" s="33">
        <v>1</v>
      </c>
      <c r="F462" s="34">
        <v>25</v>
      </c>
      <c r="J462" s="1"/>
    </row>
    <row r="463" spans="1:10" ht="25.5" x14ac:dyDescent="0.2">
      <c r="A463" s="17"/>
      <c r="B463" s="16" t="s">
        <v>256</v>
      </c>
      <c r="C463" s="33">
        <v>2</v>
      </c>
      <c r="D463" s="34">
        <v>15</v>
      </c>
      <c r="E463" s="33">
        <v>1</v>
      </c>
      <c r="F463" s="34">
        <v>15</v>
      </c>
      <c r="J463" s="1"/>
    </row>
    <row r="464" spans="1:10" x14ac:dyDescent="0.2">
      <c r="A464" s="17"/>
      <c r="B464" s="16" t="s">
        <v>234</v>
      </c>
      <c r="C464" s="33">
        <v>2</v>
      </c>
      <c r="D464" s="34">
        <v>20</v>
      </c>
      <c r="E464" s="33">
        <v>1</v>
      </c>
      <c r="F464" s="34">
        <v>20</v>
      </c>
      <c r="J464" s="1"/>
    </row>
    <row r="465" spans="1:10" x14ac:dyDescent="0.2">
      <c r="A465" s="17"/>
      <c r="B465" s="16" t="s">
        <v>236</v>
      </c>
      <c r="C465" s="33">
        <v>2</v>
      </c>
      <c r="D465" s="34">
        <v>20</v>
      </c>
      <c r="E465" s="33">
        <v>1</v>
      </c>
      <c r="F465" s="34">
        <v>20</v>
      </c>
      <c r="J465" s="1"/>
    </row>
    <row r="466" spans="1:10" x14ac:dyDescent="0.2">
      <c r="A466" s="17"/>
      <c r="B466" s="16" t="s">
        <v>237</v>
      </c>
      <c r="C466" s="33">
        <v>2</v>
      </c>
      <c r="D466" s="34">
        <v>15</v>
      </c>
      <c r="E466" s="33">
        <v>1</v>
      </c>
      <c r="F466" s="34">
        <v>15</v>
      </c>
      <c r="J466" s="1"/>
    </row>
    <row r="467" spans="1:10" x14ac:dyDescent="0.2">
      <c r="A467" s="17"/>
      <c r="B467" s="16" t="s">
        <v>245</v>
      </c>
      <c r="C467" s="33"/>
      <c r="D467" s="34">
        <v>1</v>
      </c>
      <c r="E467" s="33">
        <v>7</v>
      </c>
      <c r="F467" s="33">
        <v>7</v>
      </c>
      <c r="J467" s="1"/>
    </row>
    <row r="468" spans="1:10" x14ac:dyDescent="0.2">
      <c r="A468" s="17"/>
      <c r="B468" s="16" t="s">
        <v>249</v>
      </c>
      <c r="C468" s="33"/>
      <c r="D468" s="34">
        <v>6</v>
      </c>
      <c r="E468" s="33">
        <v>1</v>
      </c>
      <c r="F468" s="33">
        <v>6</v>
      </c>
      <c r="J468" s="1"/>
    </row>
    <row r="469" spans="1:10" x14ac:dyDescent="0.2">
      <c r="A469" s="17"/>
      <c r="B469" s="16" t="s">
        <v>241</v>
      </c>
      <c r="C469" s="33"/>
      <c r="D469" s="34">
        <v>12</v>
      </c>
      <c r="E469" s="33">
        <v>1</v>
      </c>
      <c r="F469" s="34">
        <v>12</v>
      </c>
      <c r="J469" s="1"/>
    </row>
    <row r="470" spans="1:10" ht="27" customHeight="1" x14ac:dyDescent="0.2">
      <c r="A470" s="247"/>
      <c r="B470" s="217" t="s">
        <v>218</v>
      </c>
      <c r="C470" s="2">
        <f>SUM(C461:C469)</f>
        <v>12</v>
      </c>
      <c r="D470" s="2"/>
      <c r="E470" s="2">
        <f>SUM(E461:E469)</f>
        <v>15</v>
      </c>
      <c r="F470" s="2">
        <f>SUM(F461:F469)</f>
        <v>145</v>
      </c>
      <c r="J470" s="1"/>
    </row>
    <row r="471" spans="1:10" s="252" customFormat="1" ht="29.25" customHeight="1" x14ac:dyDescent="0.2">
      <c r="A471" s="253" t="s">
        <v>322</v>
      </c>
      <c r="B471" s="345" t="s">
        <v>259</v>
      </c>
      <c r="C471" s="346"/>
      <c r="D471" s="346"/>
      <c r="E471" s="346"/>
      <c r="F471" s="347"/>
    </row>
    <row r="472" spans="1:10" ht="20.25" customHeight="1" x14ac:dyDescent="0.2">
      <c r="A472" s="17" t="s">
        <v>207</v>
      </c>
      <c r="B472" s="16" t="s">
        <v>260</v>
      </c>
      <c r="C472" s="33">
        <v>1</v>
      </c>
      <c r="D472" s="34">
        <v>20</v>
      </c>
      <c r="E472" s="33">
        <v>1</v>
      </c>
      <c r="F472" s="33">
        <v>20</v>
      </c>
      <c r="J472" s="1"/>
    </row>
    <row r="473" spans="1:10" x14ac:dyDescent="0.2">
      <c r="A473" s="17" t="s">
        <v>209</v>
      </c>
      <c r="B473" s="16" t="s">
        <v>261</v>
      </c>
      <c r="C473" s="33">
        <v>1</v>
      </c>
      <c r="D473" s="34">
        <v>20</v>
      </c>
      <c r="E473" s="33">
        <v>1</v>
      </c>
      <c r="F473" s="33">
        <v>20</v>
      </c>
      <c r="J473" s="1"/>
    </row>
    <row r="474" spans="1:10" x14ac:dyDescent="0.2">
      <c r="A474" s="17" t="s">
        <v>262</v>
      </c>
      <c r="B474" s="16" t="s">
        <v>263</v>
      </c>
      <c r="C474" s="33">
        <v>12</v>
      </c>
      <c r="D474" s="34">
        <v>20</v>
      </c>
      <c r="E474" s="33">
        <v>6</v>
      </c>
      <c r="F474" s="33">
        <v>120</v>
      </c>
      <c r="J474" s="1"/>
    </row>
    <row r="475" spans="1:10" x14ac:dyDescent="0.2">
      <c r="A475" s="17" t="s">
        <v>265</v>
      </c>
      <c r="B475" s="16" t="s">
        <v>266</v>
      </c>
      <c r="C475" s="33"/>
      <c r="D475" s="34">
        <v>25</v>
      </c>
      <c r="E475" s="33">
        <v>1</v>
      </c>
      <c r="F475" s="33">
        <v>25</v>
      </c>
      <c r="J475" s="1"/>
    </row>
    <row r="476" spans="1:10" x14ac:dyDescent="0.2">
      <c r="A476" s="17" t="s">
        <v>267</v>
      </c>
      <c r="B476" s="16" t="s">
        <v>268</v>
      </c>
      <c r="C476" s="33"/>
      <c r="D476" s="34">
        <v>6</v>
      </c>
      <c r="E476" s="33">
        <v>1</v>
      </c>
      <c r="F476" s="33">
        <v>6</v>
      </c>
      <c r="J476" s="1"/>
    </row>
    <row r="477" spans="1:10" x14ac:dyDescent="0.2">
      <c r="A477" s="41" t="s">
        <v>269</v>
      </c>
      <c r="B477" s="16" t="s">
        <v>270</v>
      </c>
      <c r="C477" s="33"/>
      <c r="D477" s="34">
        <v>20</v>
      </c>
      <c r="E477" s="33">
        <v>1</v>
      </c>
      <c r="F477" s="33">
        <v>20</v>
      </c>
      <c r="J477" s="1"/>
    </row>
    <row r="478" spans="1:10" x14ac:dyDescent="0.2">
      <c r="A478" s="17" t="s">
        <v>271</v>
      </c>
      <c r="B478" s="16" t="s">
        <v>253</v>
      </c>
      <c r="C478" s="33"/>
      <c r="D478" s="34">
        <v>10</v>
      </c>
      <c r="E478" s="33">
        <v>1</v>
      </c>
      <c r="F478" s="33">
        <v>10</v>
      </c>
      <c r="J478" s="1"/>
    </row>
    <row r="479" spans="1:10" ht="19.5" customHeight="1" x14ac:dyDescent="0.2">
      <c r="A479" s="212"/>
      <c r="B479" s="242" t="s">
        <v>218</v>
      </c>
      <c r="C479" s="214">
        <f>SUM(C472:C478)</f>
        <v>14</v>
      </c>
      <c r="D479" s="214"/>
      <c r="E479" s="214">
        <f>SUM(E472:E478)</f>
        <v>12</v>
      </c>
      <c r="F479" s="215">
        <f>SUM(F472:F478)</f>
        <v>221</v>
      </c>
      <c r="J479" s="1"/>
    </row>
    <row r="480" spans="1:10" s="68" customFormat="1" ht="26.25" customHeight="1" x14ac:dyDescent="0.2">
      <c r="A480" s="254"/>
      <c r="B480" s="254" t="s">
        <v>590</v>
      </c>
      <c r="C480" s="255">
        <f>C427+C448+C459+C470+C479</f>
        <v>79</v>
      </c>
      <c r="D480" s="256"/>
      <c r="E480" s="255">
        <f>E427+E448+E459+E470+E479</f>
        <v>91</v>
      </c>
      <c r="F480" s="255">
        <f>F427+F448+F459+F470+F479</f>
        <v>1205</v>
      </c>
    </row>
    <row r="481" spans="1:10" ht="21" x14ac:dyDescent="0.2">
      <c r="A481" s="326" t="s">
        <v>591</v>
      </c>
      <c r="B481" s="327"/>
      <c r="C481" s="327"/>
      <c r="D481" s="327"/>
      <c r="E481" s="327"/>
      <c r="F481" s="328"/>
      <c r="J481" s="1"/>
    </row>
    <row r="482" spans="1:10" ht="22.5" customHeight="1" x14ac:dyDescent="0.2">
      <c r="A482" s="202" t="s">
        <v>10</v>
      </c>
      <c r="B482" s="316" t="s">
        <v>229</v>
      </c>
      <c r="C482" s="317"/>
      <c r="D482" s="317"/>
      <c r="E482" s="317"/>
      <c r="F482" s="318"/>
      <c r="J482" s="1"/>
    </row>
    <row r="483" spans="1:10" ht="25.5" x14ac:dyDescent="0.2">
      <c r="A483" s="15"/>
      <c r="B483" s="16" t="s">
        <v>524</v>
      </c>
      <c r="C483" s="33">
        <v>3</v>
      </c>
      <c r="D483" s="34">
        <v>25</v>
      </c>
      <c r="E483" s="33">
        <v>2</v>
      </c>
      <c r="F483" s="33">
        <v>40</v>
      </c>
      <c r="J483" s="1"/>
    </row>
    <row r="484" spans="1:10" ht="25.5" x14ac:dyDescent="0.2">
      <c r="A484" s="15"/>
      <c r="B484" s="16" t="s">
        <v>230</v>
      </c>
      <c r="C484" s="33">
        <v>2</v>
      </c>
      <c r="D484" s="34">
        <v>25</v>
      </c>
      <c r="E484" s="33">
        <v>1</v>
      </c>
      <c r="F484" s="33">
        <v>20</v>
      </c>
      <c r="J484" s="1"/>
    </row>
    <row r="485" spans="1:10" x14ac:dyDescent="0.2">
      <c r="A485" s="15"/>
      <c r="B485" s="16" t="s">
        <v>231</v>
      </c>
      <c r="C485" s="33">
        <v>3</v>
      </c>
      <c r="D485" s="34">
        <v>25</v>
      </c>
      <c r="E485" s="33">
        <v>1</v>
      </c>
      <c r="F485" s="33">
        <v>1</v>
      </c>
      <c r="J485" s="1"/>
    </row>
    <row r="486" spans="1:10" x14ac:dyDescent="0.2">
      <c r="A486" s="15"/>
      <c r="B486" s="16" t="s">
        <v>232</v>
      </c>
      <c r="C486" s="33">
        <v>3</v>
      </c>
      <c r="D486" s="34">
        <v>28</v>
      </c>
      <c r="E486" s="33">
        <v>1</v>
      </c>
      <c r="F486" s="33">
        <v>25</v>
      </c>
      <c r="J486" s="1"/>
    </row>
    <row r="487" spans="1:10" x14ac:dyDescent="0.2">
      <c r="A487" s="41"/>
      <c r="B487" s="16" t="s">
        <v>233</v>
      </c>
      <c r="C487" s="33">
        <v>2</v>
      </c>
      <c r="D487" s="34">
        <v>20</v>
      </c>
      <c r="E487" s="33">
        <v>1</v>
      </c>
      <c r="F487" s="33">
        <v>20</v>
      </c>
      <c r="J487" s="1"/>
    </row>
    <row r="488" spans="1:10" x14ac:dyDescent="0.2">
      <c r="A488" s="41"/>
      <c r="B488" s="16" t="s">
        <v>234</v>
      </c>
      <c r="C488" s="33">
        <v>2</v>
      </c>
      <c r="D488" s="34">
        <v>20</v>
      </c>
      <c r="E488" s="33">
        <v>1</v>
      </c>
      <c r="F488" s="33">
        <v>20</v>
      </c>
      <c r="J488" s="1"/>
    </row>
    <row r="489" spans="1:10" x14ac:dyDescent="0.2">
      <c r="A489" s="41"/>
      <c r="B489" s="16" t="s">
        <v>235</v>
      </c>
      <c r="C489" s="33">
        <v>1</v>
      </c>
      <c r="D489" s="34">
        <v>10</v>
      </c>
      <c r="E489" s="33">
        <v>1</v>
      </c>
      <c r="F489" s="33">
        <v>10</v>
      </c>
      <c r="J489" s="1"/>
    </row>
    <row r="490" spans="1:10" x14ac:dyDescent="0.2">
      <c r="A490" s="41"/>
      <c r="B490" s="16" t="s">
        <v>236</v>
      </c>
      <c r="C490" s="33">
        <v>3</v>
      </c>
      <c r="D490" s="34">
        <v>18</v>
      </c>
      <c r="E490" s="33">
        <v>2</v>
      </c>
      <c r="F490" s="33">
        <v>36</v>
      </c>
      <c r="J490" s="1"/>
    </row>
    <row r="491" spans="1:10" x14ac:dyDescent="0.2">
      <c r="A491" s="41"/>
      <c r="B491" s="16" t="s">
        <v>237</v>
      </c>
      <c r="C491" s="33">
        <v>2</v>
      </c>
      <c r="D491" s="34">
        <v>20</v>
      </c>
      <c r="E491" s="33">
        <v>1</v>
      </c>
      <c r="F491" s="33">
        <v>20</v>
      </c>
      <c r="J491" s="1"/>
    </row>
    <row r="492" spans="1:10" x14ac:dyDescent="0.2">
      <c r="A492" s="41"/>
      <c r="B492" s="16" t="s">
        <v>238</v>
      </c>
      <c r="C492" s="33">
        <v>2</v>
      </c>
      <c r="D492" s="34">
        <v>25</v>
      </c>
      <c r="E492" s="33">
        <v>2</v>
      </c>
      <c r="F492" s="33">
        <v>30</v>
      </c>
      <c r="J492" s="1"/>
    </row>
    <row r="493" spans="1:10" x14ac:dyDescent="0.2">
      <c r="A493" s="41"/>
      <c r="B493" s="16" t="s">
        <v>239</v>
      </c>
      <c r="C493" s="33">
        <v>2</v>
      </c>
      <c r="D493" s="34">
        <v>20</v>
      </c>
      <c r="E493" s="33">
        <v>1</v>
      </c>
      <c r="F493" s="33">
        <v>20</v>
      </c>
      <c r="J493" s="1"/>
    </row>
    <row r="494" spans="1:10" x14ac:dyDescent="0.2">
      <c r="A494" s="41"/>
      <c r="B494" s="16" t="s">
        <v>241</v>
      </c>
      <c r="C494" s="33"/>
      <c r="D494" s="34">
        <v>15</v>
      </c>
      <c r="E494" s="33">
        <v>1</v>
      </c>
      <c r="F494" s="33">
        <v>15</v>
      </c>
      <c r="J494" s="1"/>
    </row>
    <row r="495" spans="1:10" x14ac:dyDescent="0.2">
      <c r="A495" s="41"/>
      <c r="B495" s="16" t="s">
        <v>243</v>
      </c>
      <c r="C495" s="33">
        <v>1</v>
      </c>
      <c r="D495" s="34">
        <v>10</v>
      </c>
      <c r="E495" s="33">
        <v>1</v>
      </c>
      <c r="F495" s="33">
        <v>10</v>
      </c>
      <c r="J495" s="1"/>
    </row>
    <row r="496" spans="1:10" x14ac:dyDescent="0.2">
      <c r="A496" s="41"/>
      <c r="B496" s="16" t="s">
        <v>245</v>
      </c>
      <c r="C496" s="33"/>
      <c r="D496" s="34">
        <v>7</v>
      </c>
      <c r="E496" s="33">
        <v>1</v>
      </c>
      <c r="F496" s="33">
        <v>7</v>
      </c>
      <c r="J496" s="1"/>
    </row>
    <row r="497" spans="1:10" x14ac:dyDescent="0.2">
      <c r="A497" s="41"/>
      <c r="B497" s="16" t="s">
        <v>247</v>
      </c>
      <c r="C497" s="33"/>
      <c r="D497" s="34">
        <v>20</v>
      </c>
      <c r="E497" s="33">
        <v>2</v>
      </c>
      <c r="F497" s="33">
        <v>40</v>
      </c>
      <c r="J497" s="1"/>
    </row>
    <row r="498" spans="1:10" x14ac:dyDescent="0.2">
      <c r="A498" s="41"/>
      <c r="B498" s="16" t="s">
        <v>249</v>
      </c>
      <c r="C498" s="33"/>
      <c r="D498" s="34">
        <v>6</v>
      </c>
      <c r="E498" s="33">
        <v>2</v>
      </c>
      <c r="F498" s="33">
        <v>12</v>
      </c>
      <c r="J498" s="1"/>
    </row>
    <row r="499" spans="1:10" x14ac:dyDescent="0.2">
      <c r="A499" s="42"/>
      <c r="B499" s="16" t="s">
        <v>250</v>
      </c>
      <c r="C499" s="33"/>
      <c r="D499" s="34">
        <v>6</v>
      </c>
      <c r="E499" s="33">
        <v>2</v>
      </c>
      <c r="F499" s="33">
        <v>12</v>
      </c>
      <c r="J499" s="1"/>
    </row>
    <row r="500" spans="1:10" x14ac:dyDescent="0.2">
      <c r="A500" s="42"/>
      <c r="B500" s="16" t="s">
        <v>251</v>
      </c>
      <c r="C500" s="33"/>
      <c r="D500" s="34">
        <v>10</v>
      </c>
      <c r="E500" s="33">
        <v>1</v>
      </c>
      <c r="F500" s="33">
        <v>10</v>
      </c>
      <c r="J500" s="1"/>
    </row>
    <row r="501" spans="1:10" x14ac:dyDescent="0.2">
      <c r="A501" s="17"/>
      <c r="B501" s="16" t="s">
        <v>253</v>
      </c>
      <c r="C501" s="33"/>
      <c r="D501" s="34">
        <v>10</v>
      </c>
      <c r="E501" s="33">
        <v>1</v>
      </c>
      <c r="F501" s="33">
        <v>10</v>
      </c>
      <c r="J501" s="1"/>
    </row>
    <row r="502" spans="1:10" ht="18.75" customHeight="1" x14ac:dyDescent="0.3">
      <c r="A502" s="247"/>
      <c r="B502" s="258" t="s">
        <v>218</v>
      </c>
      <c r="C502" s="214">
        <f>SUM(C483:C501)</f>
        <v>26</v>
      </c>
      <c r="D502" s="214"/>
      <c r="E502" s="214">
        <f>SUM(E483:E501)</f>
        <v>25</v>
      </c>
      <c r="F502" s="214">
        <f>SUM(F483:F501)</f>
        <v>358</v>
      </c>
      <c r="J502" s="1"/>
    </row>
    <row r="503" spans="1:10" ht="21" customHeight="1" x14ac:dyDescent="0.2">
      <c r="A503" s="257">
        <v>2</v>
      </c>
      <c r="B503" s="313" t="s">
        <v>254</v>
      </c>
      <c r="C503" s="314"/>
      <c r="D503" s="314"/>
      <c r="E503" s="314"/>
      <c r="F503" s="315"/>
      <c r="J503" s="1"/>
    </row>
    <row r="504" spans="1:10" x14ac:dyDescent="0.2">
      <c r="A504" s="41"/>
      <c r="B504" s="16" t="s">
        <v>255</v>
      </c>
      <c r="C504" s="33">
        <v>2</v>
      </c>
      <c r="D504" s="34">
        <v>25</v>
      </c>
      <c r="E504" s="33">
        <v>1</v>
      </c>
      <c r="F504" s="33">
        <v>1</v>
      </c>
      <c r="J504" s="1"/>
    </row>
    <row r="505" spans="1:10" x14ac:dyDescent="0.2">
      <c r="A505" s="41"/>
      <c r="B505" s="16" t="s">
        <v>232</v>
      </c>
      <c r="C505" s="33">
        <v>2</v>
      </c>
      <c r="D505" s="34">
        <v>25</v>
      </c>
      <c r="E505" s="33">
        <v>1</v>
      </c>
      <c r="F505" s="33">
        <v>25</v>
      </c>
      <c r="J505" s="1"/>
    </row>
    <row r="506" spans="1:10" ht="25.5" x14ac:dyDescent="0.2">
      <c r="A506" s="41"/>
      <c r="B506" s="16" t="s">
        <v>256</v>
      </c>
      <c r="C506" s="33">
        <v>2</v>
      </c>
      <c r="D506" s="34">
        <v>20</v>
      </c>
      <c r="E506" s="33">
        <v>1</v>
      </c>
      <c r="F506" s="33">
        <v>20</v>
      </c>
      <c r="J506" s="1"/>
    </row>
    <row r="507" spans="1:10" x14ac:dyDescent="0.2">
      <c r="A507" s="41"/>
      <c r="B507" s="16" t="s">
        <v>234</v>
      </c>
      <c r="C507" s="33">
        <v>2</v>
      </c>
      <c r="D507" s="34">
        <v>20</v>
      </c>
      <c r="E507" s="33">
        <v>1</v>
      </c>
      <c r="F507" s="33">
        <v>20</v>
      </c>
      <c r="J507" s="1"/>
    </row>
    <row r="508" spans="1:10" x14ac:dyDescent="0.2">
      <c r="A508" s="41"/>
      <c r="B508" s="16" t="s">
        <v>236</v>
      </c>
      <c r="C508" s="33">
        <v>3</v>
      </c>
      <c r="D508" s="34">
        <v>18</v>
      </c>
      <c r="E508" s="33">
        <v>2</v>
      </c>
      <c r="F508" s="33">
        <v>36</v>
      </c>
      <c r="J508" s="1"/>
    </row>
    <row r="509" spans="1:10" x14ac:dyDescent="0.2">
      <c r="A509" s="41"/>
      <c r="B509" s="16" t="s">
        <v>237</v>
      </c>
      <c r="C509" s="33">
        <v>2</v>
      </c>
      <c r="D509" s="34">
        <v>20</v>
      </c>
      <c r="E509" s="33">
        <v>1</v>
      </c>
      <c r="F509" s="33">
        <v>20</v>
      </c>
      <c r="J509" s="1"/>
    </row>
    <row r="510" spans="1:10" x14ac:dyDescent="0.2">
      <c r="A510" s="41"/>
      <c r="B510" s="16" t="s">
        <v>245</v>
      </c>
      <c r="C510" s="33"/>
      <c r="D510" s="34">
        <v>1</v>
      </c>
      <c r="E510" s="33">
        <v>7</v>
      </c>
      <c r="F510" s="33">
        <v>7</v>
      </c>
      <c r="J510" s="1"/>
    </row>
    <row r="511" spans="1:10" x14ac:dyDescent="0.2">
      <c r="A511" s="43"/>
      <c r="B511" s="16" t="s">
        <v>249</v>
      </c>
      <c r="C511" s="33"/>
      <c r="D511" s="34">
        <v>6</v>
      </c>
      <c r="E511" s="33">
        <v>1</v>
      </c>
      <c r="F511" s="33">
        <v>6</v>
      </c>
      <c r="J511" s="1"/>
    </row>
    <row r="512" spans="1:10" x14ac:dyDescent="0.2">
      <c r="A512" s="17"/>
      <c r="B512" s="16" t="s">
        <v>241</v>
      </c>
      <c r="C512" s="33"/>
      <c r="D512" s="34">
        <v>12</v>
      </c>
      <c r="E512" s="33">
        <v>1</v>
      </c>
      <c r="F512" s="33">
        <v>12</v>
      </c>
      <c r="J512" s="1"/>
    </row>
    <row r="513" spans="1:10" ht="18.75" x14ac:dyDescent="0.3">
      <c r="A513" s="259"/>
      <c r="B513" s="260" t="s">
        <v>218</v>
      </c>
      <c r="C513" s="261">
        <f>SUM(C504:C512)</f>
        <v>13</v>
      </c>
      <c r="D513" s="261"/>
      <c r="E513" s="261">
        <f>SUM(E504:E512)</f>
        <v>16</v>
      </c>
      <c r="F513" s="261">
        <f>SUM(F504:F512)</f>
        <v>147</v>
      </c>
      <c r="J513" s="1"/>
    </row>
    <row r="514" spans="1:10" ht="18.75" customHeight="1" x14ac:dyDescent="0.2">
      <c r="A514" s="253" t="s">
        <v>196</v>
      </c>
      <c r="B514" s="313" t="s">
        <v>257</v>
      </c>
      <c r="C514" s="314"/>
      <c r="D514" s="314"/>
      <c r="E514" s="314"/>
      <c r="F514" s="315"/>
      <c r="J514" s="1"/>
    </row>
    <row r="515" spans="1:10" x14ac:dyDescent="0.2">
      <c r="A515" s="17"/>
      <c r="B515" s="16" t="s">
        <v>255</v>
      </c>
      <c r="C515" s="33">
        <v>2</v>
      </c>
      <c r="D515" s="34">
        <v>25</v>
      </c>
      <c r="E515" s="33">
        <v>1</v>
      </c>
      <c r="F515" s="34">
        <v>25</v>
      </c>
      <c r="J515" s="1"/>
    </row>
    <row r="516" spans="1:10" x14ac:dyDescent="0.2">
      <c r="A516" s="44"/>
      <c r="B516" s="16" t="s">
        <v>232</v>
      </c>
      <c r="C516" s="33">
        <v>2</v>
      </c>
      <c r="D516" s="34">
        <v>25</v>
      </c>
      <c r="E516" s="33">
        <v>1</v>
      </c>
      <c r="F516" s="34">
        <v>25</v>
      </c>
      <c r="J516" s="1"/>
    </row>
    <row r="517" spans="1:10" ht="25.5" x14ac:dyDescent="0.2">
      <c r="A517" s="17"/>
      <c r="B517" s="16" t="s">
        <v>256</v>
      </c>
      <c r="C517" s="33">
        <v>2</v>
      </c>
      <c r="D517" s="34">
        <v>15</v>
      </c>
      <c r="E517" s="33">
        <v>1</v>
      </c>
      <c r="F517" s="34">
        <v>15</v>
      </c>
      <c r="J517" s="1"/>
    </row>
    <row r="518" spans="1:10" x14ac:dyDescent="0.2">
      <c r="A518" s="17"/>
      <c r="B518" s="16" t="s">
        <v>234</v>
      </c>
      <c r="C518" s="33">
        <v>2</v>
      </c>
      <c r="D518" s="34">
        <v>20</v>
      </c>
      <c r="E518" s="33">
        <v>1</v>
      </c>
      <c r="F518" s="34">
        <v>20</v>
      </c>
      <c r="J518" s="1"/>
    </row>
    <row r="519" spans="1:10" x14ac:dyDescent="0.2">
      <c r="A519" s="17"/>
      <c r="B519" s="16" t="s">
        <v>236</v>
      </c>
      <c r="C519" s="33">
        <v>2</v>
      </c>
      <c r="D519" s="34">
        <v>20</v>
      </c>
      <c r="E519" s="33">
        <v>1</v>
      </c>
      <c r="F519" s="34">
        <v>20</v>
      </c>
      <c r="J519" s="1"/>
    </row>
    <row r="520" spans="1:10" x14ac:dyDescent="0.2">
      <c r="A520" s="17"/>
      <c r="B520" s="16" t="s">
        <v>237</v>
      </c>
      <c r="C520" s="33">
        <v>2</v>
      </c>
      <c r="D520" s="34">
        <v>15</v>
      </c>
      <c r="E520" s="33">
        <v>1</v>
      </c>
      <c r="F520" s="34">
        <v>15</v>
      </c>
      <c r="J520" s="1"/>
    </row>
    <row r="521" spans="1:10" x14ac:dyDescent="0.2">
      <c r="A521" s="17"/>
      <c r="B521" s="16" t="s">
        <v>245</v>
      </c>
      <c r="C521" s="33"/>
      <c r="D521" s="34">
        <v>1</v>
      </c>
      <c r="E521" s="33">
        <v>7</v>
      </c>
      <c r="F521" s="33">
        <v>7</v>
      </c>
      <c r="J521" s="1"/>
    </row>
    <row r="522" spans="1:10" x14ac:dyDescent="0.2">
      <c r="A522" s="17"/>
      <c r="B522" s="16" t="s">
        <v>249</v>
      </c>
      <c r="C522" s="33"/>
      <c r="D522" s="34">
        <v>6</v>
      </c>
      <c r="E522" s="33">
        <v>1</v>
      </c>
      <c r="F522" s="33">
        <v>6</v>
      </c>
      <c r="J522" s="1"/>
    </row>
    <row r="523" spans="1:10" x14ac:dyDescent="0.2">
      <c r="A523" s="17"/>
      <c r="B523" s="16" t="s">
        <v>241</v>
      </c>
      <c r="C523" s="33"/>
      <c r="D523" s="34">
        <v>12</v>
      </c>
      <c r="E523" s="33">
        <v>1</v>
      </c>
      <c r="F523" s="34">
        <v>12</v>
      </c>
      <c r="J523" s="1"/>
    </row>
    <row r="524" spans="1:10" ht="24.75" customHeight="1" x14ac:dyDescent="0.3">
      <c r="A524" s="259"/>
      <c r="B524" s="260" t="s">
        <v>218</v>
      </c>
      <c r="C524" s="261">
        <f>SUM(C515:C523)</f>
        <v>12</v>
      </c>
      <c r="D524" s="261"/>
      <c r="E524" s="261">
        <f>SUM(E515:E523)</f>
        <v>15</v>
      </c>
      <c r="F524" s="261">
        <f>SUM(F515:F523)</f>
        <v>145</v>
      </c>
      <c r="J524" s="1"/>
    </row>
    <row r="525" spans="1:10" ht="24" customHeight="1" x14ac:dyDescent="0.2">
      <c r="A525" s="253" t="s">
        <v>258</v>
      </c>
      <c r="B525" s="313" t="s">
        <v>259</v>
      </c>
      <c r="C525" s="314"/>
      <c r="D525" s="314"/>
      <c r="E525" s="314"/>
      <c r="F525" s="315"/>
      <c r="J525" s="1"/>
    </row>
    <row r="526" spans="1:10" x14ac:dyDescent="0.2">
      <c r="A526" s="17"/>
      <c r="B526" s="16" t="s">
        <v>260</v>
      </c>
      <c r="C526" s="33">
        <v>1</v>
      </c>
      <c r="D526" s="34">
        <v>20</v>
      </c>
      <c r="E526" s="33">
        <v>1</v>
      </c>
      <c r="F526" s="33">
        <v>20</v>
      </c>
      <c r="J526" s="1"/>
    </row>
    <row r="527" spans="1:10" x14ac:dyDescent="0.2">
      <c r="A527" s="17"/>
      <c r="B527" s="16" t="s">
        <v>261</v>
      </c>
      <c r="C527" s="33">
        <v>1</v>
      </c>
      <c r="D527" s="34">
        <v>20</v>
      </c>
      <c r="E527" s="33">
        <v>1</v>
      </c>
      <c r="F527" s="33">
        <v>20</v>
      </c>
      <c r="J527" s="1"/>
    </row>
    <row r="528" spans="1:10" x14ac:dyDescent="0.2">
      <c r="A528" s="17"/>
      <c r="B528" s="16" t="s">
        <v>263</v>
      </c>
      <c r="C528" s="33" t="s">
        <v>264</v>
      </c>
      <c r="D528" s="34">
        <v>20</v>
      </c>
      <c r="E528" s="33">
        <v>9</v>
      </c>
      <c r="F528" s="33">
        <v>180</v>
      </c>
      <c r="J528" s="1"/>
    </row>
    <row r="529" spans="1:10" x14ac:dyDescent="0.2">
      <c r="A529" s="17"/>
      <c r="B529" s="16" t="s">
        <v>266</v>
      </c>
      <c r="C529" s="33"/>
      <c r="D529" s="34">
        <v>25</v>
      </c>
      <c r="E529" s="33">
        <v>1</v>
      </c>
      <c r="F529" s="33">
        <v>25</v>
      </c>
      <c r="J529" s="1"/>
    </row>
    <row r="530" spans="1:10" x14ac:dyDescent="0.2">
      <c r="A530" s="17"/>
      <c r="B530" s="16" t="s">
        <v>268</v>
      </c>
      <c r="C530" s="33"/>
      <c r="D530" s="34">
        <v>6</v>
      </c>
      <c r="E530" s="33">
        <v>1</v>
      </c>
      <c r="F530" s="33">
        <v>6</v>
      </c>
      <c r="J530" s="1"/>
    </row>
    <row r="531" spans="1:10" x14ac:dyDescent="0.2">
      <c r="A531" s="41"/>
      <c r="B531" s="16" t="s">
        <v>270</v>
      </c>
      <c r="C531" s="33"/>
      <c r="D531" s="34">
        <v>20</v>
      </c>
      <c r="E531" s="33">
        <v>1</v>
      </c>
      <c r="F531" s="33">
        <v>20</v>
      </c>
      <c r="J531" s="1"/>
    </row>
    <row r="532" spans="1:10" x14ac:dyDescent="0.2">
      <c r="A532" s="17"/>
      <c r="B532" s="16" t="s">
        <v>253</v>
      </c>
      <c r="C532" s="33"/>
      <c r="D532" s="34">
        <v>10</v>
      </c>
      <c r="E532" s="33">
        <v>1</v>
      </c>
      <c r="F532" s="33">
        <v>10</v>
      </c>
      <c r="J532" s="1"/>
    </row>
    <row r="533" spans="1:10" ht="24.75" customHeight="1" x14ac:dyDescent="0.2">
      <c r="A533" s="20"/>
      <c r="B533" s="13" t="s">
        <v>218</v>
      </c>
      <c r="C533" s="52">
        <f>SUM(C483:C532)</f>
        <v>104</v>
      </c>
      <c r="D533" s="52">
        <f>SUM(D483:D532)</f>
        <v>727</v>
      </c>
      <c r="E533" s="52">
        <f>SUM(E483:E532)</f>
        <v>127</v>
      </c>
      <c r="F533" s="94">
        <f>SUM(F483:F532)</f>
        <v>1581</v>
      </c>
      <c r="J533" s="1"/>
    </row>
    <row r="534" spans="1:10" s="68" customFormat="1" ht="24.75" customHeight="1" x14ac:dyDescent="0.2">
      <c r="A534" s="169"/>
      <c r="B534" s="198" t="s">
        <v>583</v>
      </c>
      <c r="C534" s="199">
        <f>C502+C513+C524+C533</f>
        <v>155</v>
      </c>
      <c r="D534" s="171"/>
      <c r="E534" s="199">
        <f>E502+E513+E524+E533</f>
        <v>183</v>
      </c>
      <c r="F534" s="199">
        <f>F502+F513+F524+F533</f>
        <v>2231</v>
      </c>
    </row>
    <row r="535" spans="1:10" ht="21" x14ac:dyDescent="0.2">
      <c r="A535" s="326" t="s">
        <v>592</v>
      </c>
      <c r="B535" s="327"/>
      <c r="C535" s="327"/>
      <c r="D535" s="327"/>
      <c r="E535" s="327"/>
      <c r="F535" s="328"/>
      <c r="J535" s="1"/>
    </row>
    <row r="536" spans="1:10" ht="18.75" x14ac:dyDescent="0.3">
      <c r="A536" s="262" t="s">
        <v>10</v>
      </c>
      <c r="B536" s="332" t="s">
        <v>498</v>
      </c>
      <c r="C536" s="333"/>
      <c r="D536" s="333"/>
      <c r="E536" s="333"/>
      <c r="F536" s="334"/>
      <c r="J536" s="1"/>
    </row>
    <row r="537" spans="1:10" x14ac:dyDescent="0.2">
      <c r="A537" s="25"/>
      <c r="B537" s="26" t="s">
        <v>499</v>
      </c>
      <c r="C537" s="33">
        <v>2</v>
      </c>
      <c r="D537" s="34">
        <v>16</v>
      </c>
      <c r="E537" s="33">
        <v>1</v>
      </c>
      <c r="F537" s="33">
        <v>16</v>
      </c>
      <c r="J537" s="1"/>
    </row>
    <row r="538" spans="1:10" ht="24.75" customHeight="1" x14ac:dyDescent="0.2">
      <c r="A538" s="25"/>
      <c r="B538" s="26" t="s">
        <v>593</v>
      </c>
      <c r="C538" s="127"/>
      <c r="D538" s="34"/>
      <c r="E538" s="33"/>
      <c r="F538" s="38"/>
      <c r="J538" s="1"/>
    </row>
    <row r="539" spans="1:10" ht="38.25" customHeight="1" x14ac:dyDescent="0.2">
      <c r="A539" s="25"/>
      <c r="B539" s="26" t="s">
        <v>500</v>
      </c>
      <c r="C539" s="127"/>
      <c r="D539" s="34"/>
      <c r="E539" s="33"/>
      <c r="F539" s="38"/>
      <c r="J539" s="1"/>
    </row>
    <row r="540" spans="1:10" ht="38.25" x14ac:dyDescent="0.2">
      <c r="A540" s="27"/>
      <c r="B540" s="28" t="s">
        <v>501</v>
      </c>
      <c r="C540" s="127"/>
      <c r="D540" s="33"/>
      <c r="E540" s="33"/>
      <c r="F540" s="38"/>
      <c r="J540" s="1"/>
    </row>
    <row r="541" spans="1:10" ht="25.5" x14ac:dyDescent="0.2">
      <c r="A541" s="27"/>
      <c r="B541" s="28" t="s">
        <v>502</v>
      </c>
      <c r="C541" s="33"/>
      <c r="D541" s="33">
        <v>10</v>
      </c>
      <c r="E541" s="33">
        <v>1</v>
      </c>
      <c r="F541" s="33">
        <v>10</v>
      </c>
      <c r="J541" s="1"/>
    </row>
    <row r="542" spans="1:10" x14ac:dyDescent="0.2">
      <c r="A542" s="108"/>
      <c r="B542" s="27" t="s">
        <v>272</v>
      </c>
      <c r="C542" s="33"/>
      <c r="D542" s="33">
        <v>14</v>
      </c>
      <c r="E542" s="33">
        <v>1</v>
      </c>
      <c r="F542" s="33">
        <v>14</v>
      </c>
      <c r="J542" s="1"/>
    </row>
    <row r="543" spans="1:10" ht="25.5" x14ac:dyDescent="0.2">
      <c r="A543" s="28"/>
      <c r="B543" s="28" t="s">
        <v>525</v>
      </c>
      <c r="C543" s="38"/>
      <c r="D543" s="38">
        <v>10</v>
      </c>
      <c r="E543" s="38">
        <v>1</v>
      </c>
      <c r="F543" s="38">
        <v>10</v>
      </c>
      <c r="J543" s="1"/>
    </row>
    <row r="544" spans="1:10" ht="30" customHeight="1" x14ac:dyDescent="0.2">
      <c r="A544" s="27"/>
      <c r="B544" s="9" t="s">
        <v>273</v>
      </c>
      <c r="C544" s="33"/>
      <c r="D544" s="33">
        <v>10</v>
      </c>
      <c r="E544" s="33">
        <v>1</v>
      </c>
      <c r="F544" s="33">
        <v>10</v>
      </c>
      <c r="J544" s="1"/>
    </row>
    <row r="545" spans="1:10" ht="24" customHeight="1" x14ac:dyDescent="0.2">
      <c r="A545" s="27"/>
      <c r="B545" s="9" t="s">
        <v>503</v>
      </c>
      <c r="C545" s="33"/>
      <c r="D545" s="33">
        <v>12</v>
      </c>
      <c r="E545" s="38">
        <v>3</v>
      </c>
      <c r="F545" s="224">
        <v>20</v>
      </c>
      <c r="J545" s="1"/>
    </row>
    <row r="546" spans="1:10" ht="24" customHeight="1" x14ac:dyDescent="0.2">
      <c r="A546" s="209"/>
      <c r="B546" s="212" t="s">
        <v>218</v>
      </c>
      <c r="C546" s="2">
        <f>SUM(C537:C545)</f>
        <v>2</v>
      </c>
      <c r="D546" s="2"/>
      <c r="E546" s="3">
        <f>SUM(E537:E545)</f>
        <v>8</v>
      </c>
      <c r="F546" s="263">
        <f>SUM(F537:F545)</f>
        <v>80</v>
      </c>
      <c r="J546" s="1"/>
    </row>
    <row r="547" spans="1:10" ht="18.75" x14ac:dyDescent="0.3">
      <c r="A547" s="264" t="s">
        <v>293</v>
      </c>
      <c r="B547" s="332" t="s">
        <v>504</v>
      </c>
      <c r="C547" s="333"/>
      <c r="D547" s="333"/>
      <c r="E547" s="333"/>
      <c r="F547" s="334"/>
      <c r="J547" s="1"/>
    </row>
    <row r="548" spans="1:10" x14ac:dyDescent="0.2">
      <c r="A548" s="27"/>
      <c r="B548" s="28" t="s">
        <v>594</v>
      </c>
      <c r="C548" s="33"/>
      <c r="D548" s="33">
        <v>40</v>
      </c>
      <c r="E548" s="33">
        <v>1</v>
      </c>
      <c r="F548" s="33">
        <v>40</v>
      </c>
      <c r="G548" s="150" t="s">
        <v>505</v>
      </c>
      <c r="J548" s="1"/>
    </row>
    <row r="549" spans="1:10" ht="21" customHeight="1" x14ac:dyDescent="0.2">
      <c r="A549" s="27"/>
      <c r="B549" s="28" t="s">
        <v>506</v>
      </c>
      <c r="C549" s="33"/>
      <c r="D549" s="33">
        <v>10</v>
      </c>
      <c r="E549" s="33">
        <v>1</v>
      </c>
      <c r="F549" s="33">
        <v>10</v>
      </c>
      <c r="J549" s="1"/>
    </row>
    <row r="550" spans="1:10" x14ac:dyDescent="0.2">
      <c r="A550" s="27"/>
      <c r="B550" s="9" t="s">
        <v>507</v>
      </c>
      <c r="C550" s="33"/>
      <c r="D550" s="33">
        <v>6</v>
      </c>
      <c r="E550" s="33">
        <v>1</v>
      </c>
      <c r="F550" s="33">
        <v>6</v>
      </c>
      <c r="J550" s="1"/>
    </row>
    <row r="551" spans="1:10" ht="24" customHeight="1" x14ac:dyDescent="0.2">
      <c r="A551" s="27"/>
      <c r="B551" s="26" t="s">
        <v>508</v>
      </c>
      <c r="C551" s="33"/>
      <c r="D551" s="33">
        <v>12</v>
      </c>
      <c r="E551" s="33">
        <v>2</v>
      </c>
      <c r="F551" s="33">
        <v>24</v>
      </c>
      <c r="G551" s="145" t="s">
        <v>509</v>
      </c>
      <c r="J551" s="1"/>
    </row>
    <row r="552" spans="1:10" ht="27.75" customHeight="1" x14ac:dyDescent="0.2">
      <c r="A552" s="27"/>
      <c r="B552" s="48" t="s">
        <v>510</v>
      </c>
      <c r="C552" s="33"/>
      <c r="D552" s="33">
        <v>6</v>
      </c>
      <c r="E552" s="33">
        <v>1</v>
      </c>
      <c r="F552" s="33">
        <f>D552*E552</f>
        <v>6</v>
      </c>
      <c r="J552" s="1"/>
    </row>
    <row r="553" spans="1:10" x14ac:dyDescent="0.2">
      <c r="A553" s="27"/>
      <c r="B553" s="48" t="s">
        <v>253</v>
      </c>
      <c r="C553" s="33"/>
      <c r="D553" s="33">
        <v>12</v>
      </c>
      <c r="E553" s="33">
        <v>1</v>
      </c>
      <c r="F553" s="33">
        <v>12</v>
      </c>
      <c r="J553" s="1"/>
    </row>
    <row r="554" spans="1:10" x14ac:dyDescent="0.2">
      <c r="A554" s="27"/>
      <c r="B554" s="48" t="s">
        <v>274</v>
      </c>
      <c r="C554" s="33"/>
      <c r="D554" s="33">
        <v>6</v>
      </c>
      <c r="E554" s="33">
        <v>1</v>
      </c>
      <c r="F554" s="33">
        <v>6</v>
      </c>
      <c r="J554" s="1"/>
    </row>
    <row r="555" spans="1:10" ht="12.75" customHeight="1" x14ac:dyDescent="0.2">
      <c r="A555" s="27"/>
      <c r="B555" s="9" t="s">
        <v>275</v>
      </c>
      <c r="C555" s="33"/>
      <c r="D555" s="33">
        <v>20</v>
      </c>
      <c r="E555" s="33">
        <v>1</v>
      </c>
      <c r="F555" s="33">
        <f>D555*E555</f>
        <v>20</v>
      </c>
      <c r="J555" s="1"/>
    </row>
    <row r="556" spans="1:10" ht="21" customHeight="1" x14ac:dyDescent="0.2">
      <c r="A556" s="27"/>
      <c r="B556" s="27" t="s">
        <v>511</v>
      </c>
      <c r="C556" s="127"/>
      <c r="D556" s="33">
        <v>6</v>
      </c>
      <c r="E556" s="33">
        <v>1</v>
      </c>
      <c r="F556" s="33">
        <v>6</v>
      </c>
      <c r="J556" s="1"/>
    </row>
    <row r="557" spans="1:10" ht="16.5" customHeight="1" x14ac:dyDescent="0.2">
      <c r="A557" s="274"/>
      <c r="B557" s="274" t="s">
        <v>218</v>
      </c>
      <c r="C557" s="250"/>
      <c r="D557" s="250"/>
      <c r="E557" s="250">
        <f>SUM(E548:E556)</f>
        <v>10</v>
      </c>
      <c r="F557" s="250">
        <f>SUM(F548:F556)</f>
        <v>130</v>
      </c>
      <c r="J557" s="1"/>
    </row>
    <row r="558" spans="1:10" ht="18.75" x14ac:dyDescent="0.2">
      <c r="A558" s="264" t="s">
        <v>196</v>
      </c>
      <c r="B558" s="316" t="s">
        <v>512</v>
      </c>
      <c r="C558" s="317"/>
      <c r="D558" s="317"/>
      <c r="E558" s="317"/>
      <c r="F558" s="318"/>
      <c r="J558" s="1"/>
    </row>
    <row r="559" spans="1:10" x14ac:dyDescent="0.2">
      <c r="A559" s="27" t="s">
        <v>248</v>
      </c>
      <c r="B559" s="28" t="s">
        <v>594</v>
      </c>
      <c r="C559" s="33"/>
      <c r="D559" s="33">
        <v>40</v>
      </c>
      <c r="E559" s="33">
        <v>1</v>
      </c>
      <c r="F559" s="33">
        <v>40</v>
      </c>
      <c r="G559" s="150" t="s">
        <v>595</v>
      </c>
      <c r="J559" s="1"/>
    </row>
    <row r="560" spans="1:10" x14ac:dyDescent="0.2">
      <c r="A560" s="27" t="s">
        <v>513</v>
      </c>
      <c r="B560" s="28" t="s">
        <v>506</v>
      </c>
      <c r="C560" s="33"/>
      <c r="D560" s="33">
        <v>10</v>
      </c>
      <c r="E560" s="33">
        <v>1</v>
      </c>
      <c r="F560" s="33">
        <v>10</v>
      </c>
      <c r="J560" s="1"/>
    </row>
    <row r="561" spans="1:10" x14ac:dyDescent="0.2">
      <c r="A561" s="27" t="s">
        <v>514</v>
      </c>
      <c r="B561" s="9" t="s">
        <v>507</v>
      </c>
      <c r="C561" s="33"/>
      <c r="D561" s="33">
        <v>6</v>
      </c>
      <c r="E561" s="33">
        <v>1</v>
      </c>
      <c r="F561" s="33">
        <v>6</v>
      </c>
      <c r="J561" s="1"/>
    </row>
    <row r="562" spans="1:10" ht="25.5" x14ac:dyDescent="0.2">
      <c r="A562" s="27" t="s">
        <v>515</v>
      </c>
      <c r="B562" s="26" t="s">
        <v>508</v>
      </c>
      <c r="C562" s="33"/>
      <c r="D562" s="33">
        <v>12</v>
      </c>
      <c r="E562" s="33">
        <v>2</v>
      </c>
      <c r="F562" s="33">
        <v>24</v>
      </c>
      <c r="G562" s="145" t="s">
        <v>509</v>
      </c>
      <c r="J562" s="1"/>
    </row>
    <row r="563" spans="1:10" x14ac:dyDescent="0.2">
      <c r="A563" s="27" t="s">
        <v>240</v>
      </c>
      <c r="B563" s="48" t="s">
        <v>510</v>
      </c>
      <c r="C563" s="33"/>
      <c r="D563" s="33">
        <v>6</v>
      </c>
      <c r="E563" s="33">
        <v>1</v>
      </c>
      <c r="F563" s="33">
        <f>D563*E563</f>
        <v>6</v>
      </c>
      <c r="J563" s="1"/>
    </row>
    <row r="564" spans="1:10" ht="22.5" customHeight="1" x14ac:dyDescent="0.2">
      <c r="A564" s="27" t="s">
        <v>242</v>
      </c>
      <c r="B564" s="48" t="s">
        <v>253</v>
      </c>
      <c r="C564" s="33"/>
      <c r="D564" s="33">
        <v>12</v>
      </c>
      <c r="E564" s="33">
        <v>1</v>
      </c>
      <c r="F564" s="33">
        <v>12</v>
      </c>
      <c r="J564" s="1"/>
    </row>
    <row r="565" spans="1:10" ht="21.75" customHeight="1" x14ac:dyDescent="0.2">
      <c r="A565" s="27" t="s">
        <v>244</v>
      </c>
      <c r="B565" s="48" t="s">
        <v>274</v>
      </c>
      <c r="C565" s="33"/>
      <c r="D565" s="33">
        <v>6</v>
      </c>
      <c r="E565" s="33">
        <v>1</v>
      </c>
      <c r="F565" s="33">
        <v>6</v>
      </c>
      <c r="J565" s="1"/>
    </row>
    <row r="566" spans="1:10" x14ac:dyDescent="0.2">
      <c r="A566" s="27" t="s">
        <v>246</v>
      </c>
      <c r="B566" s="9" t="s">
        <v>275</v>
      </c>
      <c r="C566" s="33"/>
      <c r="D566" s="33">
        <v>20</v>
      </c>
      <c r="E566" s="33">
        <v>1</v>
      </c>
      <c r="F566" s="33">
        <f>D566*E566</f>
        <v>20</v>
      </c>
      <c r="J566" s="1"/>
    </row>
    <row r="567" spans="1:10" x14ac:dyDescent="0.2">
      <c r="A567" s="27" t="s">
        <v>252</v>
      </c>
      <c r="B567" s="27" t="s">
        <v>511</v>
      </c>
      <c r="C567" s="127"/>
      <c r="D567" s="33">
        <v>6</v>
      </c>
      <c r="E567" s="33">
        <v>1</v>
      </c>
      <c r="F567" s="33">
        <v>6</v>
      </c>
      <c r="J567" s="1"/>
    </row>
    <row r="568" spans="1:10" ht="15.75" x14ac:dyDescent="0.25">
      <c r="A568" s="267"/>
      <c r="B568" s="268" t="s">
        <v>218</v>
      </c>
      <c r="C568" s="269"/>
      <c r="D568" s="269"/>
      <c r="E568" s="269">
        <f>SUM(E559:E567)</f>
        <v>10</v>
      </c>
      <c r="F568" s="270">
        <f>SUM(F559:F567)</f>
        <v>130</v>
      </c>
      <c r="J568" s="1"/>
    </row>
    <row r="569" spans="1:10" ht="27" customHeight="1" x14ac:dyDescent="0.2">
      <c r="A569" s="265"/>
      <c r="B569" s="325" t="s">
        <v>596</v>
      </c>
      <c r="C569" s="325"/>
      <c r="D569" s="325"/>
      <c r="E569" s="325"/>
      <c r="F569" s="325"/>
      <c r="J569" s="1"/>
    </row>
    <row r="570" spans="1:10" ht="25.5" x14ac:dyDescent="0.2">
      <c r="A570" s="15" t="s">
        <v>68</v>
      </c>
      <c r="B570" s="35" t="s">
        <v>276</v>
      </c>
      <c r="C570" s="9"/>
      <c r="D570" s="34">
        <v>15</v>
      </c>
      <c r="E570" s="33">
        <v>1</v>
      </c>
      <c r="F570" s="33">
        <v>15</v>
      </c>
      <c r="J570" s="1"/>
    </row>
    <row r="571" spans="1:10" ht="25.5" x14ac:dyDescent="0.2">
      <c r="A571" s="15" t="s">
        <v>69</v>
      </c>
      <c r="B571" s="35" t="s">
        <v>277</v>
      </c>
      <c r="C571" s="9"/>
      <c r="D571" s="33">
        <v>10</v>
      </c>
      <c r="E571" s="33">
        <v>1</v>
      </c>
      <c r="F571" s="33">
        <v>10</v>
      </c>
      <c r="J571" s="1"/>
    </row>
    <row r="572" spans="1:10" ht="25.5" x14ac:dyDescent="0.2">
      <c r="A572" s="15" t="s">
        <v>71</v>
      </c>
      <c r="B572" s="45" t="s">
        <v>278</v>
      </c>
      <c r="C572" s="33">
        <v>1</v>
      </c>
      <c r="D572" s="34">
        <v>15</v>
      </c>
      <c r="E572" s="33">
        <v>1</v>
      </c>
      <c r="F572" s="33">
        <v>15</v>
      </c>
      <c r="J572" s="1"/>
    </row>
    <row r="573" spans="1:10" ht="25.5" x14ac:dyDescent="0.2">
      <c r="A573" s="44" t="s">
        <v>73</v>
      </c>
      <c r="B573" s="45" t="s">
        <v>279</v>
      </c>
      <c r="C573" s="9"/>
      <c r="D573" s="34" t="s">
        <v>516</v>
      </c>
      <c r="E573" s="33">
        <v>2</v>
      </c>
      <c r="F573" s="33">
        <v>35</v>
      </c>
      <c r="J573" s="1"/>
    </row>
    <row r="574" spans="1:10" x14ac:dyDescent="0.2">
      <c r="A574" s="44" t="s">
        <v>75</v>
      </c>
      <c r="B574" s="45" t="s">
        <v>280</v>
      </c>
      <c r="C574" s="9"/>
      <c r="D574" s="34">
        <v>20</v>
      </c>
      <c r="E574" s="33">
        <v>1</v>
      </c>
      <c r="F574" s="33">
        <v>20</v>
      </c>
      <c r="J574" s="1"/>
    </row>
    <row r="575" spans="1:10" x14ac:dyDescent="0.2">
      <c r="A575" s="44" t="s">
        <v>77</v>
      </c>
      <c r="B575" s="45" t="s">
        <v>161</v>
      </c>
      <c r="C575" s="9"/>
      <c r="D575" s="34">
        <v>20</v>
      </c>
      <c r="E575" s="33">
        <v>1</v>
      </c>
      <c r="F575" s="33">
        <v>20</v>
      </c>
      <c r="J575" s="1"/>
    </row>
    <row r="576" spans="1:10" x14ac:dyDescent="0.2">
      <c r="A576" s="44" t="s">
        <v>79</v>
      </c>
      <c r="B576" s="45" t="s">
        <v>281</v>
      </c>
      <c r="C576" s="9"/>
      <c r="D576" s="34">
        <v>15</v>
      </c>
      <c r="E576" s="33">
        <v>1</v>
      </c>
      <c r="F576" s="33">
        <v>15</v>
      </c>
      <c r="J576" s="1"/>
    </row>
    <row r="577" spans="1:10" x14ac:dyDescent="0.2">
      <c r="A577" s="44" t="s">
        <v>81</v>
      </c>
      <c r="B577" s="45" t="s">
        <v>70</v>
      </c>
      <c r="C577" s="9"/>
      <c r="D577" s="34">
        <v>25</v>
      </c>
      <c r="E577" s="33">
        <v>1</v>
      </c>
      <c r="F577" s="33">
        <v>25</v>
      </c>
      <c r="J577" s="1"/>
    </row>
    <row r="578" spans="1:10" ht="17.25" customHeight="1" x14ac:dyDescent="0.25">
      <c r="A578" s="212"/>
      <c r="B578" s="271" t="s">
        <v>218</v>
      </c>
      <c r="C578" s="272">
        <f>SUM(C561:C577)</f>
        <v>1</v>
      </c>
      <c r="D578" s="272"/>
      <c r="E578" s="272">
        <f>SUM(E561:E577)</f>
        <v>27</v>
      </c>
      <c r="F578" s="273">
        <f>SUM(F561:F577)</f>
        <v>365</v>
      </c>
      <c r="J578" s="1"/>
    </row>
    <row r="579" spans="1:10" ht="27.75" customHeight="1" x14ac:dyDescent="0.2">
      <c r="A579" s="169"/>
      <c r="B579" s="198" t="s">
        <v>597</v>
      </c>
      <c r="C579" s="199">
        <f>C546+C557+C568+C578</f>
        <v>3</v>
      </c>
      <c r="D579" s="266"/>
      <c r="E579" s="199">
        <f>E546+E557+E568+E578</f>
        <v>55</v>
      </c>
      <c r="F579" s="199">
        <f>F546+F557+F568+F578</f>
        <v>705</v>
      </c>
      <c r="G579" s="68"/>
      <c r="J579" s="1"/>
    </row>
    <row r="580" spans="1:10" s="68" customFormat="1" ht="21" x14ac:dyDescent="0.2">
      <c r="A580" s="326" t="s">
        <v>108</v>
      </c>
      <c r="B580" s="327"/>
      <c r="C580" s="327"/>
      <c r="D580" s="327"/>
      <c r="E580" s="327"/>
      <c r="F580" s="328"/>
      <c r="G580" s="1"/>
    </row>
    <row r="581" spans="1:10" x14ac:dyDescent="0.2">
      <c r="A581" s="25" t="s">
        <v>30</v>
      </c>
      <c r="B581" s="26" t="s">
        <v>108</v>
      </c>
      <c r="C581" s="33"/>
      <c r="D581" s="34">
        <v>30</v>
      </c>
      <c r="E581" s="33">
        <v>4</v>
      </c>
      <c r="F581" s="33">
        <v>120</v>
      </c>
      <c r="G581" s="145" t="s">
        <v>484</v>
      </c>
      <c r="J581" s="1"/>
    </row>
    <row r="582" spans="1:10" x14ac:dyDescent="0.2">
      <c r="A582" s="25" t="s">
        <v>31</v>
      </c>
      <c r="B582" s="26" t="s">
        <v>282</v>
      </c>
      <c r="C582" s="33">
        <v>2</v>
      </c>
      <c r="D582" s="34">
        <v>20</v>
      </c>
      <c r="E582" s="33">
        <v>1</v>
      </c>
      <c r="F582" s="33">
        <v>20</v>
      </c>
      <c r="G582" s="145" t="s">
        <v>484</v>
      </c>
      <c r="J582" s="1"/>
    </row>
    <row r="583" spans="1:10" x14ac:dyDescent="0.2">
      <c r="A583" s="25" t="s">
        <v>33</v>
      </c>
      <c r="B583" s="26" t="s">
        <v>283</v>
      </c>
      <c r="C583" s="33">
        <v>2</v>
      </c>
      <c r="D583" s="34">
        <v>12</v>
      </c>
      <c r="E583" s="33">
        <v>1</v>
      </c>
      <c r="F583" s="33">
        <v>12</v>
      </c>
      <c r="G583" s="145" t="s">
        <v>484</v>
      </c>
      <c r="J583" s="1"/>
    </row>
    <row r="584" spans="1:10" x14ac:dyDescent="0.2">
      <c r="A584" s="15" t="s">
        <v>35</v>
      </c>
      <c r="B584" s="16" t="s">
        <v>284</v>
      </c>
      <c r="C584" s="33"/>
      <c r="D584" s="34">
        <v>6</v>
      </c>
      <c r="E584" s="33">
        <v>3</v>
      </c>
      <c r="F584" s="33">
        <v>18</v>
      </c>
      <c r="J584" s="1"/>
    </row>
    <row r="585" spans="1:10" x14ac:dyDescent="0.2">
      <c r="A585" s="15" t="s">
        <v>37</v>
      </c>
      <c r="B585" s="16" t="s">
        <v>247</v>
      </c>
      <c r="C585" s="33"/>
      <c r="D585" s="34">
        <v>10</v>
      </c>
      <c r="E585" s="33">
        <v>1</v>
      </c>
      <c r="F585" s="33">
        <v>10</v>
      </c>
      <c r="J585" s="1"/>
    </row>
    <row r="586" spans="1:10" ht="15.75" x14ac:dyDescent="0.25">
      <c r="A586" s="275"/>
      <c r="B586" s="268" t="s">
        <v>218</v>
      </c>
      <c r="C586" s="269">
        <f>SUM(C581:C585)</f>
        <v>4</v>
      </c>
      <c r="D586" s="269"/>
      <c r="E586" s="269">
        <f>SUM(E581:E585)</f>
        <v>10</v>
      </c>
      <c r="F586" s="270">
        <f>SUM(F581:F585)</f>
        <v>180</v>
      </c>
      <c r="J586" s="1"/>
    </row>
    <row r="587" spans="1:10" ht="25.5" x14ac:dyDescent="0.2">
      <c r="A587" s="15" t="s">
        <v>71</v>
      </c>
      <c r="B587" s="45" t="s">
        <v>278</v>
      </c>
      <c r="C587" s="33">
        <v>1</v>
      </c>
      <c r="D587" s="34">
        <v>15</v>
      </c>
      <c r="E587" s="33">
        <v>1</v>
      </c>
      <c r="F587" s="33">
        <v>15</v>
      </c>
      <c r="J587" s="1"/>
    </row>
    <row r="588" spans="1:10" ht="25.5" x14ac:dyDescent="0.2">
      <c r="A588" s="44" t="s">
        <v>73</v>
      </c>
      <c r="B588" s="45" t="s">
        <v>279</v>
      </c>
      <c r="C588" s="33"/>
      <c r="D588" s="34">
        <v>17</v>
      </c>
      <c r="E588" s="33">
        <v>2</v>
      </c>
      <c r="F588" s="33">
        <v>35</v>
      </c>
      <c r="J588" s="1"/>
    </row>
    <row r="589" spans="1:10" x14ac:dyDescent="0.2">
      <c r="A589" s="44" t="s">
        <v>75</v>
      </c>
      <c r="B589" s="45" t="s">
        <v>280</v>
      </c>
      <c r="C589" s="33"/>
      <c r="D589" s="34">
        <v>20</v>
      </c>
      <c r="E589" s="33">
        <v>1</v>
      </c>
      <c r="F589" s="33">
        <v>20</v>
      </c>
      <c r="J589" s="1"/>
    </row>
    <row r="590" spans="1:10" x14ac:dyDescent="0.2">
      <c r="A590" s="44" t="s">
        <v>77</v>
      </c>
      <c r="B590" s="45" t="s">
        <v>161</v>
      </c>
      <c r="C590" s="33"/>
      <c r="D590" s="34">
        <v>20</v>
      </c>
      <c r="E590" s="33">
        <v>1</v>
      </c>
      <c r="F590" s="33">
        <v>20</v>
      </c>
      <c r="J590" s="1"/>
    </row>
    <row r="591" spans="1:10" x14ac:dyDescent="0.2">
      <c r="A591" s="44" t="s">
        <v>79</v>
      </c>
      <c r="B591" s="45" t="s">
        <v>281</v>
      </c>
      <c r="C591" s="33"/>
      <c r="D591" s="34">
        <v>15</v>
      </c>
      <c r="E591" s="33">
        <v>1</v>
      </c>
      <c r="F591" s="33">
        <v>15</v>
      </c>
      <c r="J591" s="1"/>
    </row>
    <row r="592" spans="1:10" x14ac:dyDescent="0.2">
      <c r="A592" s="44" t="s">
        <v>81</v>
      </c>
      <c r="B592" s="45" t="s">
        <v>70</v>
      </c>
      <c r="C592" s="33"/>
      <c r="D592" s="34">
        <v>25</v>
      </c>
      <c r="E592" s="33">
        <v>1</v>
      </c>
      <c r="F592" s="33">
        <v>25</v>
      </c>
      <c r="J592" s="1"/>
    </row>
    <row r="593" spans="1:10" ht="15.75" x14ac:dyDescent="0.25">
      <c r="A593" s="275"/>
      <c r="B593" s="268" t="s">
        <v>218</v>
      </c>
      <c r="C593" s="270">
        <f t="shared" ref="C593:E593" si="6">SUM(C587:C592)</f>
        <v>1</v>
      </c>
      <c r="D593" s="270"/>
      <c r="E593" s="270">
        <f t="shared" si="6"/>
        <v>7</v>
      </c>
      <c r="F593" s="270">
        <f>SUM(F587:F592)</f>
        <v>130</v>
      </c>
      <c r="J593" s="1"/>
    </row>
    <row r="594" spans="1:10" ht="25.5" customHeight="1" x14ac:dyDescent="0.25">
      <c r="A594" s="173"/>
      <c r="B594" s="170" t="s">
        <v>598</v>
      </c>
      <c r="C594" s="276">
        <f>C586+C593</f>
        <v>5</v>
      </c>
      <c r="D594" s="276"/>
      <c r="E594" s="276">
        <f>E586+E593</f>
        <v>17</v>
      </c>
      <c r="F594" s="276">
        <f>F586+F593</f>
        <v>310</v>
      </c>
      <c r="J594" s="1"/>
    </row>
    <row r="595" spans="1:10" ht="22.5" customHeight="1" x14ac:dyDescent="0.35">
      <c r="A595" s="329" t="s">
        <v>600</v>
      </c>
      <c r="B595" s="330"/>
      <c r="C595" s="330"/>
      <c r="D595" s="330"/>
      <c r="E595" s="330"/>
      <c r="F595" s="331"/>
      <c r="J595" s="1"/>
    </row>
    <row r="596" spans="1:10" ht="18.75" customHeight="1" x14ac:dyDescent="0.2">
      <c r="A596" s="159" t="s">
        <v>10</v>
      </c>
      <c r="B596" s="313" t="s">
        <v>285</v>
      </c>
      <c r="C596" s="314"/>
      <c r="D596" s="314"/>
      <c r="E596" s="314"/>
      <c r="F596" s="315"/>
      <c r="J596" s="1"/>
    </row>
    <row r="597" spans="1:10" ht="25.5" customHeight="1" x14ac:dyDescent="0.2">
      <c r="A597" s="279"/>
      <c r="B597" s="35" t="s">
        <v>187</v>
      </c>
      <c r="C597" s="38">
        <v>1</v>
      </c>
      <c r="D597" s="38">
        <v>20</v>
      </c>
      <c r="E597" s="38">
        <v>1</v>
      </c>
      <c r="F597" s="38">
        <v>20</v>
      </c>
      <c r="J597" s="1"/>
    </row>
    <row r="598" spans="1:10" s="10" customFormat="1" ht="27" customHeight="1" x14ac:dyDescent="0.25">
      <c r="A598" s="279"/>
      <c r="B598" s="35" t="s">
        <v>286</v>
      </c>
      <c r="C598" s="38">
        <v>1</v>
      </c>
      <c r="D598" s="38">
        <v>20</v>
      </c>
      <c r="E598" s="38">
        <v>1</v>
      </c>
      <c r="F598" s="38">
        <v>20</v>
      </c>
    </row>
    <row r="599" spans="1:10" s="10" customFormat="1" ht="31.5" customHeight="1" x14ac:dyDescent="0.25">
      <c r="A599" s="279"/>
      <c r="B599" s="35" t="s">
        <v>287</v>
      </c>
      <c r="C599" s="38">
        <v>1</v>
      </c>
      <c r="D599" s="38">
        <v>20</v>
      </c>
      <c r="E599" s="38">
        <v>1</v>
      </c>
      <c r="F599" s="38">
        <v>20</v>
      </c>
    </row>
    <row r="600" spans="1:10" s="10" customFormat="1" ht="19.5" customHeight="1" x14ac:dyDescent="0.25">
      <c r="A600" s="279"/>
      <c r="B600" s="35" t="s">
        <v>601</v>
      </c>
      <c r="C600" s="38"/>
      <c r="D600" s="38">
        <v>45</v>
      </c>
      <c r="E600" s="38">
        <v>1</v>
      </c>
      <c r="F600" s="38">
        <v>45</v>
      </c>
    </row>
    <row r="601" spans="1:10" s="10" customFormat="1" ht="26.25" customHeight="1" x14ac:dyDescent="0.25">
      <c r="A601" s="279"/>
      <c r="B601" s="35" t="s">
        <v>289</v>
      </c>
      <c r="C601" s="38"/>
      <c r="D601" s="38">
        <v>30</v>
      </c>
      <c r="E601" s="38">
        <v>1</v>
      </c>
      <c r="F601" s="38">
        <v>30</v>
      </c>
    </row>
    <row r="602" spans="1:10" s="10" customFormat="1" ht="26.25" customHeight="1" x14ac:dyDescent="0.25">
      <c r="A602" s="279"/>
      <c r="B602" s="35" t="s">
        <v>290</v>
      </c>
      <c r="C602" s="38"/>
      <c r="D602" s="38">
        <v>20</v>
      </c>
      <c r="E602" s="38">
        <v>1</v>
      </c>
      <c r="F602" s="38">
        <v>20</v>
      </c>
    </row>
    <row r="603" spans="1:10" s="10" customFormat="1" ht="47.25" customHeight="1" x14ac:dyDescent="0.25">
      <c r="A603" s="279"/>
      <c r="B603" s="35" t="s">
        <v>291</v>
      </c>
      <c r="C603" s="38"/>
      <c r="D603" s="38">
        <v>15</v>
      </c>
      <c r="E603" s="38">
        <v>1</v>
      </c>
      <c r="F603" s="38">
        <v>15</v>
      </c>
    </row>
    <row r="604" spans="1:10" s="10" customFormat="1" ht="30.75" customHeight="1" x14ac:dyDescent="0.25">
      <c r="A604" s="279"/>
      <c r="B604" s="35" t="s">
        <v>292</v>
      </c>
      <c r="C604" s="38"/>
      <c r="D604" s="38">
        <v>15</v>
      </c>
      <c r="E604" s="38">
        <v>1</v>
      </c>
      <c r="F604" s="38">
        <v>15</v>
      </c>
    </row>
    <row r="605" spans="1:10" s="10" customFormat="1" ht="23.25" customHeight="1" x14ac:dyDescent="0.25">
      <c r="A605" s="280"/>
      <c r="B605" s="278" t="s">
        <v>218</v>
      </c>
      <c r="C605" s="3">
        <f>SUM(C597:C604)</f>
        <v>3</v>
      </c>
      <c r="D605" s="3"/>
      <c r="E605" s="3">
        <f>SUM(E597:E604)</f>
        <v>8</v>
      </c>
      <c r="F605" s="3">
        <f>SUM(F597:F604)</f>
        <v>185</v>
      </c>
    </row>
    <row r="606" spans="1:10" s="10" customFormat="1" ht="27" customHeight="1" x14ac:dyDescent="0.25">
      <c r="A606" s="281" t="s">
        <v>293</v>
      </c>
      <c r="B606" s="313" t="s">
        <v>294</v>
      </c>
      <c r="C606" s="314"/>
      <c r="D606" s="314"/>
      <c r="E606" s="314"/>
      <c r="F606" s="315"/>
    </row>
    <row r="607" spans="1:10" s="10" customFormat="1" ht="27" customHeight="1" x14ac:dyDescent="0.25">
      <c r="A607" s="279"/>
      <c r="B607" s="35" t="s">
        <v>295</v>
      </c>
      <c r="C607" s="38">
        <v>7</v>
      </c>
      <c r="D607" s="38">
        <v>20</v>
      </c>
      <c r="E607" s="38">
        <v>3</v>
      </c>
      <c r="F607" s="38">
        <v>60</v>
      </c>
    </row>
    <row r="608" spans="1:10" s="10" customFormat="1" ht="27.75" customHeight="1" x14ac:dyDescent="0.25">
      <c r="A608" s="279"/>
      <c r="B608" s="35" t="s">
        <v>296</v>
      </c>
      <c r="C608" s="38">
        <v>7</v>
      </c>
      <c r="D608" s="38">
        <v>20</v>
      </c>
      <c r="E608" s="38">
        <v>4</v>
      </c>
      <c r="F608" s="38">
        <v>80</v>
      </c>
    </row>
    <row r="609" spans="1:10" s="10" customFormat="1" ht="27" customHeight="1" x14ac:dyDescent="0.25">
      <c r="A609" s="279"/>
      <c r="B609" s="35" t="s">
        <v>297</v>
      </c>
      <c r="C609" s="38">
        <v>5</v>
      </c>
      <c r="D609" s="38">
        <v>20</v>
      </c>
      <c r="E609" s="38">
        <v>3</v>
      </c>
      <c r="F609" s="38">
        <v>60</v>
      </c>
    </row>
    <row r="610" spans="1:10" s="10" customFormat="1" ht="31.5" customHeight="1" x14ac:dyDescent="0.25">
      <c r="A610" s="279"/>
      <c r="B610" s="35" t="s">
        <v>298</v>
      </c>
      <c r="C610" s="38">
        <v>6</v>
      </c>
      <c r="D610" s="38">
        <v>20</v>
      </c>
      <c r="E610" s="38">
        <v>3</v>
      </c>
      <c r="F610" s="38">
        <v>60</v>
      </c>
    </row>
    <row r="611" spans="1:10" ht="25.5" x14ac:dyDescent="0.2">
      <c r="A611" s="279"/>
      <c r="B611" s="35" t="s">
        <v>299</v>
      </c>
      <c r="C611" s="38">
        <v>5</v>
      </c>
      <c r="D611" s="38">
        <v>20</v>
      </c>
      <c r="E611" s="38">
        <v>3</v>
      </c>
      <c r="F611" s="38">
        <v>60</v>
      </c>
      <c r="J611" s="1"/>
    </row>
    <row r="612" spans="1:10" s="10" customFormat="1" ht="27.75" customHeight="1" x14ac:dyDescent="0.25">
      <c r="A612" s="279"/>
      <c r="B612" s="35" t="s">
        <v>300</v>
      </c>
      <c r="C612" s="38">
        <v>5</v>
      </c>
      <c r="D612" s="38">
        <v>20</v>
      </c>
      <c r="E612" s="38">
        <v>3</v>
      </c>
      <c r="F612" s="38">
        <v>60</v>
      </c>
    </row>
    <row r="613" spans="1:10" s="10" customFormat="1" ht="27.75" customHeight="1" x14ac:dyDescent="0.25">
      <c r="A613" s="280"/>
      <c r="B613" s="278" t="s">
        <v>218</v>
      </c>
      <c r="C613" s="3">
        <f>SUM(C607:C612)</f>
        <v>35</v>
      </c>
      <c r="D613" s="3"/>
      <c r="E613" s="3">
        <f>SUM(E607:E612)</f>
        <v>19</v>
      </c>
      <c r="F613" s="3">
        <f>SUM(F607:F612)</f>
        <v>380</v>
      </c>
    </row>
    <row r="614" spans="1:10" s="10" customFormat="1" ht="30.75" customHeight="1" x14ac:dyDescent="0.2">
      <c r="A614" s="282" t="s">
        <v>196</v>
      </c>
      <c r="B614" s="313" t="s">
        <v>301</v>
      </c>
      <c r="C614" s="314"/>
      <c r="D614" s="314"/>
      <c r="E614" s="314"/>
      <c r="F614" s="315"/>
    </row>
    <row r="615" spans="1:10" s="10" customFormat="1" ht="24" customHeight="1" x14ac:dyDescent="0.2">
      <c r="A615" s="109"/>
      <c r="B615" s="12" t="s">
        <v>302</v>
      </c>
      <c r="C615" s="38"/>
      <c r="D615" s="38">
        <v>10</v>
      </c>
      <c r="E615" s="38">
        <v>1</v>
      </c>
      <c r="F615" s="38">
        <v>10</v>
      </c>
    </row>
    <row r="616" spans="1:10" s="10" customFormat="1" x14ac:dyDescent="0.2">
      <c r="A616" s="109"/>
      <c r="B616" s="35" t="s">
        <v>106</v>
      </c>
      <c r="C616" s="38"/>
      <c r="D616" s="38">
        <v>10</v>
      </c>
      <c r="E616" s="38">
        <v>1</v>
      </c>
      <c r="F616" s="38">
        <v>10</v>
      </c>
    </row>
    <row r="617" spans="1:10" s="10" customFormat="1" ht="21" customHeight="1" x14ac:dyDescent="0.2">
      <c r="A617" s="109"/>
      <c r="B617" s="12" t="s">
        <v>303</v>
      </c>
      <c r="C617" s="38"/>
      <c r="D617" s="38">
        <v>15</v>
      </c>
      <c r="E617" s="38">
        <v>1</v>
      </c>
      <c r="F617" s="38">
        <v>15</v>
      </c>
    </row>
    <row r="618" spans="1:10" s="10" customFormat="1" ht="19.5" customHeight="1" x14ac:dyDescent="0.2">
      <c r="A618" s="109"/>
      <c r="B618" s="12" t="s">
        <v>304</v>
      </c>
      <c r="C618" s="38"/>
      <c r="D618" s="38">
        <v>15</v>
      </c>
      <c r="E618" s="38">
        <v>1</v>
      </c>
      <c r="F618" s="38">
        <v>15</v>
      </c>
    </row>
    <row r="619" spans="1:10" s="10" customFormat="1" ht="19.5" customHeight="1" x14ac:dyDescent="0.25">
      <c r="A619" s="283"/>
      <c r="B619" s="284" t="s">
        <v>218</v>
      </c>
      <c r="C619" s="285"/>
      <c r="D619" s="285"/>
      <c r="E619" s="285">
        <f>SUM(E615:E618)</f>
        <v>4</v>
      </c>
      <c r="F619" s="285">
        <f>SUM(F615:F618)</f>
        <v>50</v>
      </c>
    </row>
    <row r="620" spans="1:10" s="10" customFormat="1" ht="21" customHeight="1" x14ac:dyDescent="0.2">
      <c r="A620" s="282" t="s">
        <v>206</v>
      </c>
      <c r="B620" s="313" t="s">
        <v>305</v>
      </c>
      <c r="C620" s="314"/>
      <c r="D620" s="314"/>
      <c r="E620" s="314"/>
      <c r="F620" s="315"/>
    </row>
    <row r="621" spans="1:10" s="10" customFormat="1" ht="20.25" customHeight="1" x14ac:dyDescent="0.2">
      <c r="A621" s="109"/>
      <c r="B621" s="12" t="s">
        <v>67</v>
      </c>
      <c r="C621" s="38"/>
      <c r="D621" s="38">
        <v>5</v>
      </c>
      <c r="E621" s="38">
        <v>1</v>
      </c>
      <c r="F621" s="38">
        <v>5</v>
      </c>
    </row>
    <row r="622" spans="1:10" s="10" customFormat="1" ht="33.75" customHeight="1" x14ac:dyDescent="0.2">
      <c r="A622" s="109"/>
      <c r="B622" s="12" t="s">
        <v>306</v>
      </c>
      <c r="C622" s="38"/>
      <c r="D622" s="38">
        <v>10</v>
      </c>
      <c r="E622" s="38">
        <v>1</v>
      </c>
      <c r="F622" s="38">
        <v>10</v>
      </c>
    </row>
    <row r="623" spans="1:10" s="10" customFormat="1" ht="33" customHeight="1" x14ac:dyDescent="0.2">
      <c r="A623" s="109"/>
      <c r="B623" s="12" t="s">
        <v>307</v>
      </c>
      <c r="C623" s="38">
        <v>1</v>
      </c>
      <c r="D623" s="38">
        <v>10</v>
      </c>
      <c r="E623" s="38">
        <v>1</v>
      </c>
      <c r="F623" s="38">
        <v>10</v>
      </c>
    </row>
    <row r="624" spans="1:10" s="10" customFormat="1" ht="23.25" customHeight="1" x14ac:dyDescent="0.2">
      <c r="A624" s="286"/>
      <c r="B624" s="223" t="s">
        <v>218</v>
      </c>
      <c r="C624" s="3">
        <f>SUM(C621:C623)</f>
        <v>1</v>
      </c>
      <c r="D624" s="3"/>
      <c r="E624" s="3">
        <f>SUM(E621:E623)</f>
        <v>3</v>
      </c>
      <c r="F624" s="3">
        <f>SUM(F621:F623)</f>
        <v>25</v>
      </c>
    </row>
    <row r="625" spans="1:6" s="10" customFormat="1" ht="29.25" customHeight="1" x14ac:dyDescent="0.25">
      <c r="A625" s="287" t="s">
        <v>322</v>
      </c>
      <c r="B625" s="313" t="s">
        <v>308</v>
      </c>
      <c r="C625" s="314"/>
      <c r="D625" s="314"/>
      <c r="E625" s="314"/>
      <c r="F625" s="315"/>
    </row>
    <row r="626" spans="1:6" s="10" customFormat="1" ht="21" customHeight="1" x14ac:dyDescent="0.25">
      <c r="A626" s="88"/>
      <c r="B626" s="12" t="s">
        <v>309</v>
      </c>
      <c r="C626" s="38">
        <v>6</v>
      </c>
      <c r="D626" s="38">
        <v>20</v>
      </c>
      <c r="E626" s="38">
        <v>1</v>
      </c>
      <c r="F626" s="38">
        <v>20</v>
      </c>
    </row>
    <row r="627" spans="1:6" s="10" customFormat="1" ht="23.25" customHeight="1" x14ac:dyDescent="0.25">
      <c r="A627" s="88"/>
      <c r="B627" s="12" t="s">
        <v>310</v>
      </c>
      <c r="C627" s="38"/>
      <c r="D627" s="38">
        <v>30</v>
      </c>
      <c r="E627" s="38"/>
      <c r="F627" s="38"/>
    </row>
    <row r="628" spans="1:6" s="10" customFormat="1" ht="24" customHeight="1" x14ac:dyDescent="0.25">
      <c r="A628" s="88"/>
      <c r="B628" s="31" t="s">
        <v>311</v>
      </c>
      <c r="C628" s="103">
        <v>6</v>
      </c>
      <c r="D628" s="103">
        <v>40</v>
      </c>
      <c r="E628" s="103">
        <v>1</v>
      </c>
      <c r="F628" s="103">
        <v>40</v>
      </c>
    </row>
    <row r="629" spans="1:6" s="10" customFormat="1" ht="25.5" customHeight="1" x14ac:dyDescent="0.25">
      <c r="A629" s="88"/>
      <c r="B629" s="12" t="s">
        <v>312</v>
      </c>
      <c r="C629" s="38"/>
      <c r="D629" s="38">
        <v>20</v>
      </c>
      <c r="E629" s="38">
        <v>1</v>
      </c>
      <c r="F629" s="38">
        <v>20</v>
      </c>
    </row>
    <row r="630" spans="1:6" s="10" customFormat="1" ht="18" customHeight="1" x14ac:dyDescent="0.25">
      <c r="A630" s="134"/>
      <c r="B630" s="288" t="s">
        <v>313</v>
      </c>
      <c r="C630" s="105"/>
      <c r="D630" s="135">
        <v>10</v>
      </c>
      <c r="E630" s="135">
        <v>1</v>
      </c>
      <c r="F630" s="135">
        <v>10</v>
      </c>
    </row>
    <row r="631" spans="1:6" s="10" customFormat="1" ht="18" customHeight="1" x14ac:dyDescent="0.25">
      <c r="A631" s="277"/>
      <c r="B631" s="223" t="s">
        <v>218</v>
      </c>
      <c r="C631" s="3">
        <f>SUM(C626:C630)</f>
        <v>12</v>
      </c>
      <c r="D631" s="3"/>
      <c r="E631" s="3">
        <f>SUM(E626:E630)</f>
        <v>4</v>
      </c>
      <c r="F631" s="3">
        <f>SUM(F626:F630)</f>
        <v>90</v>
      </c>
    </row>
    <row r="632" spans="1:6" s="10" customFormat="1" ht="30" customHeight="1" x14ac:dyDescent="0.25">
      <c r="A632" s="289" t="s">
        <v>212</v>
      </c>
      <c r="B632" s="322" t="s">
        <v>314</v>
      </c>
      <c r="C632" s="323"/>
      <c r="D632" s="323"/>
      <c r="E632" s="323"/>
      <c r="F632" s="324"/>
    </row>
    <row r="633" spans="1:6" s="10" customFormat="1" ht="28.5" customHeight="1" x14ac:dyDescent="0.25">
      <c r="A633" s="88"/>
      <c r="B633" s="12" t="s">
        <v>315</v>
      </c>
      <c r="C633" s="38">
        <v>6</v>
      </c>
      <c r="D633" s="38">
        <v>10</v>
      </c>
      <c r="E633" s="38">
        <v>1</v>
      </c>
      <c r="F633" s="38">
        <v>10</v>
      </c>
    </row>
    <row r="634" spans="1:6" s="10" customFormat="1" ht="32.25" customHeight="1" x14ac:dyDescent="0.25">
      <c r="A634" s="88"/>
      <c r="B634" s="12" t="s">
        <v>316</v>
      </c>
      <c r="C634" s="38">
        <v>1</v>
      </c>
      <c r="D634" s="38" t="s">
        <v>317</v>
      </c>
      <c r="E634" s="38" t="s">
        <v>318</v>
      </c>
      <c r="F634" s="38">
        <v>5</v>
      </c>
    </row>
    <row r="635" spans="1:6" s="10" customFormat="1" ht="29.25" customHeight="1" x14ac:dyDescent="0.25">
      <c r="A635" s="88"/>
      <c r="B635" s="12" t="s">
        <v>319</v>
      </c>
      <c r="C635" s="38">
        <v>1</v>
      </c>
      <c r="D635" s="38">
        <v>20</v>
      </c>
      <c r="E635" s="38" t="s">
        <v>320</v>
      </c>
      <c r="F635" s="38">
        <v>5</v>
      </c>
    </row>
    <row r="636" spans="1:6" s="10" customFormat="1" ht="25.5" x14ac:dyDescent="0.25">
      <c r="A636" s="88"/>
      <c r="B636" s="12" t="s">
        <v>321</v>
      </c>
      <c r="C636" s="38">
        <v>3</v>
      </c>
      <c r="D636" s="38">
        <v>20</v>
      </c>
      <c r="E636" s="38">
        <v>1</v>
      </c>
      <c r="F636" s="38">
        <v>20</v>
      </c>
    </row>
    <row r="637" spans="1:6" s="10" customFormat="1" ht="23.25" customHeight="1" x14ac:dyDescent="0.25">
      <c r="A637" s="277"/>
      <c r="B637" s="223" t="s">
        <v>218</v>
      </c>
      <c r="C637" s="3">
        <f>SUM(C633:C636)</f>
        <v>11</v>
      </c>
      <c r="D637" s="3"/>
      <c r="E637" s="3">
        <f>SUM(E633:E636)</f>
        <v>2</v>
      </c>
      <c r="F637" s="3">
        <f>SUM(F633:F636)</f>
        <v>40</v>
      </c>
    </row>
    <row r="638" spans="1:6" s="10" customFormat="1" ht="26.25" customHeight="1" x14ac:dyDescent="0.25">
      <c r="A638" s="287" t="s">
        <v>333</v>
      </c>
      <c r="B638" s="313" t="s">
        <v>323</v>
      </c>
      <c r="C638" s="314"/>
      <c r="D638" s="314"/>
      <c r="E638" s="314"/>
      <c r="F638" s="315"/>
    </row>
    <row r="639" spans="1:6" s="10" customFormat="1" ht="24.75" customHeight="1" x14ac:dyDescent="0.25">
      <c r="A639" s="88"/>
      <c r="B639" s="35" t="s">
        <v>324</v>
      </c>
      <c r="C639" s="38"/>
      <c r="D639" s="38">
        <v>30</v>
      </c>
      <c r="E639" s="38">
        <v>1</v>
      </c>
      <c r="F639" s="38">
        <v>30</v>
      </c>
    </row>
    <row r="640" spans="1:6" s="10" customFormat="1" ht="24" customHeight="1" x14ac:dyDescent="0.25">
      <c r="A640" s="88"/>
      <c r="B640" s="35" t="s">
        <v>325</v>
      </c>
      <c r="C640" s="38"/>
      <c r="D640" s="38">
        <v>30</v>
      </c>
      <c r="E640" s="38">
        <v>1</v>
      </c>
      <c r="F640" s="38">
        <v>30</v>
      </c>
    </row>
    <row r="641" spans="1:10" ht="24.75" customHeight="1" x14ac:dyDescent="0.2">
      <c r="A641" s="88"/>
      <c r="B641" s="35" t="s">
        <v>326</v>
      </c>
      <c r="C641" s="38"/>
      <c r="D641" s="38">
        <v>30</v>
      </c>
      <c r="E641" s="38">
        <v>1</v>
      </c>
      <c r="F641" s="38">
        <v>30</v>
      </c>
      <c r="J641" s="1"/>
    </row>
    <row r="642" spans="1:10" ht="23.25" customHeight="1" x14ac:dyDescent="0.2">
      <c r="A642" s="88"/>
      <c r="B642" s="35" t="s">
        <v>326</v>
      </c>
      <c r="C642" s="38"/>
      <c r="D642" s="38">
        <v>30</v>
      </c>
      <c r="E642" s="38">
        <v>1</v>
      </c>
      <c r="F642" s="38">
        <v>30</v>
      </c>
      <c r="J642" s="1"/>
    </row>
    <row r="643" spans="1:10" ht="24.75" customHeight="1" x14ac:dyDescent="0.2">
      <c r="A643" s="88"/>
      <c r="B643" s="35" t="s">
        <v>327</v>
      </c>
      <c r="C643" s="38"/>
      <c r="D643" s="38">
        <v>40</v>
      </c>
      <c r="E643" s="38">
        <v>1</v>
      </c>
      <c r="F643" s="38">
        <v>40</v>
      </c>
      <c r="J643" s="1"/>
    </row>
    <row r="644" spans="1:10" ht="27.75" customHeight="1" x14ac:dyDescent="0.2">
      <c r="A644" s="88"/>
      <c r="B644" s="35" t="s">
        <v>328</v>
      </c>
      <c r="C644" s="38"/>
      <c r="D644" s="38">
        <v>40</v>
      </c>
      <c r="E644" s="38">
        <v>1</v>
      </c>
      <c r="F644" s="38">
        <v>40</v>
      </c>
      <c r="J644" s="1"/>
    </row>
    <row r="645" spans="1:10" ht="27.75" customHeight="1" x14ac:dyDescent="0.2">
      <c r="A645" s="88"/>
      <c r="B645" s="35" t="s">
        <v>329</v>
      </c>
      <c r="C645" s="33"/>
      <c r="D645" s="33">
        <v>10</v>
      </c>
      <c r="E645" s="33">
        <v>1</v>
      </c>
      <c r="F645" s="33">
        <v>10</v>
      </c>
      <c r="J645" s="1"/>
    </row>
    <row r="646" spans="1:10" ht="27.75" customHeight="1" x14ac:dyDescent="0.2">
      <c r="A646" s="277"/>
      <c r="B646" s="278" t="s">
        <v>218</v>
      </c>
      <c r="C646" s="2"/>
      <c r="D646" s="2"/>
      <c r="E646" s="2">
        <f>SUM(E639:E645)</f>
        <v>7</v>
      </c>
      <c r="F646" s="2">
        <f>SUM(F639:F645)</f>
        <v>210</v>
      </c>
      <c r="J646" s="1"/>
    </row>
    <row r="647" spans="1:10" ht="26.25" customHeight="1" x14ac:dyDescent="0.2">
      <c r="A647" s="287" t="s">
        <v>337</v>
      </c>
      <c r="B647" s="313" t="s">
        <v>330</v>
      </c>
      <c r="C647" s="314"/>
      <c r="D647" s="314"/>
      <c r="E647" s="314"/>
      <c r="F647" s="315"/>
      <c r="J647" s="1"/>
    </row>
    <row r="648" spans="1:10" ht="23.25" customHeight="1" x14ac:dyDescent="0.2">
      <c r="A648" s="35"/>
      <c r="B648" s="35" t="s">
        <v>331</v>
      </c>
      <c r="C648" s="38"/>
      <c r="D648" s="38">
        <v>25</v>
      </c>
      <c r="E648" s="38">
        <v>1</v>
      </c>
      <c r="F648" s="38">
        <v>25</v>
      </c>
      <c r="J648" s="1"/>
    </row>
    <row r="649" spans="1:10" ht="27" customHeight="1" x14ac:dyDescent="0.2">
      <c r="A649" s="35"/>
      <c r="B649" s="37" t="s">
        <v>332</v>
      </c>
      <c r="C649" s="38"/>
      <c r="D649" s="38">
        <v>25</v>
      </c>
      <c r="E649" s="38">
        <v>1</v>
      </c>
      <c r="F649" s="38">
        <v>25</v>
      </c>
      <c r="J649" s="1"/>
    </row>
    <row r="650" spans="1:10" ht="21" customHeight="1" x14ac:dyDescent="0.2">
      <c r="A650" s="278"/>
      <c r="B650" s="290" t="s">
        <v>218</v>
      </c>
      <c r="C650" s="3"/>
      <c r="D650" s="3"/>
      <c r="E650" s="3">
        <f>SUM(E648:E649)</f>
        <v>2</v>
      </c>
      <c r="F650" s="3">
        <f>SUM(F648:F649)</f>
        <v>50</v>
      </c>
      <c r="J650" s="1"/>
    </row>
    <row r="651" spans="1:10" ht="26.25" customHeight="1" x14ac:dyDescent="0.2">
      <c r="A651" s="287" t="s">
        <v>340</v>
      </c>
      <c r="B651" s="313" t="s">
        <v>334</v>
      </c>
      <c r="C651" s="314"/>
      <c r="D651" s="314"/>
      <c r="E651" s="314"/>
      <c r="F651" s="315"/>
      <c r="J651" s="1"/>
    </row>
    <row r="652" spans="1:10" ht="24.75" customHeight="1" x14ac:dyDescent="0.2">
      <c r="A652" s="35"/>
      <c r="B652" s="35" t="s">
        <v>324</v>
      </c>
      <c r="C652" s="38"/>
      <c r="D652" s="38">
        <v>20</v>
      </c>
      <c r="E652" s="38">
        <v>1</v>
      </c>
      <c r="F652" s="38">
        <v>20</v>
      </c>
      <c r="J652" s="1"/>
    </row>
    <row r="653" spans="1:10" ht="21" customHeight="1" x14ac:dyDescent="0.2">
      <c r="A653" s="35"/>
      <c r="B653" s="37" t="s">
        <v>335</v>
      </c>
      <c r="C653" s="38"/>
      <c r="D653" s="38">
        <v>15</v>
      </c>
      <c r="E653" s="38">
        <v>1</v>
      </c>
      <c r="F653" s="38">
        <v>15</v>
      </c>
      <c r="J653" s="1"/>
    </row>
    <row r="654" spans="1:10" ht="28.5" customHeight="1" x14ac:dyDescent="0.2">
      <c r="A654" s="35"/>
      <c r="B654" s="35" t="s">
        <v>336</v>
      </c>
      <c r="C654" s="38"/>
      <c r="D654" s="38">
        <v>15</v>
      </c>
      <c r="E654" s="38">
        <v>2</v>
      </c>
      <c r="F654" s="38">
        <v>30</v>
      </c>
      <c r="J654" s="1"/>
    </row>
    <row r="655" spans="1:10" ht="27.75" customHeight="1" x14ac:dyDescent="0.2">
      <c r="A655" s="35"/>
      <c r="B655" s="35" t="s">
        <v>526</v>
      </c>
      <c r="C655" s="38"/>
      <c r="D655" s="38">
        <v>15</v>
      </c>
      <c r="E655" s="38">
        <v>1</v>
      </c>
      <c r="F655" s="38">
        <v>15</v>
      </c>
      <c r="J655" s="1"/>
    </row>
    <row r="656" spans="1:10" ht="22.5" customHeight="1" x14ac:dyDescent="0.2">
      <c r="A656" s="278"/>
      <c r="B656" s="278" t="s">
        <v>218</v>
      </c>
      <c r="C656" s="3"/>
      <c r="D656" s="3"/>
      <c r="E656" s="3">
        <f>SUM(E652:E655)</f>
        <v>5</v>
      </c>
      <c r="F656" s="3">
        <f>SUM(F652:F655)</f>
        <v>80</v>
      </c>
      <c r="J656" s="1"/>
    </row>
    <row r="657" spans="1:10" ht="24" customHeight="1" x14ac:dyDescent="0.2">
      <c r="A657" s="287" t="s">
        <v>602</v>
      </c>
      <c r="B657" s="313" t="s">
        <v>338</v>
      </c>
      <c r="C657" s="314"/>
      <c r="D657" s="314"/>
      <c r="E657" s="314"/>
      <c r="F657" s="315"/>
      <c r="J657" s="1"/>
    </row>
    <row r="658" spans="1:10" ht="25.5" customHeight="1" x14ac:dyDescent="0.2">
      <c r="A658" s="35"/>
      <c r="B658" s="35" t="s">
        <v>339</v>
      </c>
      <c r="C658" s="38"/>
      <c r="D658" s="38">
        <v>25</v>
      </c>
      <c r="E658" s="38">
        <v>1</v>
      </c>
      <c r="F658" s="38">
        <v>25</v>
      </c>
      <c r="J658" s="1"/>
    </row>
    <row r="659" spans="1:10" ht="33.75" customHeight="1" x14ac:dyDescent="0.2">
      <c r="A659" s="35"/>
      <c r="B659" s="37" t="s">
        <v>332</v>
      </c>
      <c r="C659" s="38"/>
      <c r="D659" s="38">
        <v>25</v>
      </c>
      <c r="E659" s="38">
        <v>1</v>
      </c>
      <c r="F659" s="38">
        <v>25</v>
      </c>
      <c r="J659" s="1"/>
    </row>
    <row r="660" spans="1:10" ht="25.5" customHeight="1" x14ac:dyDescent="0.2">
      <c r="A660" s="278"/>
      <c r="B660" s="290" t="s">
        <v>218</v>
      </c>
      <c r="C660" s="3"/>
      <c r="D660" s="3"/>
      <c r="E660" s="3">
        <f>SUM(E658:E659)</f>
        <v>2</v>
      </c>
      <c r="F660" s="3">
        <f>SUM(F658:F659)</f>
        <v>50</v>
      </c>
      <c r="J660" s="1"/>
    </row>
    <row r="661" spans="1:10" ht="33" customHeight="1" x14ac:dyDescent="0.2">
      <c r="A661" s="287" t="s">
        <v>602</v>
      </c>
      <c r="B661" s="313" t="s">
        <v>341</v>
      </c>
      <c r="C661" s="314"/>
      <c r="D661" s="314"/>
      <c r="E661" s="314"/>
      <c r="F661" s="315"/>
      <c r="J661" s="1"/>
    </row>
    <row r="662" spans="1:10" ht="26.25" customHeight="1" x14ac:dyDescent="0.2">
      <c r="A662" s="35"/>
      <c r="B662" s="35" t="s">
        <v>339</v>
      </c>
      <c r="C662" s="38"/>
      <c r="D662" s="38">
        <v>25</v>
      </c>
      <c r="E662" s="38">
        <v>1</v>
      </c>
      <c r="F662" s="38">
        <v>25</v>
      </c>
      <c r="J662" s="1"/>
    </row>
    <row r="663" spans="1:10" ht="18.75" customHeight="1" x14ac:dyDescent="0.2">
      <c r="A663" s="35"/>
      <c r="B663" s="37" t="s">
        <v>332</v>
      </c>
      <c r="C663" s="38"/>
      <c r="D663" s="38">
        <v>25</v>
      </c>
      <c r="E663" s="38">
        <v>1</v>
      </c>
      <c r="F663" s="38">
        <v>25</v>
      </c>
      <c r="J663" s="1"/>
    </row>
    <row r="664" spans="1:10" ht="22.5" customHeight="1" x14ac:dyDescent="0.2">
      <c r="A664" s="111"/>
      <c r="B664" s="112" t="s">
        <v>218</v>
      </c>
      <c r="C664" s="113"/>
      <c r="D664" s="113"/>
      <c r="E664" s="113">
        <f>SUM(E662:E663)</f>
        <v>2</v>
      </c>
      <c r="F664" s="292">
        <f>SUM(F662:F663)</f>
        <v>50</v>
      </c>
      <c r="J664" s="1"/>
    </row>
    <row r="665" spans="1:10" ht="23.25" customHeight="1" x14ac:dyDescent="0.3">
      <c r="A665" s="169"/>
      <c r="B665" s="291" t="s">
        <v>603</v>
      </c>
      <c r="C665" s="293">
        <f>C605+C613+C619+C624+C631+C637+C646+C650+C656+C660+C664</f>
        <v>62</v>
      </c>
      <c r="D665" s="291"/>
      <c r="E665" s="293">
        <f>E605+E613+E619+E624+E631+E637+E646+E650+E656+E660+E664</f>
        <v>58</v>
      </c>
      <c r="F665" s="293">
        <f>F605+F613+F619+F624+F631+F637+F646+F650+F656+F660+F664</f>
        <v>1210</v>
      </c>
      <c r="J665" s="1"/>
    </row>
    <row r="666" spans="1:10" ht="21" x14ac:dyDescent="0.35">
      <c r="A666" s="335" t="s">
        <v>604</v>
      </c>
      <c r="B666" s="336"/>
      <c r="C666" s="336"/>
      <c r="D666" s="336"/>
      <c r="E666" s="336"/>
      <c r="F666" s="337"/>
      <c r="J666" s="1"/>
    </row>
    <row r="667" spans="1:10" ht="18.75" customHeight="1" x14ac:dyDescent="0.2">
      <c r="A667" s="159" t="s">
        <v>10</v>
      </c>
      <c r="B667" s="313" t="s">
        <v>342</v>
      </c>
      <c r="C667" s="314"/>
      <c r="D667" s="314"/>
      <c r="E667" s="314"/>
      <c r="F667" s="315"/>
      <c r="J667" s="1"/>
    </row>
    <row r="668" spans="1:10" ht="25.5" customHeight="1" x14ac:dyDescent="0.2">
      <c r="A668" s="88"/>
      <c r="B668" s="35" t="s">
        <v>187</v>
      </c>
      <c r="C668" s="38">
        <v>1</v>
      </c>
      <c r="D668" s="38">
        <v>20</v>
      </c>
      <c r="E668" s="38">
        <v>1</v>
      </c>
      <c r="F668" s="38">
        <v>20</v>
      </c>
      <c r="J668" s="1"/>
    </row>
    <row r="669" spans="1:10" ht="24" customHeight="1" x14ac:dyDescent="0.2">
      <c r="A669" s="88"/>
      <c r="B669" s="35" t="s">
        <v>343</v>
      </c>
      <c r="C669" s="38">
        <v>1</v>
      </c>
      <c r="D669" s="38">
        <v>20</v>
      </c>
      <c r="E669" s="38">
        <v>1</v>
      </c>
      <c r="F669" s="38">
        <v>20</v>
      </c>
      <c r="J669" s="1"/>
    </row>
    <row r="670" spans="1:10" ht="21.75" customHeight="1" x14ac:dyDescent="0.2">
      <c r="A670" s="88"/>
      <c r="B670" s="35" t="s">
        <v>288</v>
      </c>
      <c r="C670" s="38"/>
      <c r="D670" s="38">
        <v>30</v>
      </c>
      <c r="E670" s="38">
        <v>1</v>
      </c>
      <c r="F670" s="38">
        <v>30</v>
      </c>
      <c r="J670" s="1"/>
    </row>
    <row r="671" spans="1:10" ht="22.5" customHeight="1" x14ac:dyDescent="0.2">
      <c r="A671" s="88"/>
      <c r="B671" s="35" t="s">
        <v>289</v>
      </c>
      <c r="C671" s="38"/>
      <c r="D671" s="69">
        <v>20</v>
      </c>
      <c r="E671" s="38">
        <v>1</v>
      </c>
      <c r="F671" s="38">
        <v>20</v>
      </c>
      <c r="J671" s="1"/>
    </row>
    <row r="672" spans="1:10" ht="25.5" customHeight="1" x14ac:dyDescent="0.2">
      <c r="A672" s="88"/>
      <c r="B672" s="35" t="s">
        <v>290</v>
      </c>
      <c r="C672" s="38"/>
      <c r="D672" s="38">
        <v>20</v>
      </c>
      <c r="E672" s="38">
        <v>1</v>
      </c>
      <c r="F672" s="38">
        <v>20</v>
      </c>
      <c r="J672" s="1"/>
    </row>
    <row r="673" spans="1:10" ht="27" customHeight="1" x14ac:dyDescent="0.2">
      <c r="A673" s="88"/>
      <c r="B673" s="35" t="s">
        <v>67</v>
      </c>
      <c r="C673" s="38"/>
      <c r="D673" s="38">
        <v>10</v>
      </c>
      <c r="E673" s="38">
        <v>1</v>
      </c>
      <c r="F673" s="38">
        <v>10</v>
      </c>
      <c r="J673" s="1"/>
    </row>
    <row r="674" spans="1:10" ht="29.25" customHeight="1" x14ac:dyDescent="0.2">
      <c r="A674" s="88"/>
      <c r="B674" s="35" t="s">
        <v>344</v>
      </c>
      <c r="C674" s="38"/>
      <c r="D674" s="38">
        <v>15</v>
      </c>
      <c r="E674" s="38">
        <v>1</v>
      </c>
      <c r="F674" s="38">
        <v>15</v>
      </c>
      <c r="J674" s="1"/>
    </row>
    <row r="675" spans="1:10" ht="21.75" customHeight="1" x14ac:dyDescent="0.2">
      <c r="A675" s="277"/>
      <c r="B675" s="278" t="s">
        <v>218</v>
      </c>
      <c r="C675" s="3">
        <f>SUM(C668:C674)</f>
        <v>2</v>
      </c>
      <c r="D675" s="3"/>
      <c r="E675" s="3">
        <f>SUM(E668:E674)</f>
        <v>7</v>
      </c>
      <c r="F675" s="3">
        <f>SUM(F668:F674)</f>
        <v>135</v>
      </c>
      <c r="J675" s="1"/>
    </row>
    <row r="676" spans="1:10" ht="27" customHeight="1" x14ac:dyDescent="0.2">
      <c r="A676" s="281" t="s">
        <v>293</v>
      </c>
      <c r="B676" s="313" t="s">
        <v>345</v>
      </c>
      <c r="C676" s="314"/>
      <c r="D676" s="314"/>
      <c r="E676" s="314"/>
      <c r="F676" s="315"/>
      <c r="J676" s="1"/>
    </row>
    <row r="677" spans="1:10" ht="25.5" customHeight="1" x14ac:dyDescent="0.2">
      <c r="A677" s="365"/>
      <c r="B677" s="367" t="s">
        <v>346</v>
      </c>
      <c r="C677" s="38">
        <v>1</v>
      </c>
      <c r="D677" s="38">
        <v>15</v>
      </c>
      <c r="E677" s="38">
        <v>1</v>
      </c>
      <c r="F677" s="38">
        <v>15</v>
      </c>
      <c r="J677" s="1"/>
    </row>
    <row r="678" spans="1:10" ht="24.75" customHeight="1" x14ac:dyDescent="0.2">
      <c r="A678" s="366"/>
      <c r="B678" s="368"/>
      <c r="C678" s="38">
        <v>5</v>
      </c>
      <c r="D678" s="38">
        <v>20</v>
      </c>
      <c r="E678" s="38">
        <v>2</v>
      </c>
      <c r="F678" s="38">
        <v>40</v>
      </c>
      <c r="J678" s="1"/>
    </row>
    <row r="679" spans="1:10" ht="24" customHeight="1" x14ac:dyDescent="0.2">
      <c r="A679" s="365"/>
      <c r="B679" s="367" t="s">
        <v>347</v>
      </c>
      <c r="C679" s="38">
        <v>1</v>
      </c>
      <c r="D679" s="38">
        <v>15</v>
      </c>
      <c r="E679" s="38">
        <v>1</v>
      </c>
      <c r="F679" s="38">
        <v>15</v>
      </c>
      <c r="J679" s="1"/>
    </row>
    <row r="680" spans="1:10" ht="25.5" customHeight="1" x14ac:dyDescent="0.2">
      <c r="A680" s="366"/>
      <c r="B680" s="368"/>
      <c r="C680" s="38">
        <v>5</v>
      </c>
      <c r="D680" s="38">
        <v>20</v>
      </c>
      <c r="E680" s="38">
        <v>2</v>
      </c>
      <c r="F680" s="38">
        <v>40</v>
      </c>
      <c r="J680" s="1"/>
    </row>
    <row r="681" spans="1:10" ht="25.5" customHeight="1" x14ac:dyDescent="0.2">
      <c r="A681" s="294"/>
      <c r="B681" s="295" t="s">
        <v>218</v>
      </c>
      <c r="C681" s="3">
        <f>SUM(C677:C680)</f>
        <v>12</v>
      </c>
      <c r="D681" s="3"/>
      <c r="E681" s="3">
        <f>SUM(E677:E680)</f>
        <v>6</v>
      </c>
      <c r="F681" s="3">
        <f>SUM(F677:F680)</f>
        <v>110</v>
      </c>
      <c r="J681" s="1"/>
    </row>
    <row r="682" spans="1:10" ht="25.5" customHeight="1" x14ac:dyDescent="0.2">
      <c r="A682" s="282" t="s">
        <v>196</v>
      </c>
      <c r="B682" s="313" t="s">
        <v>348</v>
      </c>
      <c r="C682" s="314"/>
      <c r="D682" s="314"/>
      <c r="E682" s="314"/>
      <c r="F682" s="315"/>
      <c r="J682" s="1"/>
    </row>
    <row r="683" spans="1:10" ht="25.5" customHeight="1" x14ac:dyDescent="0.2">
      <c r="A683" s="109"/>
      <c r="B683" s="12" t="s">
        <v>302</v>
      </c>
      <c r="C683" s="38"/>
      <c r="D683" s="38">
        <v>15</v>
      </c>
      <c r="E683" s="38">
        <v>1</v>
      </c>
      <c r="F683" s="38">
        <v>15</v>
      </c>
      <c r="J683" s="1"/>
    </row>
    <row r="684" spans="1:10" ht="22.5" customHeight="1" x14ac:dyDescent="0.2">
      <c r="A684" s="109"/>
      <c r="B684" s="35" t="s">
        <v>106</v>
      </c>
      <c r="C684" s="38"/>
      <c r="D684" s="38">
        <v>10</v>
      </c>
      <c r="E684" s="38">
        <v>1</v>
      </c>
      <c r="F684" s="38">
        <v>10</v>
      </c>
      <c r="J684" s="1"/>
    </row>
    <row r="685" spans="1:10" ht="21.75" customHeight="1" x14ac:dyDescent="0.2">
      <c r="A685" s="109"/>
      <c r="B685" s="12" t="s">
        <v>78</v>
      </c>
      <c r="C685" s="38"/>
      <c r="D685" s="38">
        <v>15</v>
      </c>
      <c r="E685" s="38">
        <v>1</v>
      </c>
      <c r="F685" s="38">
        <v>15</v>
      </c>
      <c r="J685" s="1"/>
    </row>
    <row r="686" spans="1:10" ht="33.75" customHeight="1" x14ac:dyDescent="0.2">
      <c r="A686" s="88"/>
      <c r="B686" s="35" t="s">
        <v>326</v>
      </c>
      <c r="C686" s="38"/>
      <c r="D686" s="38">
        <v>20</v>
      </c>
      <c r="E686" s="38">
        <v>3</v>
      </c>
      <c r="F686" s="38">
        <v>60</v>
      </c>
      <c r="J686" s="1"/>
    </row>
    <row r="687" spans="1:10" ht="27.75" customHeight="1" x14ac:dyDescent="0.2">
      <c r="A687" s="88"/>
      <c r="B687" s="35" t="s">
        <v>349</v>
      </c>
      <c r="C687" s="38"/>
      <c r="D687" s="38">
        <v>35</v>
      </c>
      <c r="E687" s="38">
        <v>3</v>
      </c>
      <c r="F687" s="38">
        <v>70</v>
      </c>
      <c r="J687" s="1"/>
    </row>
    <row r="688" spans="1:10" ht="24.75" customHeight="1" x14ac:dyDescent="0.2">
      <c r="A688" s="88"/>
      <c r="B688" s="35" t="s">
        <v>350</v>
      </c>
      <c r="C688" s="38"/>
      <c r="D688" s="38">
        <v>15</v>
      </c>
      <c r="E688" s="38">
        <v>1</v>
      </c>
      <c r="F688" s="38">
        <v>15</v>
      </c>
      <c r="J688" s="1"/>
    </row>
    <row r="689" spans="1:10" ht="30" customHeight="1" x14ac:dyDescent="0.2">
      <c r="A689" s="88"/>
      <c r="B689" s="35" t="s">
        <v>329</v>
      </c>
      <c r="C689" s="33"/>
      <c r="D689" s="33">
        <v>10</v>
      </c>
      <c r="E689" s="33">
        <v>1</v>
      </c>
      <c r="F689" s="33">
        <v>10</v>
      </c>
      <c r="J689" s="1"/>
    </row>
    <row r="690" spans="1:10" ht="21.75" customHeight="1" x14ac:dyDescent="0.2">
      <c r="A690" s="277"/>
      <c r="B690" s="278" t="s">
        <v>218</v>
      </c>
      <c r="C690" s="2"/>
      <c r="D690" s="2"/>
      <c r="E690" s="2">
        <f>SUM(E683:E689)</f>
        <v>11</v>
      </c>
      <c r="F690" s="2">
        <f>SUM(F683:F689)</f>
        <v>195</v>
      </c>
      <c r="J690" s="1"/>
    </row>
    <row r="691" spans="1:10" ht="27" customHeight="1" x14ac:dyDescent="0.2">
      <c r="A691" s="282" t="s">
        <v>206</v>
      </c>
      <c r="B691" s="313" t="s">
        <v>351</v>
      </c>
      <c r="C691" s="314"/>
      <c r="D691" s="314"/>
      <c r="E691" s="314"/>
      <c r="F691" s="315"/>
      <c r="J691" s="1"/>
    </row>
    <row r="692" spans="1:10" ht="17.25" customHeight="1" x14ac:dyDescent="0.2">
      <c r="A692" s="279"/>
      <c r="B692" s="35" t="s">
        <v>324</v>
      </c>
      <c r="C692" s="38"/>
      <c r="D692" s="38">
        <v>30</v>
      </c>
      <c r="E692" s="38">
        <v>1</v>
      </c>
      <c r="F692" s="38">
        <v>30</v>
      </c>
      <c r="J692" s="1"/>
    </row>
    <row r="693" spans="1:10" ht="17.25" customHeight="1" x14ac:dyDescent="0.2">
      <c r="A693" s="280"/>
      <c r="B693" s="278" t="s">
        <v>218</v>
      </c>
      <c r="C693" s="3"/>
      <c r="D693" s="3"/>
      <c r="E693" s="3">
        <f>SUM(E692)</f>
        <v>1</v>
      </c>
      <c r="F693" s="3">
        <f>SUM(F692)</f>
        <v>30</v>
      </c>
      <c r="J693" s="1"/>
    </row>
    <row r="694" spans="1:10" ht="28.5" customHeight="1" x14ac:dyDescent="0.2">
      <c r="A694" s="287" t="s">
        <v>322</v>
      </c>
      <c r="B694" s="313" t="s">
        <v>352</v>
      </c>
      <c r="C694" s="314"/>
      <c r="D694" s="314"/>
      <c r="E694" s="314"/>
      <c r="F694" s="315"/>
      <c r="J694" s="1"/>
    </row>
    <row r="695" spans="1:10" ht="25.5" customHeight="1" x14ac:dyDescent="0.2">
      <c r="A695" s="279"/>
      <c r="B695" s="35" t="s">
        <v>324</v>
      </c>
      <c r="C695" s="38"/>
      <c r="D695" s="38">
        <v>30</v>
      </c>
      <c r="E695" s="38">
        <v>1</v>
      </c>
      <c r="F695" s="38">
        <v>30</v>
      </c>
      <c r="J695" s="1"/>
    </row>
    <row r="696" spans="1:10" ht="21.75" customHeight="1" x14ac:dyDescent="0.2">
      <c r="A696" s="296"/>
      <c r="B696" s="297" t="s">
        <v>218</v>
      </c>
      <c r="C696" s="298"/>
      <c r="D696" s="298"/>
      <c r="E696" s="298">
        <f>SUM(E695)</f>
        <v>1</v>
      </c>
      <c r="F696" s="298">
        <f>SUM(F695)</f>
        <v>30</v>
      </c>
      <c r="J696" s="1"/>
    </row>
    <row r="697" spans="1:10" ht="22.5" customHeight="1" x14ac:dyDescent="0.25">
      <c r="A697" s="309"/>
      <c r="B697" s="170" t="s">
        <v>583</v>
      </c>
      <c r="C697" s="312">
        <f>C675+C681+C690+C693+C696</f>
        <v>14</v>
      </c>
      <c r="D697" s="312"/>
      <c r="E697" s="312">
        <f>E675+E681+E690+E693+E696</f>
        <v>26</v>
      </c>
      <c r="F697" s="310">
        <f>F675+F681+F690+F693+F696</f>
        <v>500</v>
      </c>
      <c r="J697" s="1"/>
    </row>
    <row r="698" spans="1:10" ht="21" x14ac:dyDescent="0.35">
      <c r="A698" s="329" t="s">
        <v>605</v>
      </c>
      <c r="B698" s="330"/>
      <c r="C698" s="330"/>
      <c r="D698" s="330"/>
      <c r="E698" s="330"/>
      <c r="F698" s="331"/>
      <c r="J698" s="1"/>
    </row>
    <row r="699" spans="1:10" ht="18.75" customHeight="1" x14ac:dyDescent="0.2">
      <c r="A699" s="300" t="s">
        <v>10</v>
      </c>
      <c r="B699" s="313" t="s">
        <v>353</v>
      </c>
      <c r="C699" s="314"/>
      <c r="D699" s="314"/>
      <c r="E699" s="314"/>
      <c r="F699" s="315"/>
      <c r="J699" s="1"/>
    </row>
    <row r="700" spans="1:10" ht="23.25" customHeight="1" x14ac:dyDescent="0.2">
      <c r="A700" s="114"/>
      <c r="B700" s="35" t="s">
        <v>187</v>
      </c>
      <c r="C700" s="38">
        <v>1</v>
      </c>
      <c r="D700" s="38">
        <v>20</v>
      </c>
      <c r="E700" s="38">
        <v>1</v>
      </c>
      <c r="F700" s="38">
        <v>20</v>
      </c>
      <c r="J700" s="1"/>
    </row>
    <row r="701" spans="1:10" ht="29.25" customHeight="1" x14ac:dyDescent="0.2">
      <c r="A701" s="114"/>
      <c r="B701" s="35" t="s">
        <v>354</v>
      </c>
      <c r="C701" s="38">
        <v>1</v>
      </c>
      <c r="D701" s="38">
        <v>20</v>
      </c>
      <c r="E701" s="38">
        <v>1</v>
      </c>
      <c r="F701" s="38">
        <v>20</v>
      </c>
      <c r="J701" s="1"/>
    </row>
    <row r="702" spans="1:10" ht="18" customHeight="1" x14ac:dyDescent="0.2">
      <c r="A702" s="114"/>
      <c r="B702" s="35" t="s">
        <v>288</v>
      </c>
      <c r="C702" s="38"/>
      <c r="D702" s="38">
        <v>50</v>
      </c>
      <c r="E702" s="38">
        <v>1</v>
      </c>
      <c r="F702" s="38">
        <v>50</v>
      </c>
      <c r="J702" s="1"/>
    </row>
    <row r="703" spans="1:10" ht="26.25" customHeight="1" x14ac:dyDescent="0.2">
      <c r="A703" s="114"/>
      <c r="B703" s="35" t="s">
        <v>67</v>
      </c>
      <c r="C703" s="38"/>
      <c r="D703" s="38">
        <v>20</v>
      </c>
      <c r="E703" s="38">
        <v>1</v>
      </c>
      <c r="F703" s="38">
        <v>20</v>
      </c>
      <c r="J703" s="1"/>
    </row>
    <row r="704" spans="1:10" ht="16.5" customHeight="1" x14ac:dyDescent="0.2">
      <c r="A704" s="114"/>
      <c r="B704" s="35" t="s">
        <v>289</v>
      </c>
      <c r="C704" s="38"/>
      <c r="D704" s="38">
        <v>35</v>
      </c>
      <c r="E704" s="38">
        <v>1</v>
      </c>
      <c r="F704" s="38">
        <v>35</v>
      </c>
      <c r="J704" s="1"/>
    </row>
    <row r="705" spans="1:10" ht="27" customHeight="1" x14ac:dyDescent="0.2">
      <c r="A705" s="114"/>
      <c r="B705" s="45" t="s">
        <v>290</v>
      </c>
      <c r="C705" s="38"/>
      <c r="D705" s="34">
        <v>30</v>
      </c>
      <c r="E705" s="33">
        <v>1</v>
      </c>
      <c r="F705" s="33">
        <v>30</v>
      </c>
      <c r="J705" s="1"/>
    </row>
    <row r="706" spans="1:10" ht="21" customHeight="1" x14ac:dyDescent="0.2">
      <c r="A706" s="114"/>
      <c r="B706" s="35" t="s">
        <v>292</v>
      </c>
      <c r="C706" s="38"/>
      <c r="D706" s="38">
        <v>20</v>
      </c>
      <c r="E706" s="38">
        <v>1</v>
      </c>
      <c r="F706" s="38">
        <v>20</v>
      </c>
      <c r="J706" s="1"/>
    </row>
    <row r="707" spans="1:10" ht="27" customHeight="1" x14ac:dyDescent="0.2">
      <c r="A707" s="301"/>
      <c r="B707" s="302" t="s">
        <v>218</v>
      </c>
      <c r="C707" s="3">
        <f>SUM(C700:C706)</f>
        <v>2</v>
      </c>
      <c r="D707" s="3"/>
      <c r="E707" s="3">
        <f>SUM(E700:E706)</f>
        <v>7</v>
      </c>
      <c r="F707" s="3">
        <f>SUM(F700:F706)</f>
        <v>195</v>
      </c>
      <c r="J707" s="1"/>
    </row>
    <row r="708" spans="1:10" ht="39" customHeight="1" x14ac:dyDescent="0.2">
      <c r="A708" s="299" t="s">
        <v>293</v>
      </c>
      <c r="B708" s="313" t="s">
        <v>355</v>
      </c>
      <c r="C708" s="314"/>
      <c r="D708" s="314"/>
      <c r="E708" s="314"/>
      <c r="F708" s="315"/>
      <c r="J708" s="1"/>
    </row>
    <row r="709" spans="1:10" ht="25.5" customHeight="1" x14ac:dyDescent="0.2">
      <c r="A709" s="114"/>
      <c r="B709" s="35" t="s">
        <v>356</v>
      </c>
      <c r="C709" s="33">
        <v>10</v>
      </c>
      <c r="D709" s="34">
        <v>20</v>
      </c>
      <c r="E709" s="33">
        <v>6</v>
      </c>
      <c r="F709" s="33">
        <v>120</v>
      </c>
      <c r="J709" s="1"/>
    </row>
    <row r="710" spans="1:10" ht="25.5" x14ac:dyDescent="0.2">
      <c r="A710" s="114"/>
      <c r="B710" s="35" t="s">
        <v>357</v>
      </c>
      <c r="C710" s="38">
        <v>10</v>
      </c>
      <c r="D710" s="34">
        <v>20</v>
      </c>
      <c r="E710" s="33">
        <v>7</v>
      </c>
      <c r="F710" s="33">
        <v>140</v>
      </c>
      <c r="J710" s="1"/>
    </row>
    <row r="711" spans="1:10" ht="25.5" x14ac:dyDescent="0.2">
      <c r="A711" s="114"/>
      <c r="B711" s="35" t="s">
        <v>358</v>
      </c>
      <c r="C711" s="33">
        <v>4</v>
      </c>
      <c r="D711" s="34">
        <v>20</v>
      </c>
      <c r="E711" s="33">
        <v>3</v>
      </c>
      <c r="F711" s="33">
        <v>60</v>
      </c>
      <c r="J711" s="1"/>
    </row>
    <row r="712" spans="1:10" ht="25.5" x14ac:dyDescent="0.2">
      <c r="A712" s="114"/>
      <c r="B712" s="35" t="s">
        <v>359</v>
      </c>
      <c r="C712" s="33">
        <v>2</v>
      </c>
      <c r="D712" s="34">
        <v>20</v>
      </c>
      <c r="E712" s="33">
        <v>2</v>
      </c>
      <c r="F712" s="33">
        <v>40</v>
      </c>
      <c r="J712" s="1"/>
    </row>
    <row r="713" spans="1:10" ht="29.25" customHeight="1" x14ac:dyDescent="0.2">
      <c r="A713" s="114"/>
      <c r="B713" s="35" t="s">
        <v>360</v>
      </c>
      <c r="C713" s="33">
        <v>3</v>
      </c>
      <c r="D713" s="34">
        <v>20</v>
      </c>
      <c r="E713" s="33">
        <v>2</v>
      </c>
      <c r="F713" s="33">
        <v>40</v>
      </c>
      <c r="J713" s="1"/>
    </row>
    <row r="714" spans="1:10" ht="29.25" customHeight="1" x14ac:dyDescent="0.2">
      <c r="A714" s="303"/>
      <c r="B714" s="302" t="s">
        <v>218</v>
      </c>
      <c r="C714" s="214">
        <f>SUM(C709:C713)</f>
        <v>29</v>
      </c>
      <c r="D714" s="214"/>
      <c r="E714" s="214">
        <f>SUM(E709:E713)</f>
        <v>20</v>
      </c>
      <c r="F714" s="214">
        <f>SUM(F709:F713)</f>
        <v>400</v>
      </c>
      <c r="J714" s="1"/>
    </row>
    <row r="715" spans="1:10" ht="32.25" customHeight="1" x14ac:dyDescent="0.2">
      <c r="A715" s="299" t="s">
        <v>196</v>
      </c>
      <c r="B715" s="313" t="s">
        <v>361</v>
      </c>
      <c r="C715" s="314"/>
      <c r="D715" s="314"/>
      <c r="E715" s="314"/>
      <c r="F715" s="315"/>
      <c r="J715" s="1"/>
    </row>
    <row r="716" spans="1:10" ht="26.25" customHeight="1" x14ac:dyDescent="0.2">
      <c r="A716" s="114"/>
      <c r="B716" s="45" t="s">
        <v>362</v>
      </c>
      <c r="C716" s="38"/>
      <c r="D716" s="34">
        <v>15</v>
      </c>
      <c r="E716" s="33">
        <v>1</v>
      </c>
      <c r="F716" s="33">
        <v>15</v>
      </c>
      <c r="J716" s="1"/>
    </row>
    <row r="717" spans="1:10" ht="24.75" customHeight="1" x14ac:dyDescent="0.2">
      <c r="A717" s="114"/>
      <c r="B717" s="45" t="s">
        <v>363</v>
      </c>
      <c r="C717" s="33"/>
      <c r="D717" s="34">
        <v>30</v>
      </c>
      <c r="E717" s="33">
        <v>1</v>
      </c>
      <c r="F717" s="33">
        <v>30</v>
      </c>
      <c r="J717" s="1"/>
    </row>
    <row r="718" spans="1:10" ht="25.5" x14ac:dyDescent="0.2">
      <c r="A718" s="114"/>
      <c r="B718" s="45" t="s">
        <v>364</v>
      </c>
      <c r="C718" s="33"/>
      <c r="D718" s="34">
        <v>20</v>
      </c>
      <c r="E718" s="33">
        <v>1</v>
      </c>
      <c r="F718" s="33">
        <v>20</v>
      </c>
      <c r="J718" s="1"/>
    </row>
    <row r="719" spans="1:10" x14ac:dyDescent="0.2">
      <c r="A719" s="114"/>
      <c r="B719" s="12" t="s">
        <v>78</v>
      </c>
      <c r="C719" s="38"/>
      <c r="D719" s="34">
        <v>20</v>
      </c>
      <c r="E719" s="33">
        <v>1</v>
      </c>
      <c r="F719" s="33">
        <v>20</v>
      </c>
      <c r="J719" s="1"/>
    </row>
    <row r="720" spans="1:10" ht="21" customHeight="1" x14ac:dyDescent="0.2">
      <c r="A720" s="114"/>
      <c r="B720" s="12" t="s">
        <v>302</v>
      </c>
      <c r="C720" s="33"/>
      <c r="D720" s="34">
        <v>10</v>
      </c>
      <c r="E720" s="33">
        <v>1</v>
      </c>
      <c r="F720" s="33">
        <v>10</v>
      </c>
      <c r="J720" s="1"/>
    </row>
    <row r="721" spans="1:10" ht="18" customHeight="1" x14ac:dyDescent="0.2">
      <c r="A721" s="114"/>
      <c r="B721" s="45" t="s">
        <v>106</v>
      </c>
      <c r="C721" s="33"/>
      <c r="D721" s="34">
        <v>20</v>
      </c>
      <c r="E721" s="33">
        <v>1</v>
      </c>
      <c r="F721" s="33">
        <v>20</v>
      </c>
      <c r="J721" s="1"/>
    </row>
    <row r="722" spans="1:10" ht="21.75" customHeight="1" x14ac:dyDescent="0.2">
      <c r="A722" s="114"/>
      <c r="B722" s="45" t="s">
        <v>365</v>
      </c>
      <c r="C722" s="33"/>
      <c r="D722" s="34">
        <v>20</v>
      </c>
      <c r="E722" s="33">
        <v>1</v>
      </c>
      <c r="F722" s="33">
        <v>20</v>
      </c>
      <c r="J722" s="1"/>
    </row>
    <row r="723" spans="1:10" ht="38.25" customHeight="1" x14ac:dyDescent="0.2">
      <c r="A723" s="114"/>
      <c r="B723" s="45" t="s">
        <v>366</v>
      </c>
      <c r="C723" s="38"/>
      <c r="D723" s="39">
        <v>30</v>
      </c>
      <c r="E723" s="38">
        <v>1</v>
      </c>
      <c r="F723" s="38">
        <v>30</v>
      </c>
      <c r="J723" s="1"/>
    </row>
    <row r="724" spans="1:10" ht="26.25" customHeight="1" x14ac:dyDescent="0.2">
      <c r="A724" s="301"/>
      <c r="B724" s="302" t="s">
        <v>218</v>
      </c>
      <c r="C724" s="3"/>
      <c r="D724" s="3"/>
      <c r="E724" s="3">
        <f>SUM(E716:E723)</f>
        <v>8</v>
      </c>
      <c r="F724" s="3">
        <f>SUM(F716:F723)</f>
        <v>165</v>
      </c>
      <c r="J724" s="1"/>
    </row>
    <row r="725" spans="1:10" ht="33" customHeight="1" x14ac:dyDescent="0.2">
      <c r="A725" s="299" t="s">
        <v>206</v>
      </c>
      <c r="B725" s="316" t="s">
        <v>367</v>
      </c>
      <c r="C725" s="317"/>
      <c r="D725" s="317"/>
      <c r="E725" s="317"/>
      <c r="F725" s="318"/>
      <c r="J725" s="1"/>
    </row>
    <row r="726" spans="1:10" ht="25.5" customHeight="1" x14ac:dyDescent="0.2">
      <c r="A726" s="114"/>
      <c r="B726" s="45" t="s">
        <v>368</v>
      </c>
      <c r="C726" s="33"/>
      <c r="D726" s="34">
        <v>20</v>
      </c>
      <c r="E726" s="33">
        <v>2</v>
      </c>
      <c r="F726" s="33">
        <v>40</v>
      </c>
      <c r="J726" s="1"/>
    </row>
    <row r="727" spans="1:10" ht="29.25" customHeight="1" x14ac:dyDescent="0.2">
      <c r="A727" s="114"/>
      <c r="B727" s="45" t="s">
        <v>369</v>
      </c>
      <c r="C727" s="33"/>
      <c r="D727" s="34">
        <v>20</v>
      </c>
      <c r="E727" s="33">
        <v>1</v>
      </c>
      <c r="F727" s="33">
        <v>20</v>
      </c>
      <c r="J727" s="1"/>
    </row>
    <row r="728" spans="1:10" ht="22.5" customHeight="1" x14ac:dyDescent="0.2">
      <c r="A728" s="114"/>
      <c r="B728" s="45" t="s">
        <v>370</v>
      </c>
      <c r="C728" s="33"/>
      <c r="D728" s="34">
        <v>20</v>
      </c>
      <c r="E728" s="33">
        <v>1</v>
      </c>
      <c r="F728" s="33">
        <v>20</v>
      </c>
      <c r="J728" s="1"/>
    </row>
    <row r="729" spans="1:10" ht="36" customHeight="1" x14ac:dyDescent="0.2">
      <c r="A729" s="114"/>
      <c r="B729" s="45" t="s">
        <v>371</v>
      </c>
      <c r="C729" s="33"/>
      <c r="D729" s="34">
        <v>20</v>
      </c>
      <c r="E729" s="33">
        <v>1</v>
      </c>
      <c r="F729" s="33">
        <v>20</v>
      </c>
      <c r="J729" s="1"/>
    </row>
    <row r="730" spans="1:10" ht="30" customHeight="1" x14ac:dyDescent="0.2">
      <c r="A730" s="114"/>
      <c r="B730" s="45" t="s">
        <v>372</v>
      </c>
      <c r="C730" s="33"/>
      <c r="D730" s="34">
        <v>20</v>
      </c>
      <c r="E730" s="33">
        <v>1</v>
      </c>
      <c r="F730" s="33">
        <v>20</v>
      </c>
      <c r="J730" s="1"/>
    </row>
    <row r="731" spans="1:10" ht="38.25" customHeight="1" x14ac:dyDescent="0.2">
      <c r="A731" s="114"/>
      <c r="B731" s="45" t="s">
        <v>373</v>
      </c>
      <c r="C731" s="33"/>
      <c r="D731" s="34">
        <v>60</v>
      </c>
      <c r="E731" s="33">
        <v>1</v>
      </c>
      <c r="F731" s="33">
        <v>60</v>
      </c>
      <c r="J731" s="1"/>
    </row>
    <row r="732" spans="1:10" ht="33" customHeight="1" x14ac:dyDescent="0.2">
      <c r="A732" s="114"/>
      <c r="B732" s="45" t="s">
        <v>374</v>
      </c>
      <c r="C732" s="33"/>
      <c r="D732" s="34">
        <v>15</v>
      </c>
      <c r="E732" s="33">
        <v>1</v>
      </c>
      <c r="F732" s="33">
        <v>15</v>
      </c>
      <c r="J732" s="1"/>
    </row>
    <row r="733" spans="1:10" ht="30.75" customHeight="1" x14ac:dyDescent="0.2">
      <c r="A733" s="114"/>
      <c r="B733" s="45" t="s">
        <v>375</v>
      </c>
      <c r="C733" s="33"/>
      <c r="D733" s="34">
        <v>30</v>
      </c>
      <c r="E733" s="33">
        <v>5</v>
      </c>
      <c r="F733" s="33">
        <v>150</v>
      </c>
      <c r="J733" s="1"/>
    </row>
    <row r="734" spans="1:10" ht="34.5" customHeight="1" x14ac:dyDescent="0.2">
      <c r="A734" s="114"/>
      <c r="B734" s="45" t="s">
        <v>376</v>
      </c>
      <c r="C734" s="33"/>
      <c r="D734" s="34">
        <v>10</v>
      </c>
      <c r="E734" s="33">
        <v>2</v>
      </c>
      <c r="F734" s="33">
        <v>20</v>
      </c>
      <c r="J734" s="1"/>
    </row>
    <row r="735" spans="1:10" ht="31.5" customHeight="1" x14ac:dyDescent="0.2">
      <c r="A735" s="301"/>
      <c r="B735" s="278" t="s">
        <v>218</v>
      </c>
      <c r="C735" s="2"/>
      <c r="D735" s="2"/>
      <c r="E735" s="2">
        <f>SUM(E726:E734)</f>
        <v>15</v>
      </c>
      <c r="F735" s="2">
        <f>SUM(F726:F734)</f>
        <v>365</v>
      </c>
      <c r="J735" s="1"/>
    </row>
    <row r="736" spans="1:10" ht="32.25" customHeight="1" x14ac:dyDescent="0.2">
      <c r="A736" s="299" t="s">
        <v>322</v>
      </c>
      <c r="B736" s="319" t="s">
        <v>377</v>
      </c>
      <c r="C736" s="320"/>
      <c r="D736" s="320"/>
      <c r="E736" s="320"/>
      <c r="F736" s="321"/>
      <c r="J736" s="1"/>
    </row>
    <row r="737" spans="1:10" ht="25.5" customHeight="1" x14ac:dyDescent="0.2">
      <c r="A737" s="114"/>
      <c r="B737" s="45" t="s">
        <v>378</v>
      </c>
      <c r="C737" s="38"/>
      <c r="D737" s="39">
        <v>10</v>
      </c>
      <c r="E737" s="33">
        <v>1</v>
      </c>
      <c r="F737" s="33">
        <v>10</v>
      </c>
      <c r="J737" s="1"/>
    </row>
    <row r="738" spans="1:10" ht="19.5" customHeight="1" x14ac:dyDescent="0.2">
      <c r="A738" s="114"/>
      <c r="B738" s="45" t="s">
        <v>379</v>
      </c>
      <c r="C738" s="38"/>
      <c r="D738" s="34">
        <v>20</v>
      </c>
      <c r="E738" s="33">
        <v>1</v>
      </c>
      <c r="F738" s="33">
        <v>20</v>
      </c>
      <c r="J738" s="1"/>
    </row>
    <row r="739" spans="1:10" ht="35.25" customHeight="1" x14ac:dyDescent="0.2">
      <c r="A739" s="114"/>
      <c r="B739" s="45" t="s">
        <v>380</v>
      </c>
      <c r="C739" s="38"/>
      <c r="D739" s="34">
        <v>15</v>
      </c>
      <c r="E739" s="33">
        <v>1</v>
      </c>
      <c r="F739" s="33">
        <v>15</v>
      </c>
      <c r="J739" s="1"/>
    </row>
    <row r="740" spans="1:10" ht="32.25" customHeight="1" x14ac:dyDescent="0.2">
      <c r="A740" s="114"/>
      <c r="B740" s="45" t="s">
        <v>381</v>
      </c>
      <c r="C740" s="33"/>
      <c r="D740" s="34">
        <v>20</v>
      </c>
      <c r="E740" s="33">
        <v>2</v>
      </c>
      <c r="F740" s="33">
        <v>40</v>
      </c>
      <c r="J740" s="1"/>
    </row>
    <row r="741" spans="1:10" ht="29.25" customHeight="1" x14ac:dyDescent="0.2">
      <c r="A741" s="114"/>
      <c r="B741" s="45" t="s">
        <v>382</v>
      </c>
      <c r="C741" s="33"/>
      <c r="D741" s="34">
        <v>20</v>
      </c>
      <c r="E741" s="33">
        <v>1</v>
      </c>
      <c r="F741" s="33">
        <v>20</v>
      </c>
      <c r="J741" s="1"/>
    </row>
    <row r="742" spans="1:10" ht="28.5" customHeight="1" x14ac:dyDescent="0.2">
      <c r="A742" s="114"/>
      <c r="B742" s="35" t="s">
        <v>383</v>
      </c>
      <c r="C742" s="38"/>
      <c r="D742" s="39">
        <v>30</v>
      </c>
      <c r="E742" s="38">
        <v>1</v>
      </c>
      <c r="F742" s="38">
        <v>30</v>
      </c>
      <c r="J742" s="1"/>
    </row>
    <row r="743" spans="1:10" ht="29.25" customHeight="1" x14ac:dyDescent="0.2">
      <c r="A743" s="114"/>
      <c r="B743" s="35" t="s">
        <v>384</v>
      </c>
      <c r="C743" s="38"/>
      <c r="D743" s="39">
        <v>30</v>
      </c>
      <c r="E743" s="38">
        <v>1</v>
      </c>
      <c r="F743" s="38">
        <v>30</v>
      </c>
      <c r="J743" s="1"/>
    </row>
    <row r="744" spans="1:10" ht="28.5" customHeight="1" x14ac:dyDescent="0.2">
      <c r="A744" s="114"/>
      <c r="B744" s="45" t="s">
        <v>385</v>
      </c>
      <c r="C744" s="38"/>
      <c r="D744" s="39">
        <v>20</v>
      </c>
      <c r="E744" s="38">
        <v>1</v>
      </c>
      <c r="F744" s="38">
        <v>20</v>
      </c>
      <c r="J744" s="1"/>
    </row>
    <row r="745" spans="1:10" ht="22.5" customHeight="1" x14ac:dyDescent="0.2">
      <c r="A745" s="114"/>
      <c r="B745" s="45" t="s">
        <v>386</v>
      </c>
      <c r="C745" s="38"/>
      <c r="D745" s="39">
        <v>15</v>
      </c>
      <c r="E745" s="38">
        <v>1</v>
      </c>
      <c r="F745" s="38">
        <v>15</v>
      </c>
      <c r="J745" s="1"/>
    </row>
    <row r="746" spans="1:10" ht="15.75" customHeight="1" x14ac:dyDescent="0.2">
      <c r="A746" s="114"/>
      <c r="B746" s="45" t="s">
        <v>387</v>
      </c>
      <c r="C746" s="38"/>
      <c r="D746" s="39">
        <v>15</v>
      </c>
      <c r="E746" s="38">
        <v>1</v>
      </c>
      <c r="F746" s="38">
        <v>15</v>
      </c>
      <c r="J746" s="1"/>
    </row>
    <row r="747" spans="1:10" ht="21" customHeight="1" x14ac:dyDescent="0.2">
      <c r="A747" s="301"/>
      <c r="B747" s="278" t="s">
        <v>218</v>
      </c>
      <c r="C747" s="3"/>
      <c r="D747" s="3"/>
      <c r="E747" s="3">
        <f>SUM(E737:E746)</f>
        <v>11</v>
      </c>
      <c r="F747" s="3">
        <f>SUM(F737:F746)</f>
        <v>215</v>
      </c>
      <c r="J747" s="1"/>
    </row>
    <row r="748" spans="1:10" ht="18.75" x14ac:dyDescent="0.2">
      <c r="A748" s="299" t="s">
        <v>212</v>
      </c>
      <c r="B748" s="316" t="s">
        <v>388</v>
      </c>
      <c r="C748" s="317"/>
      <c r="D748" s="317"/>
      <c r="E748" s="317"/>
      <c r="F748" s="318"/>
      <c r="J748" s="1"/>
    </row>
    <row r="749" spans="1:10" ht="26.25" customHeight="1" x14ac:dyDescent="0.2">
      <c r="A749" s="114"/>
      <c r="B749" s="115" t="s">
        <v>389</v>
      </c>
      <c r="C749" s="38"/>
      <c r="D749" s="38">
        <v>30</v>
      </c>
      <c r="E749" s="38">
        <v>1</v>
      </c>
      <c r="F749" s="38">
        <v>30</v>
      </c>
      <c r="J749" s="1"/>
    </row>
    <row r="750" spans="1:10" ht="25.5" x14ac:dyDescent="0.2">
      <c r="A750" s="114"/>
      <c r="B750" s="115" t="s">
        <v>390</v>
      </c>
      <c r="C750" s="38"/>
      <c r="D750" s="34">
        <v>30</v>
      </c>
      <c r="E750" s="33">
        <v>1</v>
      </c>
      <c r="F750" s="33">
        <v>30</v>
      </c>
      <c r="J750" s="1"/>
    </row>
    <row r="751" spans="1:10" ht="25.5" x14ac:dyDescent="0.2">
      <c r="A751" s="114"/>
      <c r="B751" s="115" t="s">
        <v>391</v>
      </c>
      <c r="C751" s="38"/>
      <c r="D751" s="34">
        <v>30</v>
      </c>
      <c r="E751" s="33">
        <v>1</v>
      </c>
      <c r="F751" s="33">
        <v>30</v>
      </c>
      <c r="J751" s="1"/>
    </row>
    <row r="752" spans="1:10" ht="29.25" customHeight="1" x14ac:dyDescent="0.2">
      <c r="A752" s="114"/>
      <c r="B752" s="35" t="s">
        <v>392</v>
      </c>
      <c r="C752" s="38"/>
      <c r="D752" s="34">
        <v>20</v>
      </c>
      <c r="E752" s="33">
        <v>1</v>
      </c>
      <c r="F752" s="33">
        <v>20</v>
      </c>
      <c r="J752" s="1"/>
    </row>
    <row r="753" spans="1:10" ht="42" customHeight="1" x14ac:dyDescent="0.2">
      <c r="A753" s="114"/>
      <c r="B753" s="35" t="s">
        <v>393</v>
      </c>
      <c r="C753" s="38"/>
      <c r="D753" s="34">
        <v>25</v>
      </c>
      <c r="E753" s="33">
        <v>1</v>
      </c>
      <c r="F753" s="33">
        <v>25</v>
      </c>
      <c r="J753" s="1"/>
    </row>
    <row r="754" spans="1:10" ht="32.25" customHeight="1" x14ac:dyDescent="0.2">
      <c r="A754" s="114"/>
      <c r="B754" s="35" t="s">
        <v>394</v>
      </c>
      <c r="C754" s="38"/>
      <c r="D754" s="34">
        <v>20</v>
      </c>
      <c r="E754" s="33">
        <v>1</v>
      </c>
      <c r="F754" s="33">
        <v>20</v>
      </c>
      <c r="J754" s="1"/>
    </row>
    <row r="755" spans="1:10" ht="20.25" customHeight="1" x14ac:dyDescent="0.2">
      <c r="A755" s="301"/>
      <c r="B755" s="278" t="s">
        <v>218</v>
      </c>
      <c r="C755" s="3"/>
      <c r="D755" s="2"/>
      <c r="E755" s="2">
        <f>SUM(E749:E754)</f>
        <v>6</v>
      </c>
      <c r="F755" s="2">
        <f>SUM(F749:F754)</f>
        <v>155</v>
      </c>
      <c r="J755" s="1"/>
    </row>
    <row r="756" spans="1:10" ht="25.5" customHeight="1" x14ac:dyDescent="0.2">
      <c r="A756" s="299" t="s">
        <v>333</v>
      </c>
      <c r="B756" s="316" t="s">
        <v>395</v>
      </c>
      <c r="C756" s="317"/>
      <c r="D756" s="317"/>
      <c r="E756" s="317"/>
      <c r="F756" s="318"/>
      <c r="J756" s="1"/>
    </row>
    <row r="757" spans="1:10" ht="26.25" customHeight="1" x14ac:dyDescent="0.2">
      <c r="A757" s="114"/>
      <c r="B757" s="45" t="s">
        <v>396</v>
      </c>
      <c r="C757" s="33">
        <v>1</v>
      </c>
      <c r="D757" s="34">
        <v>15</v>
      </c>
      <c r="E757" s="33">
        <v>2</v>
      </c>
      <c r="F757" s="33">
        <v>30</v>
      </c>
      <c r="J757" s="1"/>
    </row>
    <row r="758" spans="1:10" ht="39.75" customHeight="1" x14ac:dyDescent="0.2">
      <c r="A758" s="114"/>
      <c r="B758" s="45" t="s">
        <v>397</v>
      </c>
      <c r="C758" s="33">
        <v>1</v>
      </c>
      <c r="D758" s="34">
        <v>20</v>
      </c>
      <c r="E758" s="33">
        <v>1</v>
      </c>
      <c r="F758" s="33">
        <v>20</v>
      </c>
      <c r="J758" s="1"/>
    </row>
    <row r="759" spans="1:10" ht="42" customHeight="1" x14ac:dyDescent="0.2">
      <c r="A759" s="114"/>
      <c r="B759" s="45" t="s">
        <v>606</v>
      </c>
      <c r="C759" s="33">
        <v>1</v>
      </c>
      <c r="D759" s="34">
        <v>30</v>
      </c>
      <c r="E759" s="33">
        <v>1</v>
      </c>
      <c r="F759" s="33" t="s">
        <v>177</v>
      </c>
      <c r="J759" s="1"/>
    </row>
    <row r="760" spans="1:10" ht="45" customHeight="1" x14ac:dyDescent="0.2">
      <c r="A760" s="114"/>
      <c r="B760" s="45" t="s">
        <v>398</v>
      </c>
      <c r="C760" s="33">
        <v>2</v>
      </c>
      <c r="D760" s="34">
        <v>20</v>
      </c>
      <c r="E760" s="33">
        <v>1</v>
      </c>
      <c r="F760" s="33">
        <v>20</v>
      </c>
      <c r="J760" s="1"/>
    </row>
    <row r="761" spans="1:10" ht="32.25" customHeight="1" x14ac:dyDescent="0.2">
      <c r="A761" s="114"/>
      <c r="B761" s="45" t="s">
        <v>399</v>
      </c>
      <c r="C761" s="33">
        <v>1</v>
      </c>
      <c r="D761" s="34">
        <v>20</v>
      </c>
      <c r="E761" s="33">
        <v>1</v>
      </c>
      <c r="F761" s="33">
        <v>20</v>
      </c>
      <c r="J761" s="1"/>
    </row>
    <row r="762" spans="1:10" ht="41.25" customHeight="1" x14ac:dyDescent="0.2">
      <c r="A762" s="114"/>
      <c r="B762" s="45" t="s">
        <v>162</v>
      </c>
      <c r="C762" s="33"/>
      <c r="D762" s="34">
        <v>20</v>
      </c>
      <c r="E762" s="33">
        <v>1</v>
      </c>
      <c r="F762" s="33">
        <v>20</v>
      </c>
      <c r="J762" s="1"/>
    </row>
    <row r="763" spans="1:10" ht="27.75" customHeight="1" x14ac:dyDescent="0.2">
      <c r="A763" s="116"/>
      <c r="B763" s="46" t="s">
        <v>218</v>
      </c>
      <c r="C763" s="52">
        <f>SUM(C757:C762)</f>
        <v>6</v>
      </c>
      <c r="D763" s="52"/>
      <c r="E763" s="52">
        <f>SUM(E757:E762)</f>
        <v>7</v>
      </c>
      <c r="F763" s="52">
        <f>SUM(F757:F762)</f>
        <v>110</v>
      </c>
      <c r="J763" s="1"/>
    </row>
    <row r="764" spans="1:10" ht="27.75" customHeight="1" x14ac:dyDescent="0.2">
      <c r="A764" s="304"/>
      <c r="B764" s="305" t="s">
        <v>583</v>
      </c>
      <c r="C764" s="199">
        <f>C707+C714+C724+C735+C747+C755+C763</f>
        <v>37</v>
      </c>
      <c r="D764" s="199"/>
      <c r="E764" s="199">
        <f>E707+E714+E724+E735+E747+E755+E763</f>
        <v>74</v>
      </c>
      <c r="F764" s="199">
        <f>F707+F714+F724+F735+F747+F755+F763</f>
        <v>1605</v>
      </c>
      <c r="J764" s="1"/>
    </row>
    <row r="765" spans="1:10" ht="22.5" customHeight="1" x14ac:dyDescent="0.2">
      <c r="A765" s="117"/>
      <c r="B765" s="118"/>
      <c r="C765" s="119"/>
      <c r="D765" s="119">
        <f t="shared" ref="D765:F765" si="7">SUM(D664+D696+D763)</f>
        <v>0</v>
      </c>
      <c r="E765" s="119"/>
      <c r="F765" s="119">
        <f t="shared" si="7"/>
        <v>190</v>
      </c>
      <c r="J765" s="1"/>
    </row>
    <row r="766" spans="1:10" ht="42" customHeight="1" x14ac:dyDescent="0.2">
      <c r="A766" s="120"/>
      <c r="B766" s="121" t="s">
        <v>456</v>
      </c>
      <c r="C766" s="311">
        <f>C764+C697+C665+C594+C579+C534+C480+C414+C402+C367+C319+C244+C213+C171+C142+C129+C98+C90+C49</f>
        <v>992</v>
      </c>
      <c r="D766" s="122"/>
      <c r="E766" s="311">
        <f>E764+E697+E665+E594+E579+E534+E480+E414+E402+E367+E319+E244+E213+E171+E142+E129+E98+E90+E49</f>
        <v>1285</v>
      </c>
      <c r="F766" s="311">
        <f>F764+F697+F665+F594+F579+F534+F480+F414+F402+F367+F319+F244+F213+F171+F142+F129+F98+F90+F49</f>
        <v>16342</v>
      </c>
      <c r="J766" s="1"/>
    </row>
    <row r="767" spans="1:10" ht="42" customHeight="1" x14ac:dyDescent="0.2">
      <c r="A767" s="306"/>
      <c r="B767" s="307"/>
      <c r="C767" s="122"/>
      <c r="D767" s="122"/>
      <c r="E767" s="122"/>
      <c r="F767" s="122"/>
      <c r="J767" s="1"/>
    </row>
    <row r="768" spans="1:10" ht="48.75" customHeight="1" x14ac:dyDescent="0.2">
      <c r="C768" s="3" t="s">
        <v>2</v>
      </c>
      <c r="D768" s="3" t="s">
        <v>518</v>
      </c>
      <c r="E768" s="3" t="s">
        <v>4</v>
      </c>
      <c r="F768" s="3" t="s">
        <v>519</v>
      </c>
      <c r="J768" s="1"/>
    </row>
    <row r="772" spans="2:12" ht="18.75" x14ac:dyDescent="0.25">
      <c r="B772" s="131" t="s">
        <v>529</v>
      </c>
      <c r="C772"/>
      <c r="D772"/>
      <c r="E772"/>
      <c r="F772" s="131" t="s">
        <v>530</v>
      </c>
      <c r="G772"/>
      <c r="H772"/>
      <c r="I772"/>
      <c r="J772" s="149"/>
      <c r="K772"/>
      <c r="L772"/>
    </row>
    <row r="773" spans="2:12" ht="15.75" x14ac:dyDescent="0.25">
      <c r="B773" s="132" t="s">
        <v>528</v>
      </c>
      <c r="C773" s="132" t="s">
        <v>531</v>
      </c>
      <c r="D773"/>
      <c r="E773"/>
      <c r="F773" s="132" t="s">
        <v>528</v>
      </c>
      <c r="G773" s="132" t="s">
        <v>531</v>
      </c>
      <c r="H773"/>
      <c r="I773"/>
      <c r="J773" s="149"/>
      <c r="K773"/>
      <c r="L773"/>
    </row>
    <row r="774" spans="2:12" ht="15.75" x14ac:dyDescent="0.25">
      <c r="B774" s="133" t="s">
        <v>532</v>
      </c>
      <c r="C774" s="133" t="s">
        <v>533</v>
      </c>
      <c r="D774"/>
      <c r="E774"/>
      <c r="F774" s="133" t="s">
        <v>532</v>
      </c>
      <c r="G774" s="133">
        <v>20</v>
      </c>
      <c r="H774"/>
      <c r="I774"/>
      <c r="J774" s="149"/>
      <c r="K774"/>
      <c r="L774"/>
    </row>
    <row r="775" spans="2:12" ht="15.75" x14ac:dyDescent="0.25">
      <c r="B775" s="133" t="s">
        <v>534</v>
      </c>
      <c r="C775" s="133">
        <v>30</v>
      </c>
      <c r="D775"/>
      <c r="E775"/>
      <c r="F775" s="133" t="s">
        <v>534</v>
      </c>
      <c r="G775" s="133">
        <v>19</v>
      </c>
      <c r="H775"/>
      <c r="I775"/>
      <c r="J775" s="149"/>
      <c r="K775"/>
      <c r="L775"/>
    </row>
    <row r="776" spans="2:12" ht="15.75" x14ac:dyDescent="0.25">
      <c r="B776" s="133" t="s">
        <v>535</v>
      </c>
      <c r="C776" s="133">
        <v>1</v>
      </c>
      <c r="D776"/>
      <c r="E776"/>
      <c r="F776" s="133" t="s">
        <v>535</v>
      </c>
      <c r="G776" s="133">
        <v>1</v>
      </c>
      <c r="H776"/>
      <c r="I776"/>
      <c r="J776" s="149"/>
      <c r="K776"/>
      <c r="L776"/>
    </row>
    <row r="777" spans="2:12" ht="15.75" x14ac:dyDescent="0.25">
      <c r="B777" s="133" t="s">
        <v>536</v>
      </c>
      <c r="C777" s="133">
        <v>1</v>
      </c>
      <c r="D777"/>
      <c r="E777"/>
      <c r="F777" s="133" t="s">
        <v>536</v>
      </c>
      <c r="G777" s="133">
        <v>1</v>
      </c>
      <c r="H777"/>
      <c r="I777"/>
      <c r="J777" s="149"/>
      <c r="K777"/>
      <c r="L777"/>
    </row>
    <row r="778" spans="2:12" ht="15" x14ac:dyDescent="0.25">
      <c r="B778"/>
      <c r="C778"/>
      <c r="D778"/>
      <c r="E778"/>
      <c r="F778"/>
      <c r="G778"/>
      <c r="H778"/>
      <c r="I778"/>
      <c r="J778" s="149"/>
      <c r="K778"/>
      <c r="L778"/>
    </row>
    <row r="779" spans="2:12" ht="15" x14ac:dyDescent="0.25">
      <c r="B779"/>
      <c r="C779"/>
      <c r="D779"/>
      <c r="E779"/>
      <c r="F779"/>
      <c r="G779"/>
      <c r="H779"/>
      <c r="I779"/>
      <c r="J779" s="149"/>
      <c r="K779"/>
      <c r="L779"/>
    </row>
    <row r="780" spans="2:12" ht="15" x14ac:dyDescent="0.25">
      <c r="B780"/>
      <c r="C780"/>
      <c r="D780"/>
      <c r="E780"/>
      <c r="F780"/>
      <c r="G780"/>
      <c r="H780"/>
      <c r="I780"/>
      <c r="J780" s="149"/>
      <c r="K780"/>
      <c r="L780"/>
    </row>
  </sheetData>
  <mergeCells count="100">
    <mergeCell ref="B682:F682"/>
    <mergeCell ref="B691:F691"/>
    <mergeCell ref="B694:F694"/>
    <mergeCell ref="A698:F698"/>
    <mergeCell ref="B679:B680"/>
    <mergeCell ref="A666:F666"/>
    <mergeCell ref="B667:F667"/>
    <mergeCell ref="A677:A678"/>
    <mergeCell ref="B677:B678"/>
    <mergeCell ref="A679:A680"/>
    <mergeCell ref="B676:F676"/>
    <mergeCell ref="B392:F392"/>
    <mergeCell ref="B397:F397"/>
    <mergeCell ref="A403:F403"/>
    <mergeCell ref="B291:F291"/>
    <mergeCell ref="B297:F297"/>
    <mergeCell ref="B304:F304"/>
    <mergeCell ref="B310:F310"/>
    <mergeCell ref="A319:B319"/>
    <mergeCell ref="A320:F320"/>
    <mergeCell ref="B321:F321"/>
    <mergeCell ref="B333:F333"/>
    <mergeCell ref="B348:F348"/>
    <mergeCell ref="B355:F355"/>
    <mergeCell ref="B336:F336"/>
    <mergeCell ref="A368:F368"/>
    <mergeCell ref="B385:F385"/>
    <mergeCell ref="A214:F214"/>
    <mergeCell ref="A245:F245"/>
    <mergeCell ref="B268:F268"/>
    <mergeCell ref="B272:F272"/>
    <mergeCell ref="B246:F246"/>
    <mergeCell ref="B278:F278"/>
    <mergeCell ref="B285:F285"/>
    <mergeCell ref="A5:F5"/>
    <mergeCell ref="B6:F6"/>
    <mergeCell ref="A2:F2"/>
    <mergeCell ref="B17:F17"/>
    <mergeCell ref="B21:F21"/>
    <mergeCell ref="B27:F27"/>
    <mergeCell ref="B32:F32"/>
    <mergeCell ref="B37:F37"/>
    <mergeCell ref="B186:F186"/>
    <mergeCell ref="B67:F67"/>
    <mergeCell ref="B82:F82"/>
    <mergeCell ref="B50:F50"/>
    <mergeCell ref="B51:F51"/>
    <mergeCell ref="B91:F91"/>
    <mergeCell ref="A415:F415"/>
    <mergeCell ref="B428:F428"/>
    <mergeCell ref="B449:F449"/>
    <mergeCell ref="B460:F460"/>
    <mergeCell ref="B471:F471"/>
    <mergeCell ref="B150:F150"/>
    <mergeCell ref="B158:F158"/>
    <mergeCell ref="B164:F164"/>
    <mergeCell ref="B172:F172"/>
    <mergeCell ref="B173:F173"/>
    <mergeCell ref="B99:F99"/>
    <mergeCell ref="B100:F100"/>
    <mergeCell ref="B40:F40"/>
    <mergeCell ref="B44:F44"/>
    <mergeCell ref="B514:F514"/>
    <mergeCell ref="A481:F481"/>
    <mergeCell ref="B482:F482"/>
    <mergeCell ref="B503:F503"/>
    <mergeCell ref="B107:F107"/>
    <mergeCell ref="B112:F112"/>
    <mergeCell ref="B121:F121"/>
    <mergeCell ref="A130:F130"/>
    <mergeCell ref="B131:F131"/>
    <mergeCell ref="B136:F136"/>
    <mergeCell ref="B143:F143"/>
    <mergeCell ref="B144:F144"/>
    <mergeCell ref="B525:F525"/>
    <mergeCell ref="A535:F535"/>
    <mergeCell ref="B536:F536"/>
    <mergeCell ref="B547:F547"/>
    <mergeCell ref="B558:F558"/>
    <mergeCell ref="B569:F569"/>
    <mergeCell ref="A580:F580"/>
    <mergeCell ref="A595:F595"/>
    <mergeCell ref="B596:F596"/>
    <mergeCell ref="B606:F606"/>
    <mergeCell ref="B614:F614"/>
    <mergeCell ref="B620:F620"/>
    <mergeCell ref="B748:F748"/>
    <mergeCell ref="B756:F756"/>
    <mergeCell ref="B736:F736"/>
    <mergeCell ref="B699:F699"/>
    <mergeCell ref="B708:F708"/>
    <mergeCell ref="B715:F715"/>
    <mergeCell ref="B725:F725"/>
    <mergeCell ref="B625:F625"/>
    <mergeCell ref="B632:F632"/>
    <mergeCell ref="B638:F638"/>
    <mergeCell ref="B647:F647"/>
    <mergeCell ref="B651:F651"/>
    <mergeCell ref="B657:F657"/>
    <mergeCell ref="B661:F661"/>
  </mergeCells>
  <pageMargins left="0.7" right="0.7" top="0.75" bottom="0.75" header="0.3" footer="0.3"/>
  <pageSetup paperSize="9" scale="40" fitToHeight="0" orientation="landscape" r:id="rId1"/>
  <ignoredErrors>
    <ignoredError sqref="A588:A592 A2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BD774-779E-416E-9CDA-9E9C22C827A2}">
  <sheetPr>
    <pageSetUpPr fitToPage="1"/>
  </sheetPr>
  <dimension ref="A1:J33"/>
  <sheetViews>
    <sheetView zoomScale="60" zoomScaleNormal="60" workbookViewId="0">
      <selection activeCell="F33" sqref="F33"/>
    </sheetView>
  </sheetViews>
  <sheetFormatPr defaultRowHeight="15" x14ac:dyDescent="0.25"/>
  <cols>
    <col min="1" max="6" width="21.28515625" customWidth="1"/>
    <col min="7" max="7" width="24.42578125" customWidth="1"/>
    <col min="8" max="10" width="21.28515625" customWidth="1"/>
  </cols>
  <sheetData>
    <row r="1" spans="1:10" s="1" customFormat="1" ht="72.75" customHeight="1" x14ac:dyDescent="0.2">
      <c r="A1" s="61" t="s">
        <v>0</v>
      </c>
      <c r="B1" s="61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</row>
    <row r="2" spans="1:10" s="1" customFormat="1" ht="12.75" x14ac:dyDescent="0.2">
      <c r="A2" s="72">
        <v>1</v>
      </c>
      <c r="B2" s="72">
        <v>2</v>
      </c>
      <c r="C2" s="72">
        <v>3</v>
      </c>
      <c r="D2" s="72">
        <v>4</v>
      </c>
      <c r="E2" s="72">
        <v>5</v>
      </c>
      <c r="F2" s="72">
        <v>6</v>
      </c>
      <c r="G2" s="72">
        <v>7</v>
      </c>
      <c r="H2" s="72">
        <v>8</v>
      </c>
      <c r="I2" s="72">
        <v>9</v>
      </c>
      <c r="J2" s="2">
        <v>10</v>
      </c>
    </row>
    <row r="3" spans="1:10" s="1" customFormat="1" ht="25.5" customHeight="1" x14ac:dyDescent="0.35">
      <c r="A3" s="4"/>
      <c r="B3" s="329" t="s">
        <v>427</v>
      </c>
      <c r="C3" s="330"/>
      <c r="D3" s="330"/>
      <c r="E3" s="330"/>
      <c r="F3" s="330"/>
      <c r="G3" s="330"/>
      <c r="H3" s="330"/>
      <c r="I3" s="331"/>
      <c r="J3" s="5"/>
    </row>
    <row r="4" spans="1:10" s="1" customFormat="1" ht="19.5" customHeight="1" x14ac:dyDescent="0.2">
      <c r="A4" s="6" t="s">
        <v>10</v>
      </c>
      <c r="B4" s="369" t="s">
        <v>428</v>
      </c>
      <c r="C4" s="370"/>
      <c r="D4" s="370"/>
      <c r="E4" s="370"/>
      <c r="F4" s="370"/>
      <c r="G4" s="370"/>
      <c r="H4" s="370"/>
      <c r="I4" s="371"/>
      <c r="J4" s="7"/>
    </row>
    <row r="5" spans="1:10" s="10" customFormat="1" ht="33.75" customHeight="1" x14ac:dyDescent="0.25">
      <c r="A5" s="59"/>
      <c r="B5" s="59" t="s">
        <v>429</v>
      </c>
      <c r="C5" s="71"/>
      <c r="D5" s="71">
        <v>60</v>
      </c>
      <c r="E5" s="71">
        <v>1</v>
      </c>
      <c r="F5" s="71">
        <v>60</v>
      </c>
      <c r="G5" s="59"/>
      <c r="H5" s="59"/>
      <c r="I5" s="59"/>
      <c r="J5" s="59"/>
    </row>
    <row r="6" spans="1:10" s="10" customFormat="1" ht="28.5" customHeight="1" x14ac:dyDescent="0.25">
      <c r="A6" s="59"/>
      <c r="B6" s="59" t="s">
        <v>430</v>
      </c>
      <c r="C6" s="71">
        <v>2</v>
      </c>
      <c r="D6" s="71">
        <v>50</v>
      </c>
      <c r="E6" s="71">
        <v>1</v>
      </c>
      <c r="F6" s="71">
        <v>50</v>
      </c>
      <c r="G6" s="59"/>
      <c r="H6" s="59"/>
      <c r="I6" s="59"/>
      <c r="J6" s="59"/>
    </row>
    <row r="7" spans="1:10" s="10" customFormat="1" ht="27.75" customHeight="1" x14ac:dyDescent="0.25">
      <c r="A7" s="59"/>
      <c r="B7" s="59" t="s">
        <v>431</v>
      </c>
      <c r="C7" s="71"/>
      <c r="D7" s="71">
        <v>15</v>
      </c>
      <c r="E7" s="71">
        <v>1</v>
      </c>
      <c r="F7" s="71">
        <v>15</v>
      </c>
      <c r="G7" s="59"/>
      <c r="H7" s="59"/>
      <c r="I7" s="59"/>
      <c r="J7" s="59"/>
    </row>
    <row r="8" spans="1:10" s="10" customFormat="1" ht="22.5" customHeight="1" x14ac:dyDescent="0.25">
      <c r="A8" s="59"/>
      <c r="B8" s="59" t="s">
        <v>432</v>
      </c>
      <c r="C8" s="71"/>
      <c r="D8" s="71">
        <v>150</v>
      </c>
      <c r="E8" s="71">
        <v>1</v>
      </c>
      <c r="F8" s="71">
        <v>150</v>
      </c>
      <c r="G8" s="59"/>
      <c r="H8" s="59"/>
      <c r="I8" s="59"/>
      <c r="J8" s="59"/>
    </row>
    <row r="9" spans="1:10" s="10" customFormat="1" ht="25.5" customHeight="1" x14ac:dyDescent="0.25">
      <c r="A9" s="59"/>
      <c r="B9" s="59" t="s">
        <v>433</v>
      </c>
      <c r="C9" s="71"/>
      <c r="D9" s="71">
        <v>90</v>
      </c>
      <c r="E9" s="71">
        <v>1</v>
      </c>
      <c r="F9" s="71">
        <v>90</v>
      </c>
      <c r="G9" s="59"/>
      <c r="H9" s="59"/>
      <c r="I9" s="59"/>
      <c r="J9" s="59"/>
    </row>
    <row r="10" spans="1:10" s="10" customFormat="1" ht="19.5" customHeight="1" x14ac:dyDescent="0.25">
      <c r="A10" s="59"/>
      <c r="B10" s="59" t="s">
        <v>434</v>
      </c>
      <c r="C10" s="71"/>
      <c r="D10" s="71">
        <v>60</v>
      </c>
      <c r="E10" s="71">
        <v>1</v>
      </c>
      <c r="F10" s="71">
        <v>60</v>
      </c>
      <c r="G10" s="59"/>
      <c r="H10" s="59"/>
      <c r="I10" s="59"/>
      <c r="J10" s="59"/>
    </row>
    <row r="11" spans="1:10" s="10" customFormat="1" ht="24" customHeight="1" x14ac:dyDescent="0.25">
      <c r="A11" s="59"/>
      <c r="B11" s="59" t="s">
        <v>435</v>
      </c>
      <c r="C11" s="71"/>
      <c r="D11" s="71">
        <v>20</v>
      </c>
      <c r="E11" s="71">
        <v>5</v>
      </c>
      <c r="F11" s="71">
        <v>100</v>
      </c>
      <c r="G11" s="59"/>
      <c r="H11" s="59"/>
      <c r="I11" s="59"/>
      <c r="J11" s="59"/>
    </row>
    <row r="12" spans="1:10" s="10" customFormat="1" ht="32.25" customHeight="1" x14ac:dyDescent="0.25">
      <c r="A12" s="59"/>
      <c r="B12" s="59" t="s">
        <v>436</v>
      </c>
      <c r="C12" s="71"/>
      <c r="D12" s="71">
        <v>12</v>
      </c>
      <c r="E12" s="71">
        <v>1</v>
      </c>
      <c r="F12" s="71">
        <v>12</v>
      </c>
      <c r="G12" s="59"/>
      <c r="H12" s="59"/>
      <c r="I12" s="59"/>
      <c r="J12" s="59"/>
    </row>
    <row r="13" spans="1:10" s="10" customFormat="1" ht="17.25" customHeight="1" x14ac:dyDescent="0.25">
      <c r="A13" s="59"/>
      <c r="B13" s="59"/>
      <c r="C13" s="60"/>
      <c r="D13" s="60"/>
      <c r="E13" s="60"/>
      <c r="F13" s="60"/>
      <c r="G13" s="59"/>
      <c r="H13" s="59"/>
      <c r="I13" s="59"/>
      <c r="J13" s="59"/>
    </row>
    <row r="14" spans="1:10" s="10" customFormat="1" ht="23.25" customHeight="1" x14ac:dyDescent="0.25">
      <c r="A14" s="59"/>
      <c r="B14" s="59"/>
      <c r="C14" s="60"/>
      <c r="D14" s="60"/>
      <c r="E14" s="60"/>
      <c r="F14" s="60"/>
      <c r="G14" s="59"/>
      <c r="H14" s="59"/>
      <c r="I14" s="59"/>
      <c r="J14" s="59"/>
    </row>
    <row r="15" spans="1:10" s="10" customFormat="1" ht="16.5" customHeight="1" x14ac:dyDescent="0.25">
      <c r="A15" s="6" t="s">
        <v>10</v>
      </c>
      <c r="B15" s="369" t="s">
        <v>437</v>
      </c>
      <c r="C15" s="370"/>
      <c r="D15" s="370"/>
      <c r="E15" s="370"/>
      <c r="F15" s="370"/>
      <c r="G15" s="370"/>
      <c r="H15" s="370"/>
      <c r="I15" s="371"/>
      <c r="J15" s="7"/>
    </row>
    <row r="16" spans="1:10" s="10" customFormat="1" ht="25.5" customHeight="1" x14ac:dyDescent="0.25">
      <c r="A16" s="59"/>
      <c r="B16" s="59" t="s">
        <v>438</v>
      </c>
      <c r="C16" s="60"/>
      <c r="D16" s="71">
        <v>186</v>
      </c>
      <c r="E16" s="71">
        <v>1</v>
      </c>
      <c r="F16" s="71">
        <v>186</v>
      </c>
      <c r="G16" s="59"/>
      <c r="H16" s="59"/>
      <c r="I16" s="59"/>
      <c r="J16" s="59"/>
    </row>
    <row r="17" spans="1:10" s="1" customFormat="1" ht="20.25" customHeight="1" x14ac:dyDescent="0.2">
      <c r="A17" s="59"/>
      <c r="B17" s="59" t="s">
        <v>439</v>
      </c>
      <c r="C17" s="60"/>
      <c r="D17" s="71">
        <v>500</v>
      </c>
      <c r="E17" s="71"/>
      <c r="F17" s="71">
        <v>500</v>
      </c>
      <c r="G17" s="59"/>
      <c r="H17" s="59"/>
      <c r="I17" s="59"/>
      <c r="J17" s="9"/>
    </row>
    <row r="18" spans="1:10" s="10" customFormat="1" ht="24" customHeight="1" x14ac:dyDescent="0.25">
      <c r="A18" s="59"/>
      <c r="B18" s="59" t="s">
        <v>440</v>
      </c>
      <c r="C18" s="60"/>
      <c r="D18" s="71">
        <v>100</v>
      </c>
      <c r="E18" s="71"/>
      <c r="F18" s="71">
        <v>100</v>
      </c>
      <c r="G18" s="59"/>
      <c r="H18" s="59"/>
      <c r="I18" s="59"/>
      <c r="J18" s="59"/>
    </row>
    <row r="19" spans="1:10" s="10" customFormat="1" ht="19.5" customHeight="1" x14ac:dyDescent="0.25">
      <c r="A19" s="59"/>
      <c r="B19" s="59" t="s">
        <v>441</v>
      </c>
      <c r="C19" s="60"/>
      <c r="D19" s="71">
        <v>80</v>
      </c>
      <c r="E19" s="71"/>
      <c r="F19" s="71">
        <v>80</v>
      </c>
      <c r="G19" s="59"/>
      <c r="H19" s="59"/>
      <c r="I19" s="59"/>
      <c r="J19" s="59"/>
    </row>
    <row r="20" spans="1:10" s="10" customFormat="1" ht="21" customHeight="1" x14ac:dyDescent="0.25">
      <c r="A20" s="59"/>
      <c r="B20" s="59" t="s">
        <v>442</v>
      </c>
      <c r="C20" s="60"/>
      <c r="D20" s="71">
        <v>40</v>
      </c>
      <c r="E20" s="71"/>
      <c r="F20" s="71">
        <v>40</v>
      </c>
      <c r="G20" s="59"/>
      <c r="H20" s="59"/>
      <c r="I20" s="59"/>
      <c r="J20" s="59"/>
    </row>
    <row r="21" spans="1:10" s="10" customFormat="1" ht="23.25" customHeight="1" x14ac:dyDescent="0.25">
      <c r="A21" s="59"/>
      <c r="B21" s="59" t="s">
        <v>443</v>
      </c>
      <c r="C21" s="60"/>
      <c r="D21" s="71">
        <v>100</v>
      </c>
      <c r="E21" s="71"/>
      <c r="F21" s="71">
        <v>100</v>
      </c>
      <c r="G21" s="59"/>
      <c r="H21" s="59"/>
      <c r="I21" s="59"/>
      <c r="J21" s="59"/>
    </row>
    <row r="22" spans="1:10" s="10" customFormat="1" ht="23.25" customHeight="1" x14ac:dyDescent="0.25">
      <c r="A22" s="59"/>
      <c r="B22" s="59" t="s">
        <v>444</v>
      </c>
      <c r="C22" s="60"/>
      <c r="D22" s="71">
        <v>30</v>
      </c>
      <c r="E22" s="71"/>
      <c r="F22" s="71">
        <v>30</v>
      </c>
      <c r="G22" s="59"/>
      <c r="H22" s="59"/>
      <c r="I22" s="59"/>
      <c r="J22" s="59"/>
    </row>
    <row r="23" spans="1:10" s="10" customFormat="1" ht="25.5" customHeight="1" x14ac:dyDescent="0.25">
      <c r="A23" s="59"/>
      <c r="B23" s="59" t="s">
        <v>445</v>
      </c>
      <c r="C23" s="60"/>
      <c r="D23" s="71">
        <v>25</v>
      </c>
      <c r="E23" s="71"/>
      <c r="F23" s="71">
        <v>25</v>
      </c>
      <c r="G23" s="59"/>
      <c r="H23" s="59"/>
      <c r="I23" s="59"/>
      <c r="J23" s="59"/>
    </row>
    <row r="24" spans="1:10" s="10" customFormat="1" ht="15.75" customHeight="1" x14ac:dyDescent="0.25">
      <c r="A24" s="59"/>
      <c r="B24" s="59" t="s">
        <v>446</v>
      </c>
      <c r="C24" s="60"/>
      <c r="D24" s="71">
        <v>90</v>
      </c>
      <c r="E24" s="71"/>
      <c r="F24" s="71">
        <v>90</v>
      </c>
      <c r="G24" s="59"/>
      <c r="H24" s="59"/>
      <c r="I24" s="59"/>
      <c r="J24" s="59"/>
    </row>
    <row r="25" spans="1:10" s="10" customFormat="1" ht="24.75" customHeight="1" x14ac:dyDescent="0.25">
      <c r="A25" s="59"/>
      <c r="B25" s="59" t="s">
        <v>447</v>
      </c>
      <c r="C25" s="60"/>
      <c r="D25" s="71">
        <v>120</v>
      </c>
      <c r="E25" s="71"/>
      <c r="F25" s="71">
        <v>120</v>
      </c>
      <c r="G25" s="59"/>
      <c r="H25" s="59"/>
      <c r="I25" s="59"/>
      <c r="J25" s="59"/>
    </row>
    <row r="26" spans="1:10" s="10" customFormat="1" ht="22.5" customHeight="1" x14ac:dyDescent="0.25">
      <c r="A26" s="59"/>
      <c r="B26" s="59" t="s">
        <v>448</v>
      </c>
      <c r="C26" s="60"/>
      <c r="D26" s="71">
        <v>80</v>
      </c>
      <c r="E26" s="71"/>
      <c r="F26" s="71">
        <v>80</v>
      </c>
      <c r="G26" s="59"/>
      <c r="H26" s="59"/>
      <c r="I26" s="59"/>
      <c r="J26" s="59"/>
    </row>
    <row r="27" spans="1:10" s="10" customFormat="1" ht="21.75" customHeight="1" x14ac:dyDescent="0.25">
      <c r="A27" s="6" t="s">
        <v>10</v>
      </c>
      <c r="B27" s="369" t="s">
        <v>449</v>
      </c>
      <c r="C27" s="370"/>
      <c r="D27" s="370"/>
      <c r="E27" s="370"/>
      <c r="F27" s="370"/>
      <c r="G27" s="370"/>
      <c r="H27" s="370"/>
      <c r="I27" s="371"/>
      <c r="J27" s="6"/>
    </row>
    <row r="28" spans="1:10" s="10" customFormat="1" ht="22.5" customHeight="1" x14ac:dyDescent="0.25">
      <c r="A28" s="59"/>
      <c r="B28" s="59" t="s">
        <v>450</v>
      </c>
      <c r="C28" s="59"/>
      <c r="D28" s="71">
        <v>2.5</v>
      </c>
      <c r="E28" s="71">
        <v>50</v>
      </c>
      <c r="F28" s="71">
        <v>125</v>
      </c>
      <c r="G28" s="59"/>
      <c r="H28" s="59"/>
      <c r="I28" s="59"/>
      <c r="J28" s="59"/>
    </row>
    <row r="29" spans="1:10" s="10" customFormat="1" ht="18" customHeight="1" x14ac:dyDescent="0.25">
      <c r="A29" s="59"/>
      <c r="B29" s="59" t="s">
        <v>451</v>
      </c>
      <c r="C29" s="59"/>
      <c r="D29" s="71">
        <v>4</v>
      </c>
      <c r="E29" s="71">
        <v>50</v>
      </c>
      <c r="F29" s="71">
        <v>200</v>
      </c>
      <c r="G29" s="59"/>
      <c r="H29" s="59"/>
      <c r="I29" s="59"/>
      <c r="J29" s="59"/>
    </row>
    <row r="30" spans="1:10" s="10" customFormat="1" ht="17.25" customHeight="1" x14ac:dyDescent="0.25">
      <c r="A30" s="59"/>
      <c r="B30" s="59" t="s">
        <v>452</v>
      </c>
      <c r="C30" s="59"/>
      <c r="D30" s="71">
        <v>15</v>
      </c>
      <c r="E30" s="71">
        <v>50</v>
      </c>
      <c r="F30" s="71">
        <v>750</v>
      </c>
      <c r="G30" s="59"/>
      <c r="H30" s="59"/>
      <c r="I30" s="59"/>
      <c r="J30" s="59"/>
    </row>
    <row r="31" spans="1:10" s="10" customFormat="1" ht="22.5" customHeight="1" x14ac:dyDescent="0.25">
      <c r="A31" s="59"/>
      <c r="B31" s="59"/>
      <c r="C31" s="59"/>
      <c r="D31" s="60"/>
      <c r="E31" s="60"/>
      <c r="F31" s="60"/>
      <c r="G31" s="59"/>
      <c r="H31" s="59"/>
      <c r="I31" s="59"/>
      <c r="J31" s="59"/>
    </row>
    <row r="32" spans="1:10" s="10" customFormat="1" ht="25.5" customHeight="1" x14ac:dyDescent="0.25">
      <c r="A32" s="59"/>
      <c r="B32" s="59"/>
      <c r="C32" s="59"/>
      <c r="D32" s="60"/>
      <c r="E32" s="60"/>
      <c r="F32" s="60"/>
      <c r="G32" s="59"/>
      <c r="H32" s="59"/>
      <c r="I32" s="59"/>
      <c r="J32" s="59"/>
    </row>
    <row r="33" spans="1:10" s="10" customFormat="1" ht="24.75" customHeight="1" x14ac:dyDescent="0.25">
      <c r="A33" s="63"/>
      <c r="B33" s="63" t="s">
        <v>453</v>
      </c>
      <c r="C33" s="70">
        <f t="shared" ref="C33:E33" si="0">C5+C6+C7+C8+C9+C10+C11+C12+C13+C14+C16+C17+C18+C19+C20+C21+C22+C23+C24+C25+C26+C28+C29+C30+C31</f>
        <v>2</v>
      </c>
      <c r="D33" s="70">
        <f t="shared" si="0"/>
        <v>1829.5</v>
      </c>
      <c r="E33" s="70">
        <f t="shared" si="0"/>
        <v>163</v>
      </c>
      <c r="F33" s="70">
        <f>F5+F6+F7+F8+F9+F10+F11+F12+F13+F14+F16+F17+F18+F19+F20+F21+F22+F23+F24+F25+F26+F28+F29+F30+F31</f>
        <v>2963</v>
      </c>
      <c r="G33" s="63"/>
      <c r="H33" s="63"/>
      <c r="I33" s="63"/>
      <c r="J33" s="63"/>
    </row>
  </sheetData>
  <mergeCells count="4">
    <mergeCell ref="B27:I27"/>
    <mergeCell ref="B3:I3"/>
    <mergeCell ref="B4:I4"/>
    <mergeCell ref="B15:I15"/>
  </mergeCells>
  <pageMargins left="0.7" right="0.7" top="0.75" bottom="0.75" header="0.3" footer="0.3"/>
  <pageSetup paperSize="8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EF73-DC7A-433D-953D-8480214F46EC}">
  <dimension ref="A1:F24"/>
  <sheetViews>
    <sheetView workbookViewId="0">
      <selection activeCell="O15" sqref="O15"/>
    </sheetView>
  </sheetViews>
  <sheetFormatPr defaultRowHeight="15" x14ac:dyDescent="0.25"/>
  <cols>
    <col min="1" max="1" width="9.140625" style="139"/>
    <col min="2" max="2" width="31.85546875" style="139" customWidth="1"/>
    <col min="3" max="3" width="19.42578125" style="144" customWidth="1"/>
    <col min="4" max="4" width="17.140625" style="139" customWidth="1"/>
    <col min="5" max="5" width="13" style="139" customWidth="1"/>
    <col min="6" max="6" width="15.7109375" style="139" customWidth="1"/>
    <col min="7" max="7" width="9.140625" style="139" customWidth="1"/>
    <col min="8" max="8" width="9.140625" style="139"/>
    <col min="9" max="9" width="9.140625" style="139" customWidth="1"/>
    <col min="10" max="16384" width="9.140625" style="139"/>
  </cols>
  <sheetData>
    <row r="1" spans="1:6" s="1" customFormat="1" ht="38.2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2.75" x14ac:dyDescent="0.2">
      <c r="A2" s="136">
        <v>1</v>
      </c>
      <c r="B2" s="136">
        <v>2</v>
      </c>
      <c r="C2" s="136">
        <v>3</v>
      </c>
      <c r="D2" s="136">
        <v>4</v>
      </c>
      <c r="E2" s="136">
        <v>5</v>
      </c>
      <c r="F2" s="136">
        <v>6</v>
      </c>
    </row>
    <row r="3" spans="1:6" x14ac:dyDescent="0.25">
      <c r="A3" s="33">
        <v>1</v>
      </c>
      <c r="B3" s="9" t="s">
        <v>537</v>
      </c>
      <c r="C3" s="137"/>
      <c r="D3" s="138"/>
      <c r="E3" s="138"/>
      <c r="F3" s="138"/>
    </row>
    <row r="4" spans="1:6" ht="25.5" x14ac:dyDescent="0.25">
      <c r="A4" s="33">
        <v>2</v>
      </c>
      <c r="B4" s="140" t="s">
        <v>538</v>
      </c>
      <c r="C4" s="137"/>
      <c r="D4" s="138"/>
      <c r="E4" s="138"/>
      <c r="F4" s="138"/>
    </row>
    <row r="5" spans="1:6" ht="25.5" x14ac:dyDescent="0.25">
      <c r="A5" s="33">
        <v>3</v>
      </c>
      <c r="B5" s="141" t="s">
        <v>539</v>
      </c>
      <c r="C5" s="32">
        <v>1</v>
      </c>
      <c r="D5" s="38">
        <v>60</v>
      </c>
      <c r="E5" s="39">
        <v>1</v>
      </c>
      <c r="F5" s="38">
        <v>60</v>
      </c>
    </row>
    <row r="6" spans="1:6" ht="25.5" x14ac:dyDescent="0.25">
      <c r="A6" s="33">
        <v>4</v>
      </c>
      <c r="B6" s="141" t="s">
        <v>34</v>
      </c>
      <c r="C6" s="32">
        <v>1</v>
      </c>
      <c r="D6" s="38">
        <v>12</v>
      </c>
      <c r="E6" s="39"/>
      <c r="F6" s="38">
        <v>12</v>
      </c>
    </row>
    <row r="7" spans="1:6" x14ac:dyDescent="0.25">
      <c r="A7" s="33">
        <v>5</v>
      </c>
      <c r="B7" s="141" t="s">
        <v>36</v>
      </c>
      <c r="C7" s="32"/>
      <c r="D7" s="38">
        <v>20</v>
      </c>
      <c r="E7" s="39">
        <v>1</v>
      </c>
      <c r="F7" s="38">
        <v>20</v>
      </c>
    </row>
    <row r="8" spans="1:6" s="1" customFormat="1" ht="12.75" x14ac:dyDescent="0.2">
      <c r="A8" s="33">
        <v>6</v>
      </c>
      <c r="B8" s="141" t="s">
        <v>38</v>
      </c>
      <c r="C8" s="32"/>
      <c r="D8" s="38">
        <v>20</v>
      </c>
      <c r="E8" s="39">
        <v>1</v>
      </c>
      <c r="F8" s="38"/>
    </row>
    <row r="9" spans="1:6" s="1" customFormat="1" ht="25.5" x14ac:dyDescent="0.2">
      <c r="A9" s="33">
        <v>8</v>
      </c>
      <c r="B9" s="141" t="s">
        <v>42</v>
      </c>
      <c r="C9" s="32"/>
      <c r="D9" s="38"/>
      <c r="E9" s="39">
        <v>1</v>
      </c>
      <c r="F9" s="38">
        <v>40</v>
      </c>
    </row>
    <row r="10" spans="1:6" s="1" customFormat="1" ht="25.5" x14ac:dyDescent="0.2">
      <c r="A10" s="33">
        <v>9</v>
      </c>
      <c r="B10" s="141" t="s">
        <v>44</v>
      </c>
      <c r="C10" s="32"/>
      <c r="D10" s="38"/>
      <c r="E10" s="39">
        <v>1</v>
      </c>
      <c r="F10" s="38"/>
    </row>
    <row r="11" spans="1:6" s="1" customFormat="1" ht="12.75" x14ac:dyDescent="0.2">
      <c r="A11" s="33">
        <v>11</v>
      </c>
      <c r="B11" s="142" t="s">
        <v>18</v>
      </c>
      <c r="C11" s="143">
        <v>1</v>
      </c>
      <c r="D11" s="143">
        <v>200</v>
      </c>
      <c r="E11" s="143">
        <v>1</v>
      </c>
      <c r="F11" s="143">
        <v>200</v>
      </c>
    </row>
    <row r="12" spans="1:6" s="1" customFormat="1" ht="12.75" x14ac:dyDescent="0.2">
      <c r="A12" s="33">
        <v>12</v>
      </c>
      <c r="B12" s="9" t="s">
        <v>540</v>
      </c>
      <c r="C12" s="9"/>
      <c r="D12" s="9"/>
      <c r="E12" s="9"/>
      <c r="F12" s="9"/>
    </row>
    <row r="13" spans="1:6" x14ac:dyDescent="0.25">
      <c r="A13" s="15" t="s">
        <v>35</v>
      </c>
      <c r="B13" s="16" t="s">
        <v>36</v>
      </c>
      <c r="C13" s="33"/>
      <c r="D13" s="34">
        <v>20</v>
      </c>
      <c r="E13" s="33">
        <v>1</v>
      </c>
      <c r="F13" s="33">
        <v>20</v>
      </c>
    </row>
    <row r="14" spans="1:6" x14ac:dyDescent="0.25">
      <c r="A14" s="15" t="s">
        <v>37</v>
      </c>
      <c r="B14" s="16" t="s">
        <v>38</v>
      </c>
      <c r="C14" s="33"/>
      <c r="D14" s="34">
        <v>20</v>
      </c>
      <c r="E14" s="33">
        <v>1</v>
      </c>
      <c r="F14" s="33"/>
    </row>
    <row r="15" spans="1:6" x14ac:dyDescent="0.25">
      <c r="A15" s="15" t="s">
        <v>39</v>
      </c>
      <c r="B15" s="19" t="s">
        <v>40</v>
      </c>
      <c r="C15" s="33"/>
      <c r="D15" s="33">
        <v>20</v>
      </c>
      <c r="E15" s="33">
        <v>1</v>
      </c>
      <c r="F15" s="33">
        <v>20</v>
      </c>
    </row>
    <row r="16" spans="1:6" ht="24" customHeight="1" x14ac:dyDescent="0.25">
      <c r="A16" s="15" t="s">
        <v>41</v>
      </c>
      <c r="B16" s="16" t="s">
        <v>42</v>
      </c>
      <c r="C16" s="33"/>
      <c r="D16" s="34"/>
      <c r="E16" s="33">
        <v>1</v>
      </c>
      <c r="F16" s="33">
        <v>40</v>
      </c>
    </row>
    <row r="17" spans="1:6" ht="24.75" customHeight="1" x14ac:dyDescent="0.25">
      <c r="A17" s="15" t="s">
        <v>43</v>
      </c>
      <c r="B17" s="82" t="s">
        <v>473</v>
      </c>
      <c r="C17" s="83"/>
      <c r="D17" s="84">
        <v>15</v>
      </c>
      <c r="E17" s="83">
        <v>1</v>
      </c>
      <c r="F17" s="83">
        <v>15</v>
      </c>
    </row>
    <row r="18" spans="1:6" x14ac:dyDescent="0.25">
      <c r="A18" s="33">
        <v>13</v>
      </c>
      <c r="B18" s="9" t="s">
        <v>541</v>
      </c>
      <c r="C18" s="9"/>
      <c r="D18" s="9"/>
      <c r="E18" s="9"/>
      <c r="F18" s="9"/>
    </row>
    <row r="19" spans="1:6" x14ac:dyDescent="0.25">
      <c r="A19" s="148"/>
      <c r="B19" s="13" t="s">
        <v>218</v>
      </c>
      <c r="C19" s="146">
        <f>SUM(C3:C18)</f>
        <v>3</v>
      </c>
      <c r="D19" s="146">
        <f>SUM(D3:D18)</f>
        <v>387</v>
      </c>
      <c r="E19" s="146">
        <f>SUM(E3:E18)</f>
        <v>11</v>
      </c>
      <c r="F19" s="146">
        <f>SUM(F3:F18)</f>
        <v>427</v>
      </c>
    </row>
    <row r="24" spans="1:6" x14ac:dyDescent="0.25">
      <c r="D24" s="139" t="s">
        <v>177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INSTYTUT</vt:lpstr>
      <vt:lpstr>KAMPUS</vt:lpstr>
      <vt:lpstr>Powierzchnie inne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Chodakowski Mateusz</dc:creator>
  <cp:lastModifiedBy>Szczypiński Maciej</cp:lastModifiedBy>
  <cp:lastPrinted>2021-12-10T15:33:50Z</cp:lastPrinted>
  <dcterms:created xsi:type="dcterms:W3CDTF">2015-06-05T18:19:34Z</dcterms:created>
  <dcterms:modified xsi:type="dcterms:W3CDTF">2021-12-13T08:01:43Z</dcterms:modified>
</cp:coreProperties>
</file>