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3\administracyjny\2019\Przetargi\ROPS.X.3612_19_2019 Kooperacja PZK\"/>
    </mc:Choice>
  </mc:AlternateContent>
  <bookViews>
    <workbookView xWindow="0" yWindow="0" windowWidth="24000" windowHeight="8535"/>
  </bookViews>
  <sheets>
    <sheet name="wg ROPS" sheetId="2" r:id="rId1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2" i="2"/>
  <c r="I11" i="2" l="1"/>
  <c r="K12" i="2"/>
  <c r="J21" i="2" l="1"/>
  <c r="J19" i="2"/>
  <c r="J17" i="2"/>
  <c r="J15" i="2"/>
  <c r="J20" i="2"/>
  <c r="J18" i="2"/>
  <c r="J16" i="2"/>
  <c r="K9" i="2"/>
  <c r="D9" i="2"/>
  <c r="F9" i="2" s="1"/>
  <c r="J9" i="2" s="1"/>
  <c r="D12" i="2" l="1"/>
  <c r="K10" i="2"/>
  <c r="K7" i="2"/>
  <c r="D8" i="2"/>
  <c r="F8" i="2" s="1"/>
  <c r="J8" i="2" s="1"/>
  <c r="D10" i="2"/>
  <c r="F10" i="2" s="1"/>
  <c r="J10" i="2" s="1"/>
  <c r="D7" i="2"/>
  <c r="F7" i="2" s="1"/>
  <c r="J7" i="2" s="1"/>
  <c r="K8" i="2"/>
  <c r="J11" i="2" l="1"/>
  <c r="F11" i="2"/>
  <c r="K11" i="2"/>
  <c r="F12" i="2"/>
  <c r="B21" i="2" l="1"/>
  <c r="B19" i="2"/>
  <c r="B17" i="2"/>
  <c r="B15" i="2"/>
  <c r="B20" i="2"/>
  <c r="B18" i="2"/>
  <c r="B16" i="2"/>
  <c r="J12" i="2"/>
  <c r="C20" i="2"/>
  <c r="F20" i="2" s="1"/>
  <c r="C18" i="2"/>
  <c r="F18" i="2" s="1"/>
  <c r="C16" i="2"/>
  <c r="F16" i="2" s="1"/>
  <c r="C21" i="2"/>
  <c r="C19" i="2"/>
  <c r="C17" i="2"/>
  <c r="C15" i="2"/>
  <c r="I20" i="2"/>
  <c r="K20" i="2" s="1"/>
  <c r="I18" i="2"/>
  <c r="K18" i="2" s="1"/>
  <c r="I16" i="2"/>
  <c r="K16" i="2" s="1"/>
  <c r="I21" i="2"/>
  <c r="K21" i="2" s="1"/>
  <c r="I19" i="2"/>
  <c r="K19" i="2" s="1"/>
  <c r="I17" i="2"/>
  <c r="K17" i="2" s="1"/>
  <c r="I15" i="2"/>
  <c r="K15" i="2" s="1"/>
  <c r="F15" i="2" l="1"/>
  <c r="F19" i="2" s="1"/>
  <c r="K22" i="2"/>
  <c r="F17" i="2"/>
  <c r="F21" i="2"/>
  <c r="F22" i="2" l="1"/>
</calcChain>
</file>

<file path=xl/sharedStrings.xml><?xml version="1.0" encoding="utf-8"?>
<sst xmlns="http://schemas.openxmlformats.org/spreadsheetml/2006/main" count="39" uniqueCount="38">
  <si>
    <t>Przedmiot zamówienia</t>
  </si>
  <si>
    <t>Kwota VAT w PLN</t>
  </si>
  <si>
    <t>Liczba osób</t>
  </si>
  <si>
    <t>Kalkulacja przyjęta do wyceny usług hotelowych</t>
  </si>
  <si>
    <r>
      <t>Cena</t>
    </r>
    <r>
      <rPr>
        <b/>
        <sz val="11"/>
        <color indexed="8"/>
        <rFont val="Czcionka tekstu podstawowego"/>
        <charset val="238"/>
      </rPr>
      <t xml:space="preserve"> netto</t>
    </r>
    <r>
      <rPr>
        <sz val="11"/>
        <color indexed="8"/>
        <rFont val="Czcionka tekstu podstawowego"/>
        <family val="2"/>
        <charset val="238"/>
      </rPr>
      <t xml:space="preserve"> jednostkowa 
w PLN za zjazd </t>
    </r>
    <r>
      <rPr>
        <b/>
        <sz val="11"/>
        <color indexed="8"/>
        <rFont val="Czcionka tekstu podstawowego"/>
        <charset val="238"/>
      </rPr>
      <t>(2 dni)</t>
    </r>
  </si>
  <si>
    <t>Załącznik nr 1 do Formularza ofertowego</t>
  </si>
  <si>
    <t>Stawka podatku VAT w %*</t>
  </si>
  <si>
    <t>* w przypadku gdy podatek Vat jest inny niż podany w tabeli, należy wprowadzić obowiązujący</t>
  </si>
  <si>
    <r>
      <t>Cena</t>
    </r>
    <r>
      <rPr>
        <b/>
        <sz val="11"/>
        <color indexed="8"/>
        <rFont val="Czcionka tekstu podstawowego"/>
        <charset val="238"/>
      </rPr>
      <t xml:space="preserve"> netto</t>
    </r>
    <r>
      <rPr>
        <sz val="11"/>
        <color indexed="8"/>
        <rFont val="Czcionka tekstu podstawowego"/>
        <family val="2"/>
        <charset val="238"/>
      </rPr>
      <t xml:space="preserve"> jednostkowa w PLN 
</t>
    </r>
    <r>
      <rPr>
        <b/>
        <sz val="11"/>
        <color indexed="8"/>
        <rFont val="Czcionka tekstu podstawowego"/>
        <charset val="238"/>
      </rPr>
      <t>(1 dzień)</t>
    </r>
  </si>
  <si>
    <r>
      <t xml:space="preserve">cena </t>
    </r>
    <r>
      <rPr>
        <b/>
        <sz val="11"/>
        <rFont val="Czcionka tekstu podstawowego"/>
        <charset val="238"/>
      </rPr>
      <t>brutto</t>
    </r>
    <r>
      <rPr>
        <sz val="11"/>
        <color indexed="8"/>
        <rFont val="Czcionka tekstu podstawowego"/>
        <family val="2"/>
        <charset val="238"/>
      </rPr>
      <t xml:space="preserve"> jednostkowa w PLN 
</t>
    </r>
    <r>
      <rPr>
        <b/>
        <sz val="11"/>
        <color indexed="8"/>
        <rFont val="Czcionka tekstu podstawowego"/>
        <charset val="238"/>
      </rPr>
      <t>(1 dzień)</t>
    </r>
  </si>
  <si>
    <t>liczba dni / ilość usług podczas 
2-dniowego spotkania</t>
  </si>
  <si>
    <t xml:space="preserve">                        Projekt „Kooperacja – efektywna i skuteczna”  
                        Biuro Projektu w Wielkopolsce: Regionalny Ośrodek Polityki Społecznej w Poznaniu 
                        61-731 Poznań, ul. Feliksa Nowowiejskiego 11, tel. 61 85 67 318, www.rops.poznan.pl </t>
  </si>
  <si>
    <t xml:space="preserve">ROPS.X.3612/19/2019 </t>
  </si>
  <si>
    <t xml:space="preserve">nocleg ze śniadaniem (CENA ZA 1 OSOBĘ) </t>
  </si>
  <si>
    <t xml:space="preserve">Obiad </t>
  </si>
  <si>
    <t xml:space="preserve">Serwis kawowy ciągły </t>
  </si>
  <si>
    <t xml:space="preserve">Kolacja </t>
  </si>
  <si>
    <t xml:space="preserve">Wartość netto w PLN </t>
  </si>
  <si>
    <t>Wartość brutto w PLN</t>
  </si>
  <si>
    <t xml:space="preserve"> </t>
  </si>
  <si>
    <t>Liczba osób podczas 
2 dniowego spotkania</t>
  </si>
  <si>
    <t>18-19.01.2020 – powiat poznański i śremski (2 grupy)</t>
  </si>
  <si>
    <t>11-12.01.2020 – powiat gnieźnieński ( 1 grupa)</t>
  </si>
  <si>
    <t>25-26.01.2020 – powiat gostyński (1 grupa)</t>
  </si>
  <si>
    <t>08-09.02.2020 – powiat gostyński i gnieźnieński (2 grupy)</t>
  </si>
  <si>
    <t>15-16.02.2020 – powiat poznański i śremski (2 grupy)</t>
  </si>
  <si>
    <t>07-08.03.2020 – powiat gostyński i gnieźnieński (2 grupy)</t>
  </si>
  <si>
    <t>14-15.03.2020 – powiat poznański i śremski (2 grupy)</t>
  </si>
  <si>
    <t>Wartość netto w PLN 
za 1 uczestnika</t>
  </si>
  <si>
    <t>Wartość brutto w PLN 
za 1 uczestnika</t>
  </si>
  <si>
    <r>
      <rPr>
        <b/>
        <sz val="11"/>
        <color indexed="8"/>
        <rFont val="Czcionka tekstu podstawowego"/>
        <charset val="238"/>
      </rPr>
      <t>Wartość brutto</t>
    </r>
    <r>
      <rPr>
        <sz val="11"/>
        <color indexed="8"/>
        <rFont val="Czcionka tekstu podstawowego"/>
        <charset val="238"/>
      </rPr>
      <t xml:space="preserve"> w PLN 
koszt 1 uczestnika x liczba uczestników 
</t>
    </r>
    <r>
      <rPr>
        <b/>
        <sz val="11"/>
        <color indexed="8"/>
        <rFont val="Czcionka tekstu podstawowego"/>
        <charset val="238"/>
      </rPr>
      <t xml:space="preserve">+ </t>
    </r>
    <r>
      <rPr>
        <sz val="11"/>
        <color indexed="8"/>
        <rFont val="Czcionka tekstu podstawowego"/>
        <charset val="238"/>
      </rPr>
      <t xml:space="preserve">
koszt 1 sali warsztatowej x liczba sal</t>
    </r>
  </si>
  <si>
    <r>
      <rPr>
        <b/>
        <sz val="11"/>
        <color indexed="8"/>
        <rFont val="Czcionka tekstu podstawowego"/>
        <charset val="238"/>
      </rPr>
      <t>Wartość netto</t>
    </r>
    <r>
      <rPr>
        <sz val="11"/>
        <color indexed="8"/>
        <rFont val="Czcionka tekstu podstawowego"/>
        <charset val="238"/>
      </rPr>
      <t xml:space="preserve"> w PLN 
koszt 1 uczestnika x liczba uczestników 
</t>
    </r>
    <r>
      <rPr>
        <b/>
        <sz val="11"/>
        <color indexed="8"/>
        <rFont val="Czcionka tekstu podstawowego"/>
        <charset val="238"/>
      </rPr>
      <t xml:space="preserve">+ </t>
    </r>
    <r>
      <rPr>
        <sz val="11"/>
        <color indexed="8"/>
        <rFont val="Czcionka tekstu podstawowego"/>
        <charset val="238"/>
      </rPr>
      <t xml:space="preserve">
koszt 1 sali warsztatowej x liczba sal</t>
    </r>
  </si>
  <si>
    <t>liczba sal warsztatowych podczas 
2 dniowego spotkania</t>
  </si>
  <si>
    <t>terminy spotkań</t>
  </si>
  <si>
    <r>
      <t xml:space="preserve">Usługa konferencyjna - dostęp do jednej sali warsztatowej 
podczas spotkania 
</t>
    </r>
    <r>
      <rPr>
        <b/>
        <u/>
        <sz val="11"/>
        <color indexed="8"/>
        <rFont val="Czcionka tekstu podstawowego"/>
        <charset val="238"/>
      </rPr>
      <t>netto</t>
    </r>
  </si>
  <si>
    <r>
      <t xml:space="preserve">Usługa konferencyjna - dostęp do jednej sali warsztatowej 
podczas spotkania 
</t>
    </r>
    <r>
      <rPr>
        <b/>
        <u/>
        <sz val="11"/>
        <color indexed="8"/>
        <rFont val="Czcionka tekstu podstawowego"/>
        <charset val="238"/>
      </rPr>
      <t>brutto</t>
    </r>
  </si>
  <si>
    <t>Usługa konferencyjna - dostęp do jednej sali warsztatowej podczas spotkania</t>
  </si>
  <si>
    <t>koszt pobytu jednego uczestnika
 podczas dwudniowego spotkania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</si>
</sst>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zł&quot;"/>
  </numFmts>
  <fonts count="12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6"/>
      <color indexed="8"/>
      <name val="Czcionka tekstu podstawowego"/>
      <family val="2"/>
      <charset val="238"/>
    </font>
    <font>
      <b/>
      <sz val="16"/>
      <color indexed="8"/>
      <name val="Czcionka tekstu podstawowego"/>
      <charset val="238"/>
    </font>
    <font>
      <b/>
      <sz val="11"/>
      <name val="Czcionka tekstu podstawowego"/>
      <charset val="238"/>
    </font>
    <font>
      <sz val="11"/>
      <color theme="9" tint="0.79998168889431442"/>
      <name val="Czcionka tekstu podstawowego"/>
      <family val="2"/>
      <charset val="238"/>
    </font>
    <font>
      <b/>
      <u/>
      <sz val="18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u/>
      <sz val="11"/>
      <color indexed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31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4" borderId="0" xfId="0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164" fontId="0" fillId="2" borderId="1" xfId="0" applyNumberFormat="1" applyFill="1" applyBorder="1" applyAlignment="1" applyProtection="1">
      <alignment horizontal="right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right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right" vertical="center" wrapText="1"/>
      <protection locked="0"/>
    </xf>
    <xf numFmtId="164" fontId="0" fillId="4" borderId="1" xfId="0" applyNumberForma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4" fontId="0" fillId="2" borderId="3" xfId="0" applyNumberFormat="1" applyFill="1" applyBorder="1" applyAlignment="1" applyProtection="1">
      <alignment horizontal="right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9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9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right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right" vertical="center" wrapText="1"/>
    </xf>
    <xf numFmtId="164" fontId="0" fillId="2" borderId="3" xfId="0" applyNumberForma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44" fontId="1" fillId="4" borderId="0" xfId="0" applyNumberFormat="1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2" fillId="6" borderId="31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 applyProtection="1">
      <alignment horizontal="left" vertical="center" wrapText="1"/>
    </xf>
    <xf numFmtId="0" fontId="1" fillId="5" borderId="28" xfId="0" applyFont="1" applyFill="1" applyBorder="1" applyAlignment="1" applyProtection="1">
      <alignment horizontal="left" vertical="center" wrapText="1"/>
    </xf>
    <xf numFmtId="0" fontId="0" fillId="4" borderId="0" xfId="0" applyFill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164" fontId="0" fillId="0" borderId="7" xfId="0" applyNumberFormat="1" applyFill="1" applyBorder="1" applyAlignment="1" applyProtection="1">
      <alignment horizontal="right" vertical="center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164" fontId="0" fillId="0" borderId="7" xfId="0" applyNumberFormat="1" applyFill="1" applyBorder="1" applyAlignment="1">
      <alignment horizontal="right" vertical="center" wrapText="1"/>
    </xf>
    <xf numFmtId="164" fontId="0" fillId="2" borderId="9" xfId="0" applyNumberFormat="1" applyFill="1" applyBorder="1" applyAlignment="1">
      <alignment vertical="center"/>
    </xf>
    <xf numFmtId="164" fontId="0" fillId="0" borderId="34" xfId="0" applyNumberForma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/>
    </xf>
    <xf numFmtId="164" fontId="0" fillId="0" borderId="35" xfId="0" applyNumberForma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vertical="center"/>
    </xf>
    <xf numFmtId="164" fontId="10" fillId="5" borderId="5" xfId="0" applyNumberFormat="1" applyFont="1" applyFill="1" applyBorder="1" applyAlignment="1" applyProtection="1">
      <alignment vertical="center" wrapText="1"/>
    </xf>
    <xf numFmtId="164" fontId="10" fillId="5" borderId="12" xfId="0" applyNumberFormat="1" applyFont="1" applyFill="1" applyBorder="1" applyAlignment="1" applyProtection="1">
      <alignment vertical="center" wrapText="1"/>
    </xf>
    <xf numFmtId="164" fontId="10" fillId="4" borderId="5" xfId="0" applyNumberFormat="1" applyFont="1" applyFill="1" applyBorder="1" applyAlignment="1" applyProtection="1">
      <alignment vertical="center" wrapText="1"/>
    </xf>
    <xf numFmtId="164" fontId="10" fillId="4" borderId="12" xfId="0" applyNumberFormat="1" applyFont="1" applyFill="1" applyBorder="1" applyAlignment="1" applyProtection="1">
      <alignment vertical="center" wrapText="1"/>
    </xf>
    <xf numFmtId="164" fontId="10" fillId="5" borderId="18" xfId="0" applyNumberFormat="1" applyFont="1" applyFill="1" applyBorder="1" applyAlignment="1" applyProtection="1">
      <alignment vertical="center" wrapText="1"/>
    </xf>
    <xf numFmtId="164" fontId="10" fillId="5" borderId="17" xfId="0" applyNumberFormat="1" applyFont="1" applyFill="1" applyBorder="1" applyAlignment="1" applyProtection="1">
      <alignment vertical="center" wrapText="1"/>
    </xf>
    <xf numFmtId="164" fontId="10" fillId="5" borderId="13" xfId="0" applyNumberFormat="1" applyFont="1" applyFill="1" applyBorder="1" applyAlignment="1" applyProtection="1">
      <alignment vertical="center" wrapText="1"/>
    </xf>
    <xf numFmtId="164" fontId="10" fillId="5" borderId="2" xfId="0" applyNumberFormat="1" applyFont="1" applyFill="1" applyBorder="1" applyAlignment="1" applyProtection="1">
      <alignment vertical="center" wrapText="1"/>
    </xf>
    <xf numFmtId="164" fontId="10" fillId="4" borderId="13" xfId="0" applyNumberFormat="1" applyFont="1" applyFill="1" applyBorder="1" applyAlignment="1" applyProtection="1">
      <alignment vertical="center" wrapText="1"/>
    </xf>
    <xf numFmtId="164" fontId="10" fillId="4" borderId="2" xfId="0" applyNumberFormat="1" applyFont="1" applyFill="1" applyBorder="1" applyAlignment="1" applyProtection="1">
      <alignment vertical="center" wrapText="1"/>
    </xf>
    <xf numFmtId="164" fontId="10" fillId="5" borderId="28" xfId="0" applyNumberFormat="1" applyFont="1" applyFill="1" applyBorder="1" applyAlignment="1" applyProtection="1">
      <alignment vertical="center" wrapText="1"/>
    </xf>
    <xf numFmtId="164" fontId="10" fillId="5" borderId="16" xfId="0" applyNumberFormat="1" applyFont="1" applyFill="1" applyBorder="1" applyAlignment="1" applyProtection="1">
      <alignment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44" fontId="10" fillId="4" borderId="2" xfId="0" applyNumberFormat="1" applyFont="1" applyFill="1" applyBorder="1" applyAlignment="1" applyProtection="1">
      <alignment horizontal="center" vertical="center" wrapText="1"/>
    </xf>
    <xf numFmtId="44" fontId="10" fillId="4" borderId="27" xfId="0" applyNumberFormat="1" applyFont="1" applyFill="1" applyBorder="1" applyAlignment="1" applyProtection="1">
      <alignment horizontal="center" vertical="center" wrapText="1"/>
    </xf>
    <xf numFmtId="44" fontId="10" fillId="5" borderId="16" xfId="0" applyNumberFormat="1" applyFont="1" applyFill="1" applyBorder="1" applyAlignment="1" applyProtection="1">
      <alignment horizontal="center" vertical="center" wrapText="1"/>
    </xf>
    <xf numFmtId="44" fontId="10" fillId="5" borderId="29" xfId="0" applyNumberFormat="1" applyFont="1" applyFill="1" applyBorder="1" applyAlignment="1" applyProtection="1">
      <alignment horizontal="center" vertical="center" wrapText="1"/>
    </xf>
    <xf numFmtId="44" fontId="1" fillId="0" borderId="14" xfId="0" applyNumberFormat="1" applyFont="1" applyFill="1" applyBorder="1" applyAlignment="1" applyProtection="1">
      <alignment horizontal="center" vertical="center" wrapText="1"/>
    </xf>
    <xf numFmtId="44" fontId="1" fillId="0" borderId="19" xfId="0" applyNumberFormat="1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4" fontId="10" fillId="5" borderId="2" xfId="0" applyNumberFormat="1" applyFont="1" applyFill="1" applyBorder="1" applyAlignment="1" applyProtection="1">
      <alignment horizontal="center" vertical="center" wrapText="1"/>
    </xf>
    <xf numFmtId="44" fontId="10" fillId="5" borderId="27" xfId="0" applyNumberFormat="1" applyFont="1" applyFill="1" applyBorder="1" applyAlignment="1" applyProtection="1">
      <alignment horizontal="center" vertical="center" wrapText="1"/>
    </xf>
    <xf numFmtId="44" fontId="10" fillId="0" borderId="2" xfId="0" applyNumberFormat="1" applyFont="1" applyFill="1" applyBorder="1" applyAlignment="1" applyProtection="1">
      <alignment horizontal="center" vertical="center" wrapText="1"/>
    </xf>
    <xf numFmtId="44" fontId="10" fillId="0" borderId="27" xfId="0" applyNumberFormat="1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33" xfId="0" applyFont="1" applyFill="1" applyBorder="1" applyAlignment="1" applyProtection="1">
      <alignment horizontal="right" vertical="center"/>
    </xf>
    <xf numFmtId="0" fontId="10" fillId="7" borderId="23" xfId="0" applyFont="1" applyFill="1" applyBorder="1" applyAlignment="1" applyProtection="1">
      <alignment horizontal="center" vertical="center" wrapText="1"/>
    </xf>
    <xf numFmtId="0" fontId="10" fillId="7" borderId="24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290492</xdr:colOff>
      <xdr:row>0</xdr:row>
      <xdr:rowOff>15875</xdr:rowOff>
    </xdr:from>
    <xdr:to>
      <xdr:col>10</xdr:col>
      <xdr:colOff>726860</xdr:colOff>
      <xdr:row>1</xdr:row>
      <xdr:rowOff>31750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492" y="15875"/>
          <a:ext cx="14342868" cy="1841500"/>
        </a:xfrm>
        <a:prstGeom prst="rect">
          <a:avLst/>
        </a:prstGeom>
      </xdr:spPr>
    </xdr:pic>
    <xdr:clientData/>
  </xdr:twoCellAnchor>
  <xdr:twoCellAnchor>
    <xdr:from>
      <xdr:col>5</xdr:col>
      <xdr:colOff>988420</xdr:colOff>
      <xdr:row>26</xdr:row>
      <xdr:rowOff>136073</xdr:rowOff>
    </xdr:from>
    <xdr:to>
      <xdr:col>12</xdr:col>
      <xdr:colOff>80849</xdr:colOff>
      <xdr:row>27</xdr:row>
      <xdr:rowOff>86592</xdr:rowOff>
    </xdr:to>
    <xdr:pic>
      <xdr:nvPicPr>
        <xdr:cNvPr id="30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12844" y1="42222" x2="12844" y2="42222"/>
                      <a14:foregroundMark x1="22324" y1="46667" x2="22324" y2="46667"/>
                      <a14:foregroundMark x1="34557" y1="62222" x2="34557" y2="62222"/>
                      <a14:foregroundMark x1="37003" y1="46667" x2="37003" y2="46667"/>
                      <a14:foregroundMark x1="43425" y1="44444" x2="43425" y2="44444"/>
                      <a14:foregroundMark x1="48012" y1="42222" x2="48012" y2="42222"/>
                      <a14:foregroundMark x1="55352" y1="40000" x2="55352" y2="40000"/>
                      <a14:foregroundMark x1="58716" y1="48889" x2="58716" y2="48889"/>
                      <a14:foregroundMark x1="61162" y1="48889" x2="61162" y2="48889"/>
                      <a14:foregroundMark x1="68502" y1="40000" x2="68502" y2="40000"/>
                      <a14:foregroundMark x1="71560" y1="35556" x2="71560" y2="35556"/>
                      <a14:foregroundMark x1="72783" y1="37778" x2="72783" y2="37778"/>
                      <a14:foregroundMark x1="75535" y1="37778" x2="75535" y2="37778"/>
                      <a14:foregroundMark x1="77676" y1="33333" x2="77676" y2="33333"/>
                      <a14:foregroundMark x1="80428" y1="40000" x2="80428" y2="40000"/>
                      <a14:foregroundMark x1="82263" y1="44444" x2="82263" y2="44444"/>
                      <a14:foregroundMark x1="85627" y1="42222" x2="85627" y2="42222"/>
                      <a14:foregroundMark x1="88685" y1="37778" x2="88685" y2="37778"/>
                      <a14:foregroundMark x1="68196" y1="66667" x2="68196" y2="66667"/>
                      <a14:foregroundMark x1="67890" y1="53333" x2="67890" y2="53333"/>
                      <a14:foregroundMark x1="70948" y1="64444" x2="70948" y2="64444"/>
                      <a14:foregroundMark x1="72477" y1="64444" x2="72477" y2="64444"/>
                      <a14:foregroundMark x1="74618" y1="62222" x2="74618" y2="62222"/>
                      <a14:foregroundMark x1="77982" y1="57778" x2="77982" y2="57778"/>
                      <a14:foregroundMark x1="79205" y1="62222" x2="79205" y2="62222"/>
                      <a14:foregroundMark x1="81651" y1="62222" x2="81651" y2="62222"/>
                      <a14:foregroundMark x1="85015" y1="62222" x2="85015" y2="62222"/>
                      <a14:foregroundMark x1="86239" y1="62222" x2="86239" y2="62222"/>
                      <a14:foregroundMark x1="88991" y1="66667" x2="88991" y2="66667"/>
                      <a14:backgroundMark x1="5199" y1="57778" x2="5199" y2="57778"/>
                      <a14:backgroundMark x1="5199" y1="57778" x2="5199" y2="57778"/>
                      <a14:backgroundMark x1="5199" y1="57778" x2="5199" y2="5777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5920" y="11883573"/>
          <a:ext cx="6585429" cy="791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289047</xdr:colOff>
      <xdr:row>25</xdr:row>
      <xdr:rowOff>61852</xdr:rowOff>
    </xdr:from>
    <xdr:to>
      <xdr:col>0</xdr:col>
      <xdr:colOff>1287118</xdr:colOff>
      <xdr:row>26</xdr:row>
      <xdr:rowOff>779319</xdr:rowOff>
    </xdr:to>
    <xdr:pic>
      <xdr:nvPicPr>
        <xdr:cNvPr id="29" name="Obraz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047" y="11634727"/>
          <a:ext cx="998071" cy="8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25" zoomScale="60" zoomScaleNormal="60" workbookViewId="0">
      <selection activeCell="N51" sqref="N51"/>
    </sheetView>
  </sheetViews>
  <sheetFormatPr defaultRowHeight="14.25"/>
  <cols>
    <col min="1" max="1" width="55.875" style="1" customWidth="1"/>
    <col min="2" max="2" width="12.125" style="1" customWidth="1"/>
    <col min="3" max="3" width="15.75" style="1" customWidth="1"/>
    <col min="4" max="4" width="14.25" style="1" customWidth="1"/>
    <col min="5" max="5" width="12.875" style="1" customWidth="1"/>
    <col min="6" max="6" width="22.75" style="1" customWidth="1"/>
    <col min="7" max="7" width="9" style="1"/>
    <col min="8" max="8" width="11.25" style="1" customWidth="1"/>
    <col min="9" max="9" width="12.5" style="1" customWidth="1"/>
    <col min="10" max="10" width="16.25" style="1" customWidth="1"/>
    <col min="11" max="11" width="25" style="1" customWidth="1"/>
    <col min="12" max="16384" width="9" style="1"/>
  </cols>
  <sheetData>
    <row r="1" spans="1:18" ht="143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8" ht="36" customHeight="1">
      <c r="A2" s="22" t="s">
        <v>12</v>
      </c>
      <c r="B2" s="22"/>
      <c r="C2" s="22"/>
      <c r="D2" s="22"/>
      <c r="E2" s="22"/>
      <c r="F2" s="22"/>
      <c r="G2" s="89" t="s">
        <v>5</v>
      </c>
      <c r="H2" s="89"/>
      <c r="I2" s="89"/>
      <c r="J2" s="89"/>
      <c r="K2" s="89"/>
    </row>
    <row r="3" spans="1:18" s="2" customFormat="1" ht="30.7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8" ht="29.25" customHeight="1">
      <c r="A4" s="99"/>
      <c r="B4" s="99"/>
      <c r="C4" s="99"/>
      <c r="D4" s="99"/>
      <c r="E4" s="99"/>
      <c r="F4" s="99"/>
    </row>
    <row r="5" spans="1:18" s="10" customFormat="1" ht="11.25" customHeight="1">
      <c r="A5" s="23"/>
      <c r="B5" s="23"/>
      <c r="C5" s="23"/>
      <c r="D5" s="23"/>
      <c r="E5" s="23"/>
      <c r="F5" s="23"/>
    </row>
    <row r="6" spans="1:18" ht="74.25" customHeight="1">
      <c r="A6" s="46" t="s">
        <v>0</v>
      </c>
      <c r="B6" s="45" t="s">
        <v>10</v>
      </c>
      <c r="C6" s="9" t="s">
        <v>8</v>
      </c>
      <c r="D6" s="9" t="s">
        <v>4</v>
      </c>
      <c r="E6" s="9" t="s">
        <v>2</v>
      </c>
      <c r="F6" s="11" t="s">
        <v>17</v>
      </c>
      <c r="G6" s="10"/>
      <c r="H6" s="11" t="s">
        <v>6</v>
      </c>
      <c r="I6" s="9" t="s">
        <v>9</v>
      </c>
      <c r="J6" s="9" t="s">
        <v>1</v>
      </c>
      <c r="K6" s="11" t="s">
        <v>18</v>
      </c>
    </row>
    <row r="7" spans="1:18" ht="31.5" customHeight="1">
      <c r="A7" s="19" t="s">
        <v>13</v>
      </c>
      <c r="B7" s="5">
        <v>1</v>
      </c>
      <c r="C7" s="15"/>
      <c r="D7" s="6">
        <f t="shared" ref="D7" si="0">C7*B7</f>
        <v>0</v>
      </c>
      <c r="E7" s="5">
        <v>1</v>
      </c>
      <c r="F7" s="6">
        <f t="shared" ref="F7" si="1">D7*E7</f>
        <v>0</v>
      </c>
      <c r="H7" s="13">
        <v>0.08</v>
      </c>
      <c r="I7" s="3">
        <f t="shared" ref="I7" si="2">C7+C7*H7</f>
        <v>0</v>
      </c>
      <c r="J7" s="3">
        <f t="shared" ref="J7" si="3">F7*H7</f>
        <v>0</v>
      </c>
      <c r="K7" s="3">
        <f>I7*E7*B7</f>
        <v>0</v>
      </c>
    </row>
    <row r="8" spans="1:18" ht="35.25" customHeight="1">
      <c r="A8" s="7" t="s">
        <v>14</v>
      </c>
      <c r="B8" s="7">
        <v>2</v>
      </c>
      <c r="C8" s="16"/>
      <c r="D8" s="8">
        <f>C8*B8</f>
        <v>0</v>
      </c>
      <c r="E8" s="7">
        <v>1</v>
      </c>
      <c r="F8" s="8">
        <f>D8*E8</f>
        <v>0</v>
      </c>
      <c r="H8" s="14">
        <v>0.08</v>
      </c>
      <c r="I8" s="4">
        <f>C8+C8*H8</f>
        <v>0</v>
      </c>
      <c r="J8" s="4">
        <f>F8*H8</f>
        <v>0</v>
      </c>
      <c r="K8" s="4">
        <f>I8*E8*B8</f>
        <v>0</v>
      </c>
    </row>
    <row r="9" spans="1:18" ht="36" customHeight="1">
      <c r="A9" s="5" t="s">
        <v>15</v>
      </c>
      <c r="B9" s="25">
        <v>2</v>
      </c>
      <c r="C9" s="42"/>
      <c r="D9" s="24">
        <f>C9*B9</f>
        <v>0</v>
      </c>
      <c r="E9" s="25">
        <v>1</v>
      </c>
      <c r="F9" s="6">
        <f>D9*E9</f>
        <v>0</v>
      </c>
      <c r="G9" s="21"/>
      <c r="H9" s="38">
        <v>0.23</v>
      </c>
      <c r="I9" s="3">
        <f>C9+C9*H9</f>
        <v>0</v>
      </c>
      <c r="J9" s="3">
        <f>F9*H9</f>
        <v>0</v>
      </c>
      <c r="K9" s="3">
        <f>I9*E9*B9</f>
        <v>0</v>
      </c>
    </row>
    <row r="10" spans="1:18" ht="40.5" customHeight="1" thickBot="1">
      <c r="A10" s="40" t="s">
        <v>16</v>
      </c>
      <c r="B10" s="32">
        <v>1</v>
      </c>
      <c r="C10" s="43"/>
      <c r="D10" s="44">
        <f>C10*B10</f>
        <v>0</v>
      </c>
      <c r="E10" s="32">
        <v>1</v>
      </c>
      <c r="F10" s="41">
        <f>D10*E10</f>
        <v>0</v>
      </c>
      <c r="G10" s="20"/>
      <c r="H10" s="36">
        <v>0.08</v>
      </c>
      <c r="I10" s="70">
        <f>C10+C10*H10</f>
        <v>0</v>
      </c>
      <c r="J10" s="68">
        <f>F10*H10</f>
        <v>0</v>
      </c>
      <c r="K10" s="4">
        <f>I10*E10*B10</f>
        <v>0</v>
      </c>
    </row>
    <row r="11" spans="1:18" ht="40.5" customHeight="1" thickTop="1" thickBot="1">
      <c r="A11" s="104" t="s">
        <v>37</v>
      </c>
      <c r="B11" s="105"/>
      <c r="C11" s="105"/>
      <c r="D11" s="105"/>
      <c r="E11" s="106"/>
      <c r="F11" s="65">
        <f>SUM(F7:F10)</f>
        <v>0</v>
      </c>
      <c r="G11" s="63"/>
      <c r="H11" s="69"/>
      <c r="I11" s="71">
        <f>SUM(I7:I10)</f>
        <v>0</v>
      </c>
      <c r="J11" s="67">
        <f>J7+J8+J9+J10</f>
        <v>0</v>
      </c>
      <c r="K11" s="65">
        <f>SUM(K7:K10)</f>
        <v>0</v>
      </c>
    </row>
    <row r="12" spans="1:18" ht="48.75" customHeight="1">
      <c r="A12" s="53" t="s">
        <v>36</v>
      </c>
      <c r="B12" s="32">
        <v>2</v>
      </c>
      <c r="C12" s="33"/>
      <c r="D12" s="34">
        <f>C12*B12</f>
        <v>0</v>
      </c>
      <c r="E12" s="35">
        <v>1</v>
      </c>
      <c r="F12" s="64">
        <f>D12</f>
        <v>0</v>
      </c>
      <c r="G12" s="51"/>
      <c r="H12" s="36">
        <v>0.23</v>
      </c>
      <c r="I12" s="37">
        <f>C12+C12*H12</f>
        <v>0</v>
      </c>
      <c r="J12" s="37">
        <f>F12*H12</f>
        <v>0</v>
      </c>
      <c r="K12" s="66">
        <f>I12*E12*B12</f>
        <v>0</v>
      </c>
      <c r="R12" s="62"/>
    </row>
    <row r="13" spans="1:18" s="20" customFormat="1" ht="48.75" customHeight="1" thickBot="1">
      <c r="A13" s="26"/>
      <c r="B13" s="26"/>
      <c r="C13" s="27"/>
      <c r="D13" s="28"/>
      <c r="E13" s="29"/>
      <c r="F13" s="39"/>
      <c r="G13" s="51"/>
      <c r="H13" s="30"/>
      <c r="I13" s="31"/>
      <c r="J13" s="31"/>
      <c r="K13" s="52"/>
      <c r="Q13" s="20" t="s">
        <v>19</v>
      </c>
    </row>
    <row r="14" spans="1:18" ht="99" customHeight="1">
      <c r="A14" s="58" t="s">
        <v>33</v>
      </c>
      <c r="B14" s="57" t="s">
        <v>28</v>
      </c>
      <c r="C14" s="55" t="s">
        <v>34</v>
      </c>
      <c r="D14" s="55" t="s">
        <v>32</v>
      </c>
      <c r="E14" s="56" t="s">
        <v>20</v>
      </c>
      <c r="F14" s="107" t="s">
        <v>31</v>
      </c>
      <c r="G14" s="108"/>
      <c r="H14" s="109"/>
      <c r="I14" s="54" t="s">
        <v>29</v>
      </c>
      <c r="J14" s="55" t="s">
        <v>35</v>
      </c>
      <c r="K14" s="107" t="s">
        <v>30</v>
      </c>
      <c r="L14" s="108"/>
      <c r="M14" s="109"/>
      <c r="P14" s="20"/>
    </row>
    <row r="15" spans="1:18" ht="30" customHeight="1">
      <c r="A15" s="59" t="s">
        <v>22</v>
      </c>
      <c r="B15" s="72">
        <f>F11</f>
        <v>0</v>
      </c>
      <c r="C15" s="73">
        <f>F12</f>
        <v>0</v>
      </c>
      <c r="D15" s="84">
        <v>1</v>
      </c>
      <c r="E15" s="84">
        <v>7</v>
      </c>
      <c r="F15" s="100">
        <f>B15*E15+C15*D15</f>
        <v>0</v>
      </c>
      <c r="G15" s="100"/>
      <c r="H15" s="101"/>
      <c r="I15" s="78">
        <f>K11</f>
        <v>0</v>
      </c>
      <c r="J15" s="79">
        <f>K12</f>
        <v>0</v>
      </c>
      <c r="K15" s="100">
        <f>I15*E15+J15*D15</f>
        <v>0</v>
      </c>
      <c r="L15" s="100"/>
      <c r="M15" s="101"/>
    </row>
    <row r="16" spans="1:18" ht="35.25" customHeight="1">
      <c r="A16" s="60" t="s">
        <v>21</v>
      </c>
      <c r="B16" s="74">
        <f>F11</f>
        <v>0</v>
      </c>
      <c r="C16" s="75">
        <f>F12</f>
        <v>0</v>
      </c>
      <c r="D16" s="85">
        <v>2</v>
      </c>
      <c r="E16" s="85">
        <v>14</v>
      </c>
      <c r="F16" s="91">
        <f t="shared" ref="F16:F19" si="4">B16*E16+C16*D16</f>
        <v>0</v>
      </c>
      <c r="G16" s="91"/>
      <c r="H16" s="92"/>
      <c r="I16" s="80">
        <f>K11</f>
        <v>0</v>
      </c>
      <c r="J16" s="81">
        <f>K12</f>
        <v>0</v>
      </c>
      <c r="K16" s="102">
        <f t="shared" ref="K16:K21" si="5">I16*E16+J16*D16</f>
        <v>0</v>
      </c>
      <c r="L16" s="102"/>
      <c r="M16" s="103"/>
    </row>
    <row r="17" spans="1:17" ht="35.25" customHeight="1">
      <c r="A17" s="59" t="s">
        <v>23</v>
      </c>
      <c r="B17" s="72">
        <f>F11</f>
        <v>0</v>
      </c>
      <c r="C17" s="73">
        <f>F12</f>
        <v>0</v>
      </c>
      <c r="D17" s="84">
        <v>1</v>
      </c>
      <c r="E17" s="84">
        <v>7</v>
      </c>
      <c r="F17" s="100">
        <f t="shared" si="4"/>
        <v>0</v>
      </c>
      <c r="G17" s="100"/>
      <c r="H17" s="101"/>
      <c r="I17" s="78">
        <f>K11</f>
        <v>0</v>
      </c>
      <c r="J17" s="79">
        <f>K12</f>
        <v>0</v>
      </c>
      <c r="K17" s="100">
        <f t="shared" si="5"/>
        <v>0</v>
      </c>
      <c r="L17" s="100"/>
      <c r="M17" s="101"/>
    </row>
    <row r="18" spans="1:17" ht="35.25" customHeight="1">
      <c r="A18" s="60" t="s">
        <v>24</v>
      </c>
      <c r="B18" s="74">
        <f>F11</f>
        <v>0</v>
      </c>
      <c r="C18" s="75">
        <f>F12</f>
        <v>0</v>
      </c>
      <c r="D18" s="85">
        <v>2</v>
      </c>
      <c r="E18" s="85">
        <v>14</v>
      </c>
      <c r="F18" s="91">
        <f t="shared" si="4"/>
        <v>0</v>
      </c>
      <c r="G18" s="91"/>
      <c r="H18" s="92"/>
      <c r="I18" s="80">
        <f>K11</f>
        <v>0</v>
      </c>
      <c r="J18" s="81">
        <f>K12</f>
        <v>0</v>
      </c>
      <c r="K18" s="102">
        <f t="shared" si="5"/>
        <v>0</v>
      </c>
      <c r="L18" s="102"/>
      <c r="M18" s="103"/>
    </row>
    <row r="19" spans="1:17" ht="35.25" customHeight="1">
      <c r="A19" s="59" t="s">
        <v>25</v>
      </c>
      <c r="B19" s="72">
        <f>F11</f>
        <v>0</v>
      </c>
      <c r="C19" s="73">
        <f>F12</f>
        <v>0</v>
      </c>
      <c r="D19" s="84">
        <v>2</v>
      </c>
      <c r="E19" s="84">
        <v>14</v>
      </c>
      <c r="F19" s="100">
        <f t="shared" si="4"/>
        <v>0</v>
      </c>
      <c r="G19" s="100"/>
      <c r="H19" s="101"/>
      <c r="I19" s="78">
        <f>K11</f>
        <v>0</v>
      </c>
      <c r="J19" s="79">
        <f>K12</f>
        <v>0</v>
      </c>
      <c r="K19" s="100">
        <f t="shared" si="5"/>
        <v>0</v>
      </c>
      <c r="L19" s="100"/>
      <c r="M19" s="101"/>
    </row>
    <row r="20" spans="1:17" ht="35.25" customHeight="1">
      <c r="A20" s="60" t="s">
        <v>26</v>
      </c>
      <c r="B20" s="74">
        <f>F11</f>
        <v>0</v>
      </c>
      <c r="C20" s="75">
        <f>F12</f>
        <v>0</v>
      </c>
      <c r="D20" s="85">
        <v>2</v>
      </c>
      <c r="E20" s="85">
        <v>14</v>
      </c>
      <c r="F20" s="91">
        <f>B20*E20+C20*D20</f>
        <v>0</v>
      </c>
      <c r="G20" s="91"/>
      <c r="H20" s="92"/>
      <c r="I20" s="80">
        <f>K11</f>
        <v>0</v>
      </c>
      <c r="J20" s="81">
        <f>K12</f>
        <v>0</v>
      </c>
      <c r="K20" s="102">
        <f t="shared" si="5"/>
        <v>0</v>
      </c>
      <c r="L20" s="102"/>
      <c r="M20" s="103"/>
      <c r="Q20" s="1" t="s">
        <v>19</v>
      </c>
    </row>
    <row r="21" spans="1:17" ht="35.25" customHeight="1" thickBot="1">
      <c r="A21" s="61" t="s">
        <v>27</v>
      </c>
      <c r="B21" s="76">
        <f>F11</f>
        <v>0</v>
      </c>
      <c r="C21" s="77">
        <f>F12</f>
        <v>0</v>
      </c>
      <c r="D21" s="86">
        <v>2</v>
      </c>
      <c r="E21" s="86">
        <v>14</v>
      </c>
      <c r="F21" s="93">
        <f t="shared" ref="F21" si="6">B21*E21+C21*D21</f>
        <v>0</v>
      </c>
      <c r="G21" s="93"/>
      <c r="H21" s="94"/>
      <c r="I21" s="82">
        <f>K11</f>
        <v>0</v>
      </c>
      <c r="J21" s="83">
        <f>K12</f>
        <v>0</v>
      </c>
      <c r="K21" s="93">
        <f t="shared" si="5"/>
        <v>0</v>
      </c>
      <c r="L21" s="93"/>
      <c r="M21" s="94"/>
    </row>
    <row r="22" spans="1:17" ht="35.25" customHeight="1" thickBot="1">
      <c r="A22" s="50"/>
      <c r="B22" s="18"/>
      <c r="C22" s="18"/>
      <c r="D22" s="18"/>
      <c r="E22" s="47"/>
      <c r="F22" s="95">
        <f>SUM(F15:F21)</f>
        <v>0</v>
      </c>
      <c r="G22" s="96"/>
      <c r="H22" s="97"/>
      <c r="I22" s="18"/>
      <c r="J22" s="18"/>
      <c r="K22" s="95">
        <f>SUM(K15:K21)</f>
        <v>0</v>
      </c>
      <c r="L22" s="96"/>
      <c r="M22" s="97"/>
    </row>
    <row r="23" spans="1:17" ht="35.25" customHeight="1">
      <c r="A23" s="50"/>
      <c r="B23" s="18"/>
      <c r="C23" s="18"/>
      <c r="D23" s="18"/>
      <c r="E23" s="47"/>
      <c r="F23" s="48"/>
      <c r="G23" s="18"/>
      <c r="H23" s="18"/>
      <c r="I23" s="18"/>
      <c r="J23" s="18"/>
      <c r="K23" s="49"/>
    </row>
    <row r="24" spans="1:17" ht="15">
      <c r="A24" s="12" t="s">
        <v>7</v>
      </c>
    </row>
    <row r="25" spans="1:17" ht="15">
      <c r="A25" s="12"/>
    </row>
    <row r="27" spans="1:17" ht="66.75" customHeight="1">
      <c r="A27" s="87" t="s">
        <v>11</v>
      </c>
      <c r="B27" s="87"/>
      <c r="C27" s="87"/>
      <c r="D27" s="87"/>
      <c r="E27" s="87"/>
      <c r="F27" s="87"/>
      <c r="G27" s="87"/>
      <c r="H27" s="87"/>
    </row>
    <row r="28" spans="1:17" ht="15" customHeight="1">
      <c r="A28" s="17"/>
    </row>
    <row r="29" spans="1:17" ht="14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7" ht="14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</sheetData>
  <sheetProtection selectLockedCells="1"/>
  <mergeCells count="25">
    <mergeCell ref="A1:K1"/>
    <mergeCell ref="A4:F4"/>
    <mergeCell ref="K19:M19"/>
    <mergeCell ref="K20:M20"/>
    <mergeCell ref="K21:M21"/>
    <mergeCell ref="A11:E11"/>
    <mergeCell ref="K14:M14"/>
    <mergeCell ref="K15:M15"/>
    <mergeCell ref="K16:M16"/>
    <mergeCell ref="K17:M17"/>
    <mergeCell ref="K18:M18"/>
    <mergeCell ref="F14:H14"/>
    <mergeCell ref="F15:H15"/>
    <mergeCell ref="F16:H16"/>
    <mergeCell ref="F17:H17"/>
    <mergeCell ref="F18:H18"/>
    <mergeCell ref="A27:H27"/>
    <mergeCell ref="A29:N30"/>
    <mergeCell ref="G2:K2"/>
    <mergeCell ref="A3:K3"/>
    <mergeCell ref="F20:H20"/>
    <mergeCell ref="F21:H21"/>
    <mergeCell ref="F22:H22"/>
    <mergeCell ref="K22:M22"/>
    <mergeCell ref="F19:H19"/>
  </mergeCells>
  <pageMargins left="0.23622047244094491" right="0.23622047244094491" top="0" bottom="0" header="0.31496062992125984" footer="0.31496062992125984"/>
  <pageSetup paperSize="9" scale="48" firstPageNumber="0" fitToHeight="0" orientation="landscape" r:id="rId1"/>
  <headerFooter alignWithMargins="0"/>
  <colBreaks count="1" manualBreakCount="1">
    <brk id="6" max="1048575" man="1"/>
  </colBreaks>
  <ignoredErrors>
    <ignoredError sqref="I11:K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ROPS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Biechowiak</dc:creator>
  <cp:lastModifiedBy>Katarzyna Sieradzka</cp:lastModifiedBy>
  <cp:lastPrinted>2019-12-19T13:04:45Z</cp:lastPrinted>
  <dcterms:created xsi:type="dcterms:W3CDTF">2019-01-22T08:52:59Z</dcterms:created>
  <dcterms:modified xsi:type="dcterms:W3CDTF">2019-12-19T14:06:41Z</dcterms:modified>
</cp:coreProperties>
</file>