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p\ZamPub\2 0 2 2   R O K\112 PN ZP D 2022 Anestezjologia O\SWZ\"/>
    </mc:Choice>
  </mc:AlternateContent>
  <bookViews>
    <workbookView xWindow="0" yWindow="0" windowWidth="25200" windowHeight="11280"/>
  </bookViews>
  <sheets>
    <sheet name="Arkusz1" sheetId="1" r:id="rId1"/>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01" i="1" l="1"/>
  <c r="K924" i="1" l="1"/>
  <c r="L924" i="1" s="1"/>
  <c r="J924" i="1"/>
  <c r="K923" i="1"/>
  <c r="K925" i="1" s="1"/>
  <c r="J923" i="1"/>
  <c r="K917" i="1"/>
  <c r="J917" i="1"/>
  <c r="L911" i="1"/>
  <c r="L912" i="1" s="1"/>
  <c r="L914" i="1" s="1"/>
  <c r="K911" i="1"/>
  <c r="K912" i="1" s="1"/>
  <c r="J911" i="1"/>
  <c r="K906" i="1"/>
  <c r="K907" i="1" s="1"/>
  <c r="K905" i="1"/>
  <c r="L905" i="1" s="1"/>
  <c r="L906" i="1" s="1"/>
  <c r="J905" i="1"/>
  <c r="K898" i="1"/>
  <c r="L898" i="1" s="1"/>
  <c r="J898" i="1"/>
  <c r="L897" i="1"/>
  <c r="K897" i="1"/>
  <c r="J897" i="1"/>
  <c r="L896" i="1"/>
  <c r="K896" i="1"/>
  <c r="J896" i="1"/>
  <c r="K895" i="1"/>
  <c r="L895" i="1" s="1"/>
  <c r="J895" i="1"/>
  <c r="L894" i="1"/>
  <c r="K894" i="1"/>
  <c r="K899" i="1" s="1"/>
  <c r="J894" i="1"/>
  <c r="K887" i="1"/>
  <c r="L887" i="1" s="1"/>
  <c r="J887" i="1"/>
  <c r="L886" i="1"/>
  <c r="K886" i="1"/>
  <c r="J886" i="1"/>
  <c r="K885" i="1"/>
  <c r="L885" i="1" s="1"/>
  <c r="J885" i="1"/>
  <c r="L884" i="1"/>
  <c r="K884" i="1"/>
  <c r="J884" i="1"/>
  <c r="K883" i="1"/>
  <c r="L883" i="1" s="1"/>
  <c r="J883" i="1"/>
  <c r="L882" i="1"/>
  <c r="K882" i="1"/>
  <c r="J882" i="1"/>
  <c r="K881" i="1"/>
  <c r="L881" i="1" s="1"/>
  <c r="J881" i="1"/>
  <c r="L880" i="1"/>
  <c r="K880" i="1"/>
  <c r="J880" i="1"/>
  <c r="K879" i="1"/>
  <c r="L879" i="1" s="1"/>
  <c r="J879" i="1"/>
  <c r="L878" i="1"/>
  <c r="K878" i="1"/>
  <c r="J878" i="1"/>
  <c r="K877" i="1"/>
  <c r="L877" i="1" s="1"/>
  <c r="J877" i="1"/>
  <c r="L876" i="1"/>
  <c r="K876" i="1"/>
  <c r="J876" i="1"/>
  <c r="K875" i="1"/>
  <c r="L875" i="1" s="1"/>
  <c r="J875" i="1"/>
  <c r="L874" i="1"/>
  <c r="K874" i="1"/>
  <c r="J874" i="1"/>
  <c r="K873" i="1"/>
  <c r="L873" i="1" s="1"/>
  <c r="J873" i="1"/>
  <c r="L872" i="1"/>
  <c r="K872" i="1"/>
  <c r="J872" i="1"/>
  <c r="K871" i="1"/>
  <c r="L871" i="1" s="1"/>
  <c r="J871" i="1"/>
  <c r="L870" i="1"/>
  <c r="K870" i="1"/>
  <c r="J870" i="1"/>
  <c r="K869" i="1"/>
  <c r="L869" i="1" s="1"/>
  <c r="J869" i="1"/>
  <c r="L868" i="1"/>
  <c r="K868" i="1"/>
  <c r="J868" i="1"/>
  <c r="K867" i="1"/>
  <c r="L867" i="1" s="1"/>
  <c r="J867" i="1"/>
  <c r="L866" i="1"/>
  <c r="K866" i="1"/>
  <c r="J866" i="1"/>
  <c r="K859" i="1"/>
  <c r="L859" i="1" s="1"/>
  <c r="J859" i="1"/>
  <c r="L858" i="1"/>
  <c r="K858" i="1"/>
  <c r="J858" i="1"/>
  <c r="K857" i="1"/>
  <c r="L857" i="1" s="1"/>
  <c r="J857" i="1"/>
  <c r="L856" i="1"/>
  <c r="K856" i="1"/>
  <c r="J856" i="1"/>
  <c r="K855" i="1"/>
  <c r="J855" i="1"/>
  <c r="L847" i="1"/>
  <c r="L848" i="1" s="1"/>
  <c r="L850" i="1" s="1"/>
  <c r="K847" i="1"/>
  <c r="K848" i="1" s="1"/>
  <c r="I847" i="1"/>
  <c r="K842" i="1"/>
  <c r="K843" i="1" s="1"/>
  <c r="K841" i="1"/>
  <c r="L841" i="1" s="1"/>
  <c r="L842" i="1" s="1"/>
  <c r="I841" i="1"/>
  <c r="L836" i="1"/>
  <c r="L837" i="1" s="1"/>
  <c r="L835" i="1"/>
  <c r="K835" i="1"/>
  <c r="K836" i="1" s="1"/>
  <c r="I835" i="1"/>
  <c r="K829" i="1"/>
  <c r="I829" i="1"/>
  <c r="L822" i="1"/>
  <c r="L823" i="1" s="1"/>
  <c r="L825" i="1" s="1"/>
  <c r="K822" i="1"/>
  <c r="K823" i="1" s="1"/>
  <c r="I822" i="1"/>
  <c r="K816" i="1"/>
  <c r="K817" i="1" s="1"/>
  <c r="K815" i="1"/>
  <c r="L815" i="1" s="1"/>
  <c r="L816" i="1" s="1"/>
  <c r="I815" i="1"/>
  <c r="L809" i="1"/>
  <c r="L810" i="1" s="1"/>
  <c r="L808" i="1"/>
  <c r="K808" i="1"/>
  <c r="K809" i="1" s="1"/>
  <c r="I808" i="1"/>
  <c r="K801" i="1"/>
  <c r="L801" i="1" s="1"/>
  <c r="K795" i="1"/>
  <c r="L795" i="1" s="1"/>
  <c r="I795" i="1"/>
  <c r="L794" i="1"/>
  <c r="K794" i="1"/>
  <c r="I794" i="1"/>
  <c r="K793" i="1"/>
  <c r="L793" i="1" s="1"/>
  <c r="I793" i="1"/>
  <c r="L792" i="1"/>
  <c r="L796" i="1" s="1"/>
  <c r="K792" i="1"/>
  <c r="I792" i="1"/>
  <c r="K786" i="1"/>
  <c r="K785" i="1"/>
  <c r="L785" i="1" s="1"/>
  <c r="I785" i="1"/>
  <c r="L784" i="1"/>
  <c r="K784" i="1"/>
  <c r="I784" i="1"/>
  <c r="K783" i="1"/>
  <c r="L783" i="1" s="1"/>
  <c r="I783" i="1"/>
  <c r="L782" i="1"/>
  <c r="K782" i="1"/>
  <c r="I782" i="1"/>
  <c r="K781" i="1"/>
  <c r="L781" i="1" s="1"/>
  <c r="L786" i="1" s="1"/>
  <c r="I781" i="1"/>
  <c r="L775" i="1"/>
  <c r="K775" i="1"/>
  <c r="I775" i="1"/>
  <c r="K774" i="1"/>
  <c r="L774" i="1" s="1"/>
  <c r="I774" i="1"/>
  <c r="L773" i="1"/>
  <c r="K773" i="1"/>
  <c r="I773" i="1"/>
  <c r="K772" i="1"/>
  <c r="L772" i="1" s="1"/>
  <c r="I772" i="1"/>
  <c r="L771" i="1"/>
  <c r="K771" i="1"/>
  <c r="I771" i="1"/>
  <c r="K770" i="1"/>
  <c r="K776" i="1" s="1"/>
  <c r="I770" i="1"/>
  <c r="L764" i="1"/>
  <c r="K764" i="1"/>
  <c r="J764" i="1"/>
  <c r="K763" i="1"/>
  <c r="K765" i="1" s="1"/>
  <c r="J763" i="1"/>
  <c r="L756" i="1"/>
  <c r="K756" i="1"/>
  <c r="J756" i="1"/>
  <c r="K755" i="1"/>
  <c r="K757" i="1" s="1"/>
  <c r="J755" i="1"/>
  <c r="L748" i="1"/>
  <c r="K748" i="1"/>
  <c r="J748" i="1"/>
  <c r="K747" i="1"/>
  <c r="K749" i="1" s="1"/>
  <c r="J747" i="1"/>
  <c r="L741" i="1"/>
  <c r="L740" i="1"/>
  <c r="K740" i="1"/>
  <c r="K741" i="1" s="1"/>
  <c r="J740" i="1"/>
  <c r="K733" i="1"/>
  <c r="J733" i="1"/>
  <c r="L732" i="1"/>
  <c r="K732" i="1"/>
  <c r="J732" i="1"/>
  <c r="K725" i="1"/>
  <c r="J725" i="1"/>
  <c r="L719" i="1"/>
  <c r="K719" i="1"/>
  <c r="J719" i="1"/>
  <c r="K718" i="1"/>
  <c r="L718" i="1" s="1"/>
  <c r="J718" i="1"/>
  <c r="L717" i="1"/>
  <c r="K717" i="1"/>
  <c r="J717" i="1"/>
  <c r="K716" i="1"/>
  <c r="L716" i="1" s="1"/>
  <c r="L720" i="1" s="1"/>
  <c r="L722" i="1" s="1"/>
  <c r="J716" i="1"/>
  <c r="L712" i="1"/>
  <c r="L710" i="1"/>
  <c r="L711" i="1" s="1"/>
  <c r="L707" i="1"/>
  <c r="K707" i="1"/>
  <c r="K710" i="1" s="1"/>
  <c r="J707" i="1"/>
  <c r="K700" i="1"/>
  <c r="J700" i="1"/>
  <c r="L693" i="1"/>
  <c r="K693" i="1"/>
  <c r="J693" i="1"/>
  <c r="K692" i="1"/>
  <c r="L692" i="1" s="1"/>
  <c r="J692" i="1"/>
  <c r="L691" i="1"/>
  <c r="K691" i="1"/>
  <c r="J691" i="1"/>
  <c r="K684" i="1"/>
  <c r="J684" i="1"/>
  <c r="L680" i="1"/>
  <c r="L678" i="1"/>
  <c r="L679" i="1" s="1"/>
  <c r="L681" i="1" s="1"/>
  <c r="K678" i="1"/>
  <c r="K679" i="1" s="1"/>
  <c r="J678" i="1"/>
  <c r="K675" i="1"/>
  <c r="K673" i="1"/>
  <c r="K674" i="1" s="1"/>
  <c r="K672" i="1"/>
  <c r="L672" i="1" s="1"/>
  <c r="J672" i="1"/>
  <c r="L671" i="1"/>
  <c r="L673" i="1" s="1"/>
  <c r="K671" i="1"/>
  <c r="J671" i="1"/>
  <c r="K663" i="1"/>
  <c r="K662" i="1"/>
  <c r="L662" i="1" s="1"/>
  <c r="L663" i="1" s="1"/>
  <c r="J662" i="1"/>
  <c r="L657" i="1"/>
  <c r="L656" i="1"/>
  <c r="K656" i="1"/>
  <c r="K657" i="1" s="1"/>
  <c r="J656" i="1"/>
  <c r="K649" i="1"/>
  <c r="J649" i="1"/>
  <c r="L642" i="1"/>
  <c r="L643" i="1" s="1"/>
  <c r="K642" i="1"/>
  <c r="K643" i="1" s="1"/>
  <c r="J642" i="1"/>
  <c r="K637" i="1"/>
  <c r="K636" i="1"/>
  <c r="L636" i="1" s="1"/>
  <c r="J636" i="1"/>
  <c r="L635" i="1"/>
  <c r="K635" i="1"/>
  <c r="J635" i="1"/>
  <c r="K634" i="1"/>
  <c r="L634" i="1" s="1"/>
  <c r="J634" i="1"/>
  <c r="L633" i="1"/>
  <c r="L637" i="1" s="1"/>
  <c r="K633" i="1"/>
  <c r="J633" i="1"/>
  <c r="K628" i="1"/>
  <c r="K627" i="1"/>
  <c r="K629" i="1" s="1"/>
  <c r="K626" i="1"/>
  <c r="L626" i="1" s="1"/>
  <c r="J626" i="1"/>
  <c r="L625" i="1"/>
  <c r="L627" i="1" s="1"/>
  <c r="K625" i="1"/>
  <c r="J625" i="1"/>
  <c r="K618" i="1"/>
  <c r="L618" i="1" s="1"/>
  <c r="L619" i="1" s="1"/>
  <c r="J618" i="1"/>
  <c r="L614" i="1"/>
  <c r="L612" i="1"/>
  <c r="L613" i="1" s="1"/>
  <c r="L611" i="1"/>
  <c r="K611" i="1"/>
  <c r="K612" i="1" s="1"/>
  <c r="J611" i="1"/>
  <c r="K606" i="1"/>
  <c r="K605" i="1"/>
  <c r="L605" i="1" s="1"/>
  <c r="L606" i="1" s="1"/>
  <c r="J605" i="1"/>
  <c r="K599" i="1"/>
  <c r="L599" i="1" s="1"/>
  <c r="J599" i="1"/>
  <c r="K598" i="1"/>
  <c r="K600" i="1" s="1"/>
  <c r="J598" i="1"/>
  <c r="L595" i="1"/>
  <c r="L593" i="1"/>
  <c r="L594" i="1" s="1"/>
  <c r="L587" i="1"/>
  <c r="K587" i="1"/>
  <c r="K593" i="1" s="1"/>
  <c r="J587" i="1"/>
  <c r="K581" i="1"/>
  <c r="J581" i="1"/>
  <c r="L575" i="1"/>
  <c r="K575" i="1"/>
  <c r="J575" i="1"/>
  <c r="K568" i="1"/>
  <c r="J568" i="1"/>
  <c r="K561" i="1"/>
  <c r="K562" i="1" s="1"/>
  <c r="L560" i="1"/>
  <c r="L561" i="1" s="1"/>
  <c r="L563" i="1" s="1"/>
  <c r="K560" i="1"/>
  <c r="J560" i="1"/>
  <c r="K554" i="1"/>
  <c r="K555" i="1" s="1"/>
  <c r="K553" i="1"/>
  <c r="L553" i="1" s="1"/>
  <c r="J553" i="1"/>
  <c r="L552" i="1"/>
  <c r="L554" i="1" s="1"/>
  <c r="K552" i="1"/>
  <c r="J552" i="1"/>
  <c r="K548" i="1"/>
  <c r="K546" i="1"/>
  <c r="K547" i="1" s="1"/>
  <c r="K545" i="1"/>
  <c r="L545" i="1" s="1"/>
  <c r="L546" i="1" s="1"/>
  <c r="J545" i="1"/>
  <c r="L541" i="1"/>
  <c r="L539" i="1"/>
  <c r="L540" i="1" s="1"/>
  <c r="L538" i="1"/>
  <c r="K538" i="1"/>
  <c r="K539" i="1" s="1"/>
  <c r="J538" i="1"/>
  <c r="K531" i="1"/>
  <c r="J531" i="1"/>
  <c r="L530" i="1"/>
  <c r="K530" i="1"/>
  <c r="J530" i="1"/>
  <c r="K523" i="1"/>
  <c r="J523" i="1"/>
  <c r="L515" i="1"/>
  <c r="K515" i="1"/>
  <c r="J515" i="1"/>
  <c r="K514" i="1"/>
  <c r="L514" i="1" s="1"/>
  <c r="J514" i="1"/>
  <c r="L513" i="1"/>
  <c r="K513" i="1"/>
  <c r="J513" i="1"/>
  <c r="K512" i="1"/>
  <c r="L512" i="1" s="1"/>
  <c r="J512" i="1"/>
  <c r="L511" i="1"/>
  <c r="K511" i="1"/>
  <c r="J511" i="1"/>
  <c r="K505" i="1"/>
  <c r="K506" i="1" s="1"/>
  <c r="K504" i="1"/>
  <c r="L504" i="1" s="1"/>
  <c r="I504" i="1"/>
  <c r="L503" i="1"/>
  <c r="K503" i="1"/>
  <c r="I503" i="1"/>
  <c r="K502" i="1"/>
  <c r="L502" i="1" s="1"/>
  <c r="I502" i="1"/>
  <c r="L501" i="1"/>
  <c r="K501" i="1"/>
  <c r="I501" i="1"/>
  <c r="K500" i="1"/>
  <c r="L500" i="1" s="1"/>
  <c r="I500" i="1"/>
  <c r="L499" i="1"/>
  <c r="L505" i="1" s="1"/>
  <c r="K499" i="1"/>
  <c r="I499" i="1"/>
  <c r="K494" i="1"/>
  <c r="K495" i="1" s="1"/>
  <c r="K493" i="1"/>
  <c r="L493" i="1" s="1"/>
  <c r="J493" i="1"/>
  <c r="L492" i="1"/>
  <c r="K492" i="1"/>
  <c r="J492" i="1"/>
  <c r="K491" i="1"/>
  <c r="L491" i="1" s="1"/>
  <c r="J491" i="1"/>
  <c r="L490" i="1"/>
  <c r="L494" i="1" s="1"/>
  <c r="K490" i="1"/>
  <c r="J490" i="1"/>
  <c r="K484" i="1"/>
  <c r="J484" i="1"/>
  <c r="L477" i="1"/>
  <c r="K477" i="1"/>
  <c r="J477" i="1"/>
  <c r="K476" i="1"/>
  <c r="L476" i="1" s="1"/>
  <c r="J476" i="1"/>
  <c r="L475" i="1"/>
  <c r="K475" i="1"/>
  <c r="J475" i="1"/>
  <c r="K474" i="1"/>
  <c r="L474" i="1" s="1"/>
  <c r="J474" i="1"/>
  <c r="L473" i="1"/>
  <c r="K473" i="1"/>
  <c r="J473" i="1"/>
  <c r="K472" i="1"/>
  <c r="L472" i="1" s="1"/>
  <c r="J472" i="1"/>
  <c r="L471" i="1"/>
  <c r="K471" i="1"/>
  <c r="J471" i="1"/>
  <c r="K464" i="1"/>
  <c r="J464" i="1"/>
  <c r="L463" i="1"/>
  <c r="K463" i="1"/>
  <c r="J463" i="1"/>
  <c r="K456" i="1"/>
  <c r="J456" i="1"/>
  <c r="L451" i="1"/>
  <c r="L449" i="1"/>
  <c r="L450" i="1" s="1"/>
  <c r="L452" i="1" s="1"/>
  <c r="K449" i="1"/>
  <c r="K450" i="1" s="1"/>
  <c r="J449" i="1"/>
  <c r="K441" i="1"/>
  <c r="L441" i="1" s="1"/>
  <c r="J441" i="1"/>
  <c r="L440" i="1"/>
  <c r="K440" i="1"/>
  <c r="J440" i="1"/>
  <c r="K439" i="1"/>
  <c r="L439" i="1" s="1"/>
  <c r="J439" i="1"/>
  <c r="L438" i="1"/>
  <c r="K438" i="1"/>
  <c r="J438" i="1"/>
  <c r="K437" i="1"/>
  <c r="L437" i="1" s="1"/>
  <c r="J437" i="1"/>
  <c r="L436" i="1"/>
  <c r="K436" i="1"/>
  <c r="J436" i="1"/>
  <c r="K435" i="1"/>
  <c r="L435" i="1" s="1"/>
  <c r="J435" i="1"/>
  <c r="L434" i="1"/>
  <c r="K434" i="1"/>
  <c r="J434" i="1"/>
  <c r="K433" i="1"/>
  <c r="L433" i="1" s="1"/>
  <c r="L442" i="1" s="1"/>
  <c r="J433" i="1"/>
  <c r="K425" i="1"/>
  <c r="L425" i="1" s="1"/>
  <c r="J425" i="1"/>
  <c r="L424" i="1"/>
  <c r="K424" i="1"/>
  <c r="J424" i="1"/>
  <c r="L423" i="1"/>
  <c r="K423" i="1"/>
  <c r="J423" i="1"/>
  <c r="K422" i="1"/>
  <c r="L422" i="1" s="1"/>
  <c r="J422" i="1"/>
  <c r="K421" i="1"/>
  <c r="L421" i="1" s="1"/>
  <c r="J421" i="1"/>
  <c r="K420" i="1"/>
  <c r="L420" i="1" s="1"/>
  <c r="J420" i="1"/>
  <c r="L419" i="1"/>
  <c r="K419" i="1"/>
  <c r="J419" i="1"/>
  <c r="K418" i="1"/>
  <c r="J418" i="1"/>
  <c r="L411" i="1"/>
  <c r="K411" i="1"/>
  <c r="J411" i="1"/>
  <c r="K410" i="1"/>
  <c r="L410" i="1" s="1"/>
  <c r="J410" i="1"/>
  <c r="K409" i="1"/>
  <c r="L409" i="1" s="1"/>
  <c r="J409" i="1"/>
  <c r="L408" i="1"/>
  <c r="K408" i="1"/>
  <c r="J408" i="1"/>
  <c r="L407" i="1"/>
  <c r="K407" i="1"/>
  <c r="J407" i="1"/>
  <c r="K406" i="1"/>
  <c r="J406" i="1"/>
  <c r="L401" i="1"/>
  <c r="K400" i="1"/>
  <c r="K401" i="1" s="1"/>
  <c r="L399" i="1"/>
  <c r="L400" i="1" s="1"/>
  <c r="L402" i="1" s="1"/>
  <c r="K399" i="1"/>
  <c r="I399" i="1"/>
  <c r="K393" i="1"/>
  <c r="L393" i="1" s="1"/>
  <c r="K392" i="1"/>
  <c r="L392" i="1" s="1"/>
  <c r="I392" i="1"/>
  <c r="K391" i="1"/>
  <c r="L391" i="1" s="1"/>
  <c r="I391" i="1"/>
  <c r="K390" i="1"/>
  <c r="L390" i="1" s="1"/>
  <c r="L394" i="1" s="1"/>
  <c r="I390" i="1"/>
  <c r="K382" i="1"/>
  <c r="L382" i="1" s="1"/>
  <c r="L385" i="1" s="1"/>
  <c r="J382" i="1"/>
  <c r="L381" i="1"/>
  <c r="K381" i="1"/>
  <c r="K385" i="1" s="1"/>
  <c r="J381" i="1"/>
  <c r="L374" i="1"/>
  <c r="K374" i="1"/>
  <c r="J374" i="1"/>
  <c r="L373" i="1"/>
  <c r="K373" i="1"/>
  <c r="J373" i="1"/>
  <c r="L372" i="1"/>
  <c r="K372" i="1"/>
  <c r="J372" i="1"/>
  <c r="K371" i="1"/>
  <c r="L371" i="1" s="1"/>
  <c r="L375" i="1" s="1"/>
  <c r="J371" i="1"/>
  <c r="L370" i="1"/>
  <c r="K370" i="1"/>
  <c r="J370" i="1"/>
  <c r="L369" i="1"/>
  <c r="K369" i="1"/>
  <c r="J369" i="1"/>
  <c r="K362" i="1"/>
  <c r="L362" i="1" s="1"/>
  <c r="J362" i="1"/>
  <c r="L361" i="1"/>
  <c r="K361" i="1"/>
  <c r="J361" i="1"/>
  <c r="L360" i="1"/>
  <c r="K360" i="1"/>
  <c r="J360" i="1"/>
  <c r="K359" i="1"/>
  <c r="J359" i="1"/>
  <c r="L352" i="1"/>
  <c r="K352" i="1"/>
  <c r="J352" i="1"/>
  <c r="K351" i="1"/>
  <c r="L351" i="1" s="1"/>
  <c r="J351" i="1"/>
  <c r="K350" i="1"/>
  <c r="L350" i="1" s="1"/>
  <c r="J350" i="1"/>
  <c r="L349" i="1"/>
  <c r="K349" i="1"/>
  <c r="J349" i="1"/>
  <c r="L348" i="1"/>
  <c r="K348" i="1"/>
  <c r="J348" i="1"/>
  <c r="K347" i="1"/>
  <c r="J347" i="1"/>
  <c r="L337" i="1"/>
  <c r="K337" i="1"/>
  <c r="J337" i="1"/>
  <c r="K336" i="1"/>
  <c r="L336" i="1" s="1"/>
  <c r="J336" i="1"/>
  <c r="K335" i="1"/>
  <c r="L335" i="1" s="1"/>
  <c r="J335" i="1"/>
  <c r="L334" i="1"/>
  <c r="K334" i="1"/>
  <c r="J334" i="1"/>
  <c r="L333" i="1"/>
  <c r="K333" i="1"/>
  <c r="K342" i="1" s="1"/>
  <c r="J333" i="1"/>
  <c r="L326" i="1"/>
  <c r="K326" i="1"/>
  <c r="J326" i="1"/>
  <c r="L324" i="1"/>
  <c r="K324" i="1"/>
  <c r="J324" i="1"/>
  <c r="K323" i="1"/>
  <c r="L323" i="1" s="1"/>
  <c r="J323" i="1"/>
  <c r="K322" i="1"/>
  <c r="L322" i="1" s="1"/>
  <c r="J322" i="1"/>
  <c r="K321" i="1"/>
  <c r="L321" i="1" s="1"/>
  <c r="J321" i="1"/>
  <c r="L320" i="1"/>
  <c r="K320" i="1"/>
  <c r="J320" i="1"/>
  <c r="K319" i="1"/>
  <c r="L319" i="1" s="1"/>
  <c r="J319" i="1"/>
  <c r="K318" i="1"/>
  <c r="L318" i="1" s="1"/>
  <c r="J318" i="1"/>
  <c r="K317" i="1"/>
  <c r="L317" i="1" s="1"/>
  <c r="J317" i="1"/>
  <c r="L316" i="1"/>
  <c r="K316" i="1"/>
  <c r="J316" i="1"/>
  <c r="K315" i="1"/>
  <c r="L315" i="1" s="1"/>
  <c r="J315" i="1"/>
  <c r="K314" i="1"/>
  <c r="L314" i="1" s="1"/>
  <c r="J314" i="1"/>
  <c r="K313" i="1"/>
  <c r="L313" i="1" s="1"/>
  <c r="J313" i="1"/>
  <c r="L312" i="1"/>
  <c r="K312" i="1"/>
  <c r="J312" i="1"/>
  <c r="K311" i="1"/>
  <c r="L311" i="1" s="1"/>
  <c r="J311" i="1"/>
  <c r="K310" i="1"/>
  <c r="L310" i="1" s="1"/>
  <c r="J310" i="1"/>
  <c r="K309" i="1"/>
  <c r="L309" i="1" s="1"/>
  <c r="J309" i="1"/>
  <c r="L308" i="1"/>
  <c r="K308" i="1"/>
  <c r="J308" i="1"/>
  <c r="K307" i="1"/>
  <c r="L307" i="1" s="1"/>
  <c r="J307" i="1"/>
  <c r="L306" i="1"/>
  <c r="K306" i="1"/>
  <c r="K327" i="1" s="1"/>
  <c r="J306" i="1"/>
  <c r="K299" i="1"/>
  <c r="K300" i="1" s="1"/>
  <c r="J299" i="1"/>
  <c r="L298" i="1"/>
  <c r="K298" i="1"/>
  <c r="J298" i="1"/>
  <c r="K292" i="1"/>
  <c r="L292" i="1" s="1"/>
  <c r="J292" i="1"/>
  <c r="L291" i="1"/>
  <c r="K291" i="1"/>
  <c r="J291" i="1"/>
  <c r="K290" i="1"/>
  <c r="L290" i="1" s="1"/>
  <c r="J290" i="1"/>
  <c r="L289" i="1"/>
  <c r="K289" i="1"/>
  <c r="J289" i="1"/>
  <c r="K288" i="1"/>
  <c r="K293" i="1" s="1"/>
  <c r="J288" i="1"/>
  <c r="L281" i="1"/>
  <c r="K281" i="1"/>
  <c r="J281" i="1"/>
  <c r="K280" i="1"/>
  <c r="L280" i="1" s="1"/>
  <c r="J280" i="1"/>
  <c r="L279" i="1"/>
  <c r="K279" i="1"/>
  <c r="J279" i="1"/>
  <c r="K278" i="1"/>
  <c r="L278" i="1" s="1"/>
  <c r="J278" i="1"/>
  <c r="L277" i="1"/>
  <c r="K277" i="1"/>
  <c r="J277" i="1"/>
  <c r="K276" i="1"/>
  <c r="L276" i="1" s="1"/>
  <c r="J276" i="1"/>
  <c r="L275" i="1"/>
  <c r="K275" i="1"/>
  <c r="J275" i="1"/>
  <c r="K274" i="1"/>
  <c r="L274" i="1" s="1"/>
  <c r="J274" i="1"/>
  <c r="L273" i="1"/>
  <c r="K273" i="1"/>
  <c r="J273" i="1"/>
  <c r="K272" i="1"/>
  <c r="K282" i="1" s="1"/>
  <c r="J272" i="1"/>
  <c r="K266" i="1"/>
  <c r="K267" i="1" s="1"/>
  <c r="L265" i="1"/>
  <c r="L266" i="1" s="1"/>
  <c r="K265" i="1"/>
  <c r="J265" i="1"/>
  <c r="K258" i="1"/>
  <c r="K260" i="1" s="1"/>
  <c r="K257" i="1"/>
  <c r="L257" i="1" s="1"/>
  <c r="L258" i="1" s="1"/>
  <c r="J257" i="1"/>
  <c r="L250" i="1"/>
  <c r="K250" i="1"/>
  <c r="J250" i="1"/>
  <c r="K249" i="1"/>
  <c r="K251" i="1" s="1"/>
  <c r="J249" i="1"/>
  <c r="L243" i="1"/>
  <c r="K243" i="1"/>
  <c r="J243" i="1"/>
  <c r="K242" i="1"/>
  <c r="L242" i="1" s="1"/>
  <c r="J242" i="1"/>
  <c r="L241" i="1"/>
  <c r="K241" i="1"/>
  <c r="J241" i="1"/>
  <c r="K240" i="1"/>
  <c r="L240" i="1" s="1"/>
  <c r="J240" i="1"/>
  <c r="K239" i="1"/>
  <c r="L239" i="1" s="1"/>
  <c r="J239" i="1"/>
  <c r="K238" i="1"/>
  <c r="K244" i="1" s="1"/>
  <c r="J238" i="1"/>
  <c r="K228" i="1"/>
  <c r="K232" i="1" s="1"/>
  <c r="J228" i="1"/>
  <c r="K219" i="1"/>
  <c r="K223" i="1" s="1"/>
  <c r="J219" i="1"/>
  <c r="L211" i="1"/>
  <c r="K211" i="1"/>
  <c r="J211" i="1"/>
  <c r="K210" i="1"/>
  <c r="L210" i="1" s="1"/>
  <c r="J210" i="1"/>
  <c r="K209" i="1"/>
  <c r="L209" i="1" s="1"/>
  <c r="J209" i="1"/>
  <c r="K208" i="1"/>
  <c r="L208" i="1" s="1"/>
  <c r="J208" i="1"/>
  <c r="L207" i="1"/>
  <c r="K207" i="1"/>
  <c r="J207" i="1"/>
  <c r="K206" i="1"/>
  <c r="L206" i="1" s="1"/>
  <c r="J206" i="1"/>
  <c r="K205" i="1"/>
  <c r="L205" i="1" s="1"/>
  <c r="J205" i="1"/>
  <c r="L204" i="1"/>
  <c r="K204" i="1"/>
  <c r="J204" i="1"/>
  <c r="L203" i="1"/>
  <c r="K203" i="1"/>
  <c r="J203" i="1"/>
  <c r="K202" i="1"/>
  <c r="L202" i="1" s="1"/>
  <c r="J202" i="1"/>
  <c r="K201" i="1"/>
  <c r="L201" i="1" s="1"/>
  <c r="J201" i="1"/>
  <c r="L200" i="1"/>
  <c r="K200" i="1"/>
  <c r="J200" i="1"/>
  <c r="L199" i="1"/>
  <c r="K199" i="1"/>
  <c r="J199" i="1"/>
  <c r="K198" i="1"/>
  <c r="L198" i="1" s="1"/>
  <c r="J198" i="1"/>
  <c r="K197" i="1"/>
  <c r="L197" i="1" s="1"/>
  <c r="J197" i="1"/>
  <c r="L196" i="1"/>
  <c r="K196" i="1"/>
  <c r="K212" i="1" s="1"/>
  <c r="J196" i="1"/>
  <c r="K190" i="1"/>
  <c r="K192" i="1" s="1"/>
  <c r="K189" i="1"/>
  <c r="L189" i="1" s="1"/>
  <c r="L190" i="1" s="1"/>
  <c r="J189" i="1"/>
  <c r="L188" i="1"/>
  <c r="K188" i="1"/>
  <c r="J188" i="1"/>
  <c r="K179" i="1"/>
  <c r="K182" i="1" s="1"/>
  <c r="J179" i="1"/>
  <c r="K172" i="1"/>
  <c r="L172" i="1" s="1"/>
  <c r="J172" i="1"/>
  <c r="K170" i="1"/>
  <c r="L170" i="1" s="1"/>
  <c r="J170" i="1"/>
  <c r="L168" i="1"/>
  <c r="L173" i="1" s="1"/>
  <c r="K168" i="1"/>
  <c r="K173" i="1" s="1"/>
  <c r="J168" i="1"/>
  <c r="L164" i="1"/>
  <c r="L162" i="1"/>
  <c r="L163" i="1" s="1"/>
  <c r="K162" i="1"/>
  <c r="K164" i="1" s="1"/>
  <c r="K161" i="1"/>
  <c r="L161" i="1" s="1"/>
  <c r="J161" i="1"/>
  <c r="K152" i="1"/>
  <c r="J152" i="1"/>
  <c r="L145" i="1"/>
  <c r="K145" i="1"/>
  <c r="J145" i="1"/>
  <c r="K144" i="1"/>
  <c r="L144" i="1" s="1"/>
  <c r="J144" i="1"/>
  <c r="K143" i="1"/>
  <c r="L143" i="1" s="1"/>
  <c r="J143" i="1"/>
  <c r="L142" i="1"/>
  <c r="K142" i="1"/>
  <c r="J142" i="1"/>
  <c r="L141" i="1"/>
  <c r="K141" i="1"/>
  <c r="J141" i="1"/>
  <c r="K140" i="1"/>
  <c r="L140" i="1" s="1"/>
  <c r="J140" i="1"/>
  <c r="K139" i="1"/>
  <c r="L139" i="1" s="1"/>
  <c r="J139" i="1"/>
  <c r="L138" i="1"/>
  <c r="K138" i="1"/>
  <c r="J138" i="1"/>
  <c r="L137" i="1"/>
  <c r="K137" i="1"/>
  <c r="J137" i="1"/>
  <c r="K136" i="1"/>
  <c r="L136" i="1" s="1"/>
  <c r="J136" i="1"/>
  <c r="K135" i="1"/>
  <c r="L135" i="1" s="1"/>
  <c r="J135" i="1"/>
  <c r="L134" i="1"/>
  <c r="K134" i="1"/>
  <c r="J134" i="1"/>
  <c r="K126" i="1"/>
  <c r="L126" i="1" s="1"/>
  <c r="J126" i="1"/>
  <c r="L125" i="1"/>
  <c r="K125" i="1"/>
  <c r="J125" i="1"/>
  <c r="L124" i="1"/>
  <c r="K124" i="1"/>
  <c r="J124" i="1"/>
  <c r="K123" i="1"/>
  <c r="L123" i="1" s="1"/>
  <c r="J123" i="1"/>
  <c r="K122" i="1"/>
  <c r="L122" i="1" s="1"/>
  <c r="J122" i="1"/>
  <c r="L121" i="1"/>
  <c r="K121" i="1"/>
  <c r="J121" i="1"/>
  <c r="L120" i="1"/>
  <c r="L127" i="1" s="1"/>
  <c r="K120" i="1"/>
  <c r="K127" i="1" s="1"/>
  <c r="J120" i="1"/>
  <c r="K114" i="1"/>
  <c r="K115" i="1" s="1"/>
  <c r="L113" i="1"/>
  <c r="K113" i="1"/>
  <c r="J113" i="1"/>
  <c r="L112" i="1"/>
  <c r="K112" i="1"/>
  <c r="J112" i="1"/>
  <c r="K111" i="1"/>
  <c r="L111" i="1" s="1"/>
  <c r="J111" i="1"/>
  <c r="K110" i="1"/>
  <c r="L110" i="1" s="1"/>
  <c r="J110" i="1"/>
  <c r="L109" i="1"/>
  <c r="K109" i="1"/>
  <c r="J109" i="1"/>
  <c r="L108" i="1"/>
  <c r="K108" i="1"/>
  <c r="J108" i="1"/>
  <c r="K107" i="1"/>
  <c r="L107" i="1" s="1"/>
  <c r="J107" i="1"/>
  <c r="K106" i="1"/>
  <c r="L106" i="1" s="1"/>
  <c r="J106" i="1"/>
  <c r="K99" i="1"/>
  <c r="L99" i="1" s="1"/>
  <c r="J99" i="1"/>
  <c r="K95" i="1"/>
  <c r="L95" i="1" s="1"/>
  <c r="J95" i="1"/>
  <c r="L90" i="1"/>
  <c r="K90" i="1"/>
  <c r="J90" i="1"/>
  <c r="L85" i="1"/>
  <c r="K85" i="1"/>
  <c r="K100" i="1" s="1"/>
  <c r="K102" i="1" s="1"/>
  <c r="J85" i="1"/>
  <c r="L77" i="1"/>
  <c r="K77" i="1"/>
  <c r="J77" i="1"/>
  <c r="L76" i="1"/>
  <c r="K76" i="1"/>
  <c r="J76" i="1"/>
  <c r="K75" i="1"/>
  <c r="L75" i="1" s="1"/>
  <c r="J75" i="1"/>
  <c r="K74" i="1"/>
  <c r="L74" i="1" s="1"/>
  <c r="J74" i="1"/>
  <c r="L73" i="1"/>
  <c r="K73" i="1"/>
  <c r="J73" i="1"/>
  <c r="L71" i="1"/>
  <c r="K71" i="1"/>
  <c r="J71" i="1"/>
  <c r="K70" i="1"/>
  <c r="L70" i="1" s="1"/>
  <c r="J70" i="1"/>
  <c r="L61" i="1"/>
  <c r="K61" i="1"/>
  <c r="J61" i="1"/>
  <c r="K60" i="1"/>
  <c r="L60" i="1" s="1"/>
  <c r="J60" i="1"/>
  <c r="K59" i="1"/>
  <c r="L59" i="1" s="1"/>
  <c r="J59" i="1"/>
  <c r="L55" i="1"/>
  <c r="K55" i="1"/>
  <c r="J55" i="1"/>
  <c r="L50" i="1"/>
  <c r="K50" i="1"/>
  <c r="J50" i="1"/>
  <c r="K49" i="1"/>
  <c r="L49" i="1" s="1"/>
  <c r="J49" i="1"/>
  <c r="K48" i="1"/>
  <c r="L48" i="1" s="1"/>
  <c r="J48" i="1"/>
  <c r="L37" i="1"/>
  <c r="K37" i="1"/>
  <c r="J37" i="1"/>
  <c r="L33" i="1"/>
  <c r="K33" i="1"/>
  <c r="J33" i="1"/>
  <c r="K29" i="1"/>
  <c r="L29" i="1" s="1"/>
  <c r="J29" i="1"/>
  <c r="K18" i="1"/>
  <c r="L18" i="1" s="1"/>
  <c r="J18" i="1"/>
  <c r="L7" i="1"/>
  <c r="K7" i="1"/>
  <c r="J7" i="1"/>
  <c r="L128" i="1" l="1"/>
  <c r="L129" i="1"/>
  <c r="K246" i="1"/>
  <c r="K245" i="1"/>
  <c r="K328" i="1"/>
  <c r="K329" i="1"/>
  <c r="L114" i="1"/>
  <c r="K116" i="1"/>
  <c r="K184" i="1"/>
  <c r="K183" i="1"/>
  <c r="K213" i="1"/>
  <c r="K214" i="1"/>
  <c r="L386" i="1"/>
  <c r="L387" i="1"/>
  <c r="L62" i="1"/>
  <c r="L300" i="1"/>
  <c r="L78" i="1"/>
  <c r="K155" i="1"/>
  <c r="L152" i="1"/>
  <c r="L155" i="1" s="1"/>
  <c r="K174" i="1"/>
  <c r="K175" i="1"/>
  <c r="L191" i="1"/>
  <c r="L192" i="1"/>
  <c r="L212" i="1"/>
  <c r="K234" i="1"/>
  <c r="K233" i="1"/>
  <c r="K253" i="1"/>
  <c r="K252" i="1"/>
  <c r="K283" i="1"/>
  <c r="K284" i="1"/>
  <c r="K302" i="1"/>
  <c r="K301" i="1"/>
  <c r="L146" i="1"/>
  <c r="K225" i="1"/>
  <c r="K224" i="1"/>
  <c r="K62" i="1"/>
  <c r="K78" i="1"/>
  <c r="L100" i="1"/>
  <c r="K101" i="1"/>
  <c r="K129" i="1"/>
  <c r="K128" i="1"/>
  <c r="K146" i="1"/>
  <c r="L175" i="1"/>
  <c r="L174" i="1"/>
  <c r="L259" i="1"/>
  <c r="L260" i="1"/>
  <c r="L268" i="1"/>
  <c r="L267" i="1"/>
  <c r="K295" i="1"/>
  <c r="K294" i="1"/>
  <c r="L376" i="1"/>
  <c r="L377" i="1"/>
  <c r="L443" i="1"/>
  <c r="L444" i="1"/>
  <c r="K457" i="1"/>
  <c r="L456" i="1"/>
  <c r="L457" i="1" s="1"/>
  <c r="K485" i="1"/>
  <c r="L484" i="1"/>
  <c r="L485" i="1" s="1"/>
  <c r="L495" i="1"/>
  <c r="L496" i="1"/>
  <c r="K532" i="1"/>
  <c r="L531" i="1"/>
  <c r="L582" i="1"/>
  <c r="L607" i="1"/>
  <c r="L608" i="1"/>
  <c r="K163" i="1"/>
  <c r="K191" i="1"/>
  <c r="L219" i="1"/>
  <c r="L223" i="1" s="1"/>
  <c r="K268" i="1"/>
  <c r="L272" i="1"/>
  <c r="L282" i="1" s="1"/>
  <c r="L288" i="1"/>
  <c r="L293" i="1" s="1"/>
  <c r="L299" i="1"/>
  <c r="K343" i="1"/>
  <c r="K344" i="1"/>
  <c r="L395" i="1"/>
  <c r="L396" i="1"/>
  <c r="K442" i="1"/>
  <c r="K478" i="1"/>
  <c r="K496" i="1"/>
  <c r="L516" i="1"/>
  <c r="L555" i="1"/>
  <c r="L556" i="1"/>
  <c r="K556" i="1"/>
  <c r="K595" i="1"/>
  <c r="K594" i="1"/>
  <c r="K608" i="1"/>
  <c r="K607" i="1"/>
  <c r="L658" i="1"/>
  <c r="L659" i="1"/>
  <c r="K778" i="1"/>
  <c r="K777" i="1"/>
  <c r="K811" i="1"/>
  <c r="K810" i="1"/>
  <c r="K838" i="1"/>
  <c r="K837" i="1"/>
  <c r="K927" i="1"/>
  <c r="K926" i="1"/>
  <c r="K451" i="1"/>
  <c r="K452" i="1"/>
  <c r="L506" i="1"/>
  <c r="L507" i="1"/>
  <c r="L547" i="1"/>
  <c r="L548" i="1"/>
  <c r="K569" i="1"/>
  <c r="L568" i="1"/>
  <c r="L569" i="1" s="1"/>
  <c r="L629" i="1"/>
  <c r="L628" i="1"/>
  <c r="K667" i="1"/>
  <c r="K668" i="1"/>
  <c r="L179" i="1"/>
  <c r="L182" i="1" s="1"/>
  <c r="L228" i="1"/>
  <c r="L232" i="1" s="1"/>
  <c r="K259" i="1"/>
  <c r="L327" i="1"/>
  <c r="L342" i="1"/>
  <c r="K387" i="1"/>
  <c r="K386" i="1"/>
  <c r="K465" i="1"/>
  <c r="L464" i="1"/>
  <c r="L465" i="1" s="1"/>
  <c r="L478" i="1"/>
  <c r="K507" i="1"/>
  <c r="K524" i="1"/>
  <c r="L523" i="1"/>
  <c r="L524" i="1" s="1"/>
  <c r="L532" i="1"/>
  <c r="L562" i="1"/>
  <c r="K582" i="1"/>
  <c r="L581" i="1"/>
  <c r="K602" i="1"/>
  <c r="K601" i="1"/>
  <c r="L645" i="1"/>
  <c r="L644" i="1"/>
  <c r="L798" i="1"/>
  <c r="L797" i="1"/>
  <c r="L238" i="1"/>
  <c r="L244" i="1" s="1"/>
  <c r="L249" i="1"/>
  <c r="L251" i="1" s="1"/>
  <c r="K353" i="1"/>
  <c r="L347" i="1"/>
  <c r="L353" i="1" s="1"/>
  <c r="K363" i="1"/>
  <c r="L359" i="1"/>
  <c r="L363" i="1" s="1"/>
  <c r="K375" i="1"/>
  <c r="K394" i="1"/>
  <c r="K412" i="1"/>
  <c r="L406" i="1"/>
  <c r="L412" i="1" s="1"/>
  <c r="K426" i="1"/>
  <c r="L418" i="1"/>
  <c r="L426" i="1" s="1"/>
  <c r="K541" i="1"/>
  <c r="K540" i="1"/>
  <c r="K613" i="1"/>
  <c r="K614" i="1"/>
  <c r="L638" i="1"/>
  <c r="L639" i="1"/>
  <c r="K638" i="1"/>
  <c r="K639" i="1"/>
  <c r="L674" i="1"/>
  <c r="L675" i="1"/>
  <c r="L742" i="1"/>
  <c r="L743" i="1"/>
  <c r="K787" i="1"/>
  <c r="K788" i="1"/>
  <c r="L899" i="1"/>
  <c r="K402" i="1"/>
  <c r="K516" i="1"/>
  <c r="K563" i="1"/>
  <c r="K694" i="1"/>
  <c r="K712" i="1"/>
  <c r="K711" i="1"/>
  <c r="K726" i="1"/>
  <c r="L725" i="1"/>
  <c r="L726" i="1" s="1"/>
  <c r="K767" i="1"/>
  <c r="K766" i="1"/>
  <c r="L787" i="1"/>
  <c r="L788" i="1"/>
  <c r="K803" i="1"/>
  <c r="L803" i="1"/>
  <c r="L817" i="1"/>
  <c r="L818" i="1"/>
  <c r="K824" i="1"/>
  <c r="K825" i="1"/>
  <c r="K830" i="1"/>
  <c r="L829" i="1"/>
  <c r="L830" i="1" s="1"/>
  <c r="L843" i="1"/>
  <c r="L844" i="1"/>
  <c r="K849" i="1"/>
  <c r="K850" i="1"/>
  <c r="K860" i="1"/>
  <c r="L855" i="1"/>
  <c r="L860" i="1" s="1"/>
  <c r="L907" i="1"/>
  <c r="L908" i="1"/>
  <c r="K913" i="1"/>
  <c r="K914" i="1"/>
  <c r="K918" i="1"/>
  <c r="L917" i="1"/>
  <c r="L918" i="1" s="1"/>
  <c r="L621" i="1"/>
  <c r="L620" i="1"/>
  <c r="K659" i="1"/>
  <c r="K658" i="1"/>
  <c r="K680" i="1"/>
  <c r="K681" i="1"/>
  <c r="K685" i="1"/>
  <c r="L684" i="1"/>
  <c r="L685" i="1" s="1"/>
  <c r="L694" i="1"/>
  <c r="K701" i="1"/>
  <c r="L700" i="1"/>
  <c r="L701" i="1" s="1"/>
  <c r="K743" i="1"/>
  <c r="K742" i="1"/>
  <c r="K759" i="1"/>
  <c r="K758" i="1"/>
  <c r="K888" i="1"/>
  <c r="K901" i="1"/>
  <c r="K900" i="1"/>
  <c r="L598" i="1"/>
  <c r="L600" i="1" s="1"/>
  <c r="K619" i="1"/>
  <c r="K644" i="1"/>
  <c r="K645" i="1"/>
  <c r="K650" i="1"/>
  <c r="L649" i="1"/>
  <c r="L650" i="1" s="1"/>
  <c r="L667" i="1"/>
  <c r="L668" i="1"/>
  <c r="L721" i="1"/>
  <c r="K734" i="1"/>
  <c r="L733" i="1"/>
  <c r="L734" i="1" s="1"/>
  <c r="K751" i="1"/>
  <c r="K750" i="1"/>
  <c r="L811" i="1"/>
  <c r="K818" i="1"/>
  <c r="L824" i="1"/>
  <c r="L838" i="1"/>
  <c r="K844" i="1"/>
  <c r="L849" i="1"/>
  <c r="L888" i="1"/>
  <c r="K908" i="1"/>
  <c r="L913" i="1"/>
  <c r="K720" i="1"/>
  <c r="K796" i="1"/>
  <c r="L923" i="1"/>
  <c r="L925" i="1" s="1"/>
  <c r="L747" i="1"/>
  <c r="L749" i="1" s="1"/>
  <c r="L755" i="1"/>
  <c r="L757" i="1" s="1"/>
  <c r="L763" i="1"/>
  <c r="L765" i="1" s="1"/>
  <c r="L770" i="1"/>
  <c r="L776" i="1" s="1"/>
  <c r="L736" i="1" l="1"/>
  <c r="L735" i="1"/>
  <c r="L467" i="1"/>
  <c r="L466" i="1"/>
  <c r="L766" i="1"/>
  <c r="L767" i="1"/>
  <c r="L703" i="1"/>
  <c r="L702" i="1"/>
  <c r="K920" i="1"/>
  <c r="K919" i="1"/>
  <c r="L900" i="1"/>
  <c r="L901" i="1"/>
  <c r="K377" i="1"/>
  <c r="K376" i="1"/>
  <c r="L233" i="1"/>
  <c r="L234" i="1"/>
  <c r="L295" i="1"/>
  <c r="L294" i="1"/>
  <c r="L459" i="1"/>
  <c r="L458" i="1"/>
  <c r="K63" i="1"/>
  <c r="K64" i="1"/>
  <c r="K721" i="1"/>
  <c r="K722" i="1"/>
  <c r="K703" i="1"/>
  <c r="K702" i="1"/>
  <c r="L862" i="1"/>
  <c r="L861" i="1"/>
  <c r="K728" i="1"/>
  <c r="K727" i="1"/>
  <c r="L414" i="1"/>
  <c r="L413" i="1"/>
  <c r="L364" i="1"/>
  <c r="L365" i="1"/>
  <c r="L252" i="1"/>
  <c r="L253" i="1"/>
  <c r="L526" i="1"/>
  <c r="L525" i="1"/>
  <c r="L344" i="1"/>
  <c r="L343" i="1"/>
  <c r="L183" i="1"/>
  <c r="L184" i="1"/>
  <c r="K479" i="1"/>
  <c r="K480" i="1"/>
  <c r="L284" i="1"/>
  <c r="L283" i="1"/>
  <c r="L487" i="1"/>
  <c r="L486" i="1"/>
  <c r="K459" i="1"/>
  <c r="K458" i="1"/>
  <c r="L157" i="1"/>
  <c r="L156" i="1"/>
  <c r="L64" i="1"/>
  <c r="L63" i="1"/>
  <c r="L115" i="1"/>
  <c r="L116" i="1"/>
  <c r="K798" i="1"/>
  <c r="K797" i="1"/>
  <c r="L601" i="1"/>
  <c r="L602" i="1"/>
  <c r="K687" i="1"/>
  <c r="K686" i="1"/>
  <c r="K832" i="1"/>
  <c r="K831" i="1"/>
  <c r="K695" i="1"/>
  <c r="K696" i="1"/>
  <c r="K354" i="1"/>
  <c r="K355" i="1"/>
  <c r="L534" i="1"/>
  <c r="L533" i="1"/>
  <c r="L480" i="1"/>
  <c r="L479" i="1"/>
  <c r="L584" i="1"/>
  <c r="L583" i="1"/>
  <c r="L214" i="1"/>
  <c r="L213" i="1"/>
  <c r="L302" i="1"/>
  <c r="L301" i="1"/>
  <c r="L758" i="1"/>
  <c r="L759" i="1"/>
  <c r="L750" i="1"/>
  <c r="L751" i="1"/>
  <c r="L696" i="1"/>
  <c r="L695" i="1"/>
  <c r="K862" i="1"/>
  <c r="K861" i="1"/>
  <c r="K805" i="1"/>
  <c r="K804" i="1"/>
  <c r="K517" i="1"/>
  <c r="K518" i="1"/>
  <c r="K413" i="1"/>
  <c r="K414" i="1"/>
  <c r="K365" i="1"/>
  <c r="K364" i="1"/>
  <c r="L245" i="1"/>
  <c r="L246" i="1"/>
  <c r="K584" i="1"/>
  <c r="K583" i="1"/>
  <c r="K526" i="1"/>
  <c r="K525" i="1"/>
  <c r="K467" i="1"/>
  <c r="K466" i="1"/>
  <c r="L328" i="1"/>
  <c r="L329" i="1"/>
  <c r="L571" i="1"/>
  <c r="L570" i="1"/>
  <c r="K443" i="1"/>
  <c r="K444" i="1"/>
  <c r="K534" i="1"/>
  <c r="K533" i="1"/>
  <c r="K487" i="1"/>
  <c r="K486" i="1"/>
  <c r="K147" i="1"/>
  <c r="K148" i="1"/>
  <c r="L102" i="1"/>
  <c r="L101" i="1"/>
  <c r="K157" i="1"/>
  <c r="K156" i="1"/>
  <c r="L890" i="1"/>
  <c r="L889" i="1"/>
  <c r="K652" i="1"/>
  <c r="K651" i="1"/>
  <c r="L728" i="1"/>
  <c r="L727" i="1"/>
  <c r="K428" i="1"/>
  <c r="K427" i="1"/>
  <c r="L777" i="1"/>
  <c r="L778" i="1"/>
  <c r="L927" i="1"/>
  <c r="L926" i="1"/>
  <c r="L805" i="1"/>
  <c r="L804" i="1"/>
  <c r="K736" i="1"/>
  <c r="K735" i="1"/>
  <c r="L652" i="1"/>
  <c r="L651" i="1"/>
  <c r="K621" i="1"/>
  <c r="K620" i="1"/>
  <c r="K890" i="1"/>
  <c r="K889" i="1"/>
  <c r="L687" i="1"/>
  <c r="L686" i="1"/>
  <c r="L920" i="1"/>
  <c r="L919" i="1"/>
  <c r="L832" i="1"/>
  <c r="L831" i="1"/>
  <c r="L427" i="1"/>
  <c r="L428" i="1"/>
  <c r="K395" i="1"/>
  <c r="K396" i="1"/>
  <c r="L355" i="1"/>
  <c r="L354" i="1"/>
  <c r="K571" i="1"/>
  <c r="K570" i="1"/>
  <c r="L518" i="1"/>
  <c r="L517" i="1"/>
  <c r="L225" i="1"/>
  <c r="L224" i="1"/>
  <c r="K79" i="1"/>
  <c r="K80" i="1"/>
  <c r="L148" i="1"/>
  <c r="L147" i="1"/>
  <c r="L79" i="1"/>
  <c r="L80" i="1"/>
</calcChain>
</file>

<file path=xl/sharedStrings.xml><?xml version="1.0" encoding="utf-8"?>
<sst xmlns="http://schemas.openxmlformats.org/spreadsheetml/2006/main" count="2138" uniqueCount="520">
  <si>
    <t>Pakiet 48</t>
  </si>
  <si>
    <t>Lp.</t>
  </si>
  <si>
    <t>Nazwa asortymentu</t>
  </si>
  <si>
    <t>Rozmiar</t>
  </si>
  <si>
    <t>Ilość w sztukach</t>
  </si>
  <si>
    <t>Wielkość opakowania handlowego (zgodnie ze sposobem fakturowania)</t>
  </si>
  <si>
    <t>Nazwa handlowa</t>
  </si>
  <si>
    <t>Producent/ numer katalogowy</t>
  </si>
  <si>
    <t>Cena jedn. netto w zł za sztukę</t>
  </si>
  <si>
    <t>VAT %</t>
  </si>
  <si>
    <t>Cena jedn. brutto w zł za sztukę</t>
  </si>
  <si>
    <t>Wartość ogółem netto w zł</t>
  </si>
  <si>
    <t>Wartość ogółem brutto w zł</t>
  </si>
  <si>
    <t>Nazwa i nr dokumentu dopuszczajacego do obrotu i używania)</t>
  </si>
  <si>
    <t>Klasa wyrobu</t>
  </si>
  <si>
    <t>Maska nadkrtaniowa typu I-GEL dla dorosłych wykonana z miękkiego termoplastycznego tworzywa; posiadająca miękki żelowy mankiet uszczelniający bez konieczności pompowania, kanał gastryczny, anatomicznie wyprofilowany stabilizator położenia w jamie ustnej, zintegrowane zabezpieczenie przed przygryzieniem; dokładne oznaczenie rozmiaru na grzbiecie maski, blokada nagłośni Rozmiary w przedziałach wagowych:
- rozm. 5 : 90kg+
- rozm. 4 : 50-90kg
- rozm. 3: 30-60kg
Rozmiar zamawiający będzie określał w zamówieniu</t>
  </si>
  <si>
    <t>3-5</t>
  </si>
  <si>
    <t>Maska nadkrtaniowa typu I-GEL dla dzieci, wykonana z miękkiego termoplastycznego tworzywa; posiadająca miękki żelowy mankiet uszczelniający bez konieczności pompowania, kanał gastryczny (z wyłączeniem rozm.1), anatomicznie wyprofilowany stabilizator położenia w jamie ustnej, zintegrowane zabezpieczenie przed przygryzieniem; dokładne oznaczenie rozmiaru na grzbiecie maski, blokada nagłośni Rozmiary w przedziałach wagowych:
- rozm. 2,5 : 25-30kg
- rozm. 2 : 10-25kg
- rozm. 1,5 : 5-12kg
- rozm. 1 : 2-5kg
Rozmiar zamawiający będzie określał w zamówieniu</t>
  </si>
  <si>
    <t>1-2,5</t>
  </si>
  <si>
    <t>suma</t>
  </si>
  <si>
    <t>opcja 20%</t>
  </si>
  <si>
    <t>ogółem</t>
  </si>
  <si>
    <t>Pakiet 49 - parametry wymagane podano w zał. 1a</t>
  </si>
  <si>
    <t>Maski krtaniowe profilowane z możliwością odsysania z żołądka cewnikami rozmiar 16 z mankietem pompowanym z możliwością instalacji przez światło maskę. Rozmiar 0-5. Rozmiar zamawiający będzie określał w zamówieniu</t>
  </si>
  <si>
    <t xml:space="preserve">0 - 5 </t>
  </si>
  <si>
    <t>Pakiet 50</t>
  </si>
  <si>
    <t>Tamponada nosowa silikonowa wewnętrzna śr wew 5,0 FR 22 dł 12 cm</t>
  </si>
  <si>
    <t>30</t>
  </si>
  <si>
    <t>Tamponada nosowa silikonowa wewnętrzna śr wew 4,5 FR 21 dł 9,7 cm</t>
  </si>
  <si>
    <t>40</t>
  </si>
  <si>
    <t>Pakiet 51</t>
  </si>
  <si>
    <t>Producent/numer katalogowy</t>
  </si>
  <si>
    <t>Zestaw do przezskórnej tracheostomii Blue Rhino do wprowadzenia metoda Seldingera. Zestaw zawiera:
-Jednostopniowe rozszerzadło o kształcie rogu nosorożca z powłoką hydrofilną i wstępnie założonym cewnikiem prowadzącym
- Prowadnik ze znacznikami pozycjonującymi o średnicy 0,052 inch (1,32 mm).
- Rozszerzacze ładujące do wprowadzenia rurki tracheostomijnej (7,5mm,8,5mm,9mm lub 6,5mm, 7,0mm,7,5mm, 8mm lub 8,5mm, 9mm, 10mm)
- 2x Igła wprowadzajaca (z koszulka i bez) 7 cm, rozmiar 15 G
- Krótkie rozszerzadlo o rozmiarze 14,0 Fr; 6,5 cm
- Skalpel jednorazowego użytku nr 15
- Strzykawka Monoject 6ml
- Czerwony pojemnik na zużyte igły
- Żel poślizgowy, 4 gąbki z gazy, zakrzywione kleszczyki hemostatyczne.
Całość sterylna na podwójnej tacy, etykiety samoprzylepne do wklejenia do protokołu. Zamawiajacy każdorazowo określi rozmiar w zamówieniu.</t>
  </si>
  <si>
    <t>Pakiet 52</t>
  </si>
  <si>
    <t xml:space="preserve">Łącznik schodkowy 6mm -  do nebulizacji, tlenoterapii biernej przez tracheostomię, z gwintem wejściowym 9/16'' </t>
  </si>
  <si>
    <t>Pakiet 53</t>
  </si>
  <si>
    <t xml:space="preserve">Czujnik mózgowo-somatyczny do pomiaru Oxymetri mózgowej kompatybilny z oksymetrem mózgowym  Somenmetix   </t>
  </si>
  <si>
    <t>x</t>
  </si>
  <si>
    <t>Pakiet 54</t>
  </si>
  <si>
    <t>Cewnik teflonowy (typu Jet Catethers) kompatybilny z respiratorem Monsson Jet, dwukanałowy, sterylny, do zastosowań w wentylacji oaz zabiegów z użyciem lasera. CH12 dł. 40. Zamawiający każdorazowo określi rozmiar w zamówieniu.</t>
  </si>
  <si>
    <t>CH 12 40cm</t>
  </si>
  <si>
    <t>Cewnik teflonowy (typu Jet Catethers) kompatybilny z respiratorem Monsson Jet, dwukanałowy, sterylny, do zastosowań w wentylacji oaz zabiegów z użyciem lasera. CH12 dł. 70 cm. Zamawiający każdorazowo określi rozmiar w zamówieniu.</t>
  </si>
  <si>
    <t>CH 12 70cm</t>
  </si>
  <si>
    <t>Pakiet 55</t>
  </si>
  <si>
    <t>Strzykawka gazometryczna o pojemności 2ml z nałożonym filtrem odpowietrzajacym sterylna , pakowana pojedynczo. Kompatybilna poprzez zastosowanie adapterów z systemem aspiracyjno-próżniowym pobierania krwi</t>
  </si>
  <si>
    <t>Probówko-strzykawki bez preparacji o pojemności 7,0-7,5 ml</t>
  </si>
  <si>
    <t>Pojemnik transportowy do wewnętrznego transportu probówko-strzykawek o wymiarach 270x170x215 mm.</t>
  </si>
  <si>
    <t>Pozycje 1-3 muszą pochodzić od jednego producenta i być kompatybilne z systemem aspiracyjno-próżniowym używanym przez Zamawiającego</t>
  </si>
  <si>
    <t>Pakiet 56</t>
  </si>
  <si>
    <t>Nazwa i nr dokumetu dopuszczajacego do obrotu i użycia</t>
  </si>
  <si>
    <t xml:space="preserve">Igła dożylna typu motylek do krótkotrwałego dostępu do żył obwodowych (do 24 godzin). Przeznaczony do krótkotrwałej infuzji, transfuzji, iniekcji oraz pobierania krwi. Stosowany również do infuzji ciśnieniowych do 2 bar.Przezroczysty, odporny na zginanie przewód o długości 30 cm ze złączem Luer Lock i stożkiem zamykającym. Silikonowana igła ze skosem ściętym z przodu ze stali chromowo-niklowej. Bez DEHP i lateksem   </t>
  </si>
  <si>
    <t>ZAŁĄCZNIK 2 DO SWZ</t>
  </si>
  <si>
    <t>112/PN/ZP/D/2022</t>
  </si>
  <si>
    <t>PAKIETY, NA KTÓRE WYKONAWCA NIE SKŁADA OFERTY, NALEŻY USUNĄĆ Z ARKUSZA</t>
  </si>
  <si>
    <t>Pakiet 1 - parametry wymagane podano w zał. 1a</t>
  </si>
  <si>
    <t>Ilość w sztukach (ilość podstawowa)</t>
  </si>
  <si>
    <t>Producent / numer katalogowy</t>
  </si>
  <si>
    <t>Nazwa i nr dokumentu dopuszczajacego do obrotu i używania</t>
  </si>
  <si>
    <t>Rurki intubacyjne jednorazowe niezbrojone zwykłe z mankietem uszczelniającym niskociśnieniowym, silikonowe, ze znacznikiem głębokości w postaci grubego ringu. Rozmiar 4,0-9,0. Zamawiajacy każdorazowo określi rozmiar w zamówieniu.</t>
  </si>
  <si>
    <t>4,0-9,0</t>
  </si>
  <si>
    <t>Rurki intubacyjne jednorazowe niezbrojone profilowane (polarne), południowe tj. z wyjściem do dołu, z mankietem uszczelniającym niskociśnieniowym, silikonowe, bez zawartości ftalanów. Rozmiar 3,5-8,5. Zamawiajacy każdorazowo określi rozmiar w zamówieniu.</t>
  </si>
  <si>
    <t>3,5-8,5</t>
  </si>
  <si>
    <t>Rurki intubacyjne jednorazowe niezbrojone profilowane (polarne), południowe tj. z wyjściem do dołu,  bez mankietu uszczelniającego niskociśnieniowego. Rozmiar 3,5-5,0. Zamawiajacy każdorazowo określi rozmiar w zamówieniu.</t>
  </si>
  <si>
    <t>3,5-5,0</t>
  </si>
  <si>
    <t>RURKA DOOSKRZELOWA lewostronna / prawostronna - wykonana z medycznego, silikonowego PVC, bez ftalanów, w wersji -prawa otwór Murphy’ego o zaokrąglonych krawędziach, dwa delikatne mankiety niskociśnieniowe,gładkie ścianki rurki ułatwiające stosowanie cewnika do odsysania, gładkie zakończenia rurki oraz połączenie mankietów z rurką, odpowiednio wyprofilowany kształt, linia rtg na całej długości rurki, dodatkowe znaczniki rtg określające położenie obu mankietów pod mankietem tchawiczym i pod mankietem oskrzelowym, prowadnica pokryta tworzywem medycznym, skalowana co 1cm, jałowa, jednorazowego użytku, baloniki kontrolne znakowane typem mankietu, bez lateksu,w  zestawie złącza do rurki dooskrzelowej 2 cewniki do kontrolowanego odsysania, skalowane co 1cm, o odpowiednim rozmiarze do światła wewnętrznego rurki, jałowa, jednorazowego użytku, opakowanie papier/folia typu książka. Rozmiar 37,39. Zamawiajacy każdorazowo określi rozmiar w zamówieniu.</t>
  </si>
  <si>
    <t>37, 39</t>
  </si>
  <si>
    <t>Rurki intubacyjne jednorazowe zbrojone zwykłe z mankietem uszczelniajacym niskociśnieniowym w kształcie walca, silikonowana , bez ftalanów,  z otworem Murphy /,  z dwoma oznaczeniami głębokości nad mankietem na całym obwodzie rurki, .Rozmiar 4,0-9,0. Zamawiajacy każdorazowo określi rozmiar w zamówieniu.</t>
  </si>
  <si>
    <t xml:space="preserve"> 4,0-9,0</t>
  </si>
  <si>
    <t>Prowadnica do trudnych intubacji z zagiętym końcem , wielorazowa, atraumatyczna,  wykonana z plecionki włókien poliestenowych pokrytej powłoką  żywiczną z instrukcją czyszczenia (ESCHMANN TRACHELTUBE INTRODUCER lub równoważne)</t>
  </si>
  <si>
    <t>15CH x 60 cm</t>
  </si>
  <si>
    <t>60</t>
  </si>
  <si>
    <t>Prowadnice do wymiany rurki intubacyjnej z możliwością tlenoterapii, jałowe, jednorazowego użytku. Posiadają dwa łączniki 15 mm, w tym jeden z Luer-Lock. Rozmiar 3,3-6.Zamawiający kazdorazowo określi rozmiar prowadnicy.</t>
  </si>
  <si>
    <t>3,3-6</t>
  </si>
  <si>
    <t>Rurki intubacyjne zbrojone z prowadnicą (bez systemu Brandt).Rozmiar 7,0-9,0. Zamawiający kazdorazowo określi rozmiar rurki.</t>
  </si>
  <si>
    <t>7,0-9,0</t>
  </si>
  <si>
    <t>Prowadnice do rurki intubacyjnej wykonane z metalu - mosiądzu pokrytego tworzywem medycznej jakości, miękki koniec dystalny, bez lateksu, bez ftalanów ,jałowa, jednorazowego użytku. Rozmiar 1,9 - 5 mm o długości od 23 do 60cm. Rozmiar zamawiający będzie określał w zamówieniu</t>
  </si>
  <si>
    <t>1,9 - 5mm</t>
  </si>
  <si>
    <t>7500</t>
  </si>
  <si>
    <t>Prowadnice do wymiany rurek intubacyjnych - elastyczne, wzmocnione na całej długości plecinką pokrytą żywicą skalowane co 1 cm prosty koniec dostępne jednorazowa dostarczane w sztywnym futerale, jałowe. Zamawiajacy każdorazowo określi rozmiar w zamówieniu.</t>
  </si>
  <si>
    <t xml:space="preserve">3,3( +/- 10%) dł 800 oraz 5,0 ( +/- 10%)dł. 800
</t>
  </si>
  <si>
    <t>100</t>
  </si>
  <si>
    <t>Prowadnice do wymiany rurek intubacyjnych - elastyczne, wzmocnione plecinką pokrytą żywicą na całej długości, skalowane co 1 cm prosty koniec dostępne wielorazowe dostarczane w sztywnym futerale z instrukcją dezynfekcji i sterylizacji, jałowe. Zamawiajacy każdorazowo określi rozmiar w zamówieniu.</t>
  </si>
  <si>
    <t>Ruka intubacyjna polarna północna, z mankietem niskociśnieniowym, silikonowana, bez ftalanów, wykonan z bardzo miękkiego materiału typu Ivory, nieprzezroczysta w rozm. 6,0 - 8,0. Zamawiajacy każdorazowo określi rozmiar w zamówieniu.</t>
  </si>
  <si>
    <t>6,0 - 8,0</t>
  </si>
  <si>
    <t>Pakiet 2 - parametry wymagane podano w zał. 1a</t>
  </si>
  <si>
    <t xml:space="preserve">Ilość w sztukach </t>
  </si>
  <si>
    <t xml:space="preserve">Rurki ustno - gardłowe GUEDELA pełne (nie połówkowe). Rurki sterylne. </t>
  </si>
  <si>
    <t>nr 0</t>
  </si>
  <si>
    <t xml:space="preserve">nr 1 - dla dzieci </t>
  </si>
  <si>
    <t>nr 1,5</t>
  </si>
  <si>
    <t>nr 2 - 9 cm</t>
  </si>
  <si>
    <t xml:space="preserve">  nr 3 - 10 cm</t>
  </si>
  <si>
    <t>nr 4 - 10 cm</t>
  </si>
  <si>
    <t>nr 5</t>
  </si>
  <si>
    <t>Pakiet 3 - parametry wymagane podano w zał. 1a</t>
  </si>
  <si>
    <t>Wielkość opakowania handlowego(zgodnie ze sposobem fakturowania)</t>
  </si>
  <si>
    <t>Nazwa i numer dokumentu dopuszczajacego do obrotu i używania</t>
  </si>
  <si>
    <t>Rurki tracheostomijne niezbrojone, bez mankietu,  wykonane z PVC fenestracyjne z 3 wymiennymi kaniulami i nasadką foniacyjną, nasadką kosmetyczną i taśmą mocującą na rzepy. Rozmiar 7,0-9,0. Zamawiajacy każdorazowo określi rozmiar w zamówieniu.</t>
  </si>
  <si>
    <t>Rurki tracheostomijne niezbrojone jednorazowe bez fenestracji, silikonowe, bez ftalanów z mankietem uszczelniającym niskociśnieniowym. Dwie tasiemki w komplecie. Rurki muszą posiadać mankiet niskociśnieniowy z systemem ograniczajacym wzrost ciśnienia w mankiecie np. Soft-Seal z możliwością odsysania z przestrzeni podgłośniowej. Rozmiar 7,0-9,0. Zamawiajacy każdorazowo określi rozmiar w zamówieniu. Dostępne w wersji ze stałym lub ruchomym szyldem do wyboru przez Zamawiającego</t>
  </si>
  <si>
    <t>Rurki tracheostomijne niezbrojone jednorazowe bez fenestracji z mankietem uszczelniającym niskociśnieniowym ze zmiennymi przesuwanymi wzdłuż rurki ramionami mocującymi, silikonowane bez ftalanów. Rozmiar 7,0-9,0. Zamawiajacy każdorazowo określi rozmiar w zamówieniu.</t>
  </si>
  <si>
    <t>Rurka tracheostomijna zbrojona z mankietem niskociśnieniowym z poliuretanu (jednorazowego użytku, opakowanie sterylne, mankiet rurki typu "duża objętość - niskie ciśnienie"; cienka ścianka mankietu [ok. 20 μm]; z regulowanym kołnierzem. Dwie tasiemki w komplecie. Rozmiar 7,0-10,0. Zamawiający kazdorazowo określi rozmiar rurki.</t>
  </si>
  <si>
    <t>7,0-10,0</t>
  </si>
  <si>
    <t>Pakiet 4</t>
  </si>
  <si>
    <t xml:space="preserve">Sterylny filtr mechaniczny  z wydzielonym celulozowym wymiennikiem ciepła i wilgoci  dla dorosłych, sterylny, z portem kapno, opakowanie folia- papier, o skuteczności filtracji względem bakterii i wirusów min. 99,9999%, skuteczność filtracji wg NaCl ≥ 99,764%, wydajność nawilżania min. 34 mg/l przy VT - 500 ml,
utrata wilgoci max 6 mg H2O/litr przy Vt 500 ml, przestrzeń martwa w zakresie 95-100 ml, waga 49g., opór przepływu 1,1 cmH20 przy 30l/min., 2,5 cmH20 przy 60l/min. </t>
  </si>
  <si>
    <t>Sterylny filtr elektrostatyczny z wydzielonym celulozowym wymiennikiem ciepła i wilgoci dla dorosłych, sterylny, z portem kapno, opakowanie folia-papier, o skuteczności filtracji względem bakterii i wirusów min. 99,999%, wydajność nawilżania min. 33 mg/l przy VT 500 ml, utrata wilgoci max 6 mg H2O/litr przy Vt 500 ml, przestrzeń martwa w zakresie 50-55 ml., waga 28 g., opór przepływu 1,2 cmH20 przy 30l/min., 2,7cmH20 przy 60l/min.</t>
  </si>
  <si>
    <t>Sterylny wymiennik ciepła i wilgoci do rurek tracheostomijnych z portem do podawania tlenu oraz z portem do odsysania, sterylny, jednoczęściowy opakowanie folia-papier, przestrzeń martwa w zakresie 15 - 20 ml, wydajność nawilżania min. 28 mg/l przy VT - 500 ml</t>
  </si>
  <si>
    <t>Filtr antybakteryjny-antywirusowy, sterylny, bez wymiennika ciepła i wilgoci, mechaniczny, membrana filtrująca hydrofobowa, harmonijkowa, o niskiej wadze - max. 25 g, i niskiej objętości wewnętrznej - max. 45 ml i niskich oporach przepływu - 1,2 cm H2O przy 30 l/min.</t>
  </si>
  <si>
    <t>Przedłużacz ze złączem rurki intubacyjnej zagiętym pod kątem 90 stopni</t>
  </si>
  <si>
    <t xml:space="preserve"> Filtry hydrofobowe elektrostatyczne do urządzenia ssącego z adapterem (elastyczne końcówki) kompatybilne z urządzeniem EVAC do drenażu przestrzni podłośniowej - jednorazowego użytku</t>
  </si>
  <si>
    <t xml:space="preserve">Filtr elektrostatyczny bakteryjno-wirusowy, wydajność nawilżania min. 9 mgH20/l przy VT 500ml, utrata wilgotności max. 18 mg/H2O/litr przy VT 500ml, opór przepływu 2,1 cmH20 przy 60 l/min., masa do 20g </t>
  </si>
  <si>
    <t xml:space="preserve">Filtr elektrostatyczny dziecięcy bakteryjno-wirusowy, objętość oddechowa 75-300 ml, wydajność nawilżania min. 31 mg/l przy VT 250 ml, utrata wilgotności max. 6 mg/H2O/litr przy VT 75ml, opór przepływu 1,4 cmH20 przy 10l/min., masa do 21g </t>
  </si>
  <si>
    <t>Pakiet 5 - parametry wymagane podano w zał. 1a</t>
  </si>
  <si>
    <t>Zestawy do cewnikowania żył centralnych metodą Seldingera, zawierające cewniki do terapii krótkoterminowej - zestawy z cewnikiem dwuświatłowym. Długości 15,20 cm. Zamawiający każdorazowo określi długość cewnika w zamówieniu.</t>
  </si>
  <si>
    <t>co najmniej 7FR</t>
  </si>
  <si>
    <t>Zestawy do cewnikowania żył centralnych metodą Seldingera, zawierające cewniki do terapii krótkoterminowej - zestawy z cewnikiem trzyświatłowym. Długości 15, 20 cm.Zamawiający kazdorazowo określi  długość cewnika w zamówieniu.</t>
  </si>
  <si>
    <t>Zestawy do cewnikowania żył centralnych metodą Seldingera, zawierające cewniki do terapii długoterminowej - zestawy z cewnikiem trzyświatłowym z powłoką  antybakteryjną i hydrofilną. Długość 15,20 cm. Zamawiajacy każdorazowo określi rozmiar w zamówieniu.</t>
  </si>
  <si>
    <t>Zestawy do cewnikowania żył centralnych metodą Seldingera, zawierające cewniki do terapii długoterminowej - zestawy z cewnikiem dwuświatłowym z powłoką  antybakteryjną i hydrofilną.Długości 15, 20 cm.Zamawiający każdorazowo określi  długość cewnika w zamówieniu.</t>
  </si>
  <si>
    <t>Zestawy do cewnikowania żył centralnych metodą Seldingera, zawierające cewniki do terapii długoterminowej - zestawy z cewnikiem trzyświatłowym z powłoką  antybakteryjną i hydrofilną, z dodatkowym kanałem do szybkiego toczenia. Długość 15.</t>
  </si>
  <si>
    <t>Zestawy do cewnikowania żył centralnych metodą Seldingera, zawierające cewniki do terapii długoterminowej - zestawy z cewnikiem czteroświatłowym z powłoką  antybakteryjną i hydrofilną. Długosci 15, 20 cm.Zamawiający kazżdorazowo określi  długość cewnika w zamówieniu.</t>
  </si>
  <si>
    <t>co najmniej 8FR</t>
  </si>
  <si>
    <t>Zestawy do cewnikowania żył centralnych metodą Seldingera, zawierające cewniki do terapii długoterminowej - zestawy z cewnikiem pięcioświatłowym z powłoką  antybakteryjną i hydrofilną, długości 15, 20 cm. Zamawiajacy każdorazowo określi rozmiar w zamówieniu.</t>
  </si>
  <si>
    <t>co najmniej 12FR</t>
  </si>
  <si>
    <t>Pakiet 6 - parametry wymagane podano w zał. 1a</t>
  </si>
  <si>
    <t>Jałowe zestawy jednorazowe: igły do znieczuleń podpajęczynówkowych typu Pencil Point z mandrynem + odpowiadające rozmiarem igły prowadzące (prowadniki) do punkcji skóry</t>
  </si>
  <si>
    <t>G27</t>
  </si>
  <si>
    <t>G25</t>
  </si>
  <si>
    <t xml:space="preserve">Jałowe jednorazowe: igły do znieczuleń podpajęczynówkowych </t>
  </si>
  <si>
    <t>G22</t>
  </si>
  <si>
    <t>Jałowe igły do znieczuleń podpajęczynówkowych ("SPINOCAN" lub równoważne). Zamawiający każdorazowo określi rozmiar przy zamówieniu.</t>
  </si>
  <si>
    <t>20G 1,3 x 88</t>
  </si>
  <si>
    <t>18G 0,9 x 88</t>
  </si>
  <si>
    <t>25G 0,5 x 88</t>
  </si>
  <si>
    <t>Jałowe zestawy do znieczuleń zewnątrzoponowych zawierające: igłę Tuohy 18G dł. 8 cm z mandrynem, strzykawkę niskooporową 10 ml, cewnik zewnątrzoponowy, filtr bakteryjno-wirusowy, łącznik cewnika z filtrem typu zatrzaskowego, mocowanie fitra zop do skóry pacjenta.</t>
  </si>
  <si>
    <t>18G</t>
  </si>
  <si>
    <t>Igły TUOHY 18G x 80 mm</t>
  </si>
  <si>
    <t>Filtry bakteryjno-wirusowe do cewników zop zabezpieczone koreczkiem zamykającym.</t>
  </si>
  <si>
    <t>Strzykawki niskooporowe do znieczuleń podpajączynówkowych</t>
  </si>
  <si>
    <r>
      <t xml:space="preserve">Zestaw do ciągłych blokad nerwów obwodowych    zawierający : osadzony na igle cewnik 19 G z trzema wtopionymi kontrastującymi pasami, znacznikami długości i centralnym otworem; Izolowana igła 25 G długości 19 cm ze zintegrowanym kabelkiem elektrycznym do neurostymulatora i drenikiem infuzyjnym; Przesuwny uchwyt, umożliwiający wprowadzenie igły wraz z cewnikiem w okolice nerwu, uchwyt blokuje się na igle po sciśnięciu; Zatrzaskowy łącznik do cewnika Filtr wraz z systemem mocowania go do skóry; Drenik infuzyjny dł. 30 cm; Samoprzylepna etykieta, wskazująca, w jakim miejscu znajduje się cewnik; Cewnik i igła widoczne w USG; Rozmiar: igła 25 G /190 mm, cewnik 19G/188mm; Szlif igły do wyboru przez Zamawiającego 15o lub 30o. </t>
    </r>
    <r>
      <rPr>
        <b/>
        <sz val="8"/>
        <rFont val="Tahoma"/>
        <family val="2"/>
        <charset val="238"/>
      </rPr>
      <t>Zamawiający wymaga nieodpłatnego użyczenia urządzenia do stymulacji nerwów obwodowych.</t>
    </r>
  </si>
  <si>
    <t xml:space="preserve">Czujnik ciśnienia wstrzykiwania, wskazuje  ciśnienie otwarcia podczas wstrzykiwania, informuje o wysokim ciśnieniu otwarcia i zapobiega przed zbyt gwałtowną i szybką iniekcją.
Wstawiany między igłę i strzykawkę, wskazując ciśnienie ułatwia właściwe umiejscowienie igły i może zapobiegać wstrzyknięciu leku do niewłaściwych tkanek. Znacznik pokazuje kolorem ciśnienie: 15-20 psi -kolor żółty, powyżej 20 psi kolor pomarańczowy. </t>
  </si>
  <si>
    <t>Pakiet 7- parametry wymagane podano w zał. 1a</t>
  </si>
  <si>
    <t>Dren z trokarem do drenażu. Rozmiar CH 20-32. Zamawiający będzie określał rozmiar przy składaniu zamówienia</t>
  </si>
  <si>
    <t>CH 20-32</t>
  </si>
  <si>
    <t>85</t>
  </si>
  <si>
    <t>Pakiet 8  - parametry wymagane podano w zał. 1a</t>
  </si>
  <si>
    <r>
      <t>Mankiet ciśnieniowy do szybkiej infuzji i transfuzji z automatycznym zaworem bezpieczeństwa. Wyposażony w mankiet wykonany z transparentnego materiału umożliwiającego obserwację wtłaczanego płynu,uchwyt do zawieszenia, haczyk na opakowanie z płynem, po wewnętrznej stronie kieszeni mankietu, ogranicznik ciśnienia,manometr ciśnieniowy z 360st. kolorową skalą odczytu,</t>
    </r>
    <r>
      <rPr>
        <u/>
        <sz val="8"/>
        <rFont val="Tahoma"/>
        <family val="2"/>
        <charset val="238"/>
      </rPr>
      <t>trójdrożny zawór (kranik).</t>
    </r>
    <r>
      <rPr>
        <sz val="8"/>
        <rFont val="Tahoma"/>
        <family val="2"/>
        <charset val="238"/>
      </rPr>
      <t xml:space="preserve"> Produkt bezlateksowy. Pakowany pojedynczo. Zamawiający będzie określał rozmiar przy składaniu zamówienia</t>
    </r>
  </si>
  <si>
    <t>500 ml i 1000 ml</t>
  </si>
  <si>
    <t>Pakiet 9  - parametry wymagane podano w zał. 1a (możliwość składania ofert na pozycje w ramach pakietu)</t>
  </si>
  <si>
    <t>Zestaw do  tracheotomii przezskórnej metodą Griggsa z peanem. Rozmiar 8,0-9,0. Zamawiajacy każdorazowo określi rozmiar w zamówieniu.</t>
  </si>
  <si>
    <t>Zestaw do  tracheotomii przezskórnej metodą Griggsa bez peana. Rozmiar 8,0-9,0. Zamawiajacy każdorazowo określi rozmiar w zamówieniu.</t>
  </si>
  <si>
    <t>8,0-9,0</t>
  </si>
  <si>
    <t>Zestaw do konikotomii ratunkowej z igłą ze znacznikiem bezpiecznego dostępu do tchawicy (czerwony-niebieski)</t>
  </si>
  <si>
    <t>Pakiet 10 - parametry wymagane podano w zał. 1a</t>
  </si>
  <si>
    <t>Maski do tlenoterapii z drenem długości min. 2 m do podłączeń do płuczki tlenowej w rozmiarach mały średni i duży. Zamawiajacy każdorazowo określa rozmiar maski.</t>
  </si>
  <si>
    <t>12000</t>
  </si>
  <si>
    <t>Pakiet 11 - parametry wymagane podano w zał. 1a</t>
  </si>
  <si>
    <t>Wąsy do podawania tlenu z drenu do podłączenia do płuczki tlenowej długości 2 m</t>
  </si>
  <si>
    <t>Wąsy do podawania tlenu z drenu do podłączenia do płuczki tlenowej długości 5 m</t>
  </si>
  <si>
    <t xml:space="preserve">Pakiet 12 </t>
  </si>
  <si>
    <t>Rurki laryngologiczne typu Luer metalowe bez okienka</t>
  </si>
  <si>
    <t>4 śr 8 mm</t>
  </si>
  <si>
    <t>5 śr 9 mm</t>
  </si>
  <si>
    <t>6 śr 10 mm</t>
  </si>
  <si>
    <t>7 śr 11 mm</t>
  </si>
  <si>
    <t>8 śr 12 mm</t>
  </si>
  <si>
    <t>9 śr 13 mm</t>
  </si>
  <si>
    <t>10 śr 14 mm</t>
  </si>
  <si>
    <t>Rurki laryngologiczne typu Luer metalowe z okienkiem</t>
  </si>
  <si>
    <t>Lusterka krtaniowe</t>
  </si>
  <si>
    <t>9 śr 28 mm</t>
  </si>
  <si>
    <t>7 śr 24 mm</t>
  </si>
  <si>
    <t>6 śr 22 mm</t>
  </si>
  <si>
    <t>3 śr 16 mm</t>
  </si>
  <si>
    <t>Pakiet 13</t>
  </si>
  <si>
    <t>Rurki krtaniowe. Rozmiar 2-5. Zamawiający każdorazowo określi rozmiar rurki.</t>
  </si>
  <si>
    <t>2-5</t>
  </si>
  <si>
    <t>Pakiet 14 - parametry wymagane podano w zał. 1a</t>
  </si>
  <si>
    <t>Maski twarzowe jednorazowe, rozmiar 2-5. Zamawiajacy każdorazowo określi rozmiar w zamówieniu.</t>
  </si>
  <si>
    <t>Pakiet 15</t>
  </si>
  <si>
    <r>
      <t xml:space="preserve">Cewniki do odsysania w systemie zamkniętym do użytku na 72 godziny bez wymiany cewnika z 12 fiolkami i 15 ml soli fizjologicznej (końcówka fiolki kompatybilna z portem cewnika do płukania) roz.Ch 12 Ch14, Ch16 INTUBACYJNY dł. 54 cm </t>
    </r>
    <r>
      <rPr>
        <b/>
        <sz val="8"/>
        <color indexed="8"/>
        <rFont val="Tahoma"/>
        <family val="2"/>
        <charset val="238"/>
      </rPr>
      <t>ze sterylnym</t>
    </r>
    <r>
      <rPr>
        <sz val="8"/>
        <color indexed="8"/>
        <rFont val="Tahoma"/>
        <family val="2"/>
        <charset val="238"/>
      </rPr>
      <t xml:space="preserve"> podwójnie obrotowym łącznikiem od strony pacjenta i obwodu oddechowego z samodomykającą się </t>
    </r>
    <r>
      <rPr>
        <b/>
        <sz val="8"/>
        <color indexed="8"/>
        <rFont val="Tahoma"/>
        <family val="2"/>
        <charset val="238"/>
      </rPr>
      <t xml:space="preserve">jednoelementową </t>
    </r>
    <r>
      <rPr>
        <sz val="8"/>
        <color indexed="8"/>
        <rFont val="Tahoma"/>
        <family val="2"/>
        <charset val="238"/>
      </rPr>
      <t>zastawką komory płuczącej oddzielającą samoistnie cewnik od pacjenta z portem MDI - wymagania potwierdzone kartą katalogową. Zamawiajacy każdorazowo określi rozmiar w zamówieniu.</t>
    </r>
  </si>
  <si>
    <r>
      <t xml:space="preserve">Cewniki do odsysania w systemie zamkniętym do użytku na 72 godziny bez wymiany cewnika z 12 fiolkami 15 ml soli fizjologicznej (końcówka fiolki kompatybilna z portem cewnika do płukania) roz. Ch 12 Ch14, Ch16 TRACHEOSTOMIJNY dł. 30,5 cm </t>
    </r>
    <r>
      <rPr>
        <b/>
        <sz val="8"/>
        <color indexed="8"/>
        <rFont val="Tahoma"/>
        <family val="2"/>
        <charset val="238"/>
      </rPr>
      <t>ze sterylnym</t>
    </r>
    <r>
      <rPr>
        <sz val="8"/>
        <color indexed="8"/>
        <rFont val="Tahoma"/>
        <family val="2"/>
        <charset val="238"/>
      </rPr>
      <t xml:space="preserve"> podwójnie obrotowym łącznikiem od strony pacjenta i obwodu oddechowego, z samodomykającą się </t>
    </r>
    <r>
      <rPr>
        <b/>
        <sz val="8"/>
        <color indexed="8"/>
        <rFont val="Tahoma"/>
        <family val="2"/>
        <charset val="238"/>
      </rPr>
      <t xml:space="preserve">jednoelementową </t>
    </r>
    <r>
      <rPr>
        <sz val="8"/>
        <color indexed="8"/>
        <rFont val="Tahoma"/>
        <family val="2"/>
        <charset val="238"/>
      </rPr>
      <t>zastawką komory płuczącej oddzielajacą samoistnie cewnik od pacjenta z portem MDI  - wymagania potwierdzone kartą katalogową. Zamawiajacy każdorazowo określi rozmiar w zamówieniu.</t>
    </r>
  </si>
  <si>
    <t xml:space="preserve">Sterylne cewniki do odsysania w systemie zamkniętym do użytku na 72 godziny z możliwością wymiany cewnika z 12 fiolkami 15 ml soli fizjologicznej (końcówka fiolki kompatybilna z portem cewnika do płukania) Ch 12,14, 16 INTUBACYJNY ze sterylnym łącznikiem podwójnie obrotowym od strony pacjenta i obwodu oddechowego z dodatkowym portem do bronchoskopii (bez odłączania cewnika) typu MAP, system z samodomykającą się zastawką komory płuczącej oddzielająca samoistnie cewnik od pacjenta ze zintegrowanym portem MDI (możliwość podawania leków wziewnych w aerozolu), cewniki zabezpieczone przed samoistnym odłączeniem się od łącznika, wymagania potwierdzone kartą katalogową. Zamawiajacy każdorazowo określi rozmiar w zamówieniu. </t>
  </si>
  <si>
    <t xml:space="preserve">Sterylne cewniki wymienne do odsysania w systemie zamkniętym do użytku na 72 godziny roz. Ch16 INTUBACYJNY, kompatybilny ze sterylnym łącznikiem typu MAP, cewniki zabezpieczone przed samoistnym odłączeniem się od łącznika, wymagania potwierdzone kartą katalogową </t>
  </si>
  <si>
    <t>Łączniki - zestaw łączników: Y (w jednej płaszczyźnie) do rozdwojenia drenów i prosty z bezkontaktową kontrolą ssania.</t>
  </si>
  <si>
    <t>Zestaw do BAL (cewnik w cewniku), dostosowany do łącznika typu MAP (możliwość wykonania badania bez odłączania cewnika do odsysania w systemie zamkniętym. CH 16/12, końcówka kierunkowa widoczna w RTG.</t>
  </si>
  <si>
    <t>Pakiet 16</t>
  </si>
  <si>
    <t>Płyny do tlenoterapii (do nawilżaczy), cały zestaw sterylny z łącznikiem. Zestaw do tlenoterapii musi być uniwersalny tzn. kompatybilny z glowicą łącząca reduktor tlenowy, jak również kompatybilny z glowicami do zimnej i ciepłej nebulizacji oraz posiadać możliwość wspólpracy z nawilżaczem aktywnym do respiratora Pojemnik 340 ml*</t>
  </si>
  <si>
    <t>Płyny do tlenoterapii (do nawilżaczy), cały zestaw sterylny z łącznikiem. Zestaw do tlenoterapii musi być uniwersalny tzn. kompatybilny z glowicą łącząca reduktor tlenowy, jak również kompatybilny z glowicami do zimnej i ciepłej nebulizacji oraz posiadać możliwość wspólpracy z nawilżaczem aktywnym do respiratora Pojemnik 650 ml*</t>
  </si>
  <si>
    <t>* Produkty muszą pochodzic od tego samego producenta</t>
  </si>
  <si>
    <t>Pakiet 17</t>
  </si>
  <si>
    <t>System do drenażu jamy opłucnej jałowy, szczelny, bierne i czynne ssanie z regulacją siły do - 25cm H2O, w pełni bezpieczny, zastawka wodna odporna na wywrócenie zestawu, zawór bezpieczeństwa, możliwość zamknięcia drenażu w systemie, możliwość postawienia i zawieszenia, dokładna skala pomiarowa, pojemność 2300ml, trzykomorowe</t>
  </si>
  <si>
    <t>Pakiet 18</t>
  </si>
  <si>
    <t>Zestaw do nebulizacji z możliwością podłączenia do respiratora jednorazowego użytku podłączany do układu oddechowego. System do nebulizacji musi być sterylny.</t>
  </si>
  <si>
    <t>Pakiet 19</t>
  </si>
  <si>
    <t>Układ oddechowy jednorurowy, dwuświatłowy, z pionową membraną zapewniającą wymianę termiczną, o śr. 22 mm do respiratora ( dł.min.  1,8 m), z kolankiem z portem kapno, w zestawie filtr elektrostatyczny z wymiennikiem ciepła i wilgoci, wszystkie elementy (układ oddechowy i filtr) w jednym oryginalnym opakowaniu producenta , wydajność ogrzania powietrza wdychanego min. 6,2 stopni C przy przepływie 4 l/min., opór wdechowy 0,14 cm H2O i wydechowy 0,16 cm H2O przy przepływie 10 l/min., mikrobiologicznie czysty, bez DEHP, opakowanie foliowe</t>
  </si>
  <si>
    <t>Układ oddechowy jednorurowy, dwuświatłowy, z pionową membraną zapewniającą wymianę termiczną, o śr. 22 mm i długości 1,8 m, do aparatów do znieczulenia z dodatkową rozciągliwą rurą  do 1,9 m, z 2L workiem bezlateksowym, wydajność ogrzania powietrza wdychanego min. 6,2 stopni C przy przepływie 4 l/min., opór wdechowy max 0,14 cm H2O i wydechowy max 0,16 cm H2O przy przepływie 10 l/min, mikrobiologicznie czysty, opakowanie foliowe</t>
  </si>
  <si>
    <t xml:space="preserve">Układ oddechowy jednorurowy, dwuświatłowy, z pionową membraną zapewniającą wymianę termiczną, o śr. 22 mm i długości 2,7 m, z kolankiem z portem kapno, do aparatu do znieczulenia, z dodatkową rurą długości 1,5 m z 2L workiem bezlateksowym.
Wydajność ogrzania powietrza wdychanego 6,2 stopni C /1m przy przepływie 4 l/min., opór dla całego układu: wdechowy 0,18 cm H2O i wydechowy  0,22 cm H2O przy przepływie 10 l/min, waga układu 231 g bez akcesoriów. Rura wydechowa do podłączenia do aparatu 40 cm. Jednorazowy, mikrobiologicznie czysty, bez DEHP, opakowanie foliowe.
</t>
  </si>
  <si>
    <t xml:space="preserve">Układ oddechowy jednorurowy, dwuświatłowy, z pionową membraną zapewniającą wymianę termiczną, o śr. 22 mm i długości 2,7 m, z kolankiem z portem kapno, do respiratora.
Wydajność ogrzania powietrza wdychanego 6,2 stopni C /1m przy przepływie 4 l/min., opór dla całego układu:  wdechowy 0,18 cm H2O i wydechowy 0,22 cm H2O przy przepływie 10 l/min, waga układu 231 g. Rura wydechowa do podłączenia do respiratora 40 cm. Jednorazowy, mikrobiologicznie czysty, bez DEHP, opakowanie foliowe.
</t>
  </si>
  <si>
    <t>Układ oddechowy jednorurowy, dwuświatłowy, z pionową membraną zapewniającą wymianę termiczną, o śr. 22 mm i długości 1,8 m, z kolankiem z portem kapno, do aparatów do znieczulenia,  z dodatkową rurą długości 1,9 m z 2L workiem bezlateksowym, wydajność ogrzania powietrza wdychanego min. 6,2 stopni C przy przepływie 4 l/min., opór wdechowy max 0,14 cm H2O i wydechowy max 0,16 cm H2O przy przepływie 10 l/min,, w zestawie wewnętrzny przewód do próbkowania gazu z łącznikami typu męskiego, wszystkie elementy w jednym  oryginalnym opakowaniu producenta, mikrobiologicznie czysty, opakowanie foliowe.</t>
  </si>
  <si>
    <t>Układ oddechowy dwururowy karbowany do respiratora dla dorosłych, do użycia w warunkach MRI, średnica rur 22mm, rury długości 6 m wykonane z polietylenu, łącznik Y z kolankiem z portem kapno, kolanko odłączalne od  łącznika Y. Jednorazowy, mikrobiologicznie czysty, bez ftalanów , czas użycia do 7 dni, opakowanie foliowe.</t>
  </si>
  <si>
    <t xml:space="preserve">Maska tlenowa z możliwością stosowania do wysokiej koncentracji tlenu (z oddechem zwrotnym lub bez), w zestawie: jeden zawór boczny, niskooporowy zawór zwrotny, obrotowy łącznik do podaży średniej koncentracji tlenu, rezerwuar tlenu z obrotowym łącznikiem - dostosowuje maskę do pozycji pacjenta, maska wydłużona pod brodę, anatomiczny kształt, wykonana z miękkiego PVC, z aluminiowym zaciskiem na nos,  gumką do mocowania z możliwością regulacji długości, atraumatyczny mankiet maski, dren tlenowy dł. 2.1m, przekrój gwiazdkowy, łącznik  standardowy, jednorazowego użytku, czysta mikrobiologicznie, nie zawiera lateksu, pakowana pojedynczo, </t>
  </si>
  <si>
    <t>Łączniki karbowane, zespolone, z podwójnie obrotowym łącznikiem kątowym (tzw. Kominki) z możliwością podłączenia maski twarzowej lub rurki dotchawiczej</t>
  </si>
  <si>
    <t xml:space="preserve">Zestaw do wentylacji nosowej w skład ktorego wchodzi: maska zapewniająca przepływ gazu 30l/min, ze standardowym portem 15mm skierowanym ku górze, zapewniającym dostęp do jamy ustnej pacjenta przez cały czas trwania wentylacji oraz dodatkowym portem tlenowym. Maska posiada możliwość wytworzenia dodatniego ciśnienia w drogach oddechowych pacjenta (PAP), co pozwala na użycie jej w procedurach ratunkowych.  Wyposażona w dodatkową membranę uszczelniającą.. W zestawie worek, konektor i pojedynczy, prosty w zapięciu pasek mocujący maskę wokół głowy pacjenta. Produkt nie zawiera lateksu oraz DEHP. Dostępne rozmiary: M (&lt;205 cm wzrostu) i L (&gt;205cm wzrostu). Zamawiajacy każdorazowo określi rozmiar w zamówieniu. </t>
  </si>
  <si>
    <t>Jednorazowa maska do wentylacji nosowej zapewniająca przepływ gazu 30l/min, ze standardowym portem 15mm skierowanym ku górze, zapewniającym dostęp do jamy ustnej pacjenta przez cały czas trwania wentylacji oraz dodatkowym portem tlenowym. Maska posiada możliwość wytworzenia dodatniego ciśnienia w drogach oddechowych pacjenta (PAP), co pozwala na użycie jej w procedurach ratunkowych.  Wyposażona w dodatkową membranę uszczelniającą okolice nosa zapewniającą dokładne przyleganie i szczelność. W zestawie pojedynczy, prosty w zapięciu pasek mocujący maskę wokół głowy pacjenta zapinany na rzep. Produkt nie zawiera lateksu oraz DEHP co oznaczone jest na opakowaniu. Wewnątrz opakowania instrukcja obsługi. Dostępne rozmiary: M (&lt;205 cm wzrostu) i L (&gt;205cm wzrostu). Zamawiajacy każdorazowo określi rozmiar w zamówieniu.</t>
  </si>
  <si>
    <t>Pakiet 20 - parametry wymagane podano w zał. 1a</t>
  </si>
  <si>
    <t>Linie do przetoczeń płynów infuzyjnych i żywienia pozajelitowego kompatybilne z pompą Infusomat Space</t>
  </si>
  <si>
    <t xml:space="preserve">Linie do żywienia dojelitowego kompatybilne z  pompą perystaltyczną Infusomat Space z możliwością podłączenia N-fit </t>
  </si>
  <si>
    <t>Linie do pompy infuzyjnej do przetaczania krwi i preparatów krwiopochodnych kompatybilne z pompą  Infusomat Space</t>
  </si>
  <si>
    <t>Aparat Cyto-Set kompatybilny z pompą Infusomat Space
Type UV-protect
Zestaw do infuzji dożylnej cytostatyków przy pomocy zgodnych pomp infuzyjnych.
Stosowany również do leków biologicznych.</t>
  </si>
  <si>
    <t>Aparat do żywienia dojelitowego do pompy perystaltycznej Infusomat z uniwersalnym wielozłączem bez zawartości ftalanów</t>
  </si>
  <si>
    <t>Pakiet 21</t>
  </si>
  <si>
    <t>Zestawy do cewnikowania żył centralnych metodą Seldingera - cewnik dwuświatłowy, 20 cm, 7Fr/18,14 Ga, zestaw dodatkowo wyposażony w strzykawkę z otworem w tłoku pozwalającą na wprowadzenie prowadnicy bez odłączenia strzykawki. Zamawiajacy każdorazowo określi rozmiar w zamówieniu.</t>
  </si>
  <si>
    <t>Zestawy do cewnikowania żył centralnych metodą Seldingera - cewnik trójświatłowy 20 cm, 7Fr/18,18,16 Ga, zestaw dodatkowo wyposażony w strzykawkę z otworem w tłoku pozwalającą na wprowadzenie prowadnicy bez odłączenia strzykawki. Zamawiajacy każdorazowo określi rozmiar w zamówieniu.</t>
  </si>
  <si>
    <t>Pakiet 22 (możliwość składania ofert na pozycje w ramach pakietu)</t>
  </si>
  <si>
    <t xml:space="preserve">Zamknięty jednorazowy system do kontrolowanej zbiórki luźnego stolca wyposażony w: silikonowy rękaw o długości 167 cm z wbudowaną w strukturę silikonu na całej długości substancją neutralizującą nieprzyjemne zapachy; balonik retencyjny z niebieską kieszonką dla umieszczenia palca wiodącego; port do napełniania balonika retencyjnego z dwoma sygnalizatorami, z których jeden wypełnia się,  gdy balonik osiągnie wielkość optymalną dla pacjenta, a drugi unosi się w przypadku przepełnienia balonika w bańce odbytniczej pacjenta. Port do irygacji umożliwiający także doodbytnicze podanie leków, z klamrą zamykającą światło drenu w celu utrzymania leku w miejscu podania. System zawiera port do pobierania próbek stolca w kolorze niebieskim, pasek koralikowy do podwieszania kompatybilny z ramami łóżek szpitalnych i z miejscem na opis.System przebadany klinicznie (ocena bezpieczeństwa stosowania systemu do 29 dni), czas utrzymania systemu do 29 dni, biologicznie czysty. W zestawie 1 nieprzezroczysty worek do zbiórki stolca z okienkiem podglądu, o pojemności 1000 ml, z zastawką zabezpieczającą przed wylaniem zawartości, skalowany co 25 ml oraz z filtrem węglowym.
</t>
  </si>
  <si>
    <t>Worki wymienne kompatybilne z zestawem  do kontrolowanej zbiórki stolca o pojemności 1000 ml, nieprzezroczyste, z podglądem,  skalowane co 25 ml w tym numerycznie co 100 ml, z filtrem węglowym o wysokiej absorpcji zapachów i możliwością filtrowania gazów, z zastawką antyzwrotną zabezpieczającą przed wylaniem zawartości, biologicznie czyste  w opakowaniu po 10 sztuk.</t>
  </si>
  <si>
    <r>
      <t xml:space="preserve">Jednorazowe sterylne, metalowe łopatki typu MacIntosh lub Miller ze światłowodem do laryngoskopu typu Safescope w rozmiarach McIntosh: 2, 3, 4;  (rozmiar Zamawiający będzie określał w zamówieniu); </t>
    </r>
    <r>
      <rPr>
        <b/>
        <sz val="8"/>
        <rFont val="Tahoma"/>
        <family val="2"/>
        <charset val="238"/>
      </rPr>
      <t>Zamawiający wymaga nieodpłatnego użyczenia 15 sztuk rękojeści typu Safescope na okres trwania umowy</t>
    </r>
  </si>
  <si>
    <t>Zestaw do wkłuć centralnych trójświatłowy o dużym przepływie - prowadnica niklowo-tytanowa odporna na załamania przy zgięciu na krawędzi rozszerzadła, z możliwością włożenia prowadnicy bez odłączania strzykawki, z kanałami zamkniętymi bezlateksowymi bezigłowymi zastawkami typu Luer Lock (zamknięcie kanału automatycznie po odłączeniu strzykawki lub linii) Średnica cewnika 12 Fr, kanały 12G, 12G, 16G.</t>
  </si>
  <si>
    <t xml:space="preserve">Duża opaska mocująca do rurki tracheotomijnej, atraumatyczna, zapinana na rzepy, wykonana z gabczastego materiału </t>
  </si>
  <si>
    <t xml:space="preserve">Duża opaska mocująca do rurki intubacyjnej, ustnej lub nosowej, atraumatyczna, zapinana na rzepy, wykonana z gąbczastego materiału, dla osób dorosłych </t>
  </si>
  <si>
    <r>
      <t xml:space="preserve">Opaska mocująca ręce lub stopy stosowana do samoochrony pacjentów, wykonana z miękkiego materiału, zapinana na rzep z zintegrowanym uchwytem do mocowania dołączonej tasiemki o dł. 150 cm Możliwość sterylizacji parowej </t>
    </r>
    <r>
      <rPr>
        <b/>
        <sz val="8"/>
        <rFont val="Tahoma"/>
        <family val="2"/>
        <charset val="238"/>
      </rPr>
      <t>(1 zestaw a 2 opaski i 2 taśmy = 1 sztuka)</t>
    </r>
  </si>
  <si>
    <t xml:space="preserve">Okład żelowy typu ciepło/zimno z zintegrowaną flizelinową powłoką zewnętrzną zapobiegającą ewentulanemu oparzeniu/odmrożeniu. Rozmiar 25,0 x 16,0 cm . Produkt biodegradowalny, możliwość usuwania wraz ze zwykłymi odpadami. Produkt niezawierający PVC i lateksu w opakowaniu typu dispenser </t>
  </si>
  <si>
    <t>25,0 x 16,0 cm</t>
  </si>
  <si>
    <t>Zestaw do inwazyjnego pomiaru OCŻ, pojedynczy - przetwornik wyposażony w 2 systemy zintegrowane płuczące o przepływie min. 3 ml/godz oraz możliwość przepłukiwania i wypełniania systemu pomiarowego przez aktywne skrzydełka i zawór spustowy tzw.wypustkę gumową; igła zakrzywiona w zbiorniku wyrównawczym, kalibracja systemu bez rozszczelniania systemu; linia żylna oznaczona kolorem niebieskim na całej długości linii; połączenie z monitorami 4-pinowe; zestaw pakowany w opakowanie bardzo odporne na uszkodzenia mechaniczne typu TYVEC; zakres częstotliwości przetwornika &gt;1200 Hz.</t>
  </si>
  <si>
    <t>Przetwornik podwójny do inwazyjnego pomiaru ciśnienia z zintegrowaną membraną do pobierania próbek krwi. Zestaw wyposażony w 2 linie: łączna długość linii pomiarowej 190 cm w (przezroczysta)+155 cm linia ciśnieniowa niebieska: 2x przetworniki z kranikami strzykawka 5 ml z ogranicznikiem do 2 ml, linia ciśnieniowa 150 ml (przezroczysta), 3 cm linia ciśnieniowa z zintegrowanym portem do pobierania krwi (czerwonym) i 30 cm linia ciśnieniowa o małym prześwicie (przezroczysta), 125 cm linia ciśnieniowa (niebieska), 4-drożny kranik (niebieski) i 25 cm linia ciśnieniowa (niebieska). Komora silikonowa z podzielną membraną, współpracująca z każdym systemem bez dodatkowego oprzyrządowania oraz do strzykawek typu Luer. Przetworniki z zintegrowanym systemem płuczącym max 3ml/h, strzykawka do aspiracji krwi tętniczej zabezpieczająca silikonową osłonką tłok przed przypadkową kontaminacją. Zestaw wyposażony w koreczek tłumiący zamknięty, który zabezpiecza przed przypadkową kontaminacją w trakcie pomiaru ciśnień, a podczas zerowania i kalibracji zapobiega przypadkowemu zdjęciu</t>
  </si>
  <si>
    <t>Przetwornik pojedynczy do inwazyjnego pomiaru ciśnienia z zintegrowaną membraną do pobierania krwi. Zestaw wyposażony w 2 systemy zintegrowane płuczące o przepływie min. 3 ml/h oraz możliwość przepłukiwania i wypełniania systemu pomiarowego poprzez aktywne skrzydełka i zawór spustowy, tzw. wypustkę gumową. linię o całkowitej długości 190 cm, linia ciśnieniowa 150 cm przezroczysta, 3 cm linia ciśnieniowa z zintegrowanym portem do pobierania próbek krwi (czerwonym) i 30 cm linią ciśnieniową o małym prześwicie. Komora współpracująca z każdym systemem bez dodatkowego oprzyrządowania oraz ze strzykawkami typu Luer. Przetwornik z zintegrowanym systemem płuczącym max 3 ml/h, strzykawka do aspiracji krwi tętniczej 5 ml z ogranicznikiem do 2 ml zabezpieczająca silikonową osłoną tłok przed przypadkową kontaminacją. Zestaw wyposażony w koreczek tłumiący - zamknięty, który zabezpiecza system pomiarowy przed przypadkową kontaminacją w trakcie pomiaru ciśnień ciśnień, a podczas zerowania i kalibracji zapobiega przypadkowemu jego zdjęciu i rozszczelnieniu systemu pomiarowego poprzez wewnętrzny kołnierz zabezpieczający. Zestaw wyposażony w aparat kroplówkowy 150 cm z zakrzywioną igłą w zbiorniku wyrównawczym. Połączenie przetwornika z kablami interfejsowymi poprzez złącze wodoszczelne, pinowe. Zestaw pakowany w opakowanie bardzo odporne na uszkodzenia mechaniczne typu Tyvec; zakres częstotliwości przetwornika &gt; 1200 Hz.</t>
  </si>
  <si>
    <t xml:space="preserve">Zestaw do drenażu płynu mózgowo-rdzeniowego i pomiaru ciśnienia śródczaszkowego </t>
  </si>
  <si>
    <t>Maska do tlenoterapii dla dorosłych  z workiem (rezerwuarem) wykonana z przezroczystego i nietoksycznego PCV- oporny na przetarcia przewód o długości 2,1 m zakończony uniwersalnym łącznikiem regulowana blaszka na nos</t>
  </si>
  <si>
    <t>Cewniki dwukanałowe do hemodializy (zestawy) z powłoka antybakteryjną dł. 15 - 21 cm i 35 cm (rozmiar zamawiający okresli w zapotrzebowaniu)</t>
  </si>
  <si>
    <t>Cewnik trzykanałowy 12 Fr dł. 15 i 20 cm do hemodializy czasowej z dostępem do żył centralnych naczyniowych. Zamawiajacy każdorazowo określi rozmiar w zamówieniu.</t>
  </si>
  <si>
    <t>Linia próbkująca do pomiaru gazów, dł. 3 m, kompatybilna z kapnografem firmy Dräger.</t>
  </si>
  <si>
    <t>Nebulizator Micro Mist z podłączaną szeregowo w odwód złączką TZ zastawką jednokierunkową do obwodu oddechowego</t>
  </si>
  <si>
    <r>
      <t xml:space="preserve">Zestaw przeciw VAP, w skład którego wchodzi: </t>
    </r>
    <r>
      <rPr>
        <b/>
        <sz val="8"/>
        <rFont val="Tahoma"/>
        <family val="2"/>
        <charset val="238"/>
      </rPr>
      <t>cewnik do odsysania</t>
    </r>
    <r>
      <rPr>
        <sz val="8"/>
        <rFont val="Tahoma"/>
        <family val="2"/>
        <charset val="238"/>
      </rPr>
      <t xml:space="preserve"> w systemie zamkniętym na 72 godziny do rurek intubacyjnych o długości 54 cm, do rurek tracheotomijnych o długości 34 cm z adapterem kątowym 45 stopni do dróg oddechowych, skalowany co 1 cm,, rozmiar kodowany kolorystycznie oraz numerycznie na cewniku, z jednym otworem centralnym i 2 bocznymi ułożonymi naprzemiennie, z portem do przepłukiwania cewnika, z przezroczystą komorą płuczącą, z silikonową, bezobsługową, samouszczelniającą się, dwudzielną zastawką, z blokadą próżni wyposażoną w zatyczkę na uwięzi, cewnik pozbawiony DEHP, w rozmiarach 14 i 16 Fr + zestaw do toalety pacjenta składający się z </t>
    </r>
    <r>
      <rPr>
        <b/>
        <sz val="8"/>
        <rFont val="Tahoma"/>
        <family val="2"/>
        <charset val="238"/>
      </rPr>
      <t>co najmniej 6 myjek</t>
    </r>
    <r>
      <rPr>
        <sz val="8"/>
        <rFont val="Tahoma"/>
        <family val="2"/>
        <charset val="238"/>
      </rPr>
      <t xml:space="preserve"> (tamponów) nasyconych 2% roztworem CHG do dekontaminacji skóry, zawierających 500mgCHG w tamponie, niewymagających spłukiwania, wykonanych z 100% poliestru i</t>
    </r>
    <r>
      <rPr>
        <b/>
        <sz val="8"/>
        <rFont val="Tahoma"/>
        <family val="2"/>
        <charset val="238"/>
      </rPr>
      <t xml:space="preserve"> 3 procedur</t>
    </r>
    <r>
      <rPr>
        <sz val="8"/>
        <rFont val="Tahoma"/>
        <family val="2"/>
        <charset val="238"/>
      </rPr>
      <t xml:space="preserve"> toalety jamy ustnej (2 szczoteczki z możliwością odsysania z 0,12% chlorheksydyny, 1 gąbkę pokrytą dwuwęglanem sodu z możliwością odsysania z roztworem chlorku cetylopirydyny i saszetką preparatu nawilżającego do ust, 3 gąbki-aplikatory</t>
    </r>
  </si>
  <si>
    <t>Maski krtaniowe jednorazowego użytku z PCV z niskociśnieniowym mankietem powietrznym wyraźnie szerszym w odcinku proksymalnym, zwężającym się w kierunku dystalnym, zapewniającym podwójne uszczelnienie. Koniuszek maski wyprofilowany pod kątem przy ujściu kanału gastrycznego. Gładki płaski grzbiet maski w obrębie mankietu. System zapobiegajacy niedrożności ujścia oddechowego przy wklinowaniu się nagłośni w postaci płetw otworu oraz przewodu kanału gastrycznego położonego w obrębie kopuły maski. Luźny, niewbudowany na całej długości rurki oddechowej dren do napełniania mankietu. Kanał gastryczny o przebiegu prostym w osi maski, współosiowy ze światłem eliptycznej w przekroju rurki oddechowej maski krtaniowej oraz z ujściem kanału gastrycznego w obrębie koniuszka maski krtaniowej. Możliwość wprowadzenia sondy do żołądka we wszystkich rozmiarach maski, w tym minimum 14 Fr dla rozmiarów 3, 4 i 5. Maska o wyprofilowanej anatomicznie 70-90 stopni krzywiźnie rurki oddechowej z wbudowaną otaczającą cały jej obwód blokadą zgryzu. Uchwyt pomocniczy ułatwiający wprowadzenie maski, pełniący rolę wskaźnika położenia oraz ułatwiający jej zamocowanie po założeniu. Maska w rozmiarach 3, 4 i 5 oraz zakresach wagowych odpowiednio 30-50 kg, 50-70 kg, 70-100 kg. Rozmiar 3-5. Zamawiający każdorazowo rozmiar określiw zamówieniu.</t>
  </si>
  <si>
    <t xml:space="preserve">Zastawki bezigłowe do wenflonów </t>
  </si>
  <si>
    <t xml:space="preserve">Pakiet 23 - osprzęt do urządzenia próżniowego ssącego i manometru elektronicznego i rurki intubacyjne </t>
  </si>
  <si>
    <t>Akcesoria jednorazowe dodatkowe do urządzenia próżniowego ssącego do ciągłego lub przerywanego odsysania wydzieliny z przestnerzni podłgośniowej w rurce z systemem EVAC rurki intubacyjnych lub tracheostomijnej  oraz manometru elektronicznego - automatycznie dopasowującego ciśnienie w mankiecie w zależności od dokonanych nastawów</t>
  </si>
  <si>
    <t>Zbiorniki na wydzielinę z dwoma otworami (połącznie z drenem i filtrem), zabezpieczone koreczkami na uwięzi, jednorazowego użytku - kompatybilne z urządzeniem do ciągłego lub przerywanego dranażu przestrzeni podgłośniowej</t>
  </si>
  <si>
    <t xml:space="preserve"> Filtry hydrofobowe elektrostatyczne do urządzenia ssącego z adapterem (elastyczne końcówki) kompatybilne z urządzeniem do drenażu przestrzni podłośniowej - jednorazowego użytku</t>
  </si>
  <si>
    <t xml:space="preserve"> Dreny łączące ok. 100 cm - kompatybilne z urządzeniem do drenażu przestrzeni podgłośniowej, jednorazowego użytku</t>
  </si>
  <si>
    <t xml:space="preserve">Dreny łączące ok. 100 cm do manometru elektronicznego, jednorazowego użytku </t>
  </si>
  <si>
    <t>Rurka intubacyjna specjalna z mankietem w kształcie stożka do przedłużonej intubacji, wyposażona w system drenażu przestrzeni podgłośniowej. Minimum 2 oznaczenia rozmiaru na korpusie rurki, półtransparentny łącznik 15 mm, mankiet niskociśnieniowy, w swej górnej części o średnicy większej niż średnica tchawicy, zwężający się stopniowo ku dołowi (stożek), posiadający dzięki swej konstrukcji strefę całkowitego uszczelnienia tchawicy. Grubość mankietu ok. 50 µm. Możliwość skrócenia rurki o 10 cm, znacznik RTG wtopiony w korpus rurki tuż nad otworem do drenażu przestrzeni podgłóśniowej (tuż nad mankietem). Dren do odsysania o średnicy min. 4 mm. Kanał do drenażu całkowicie zintegrowany w korpusie. Pakowane folia-papier. Rozmiar 7,0-9,0. Zamawiający kazdorazowo określi rozmiar rurki.</t>
  </si>
  <si>
    <t>Pakiet 24 - sprzęt różny szpitalny (możliwość składania ofert na pozycje w ramach pakietu)</t>
  </si>
  <si>
    <r>
      <t xml:space="preserve">Czujnik do pomiaru ICP kompatybilny z aparatem Sophysa </t>
    </r>
    <r>
      <rPr>
        <b/>
        <sz val="8"/>
        <rFont val="Tahoma"/>
        <family val="2"/>
        <charset val="238"/>
      </rPr>
      <t>do zabiegów neurochirurgicznych</t>
    </r>
  </si>
  <si>
    <t>Zastawka programowana bez zbiornika , 8 stopni ustawienia ciśnienia 30-200 mm H2O. Zmiana ciśnienia zastawki urządzeniem niezależnym od źródła prądu, plastikowa obudowa zastawki. Zastawka z kompletem drenów, komorowym i otrzewnowo-dosercowym. Kompatybilna z aparatem Sophysa do zabiegów neurochirurgicznych</t>
  </si>
  <si>
    <t>Jednoczęściowy uchwyt Clip fix składający się z rzepu oraz metalowego klipsu umożliwiającego umocowanie drenów kabli do pościeli bądź piżamy pacjenta</t>
  </si>
  <si>
    <t>Zestaw do drenażu metodą Seldingera</t>
  </si>
  <si>
    <t>Igły do bezpiecznego pobierania i rozpuszczania. Wykonana ze stali nierdzewnej, posiada szlif ołókowy z bocznym otworem, przeznaczone do pobierania leków min. Z fiolek z gumowym tłokiem, nasadka igły idealnie dopasowana do końcówki Luer lub Luer-Lock, oznaczona znakiem CE, odpowiada normie PN-EN-ISO 7864, rozmiar 18Gx30mm, jednorazowego użytku, opakowanie jednostkowe typu bliser-pack, sterylizowane tlenkiem etylenu.</t>
  </si>
  <si>
    <t>Dren łączący do odsysania, łącznik stożkowy - męski. Wykonany z medycznego elastycznego PCV, wzdłuż drenu specjalne wzmocnienia zapobiegające zaginaniu oraz zasysaniu drenu, idealnie gładka powierzchnia wewnętrzna drenu, zapobiega osadzaniu się wydzieliny na ściankach, zakończenie drenu dostosowane do standardowych końcówek, zakończenie lejek-uniwersalny męski stożek, ch 24- śr 5,50 mm/8,00 mm wew/zew, opakowanie jednostkowe folia, folia/papier.</t>
  </si>
  <si>
    <t>Pakiet 25 (możliwość składania ofert na pozycje w ramach pakietu)</t>
  </si>
  <si>
    <t>Zestaw do pobierania próbek z oskrzeli</t>
  </si>
  <si>
    <t>Zestawy uzupełniające kompatybilne z peanami</t>
  </si>
  <si>
    <t>Zgłębnik do żywienia dożołądkowego wykonany z przezroczystego poliuretanu z podziałką centymetrową oraz linią kontrastującą w RTG z dołączoną metalową prowadnicą, sterylny, pakowany pojedynczo z dwoma portami zabezpieczonymi klipsami , 5 otworami końcowymi. Dwa porty - port żywieniowy  ze złączem ENFit i dodatkowy port do odbarczania przeznaczony do ewakuacji treści żołądka Rozmiar zgłębnika Ch 14/110 cm. Nie zawierający lateksu</t>
  </si>
  <si>
    <t>Mankiet do ucisku sekwencyjnego kompatybilny z urządzeniem Kendall SCD, mankiet trójkomorowy na rzep, profil ucisku 45 mmHg, 40 mmHg, 30 mmHg; rozmiar mały (obwód uda do 55,90), średni (obwód uda 55,9 - 71,1), duży (obwód uda 71,1 - 91,40 cm). Zamawiający każdorazowo określi rozmiar mankietu</t>
  </si>
  <si>
    <t>Pakiet 26</t>
  </si>
  <si>
    <t>Potrójny rozgałęziacz z trzema bezigłowymi zaworami, z przezierną silikonową membraną i dobrze widoczną drogą przepływu, z gładką membraną zapewniającą łatwą i pewną dezynfekcję miejsca dostępu, umożliwiająca stosowanie ponad 200 dostępów, zastawka posiada automatyczny system zapobiegający cofaniu się leku/krwi w kierunku zastawki po odłączeniu strzykawki lub linii infuzyjnej, na każdym kanale zastawki bezzwrotne</t>
  </si>
  <si>
    <t>System do transferu leku: strzykawka - strzykawka, pakowany pojedynczo sterylnie z fabrycznie nałożonymi osłonami na zakończenia luer lock. Dodatkowy uchwyt pozwalający na manipulację bez dotykania miejsc połączenia ze strzykawkami</t>
  </si>
  <si>
    <t>Spike z filtrem powietrza 0,45 µm. Posiada zawór bezigłowy oznaczony w kodzie kolorów na zielono filtr p/bakteryjny. Duża powierzchnia, przylegająca do opakowania z lekiem i minimalizująca przesuwanie się kolca spika w korku. Zapobiega wyciekowi płynu po odłączeniu strzykawki. Membrana płaska łatwa do dezynfekcji. Kolec z dwoma otworami bocznymi</t>
  </si>
  <si>
    <t>Bezigłowy system dostępu do linii infuzyjnej (redukcja przypadkowych zakażeń przez dotyk, bez potrzeby stosowania dodatkowego koreczka, bezlateksowy, efektywna bariera dla mikroorganizmów, redukcja okluzji cewnika)</t>
  </si>
  <si>
    <t>Bezigłowy system infuzji z koreczkiem - zastawka jednostronna</t>
  </si>
  <si>
    <t>Kranik trójdrożny z przedłużaczem 10 cm. Wykonany z poliamidu. Wyczuwalna zmiana położenia pokrętła kranika co 45o. Wszystkie ramiona kranika zabezpieczone koreczkami. Na jednym z ramion kranika musi znajdować się zamocowana na stałe zastawka dostępu bezigłowego z membraną typu Split-septum, umożliwiająca swobodny dostęp strzykawką z końcówką luer lub luer lock. Drugie ramię kranika musi posiadać łącznik rotacyjny, który po połączeniu z linią infuzyjną musi zapewnić swobodny obrót kranika wokół osi linii infuzyjnej bez możliwości skręcania jej. Produkt pakowany pojedynczo, sterylnie.</t>
  </si>
  <si>
    <t>Pakiet 27</t>
  </si>
  <si>
    <t>Zamknięty system do nieinwazyjnego pomiaru ciśnienia śródbrzusznego metodą manometryczną (fabrycznie połączony zestaw do godzinowej zbiórki moczu z linią pomiarową, sterylny, w jednym opakowaniu co zapewnia utrzymanie systemu zamkniętego), 20 ml dren manometryczny wyposażony w filtr biologiczny, umieszczony pomiędzy cewnikiem foley, a zestawem do godzinowej zbiórki moczu, zapewniający właściwe odpowietrzenie. Zastawka antyzwrotna wbudowana w łącznik do cewnika foley zapobiega cofaniu się moczu z zestawu do godzinowej zbiórki moczu do linii pomiarowej. Zintegrowany zacisk drenu pozwalający na wyrównanie ciśnień i precyzyjny odczyt wartości ciśnienia śródbrzusznego, bezigłowy port do pobierania próbek, linia pomiarowa wyskalowana w mm Hg, czas użycia do 7 dni.</t>
  </si>
  <si>
    <t>Sterylna maska krtaniowa jednorazowego użytku z niskociśnieniowym mankietem powietrznym, wykonana z PVC bez DEHP, BPA i lateksu. 
Maska o wyprofilowanej anatomicznie około 90 stopni krzywiźnie rurki oddechowej z wbudowanym blokerem zgryzu z drenem wbudowanym w 1/3 dystalnej części rurki oddechowej maski. Kopuła maski o budowie chroniącej przed wklinowaniem nagłośni.
Wzmocniona grzbietowa część mankietu chroniąca przed jego podwijaniem się w trakcie zakładania.
Maska wyposażona w kanał gastryczny, poprowadzony wzdłuż rurki oddechowej, umożliwiający wprowadzenie sondy do żołądka we wszystkich rozmiarach maski. Rozmiary sond: 6Fr ( dla rozmiaru maski 1 i 1,5), 10Fr (dla rozmiaru maski 2 i 2,5) i 14Fr (dla rozmiarów maski 3-6). Ujście kanału gastrycznego w obrębie koniuszka maski krtaniowej w osi rurki oddechowej.
Światło rurki oddechowej o okrągłym przekroju umożliwiającym intubację za pomocą standardowej rurki dotchawiczej. 
Na rurce oddechowej maski krtaniowej dwa poziome znaczniki, pełniące rolę wskaźnika położenia, oznaczenie rozmiaru, wagi pacjenta, objętości wypełnienia mankietu. 
Rozmiar maski kodowany kolorem mankietu i balonika kontrolnego z dodatkowym oznaczeniem numerycznym na baloniku kontrolnym oraz na rurce oddechowej. Rozmiar 3-5. Zamawiajacy każdorazowo określi rozmiar maski.</t>
  </si>
  <si>
    <t>1-6</t>
  </si>
  <si>
    <t>Pakiet 28</t>
  </si>
  <si>
    <t>Lp</t>
  </si>
  <si>
    <t>Nazwa i opis przedmiotu</t>
  </si>
  <si>
    <t>Jednostka miary</t>
  </si>
  <si>
    <t>Liczba szt./op. umowy</t>
  </si>
  <si>
    <t>Producent - Kod (nr katalogowy)</t>
  </si>
  <si>
    <t>Cena jedn. netto w zł</t>
  </si>
  <si>
    <t>Cena jedn. brutto w zł</t>
  </si>
  <si>
    <t>Nazwa i nr dokumentu dopuszczającego do obrotu i użytkowania)</t>
  </si>
  <si>
    <t>Strzykawka napełniona fabrycznie roztworem NaCl, pojemność nominalna 3 ml, skali do 3 ml i z wypełnieniem 3 ml. Posiadająca średnicę cylindra odpowiadającej strzykawce o pojemności 10ml. Ma posiadać długi korek zamykający o dł. min 2 cm., posiadajacy gwintowane przedłużenie zamykające wejście do strzykawki Luer Lock, zapobiegający przypadkowej kontaminacji wejścia do strzykawki. Graficzne oznaczenie strefy sterylnej na korpusie strzykawki, Ogranicznik tłoka strzykawki uniemożliwiający wysunięcie tłoka poza przestrzeń steryną strzykawki i przypadkową kontaminację roztworu podczas przygotowania strzykawki do przepłukiwania. Specjalna budowa tłoka eliminująca zwrotny napływ krwi do cewnika potwierdzony zerowy refluks. Wyrób medyczny klasy III. Sterylizowana parowo. Okres ważności 3 lata. Opakowanie 30 sztuk.</t>
  </si>
  <si>
    <t xml:space="preserve"> 3 ml</t>
  </si>
  <si>
    <t>szt.</t>
  </si>
  <si>
    <t>Strzykawka napełniona fabrycznie roztworem NaCl, pojemność nominalna 5 ml, skali do 5 ml i z wypełnieniem 5 ml. Posiadająca średnicę cylindra odpowiadającej strzykawce o pojemności 10ml. Ma posiadać długi korek zamykający o dł. min 2 cm., posiadajacy gwintowane przedłużenie zamykające wejście do strzykawki Luer Lock, zapobiegający przypadkowej kontaminacji wejścia do strzykawki. Graficzne oznaczenie strefy sterylnej na korpusie strzykawki, Ogranicznik tłoka strzykawki uniemożliwiający wysunięcie tłoka poza przestrzeń steryną strzykawki i przypadkową kontaminację roztworu podczas przygotowania strzykawki do przepłukiwania. Specjalna budowa tłoka eliminująca zwrotny napływ krwi do cewnika potwierdzony zerowy refluks. Wyrób medyczny klasy III. Sterylizowana parowo. Okres ważności 3 lata. Opakowanie 30 sztuk.</t>
  </si>
  <si>
    <t>5 ml</t>
  </si>
  <si>
    <t>Strzykawka napełniona fabrycznie roztworem NaCl, pojemność nominalna 10 ml, skali do 10 ml i z wypełnieniem 10 ml. Posiadająca średnicę cylindra odpowiadającej strzykawce o pojemności 10ml. Ma posiadać długi korek zamykający o dł. min 2 cm., posiadajacy gwintowane przedłużenie zamykające wejście do strzykawki Luer Lock, zapobiegający przypadkowej kontaminacji wejścia do strzykawki. Graficzne oznaczenie strefy sterylnej na korpusie strzykawki, Ogranicznik tłoka strzykawki uniemożliwiający wysunięcie tłoka poza przestrzeń steryną strzykawki i przypadkową kontaminację roztworu podczas przygotowania strzykawki do przepłukiwania. Specjalna budowa tłoka eliminująca zwrotny napływ krwi do cewnika potwierdzony zerowy refluks. Wyrób medyczny klasy III. Sterylizowana parowo. Okres ważności 3 lata. Opakowanie 30 sztuk.</t>
  </si>
  <si>
    <t>10 ml</t>
  </si>
  <si>
    <t>Strzykawka napełniona fabrycznie roztworem NaCl, pojemność nominalna 10 ml, skali do 10 ml i z wypełnieniem 10 ml. Posiadająca średnicę cylindra odpowiadającej strzykawce o pojemności 10ml. Ma posiadać długi korek zamykający o dł. min 2 cm., posiadajacy gwintowane przedłużenie zamykające wejście do strzykawki Luer Lock, zapobiegający przypadkowej kontaminacji wejścia do strzykawki. Graficzne oznaczenie strefy sterylnej na korpusie strzykawki, Ogranicznik tłoka strzykawki uniemożliwiający wysunięcie tłoka poza przestrzeń steryną strzykawki i przypadkową kontaminację roztworu podczas przygotowania strzykawki do przepłukiwania. Specjalna budowa tłoka eliminująca zwrotny napływ krwi do cewnika potwierdzony zerowy refluks. Wyrób medyczny klasy III. Sterylizowana parowo. Okres ważności 3 lata. Opakowanie 30 sztuk. Do stosowania w sterylnym polu.</t>
  </si>
  <si>
    <t>Pakiet 29</t>
  </si>
  <si>
    <t>Liczba szt. umowy</t>
  </si>
  <si>
    <t xml:space="preserve">Sterylny roztwór 0,9% Na Cl w strzykawce sterylnej z zewnątrz - z końcówką Luer-Lock umożliwiającą dokładne dopasowanie do gniazda cewnika naczyniowego, poj.  20 ml   gotowa do użycia  bez konieczności odblokowywania tłoka, jałowa, sterylna wewnątrz i na zewnątrz, bez zawartości celulozy, z wyraźnie zaznaczonym  optycznie i wyczuwalnie miejscem otwierania – szerokość listka do otwierania min. 0,8 cm, umożliwiającym  otwarcie po linii zgrzewu, bez konieczności rozdzierania, klasa IIb. Maksymalna objętość cylindra  14 ml.  Okres ważności min. 24 m-ce. Sterylizcja radiacyjna.Na cylindrze dodatkowe oznaczenie zawartej dawki (piktogram). Strzykawka spełniająca wymagania normy  dla strzykawek ISO EN: 7886-1. </t>
  </si>
  <si>
    <t>20 ml</t>
  </si>
  <si>
    <t>Pakiet 30</t>
  </si>
  <si>
    <t>Łącznik bezigłowy kompatybilny z końcówką luer i luer lock , o przepływie min. 165 ml/min.Użycie systemu Clave pozwala na utrzymanie bariery sterylności przez kolejnych 7 dni lub  przez 600  aktywacji (użyć) .Długość robocza zaworu 2-2,5 cm, długość całkowita 3,3 cm. Łącznik posiada przeźroczystą obudowę, zawór w postaci bezbarwnej, jednoelementowej, silikonowej membrany z gładką powierzchnią do dezynfekcji (jednorodna materiałowo powierzchnia styku końcówki Luer), prosty tor przepływu i minimalna przestrzeń martwa - max.0.04 ml, zapewniany przez wewnętrzną stożkową kaniulę. Wnętrze z jedną ruchomą częścią, pozbawione części mechanicznych i metalowych. Dostosowany do użytku z krwią, tłuszczami, alkoholami, chlorheksydyną, oraz lekami chemioterapeutycznymi.  o wytrzymałości na ciśnienie zwrotne i ciśnienie płynu iniekcyjnego min. 60 psi. Neutralne ciśnienie bez  względu na sekwencję klemowania. Wejście donaczyniowe zabezpieczone protektorem. Sterylny, jednorazowy, pakowany pojedynczo,  na każdym opakowaniu nadruk  nr serii i daty ważności. Okres ważności min. 12 m-cy od daty dostawy. Do oferty należy dołączyć badania in vitro potwierdzające mniejszy transfer bakterii do światła cewnika w porównaniu do innych rozwiązań.</t>
  </si>
  <si>
    <t>System rampa (długość systemu 175 cm) z pięcioma kranikami, 6 łącznikami Clave i nakręcaną końcówką Luer, objętość napelniania ok. 8,62 ml .Szybkość przepływu 165 ml/min. Ilość aktywacji 600, do 7 dni stosowania. Do wielokrotnego kontaktu z krwią, lipidami, chemioterapeutykami, chlohexydyną i alkoholami, podłączenie luer i luer-lock, nie zawiera DEHP, lateksu i części metalowych, produkt sterylny, pakowany pojedyńczo.</t>
  </si>
  <si>
    <t>System rampa (długość systemu 225 cm) z 5-cioma kranikami i 6-cioma łącznikami MicroClave o parametrach: pojemność: 15,52 ml, ilość aktywacji 600, do 7 dni stosowania. Do wielokrotnego kontaktu z krwią, lipidami, chemioterapeutykami, chlohexydyną i alkoholami, podłączenie luer i luer-lock, nie zawiera DEHP, lateksu i części metalowych, produkt sterylny, pakowany pojedyńczo.</t>
  </si>
  <si>
    <t>System rampa (długość systemu 148 cm) z 6 róznokolorowymi kranikami i 7 łacznikami bezigłowymi,z drenem o długości 145 cm (+-5cm) spiralnie skręconym przymocowanym na stałe. ilość aktywacji 600 niedłużej niż do 7 dni stosowania. Objętość wypełnienia 8,4 ml.Do wielokrotnego kontaktu z krwią, lipidami, chemioterapeutykami, chlorhexydyną i alkoholami, podłączenie luer i luer-lock, nie zawiera DEHP, lateksu i części metalowych, produkt sterylny, pakowany pojedyńczo.</t>
  </si>
  <si>
    <t>Sterylny system zamknięty do infuzji dożylnej typu rampa, bez części metalowych bezigłowy bezlateksowy  port  3-łącznikowy z zestawem przedłużeń z przedłużeniami typu Y (wyposażony w 4 klemy typu Roberts) z barierą mikrobiologiczną z możliwością stosowania przez 7 dni - długość 150 cm, średn. wewn 2,3 mm. Przy odłączaniu strzykawki, pompy ciśnieniowej neutralne bez efektu zasysania krwi. Parametry potwierdzone kartą katalogową</t>
  </si>
  <si>
    <t xml:space="preserve">Kranik trójdrożny bez drenika z możliwością toczenia lipidów i chemioterapeutyków, wyczuwalny co 45˚ i  optyczny  identyfikator pozycji otwarty –zamknięty, wykonany  z materiału  przystosowanego do przetoczeń lipidów i innych leków silnie działających - poliamid, wytrzymałość do 4,5 bar, końcówka luer – lock, fabrycznie zamontowane koreczki na każdym wejściu  objętość wypełnienia 0,26 ml, łącznik rotacyjny umożliwiający swobodny obrót kranika wokół własnej  osi przed i po podłączeniu do wkłucia,  opisy wyrobu, nr serii, data ważności w języku polskim na jednostkowym opakowaniu typu blister – pack </t>
  </si>
  <si>
    <t>Pakiet 31</t>
  </si>
  <si>
    <t xml:space="preserve">Ilość </t>
  </si>
  <si>
    <t xml:space="preserve">Cena jedn. brutto w zł </t>
  </si>
  <si>
    <t xml:space="preserve">Zestaw do toalety jamy ustnej zawierający w jednym fabrycznym opakowaniu: 1 szczoteczkę do zębów z odsysaniem z poziomą manualną zastawką do regulacji siły odsysania, z 3 otworami ssącymi oraz z pofałdowaną gąbką na górnej powierzchni, 7 ml płynu do płukania jamy ustnej z 0,05% roztworem chlorku cetylopirydyny w wyciskanej saszetce, 1 gąbka-aplikator z poprzecznym pofałdowaniem, 1 saszetkę z 2 g preparatu nawilżającego do ust na bazie wodnej z cetylopirydyną i witaminą E. Każde pojedyncze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
Zarejestrowany jako wyrób medyczny klasy IIa </t>
  </si>
  <si>
    <r>
      <t>Zestaw do  toalety jamy ustnej zawierający w jednym fabrycznym opakowaniu: 2 gąbki z poprzecznym pofałdowaniem pokryte dwuwęglanem sodu z odsysaniem, z 2 otworami ssącymi, z zagiętą końcówką oraz z poziomą manualną zastawką do regulacji siły odsysania, 7 ml płynu do płukania jamy ustnej</t>
    </r>
    <r>
      <rPr>
        <strike/>
        <sz val="8"/>
        <color indexed="8"/>
        <rFont val="Tahoma"/>
        <family val="2"/>
        <charset val="238"/>
      </rPr>
      <t xml:space="preserve"> </t>
    </r>
    <r>
      <rPr>
        <sz val="8"/>
        <color indexed="8"/>
        <rFont val="Tahoma"/>
        <family val="2"/>
        <charset val="238"/>
      </rPr>
      <t xml:space="preserve"> o właściwościach myjących, dezynfekujących i nawilżających  w wyciskanej saszetce.
Każde pojedyncze opakowanie pełni jednocześnie funkcję pojemnika na płyn i pozwala na przygotowanie roztworu roboczego przed otwarciem opakowania. Oferowany zestaw jako element komponentów do całodobowej toalety jamy ustnej o potwierdzonej badaniami klinicznymi skuteczności w redukcji VAP.
Zestaw zarejestrowany jako wyrób medyczny klasy IIa 
</t>
    </r>
  </si>
  <si>
    <t xml:space="preserve">Zestaw do 24-godzinnej toalety jamy ustnej na sześć procedur o składzie: 
Dwa osobne opakowania każde zawierające: 
- Jedną szczoteczkę do zębów z odsysaniem z 3 otworami ssącymi, z poziomą manualną zastawką do regulacji siły odsysania i pofałdowaną gąbką na górnej powierzchni 
-  Płyn do czyszczenia jamy ustnej z 0,12% roztworem chlorheksydyny w wyciskanej saszetce, 7ml
- Jedną gąbkę aplikator 
Cztery osobne opakowanie zawierające: 
-  Jedną gąbkę pokrytą dwuwęglanem sodu z odsysaniem z poziomą manualną zastawką do regulacji siły odsysania oraz z zagiętą końcówką, 
-  Płyn do płukania jamy ustnej o właściwościach myjących, dezynfekujących i nawilżających  w wyciskanej saszetce, 7ml
Każde pojedyncze opakowanie pełni jednocześnie funkcję pojemnika na płyn i pozwala na przygotowanie roztworu roboczego przed otwarciem opakowania. Zestaw posiada uchwyt do yankauera, umożliwia powieszenie na plastikowej zawieszce oraz zawiera numerację sugerującą kolejność stosowania pojedynczych odrywanych opakowań. 
</t>
  </si>
  <si>
    <t>zestaw</t>
  </si>
  <si>
    <t>Myjki  do  toalety pacjenta - o naturalnym pH,  hipoalergiczne, wstępnie nawilżone o wymiarach 20 x 20 cm, w składzie: nie wymagający spłukiwania roztwór oczyszczający i nawilżający z zawartością aloesu, witaminy E oraz simetikonu, bez lateksu, w całkowicie izolowanym, zamykanym opakowaniu z dodatkową warstwą termoizolacyjną wewnątrz opakowania, pomagającym utrzymać temperaturę myjek, oraz zapewniającym możliwość podgrzewania w kuchence mikrofalowej do 18 sekund przy mocy 1.000 W. Opakowanie z mini-kartą obserwacji do zaznaczenia zmian skórnych (zespolona fabrycznie z opakowaniem samoprzylepna etykieta),  8 myjek w opakowaniu. Instrukcja użycia w języku polskim na opakowaniu jednostkowym</t>
  </si>
  <si>
    <t>op.</t>
  </si>
  <si>
    <t>Zestaw do  toalety jamy ustnej zawierający w jednym fabrycznym opakowaniu: 1 szczoteczkę do zębów z odsysaniem, z 3 otworami ssącymi oraz z pofałdowaną gąbką na górnej powierzchni, 7 ml płynu do płukania jamy ustnej z 0,12% roztworem chlorheksydyny w wyciskanej saszetce, 1 gąbka-aplikator z poprzecznym pofałdowaniem. Każde pojedyncze opakowanie zestawu pełni jednocześnie funkcję pojemnika na płyn i pozwala na przygotowanie roztworu roboczego przed otwarciem opakowania.</t>
  </si>
  <si>
    <r>
      <t xml:space="preserve">Stabilizator powieki górnej oka dla pacjenta wentylowanego mechanicznie, protekor rogówki, wykonany z materiału przepuszczalnego dla powietrza i utrzymującego wilgoć, warstwa klejąca na bazie kleju medycznego, hypoalergiczny. Owalny kształt o wymiarach 5,5 x 3,5 cm, z żółtym listkiem ułatwiającym założenie i usunięcie. Produkt biologicznie czysty, </t>
    </r>
    <r>
      <rPr>
        <b/>
        <u/>
        <sz val="8"/>
        <color indexed="8"/>
        <rFont val="Tahoma"/>
        <family val="2"/>
        <charset val="238"/>
      </rPr>
      <t>w opakowaniu 1 para stabilizatorów.</t>
    </r>
  </si>
  <si>
    <t>para</t>
  </si>
  <si>
    <r>
      <t xml:space="preserve">Chusteczki nasycone 2% roztworem chlorheksydyny  przeznaczone do higienicznej dezynfekcji nieuszkodzonej i niezmienionej chorobowo skóry, bez użycia wody. </t>
    </r>
    <r>
      <rPr>
        <b/>
        <u/>
        <sz val="8"/>
        <color indexed="8"/>
        <rFont val="Tahoma"/>
        <family val="2"/>
        <charset val="238"/>
      </rPr>
      <t xml:space="preserve">Skuteczność </t>
    </r>
    <r>
      <rPr>
        <b/>
        <sz val="8"/>
        <color indexed="8"/>
        <rFont val="Tahoma"/>
        <family val="2"/>
        <charset val="238"/>
      </rPr>
      <t>bakteriobójcza już po 1 min</t>
    </r>
    <r>
      <rPr>
        <sz val="8"/>
        <color indexed="8"/>
        <rFont val="Tahoma"/>
        <family val="2"/>
        <charset val="238"/>
      </rPr>
      <t xml:space="preserve">. Skuteczność oferowanego produktu została potwierdzona badaniami wykonanymi wg norm: EN 13727, EN 13624, EN 1499. Łączna dawka chlorheksydyny: </t>
    </r>
    <r>
      <rPr>
        <b/>
        <sz val="8"/>
        <color indexed="8"/>
        <rFont val="Tahoma"/>
        <family val="2"/>
        <charset val="238"/>
      </rPr>
      <t>nie mniej 3000 mg / opakowanie</t>
    </r>
    <r>
      <rPr>
        <sz val="8"/>
        <color indexed="8"/>
        <rFont val="Tahoma"/>
        <family val="2"/>
        <charset val="238"/>
      </rPr>
      <t>. Możliwość podgrzania w kuchence mikrofalowej przed użyciem – 20 sek. / 600 W. Chusteczki wykonane z całkowicie syntetycznej włókniny poliestrowej, rozmiar min. 19 cm x 19 cm, 10 szt. w opakowaniu typu flip-top.  </t>
    </r>
  </si>
  <si>
    <t>Czepek do mycia głowy pacjenta, nie wymagający dodatkowego namoczenia głowy, bez spłukiwania,  dwuwarstwowa struktura czepka z wyraźnie oddzieloną w celu równomiernego rozprowadzenia roztworu zewnętrzną folią od nawilżonej warstwy absorpcyjnej, zawierający w składzie: 150g (+/- 10g) nie wymagającego spłukiwania roztworu z zawartością wody, simetikonu, składników zapobiegających powstawaniu elektryczności statycznej, bez lateksu, w opakowaniu zapewniającym możliwość podgrzewania w kuchence mikrofalowej do 30 sekund przy mocy 1.000 W. Instrukcja użycia w języku polskim na opakowaniu jednostkowym. Produkt zarejestrowany jako kosmetyk lub wyrób medyczny</t>
  </si>
  <si>
    <t>Pakiet 32</t>
  </si>
  <si>
    <t>Czujniki pulsoksymetryczne jednorazowe  na palec (dla dorosłych/dzieci powyżej 40 kg) w technologii Oximax kalibrowane cyfrowo i analogowo, sterylne, samoprzylepne, pakowane pojedynczo wraz z krążkami klejowymi podtrzymującymi żywotność czujnika typu Nellcor samoprzylepne.  Fotodetektor czujnika zabezpieczony miedzianą osłoną Faraday'a w celu redukcji interferencji elektromagnetycznych</t>
  </si>
  <si>
    <t>Czujnik wielorazowego użytku w technologii Oximax dla dorosłych lub pediatryczny na palec. Zamawiający każdorazowo określi rodzaj czjnika w zamówieniu.</t>
  </si>
  <si>
    <t xml:space="preserve">Linie do pomiaru kapno w technologii Microstream dla dorosłych pacjentów zaintubowanych do długoterminowego stosowania, z dodatkiem Nafionu </t>
  </si>
  <si>
    <t xml:space="preserve">Linie do pomiaru kapno w technologii Microstream dla dorosłych pacjentów zaintubowanych do krótkooterminowego stosowania </t>
  </si>
  <si>
    <t>Linie ustno - nosowe do pomiaru kapno w technologii Microstream dla dorosłych niezaintubowanych pacjentów  do krótkoterminowego stosowania, wyposażone w złącze tlenu</t>
  </si>
  <si>
    <t>Linie ustno - nosowe do pomiaru kapno w technologii Microstream dla pacjentów pediatrycznych niezaintubowanych pacjentów  do krótkoterminowego stosowania, wyposażone w złącze tlenu</t>
  </si>
  <si>
    <t>Linie ustno - nosowe do pomiaru kapno w technologii Microstream dla pacjentów  do krótkoterminowego stosowania, wyposażone w zgryzak do edoskopii do 60 F</t>
  </si>
  <si>
    <t>Linie ustno - nosowe do pomiaru kapno w technologii Microstream dla dorosłych niezaintubowanych pacjentów  do krótkoterminowego stosowania</t>
  </si>
  <si>
    <t>Linie ustno - nosowe do pomiaru kapno w technologii Microstream dla dorosłych niezaintubowanych pacjentów  do krótkoterminowego stosowania, złącze luer-lock</t>
  </si>
  <si>
    <t xml:space="preserve">Zamawiający wymaga dostarczenia 5 sztuk monitorów do pomiaru CO2 oraz SpO2 na czas trwania umowy </t>
  </si>
  <si>
    <t>Pakiet 33</t>
  </si>
  <si>
    <t>Elektroniczny zamknięty system do nieinwazyjnego pomiaru ciśnienia śródbrzusznego kompatybilny z Monitorami tyu delta Infinity firmy Drager</t>
  </si>
  <si>
    <t>Pakiet 34</t>
  </si>
  <si>
    <t>Słuchawki lekarskie
Dwustronna metalowa głowica
Obracana głowica chromowana
Wygodny obrotowy mechanizm przełączania diafragma-lejek
Mała i duża membrana
4 kombinacje pracy od stetoskopu zwyczajnego po stetoskop neonatalny
Metalowe przewody słuchawkowe z zewnętrzną sprężyną
Stetoskop diagnostyczno - osłuchowy
Dwa pogrubione przewody akustyczne
Długość przewodów 56 cm
Liry wykonane w technologii bezszwowej
Wykonanie kolorowe CHROME
Chromowane części metalowe
Oliwki w kolorze czarnym</t>
  </si>
  <si>
    <t xml:space="preserve">Pakiet 35 </t>
  </si>
  <si>
    <r>
      <t>Jednorazowa, sterylna  łyżka z nieparującego polimeru optycznego do zastosowań medycznych, kompatybilna z videolaryngoskopem McGrath MAC dostępna w rozm.3,4, i do ekstremalnie trudnych intubacji. Rozmiar zamawiający będzie określał przy zamówieniu.</t>
    </r>
    <r>
      <rPr>
        <b/>
        <sz val="8"/>
        <rFont val="Tahoma"/>
        <family val="2"/>
        <charset val="238"/>
      </rPr>
      <t xml:space="preserve"> Zamawiajacy wymaga nieodpłatnego dostarczenia 1 rękojeści do laryngoskopu</t>
    </r>
  </si>
  <si>
    <t>3-4</t>
  </si>
  <si>
    <t>Baterie do wideolaryngoskjopu Mc GRATH 3.6 V</t>
  </si>
  <si>
    <t>Pakiet 36</t>
  </si>
  <si>
    <r>
      <t>Łyżka do laryngoskopu, światłowodowa, jednorazowa, typ McIntosh. Rozmiary 00, 0, 1, 2, 3, 4, 5 - wszystkie rozmiary łyżek mają pochodzić od jednego producenta i być dostępne do zamówienia od ręki.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t>
    </r>
    <r>
      <rPr>
        <b/>
        <sz val="8"/>
        <color indexed="8"/>
        <rFont val="Tahoma"/>
        <family val="2"/>
        <charset val="238"/>
      </rPr>
      <t xml:space="preserve"> </t>
    </r>
    <r>
      <rPr>
        <sz val="8"/>
        <color indexed="8"/>
        <rFont val="Tahoma"/>
        <family val="2"/>
        <charset val="238"/>
      </rPr>
      <t>Światłowód wykonany z polerowanego tworzywa sztucznego, dający mocne, skupione światło. Światłowód nieosłonięty, doświetlający wnętrze jamy ustnej i gardło. Średnica światłowodu 5 mm (+/- 1 mm). Zakończenie łyżki od strony pacjenta atraumatyczne, zaokrąglone (przekrój w formie walca), pogrubione. Mocowanie w rękojeści zatrzaskiem kulkowym w postaci 3 kulek stabilizujących. Długość haka do mocowania łyżki do rękojeści 9 mm (+/- 1 mm). Stopka mocująca do rękojeści wykonana ze stopu metalu. Wymiary stopki mocującej (wys. / szer. / gł. /) - 18  mm / 24 mm / 13 mm. Wyraźne oznakowanie rozmiaru łyżki, symbol CE, numeru seryjnego i symbol „nie do powtórnego użycia” (przekreślona cyfra 2) naniesione po stronie wyprowadzenia światłowodu. Na opakowaniu jednostkowym data ważności łyżki do min. 5 lat - wymagane potwierdzenie od producenta załączyć do oferty. Możliwość stosowania łyżki w polu magnetycznym - potwierdzenie od producenta załączyć do oferty. Opakowanie podwójna folia. Na opakowaniu jednostkowym: nr katalogowy, opis produktu w języku polskim wraz z oznaczeniem rozmiaru, LOT, nazwa producenta. Produkt bez zawartości lateksu i DEHP. Zamawiajacy każdorazowo określi rozmiar w zamówieniu.</t>
    </r>
  </si>
  <si>
    <t>00 - 5</t>
  </si>
  <si>
    <t>Łyżka do laryngoskopu, światłowodowa, jednorazowa, typ Miller. Rozmiary 00; 0; 1. Długość całkowita dla: rozm. 00 (dł. 70 mm (+/- 1 mm); rozm. 0 (dł. 82 mm (+/- 1 mm); rozm. 1 (dł. 105 mm (+/- 1 mm) - wszystkie rozmiary łyżek mają pochodzić od jednego producenta i być dostępne do zamówienia od ręki. Nieodkształcająca się łyżka wykonana z niemagnetycznego, lekkiego stopu metalu, kompatybilna z rękojeściami w standardzie ISO 7376 (tzw. zielona specyfikacja). Profil łyżek identyczny z profilem łyżek wielorazowego użytku. Mocowanie  światłowodu zatopione w tworzywie sztucznym koloru zielonego, ułatwiającym identyfikację ze standardem ISO 7376. Mocowanie w rękojeści zatrzaskiem kulkowym w postaci 3 kulek stabilizujących. Światłowód wykonany z polerowanego tworzywa sztucznego, dający mocne, skupione światło. Światłowód nieosłonięty, doświetlający wnętrze jamy ustnej i gardło. Wyraźne oznakowanie rozmiaru łyżki, symbol CE, numeru seryjnego (naniesione na górnej części łyżki). Opakowanie podwójna folia. Na opakowaniu jednostkowym data ważności oraz nr LOT. Możliwość stosowania łyżki w polu magnetycznym - potwierdzenie od Producenta załączyć do oferty. Produkt bez zawartości lateksu i DEHP. Zamawiajacy każdorazowo określi rozmiar w zamówieniu.</t>
  </si>
  <si>
    <t>Rękojeść do laryngoskopu, jednorazowa z wbudowaną baterią, gotowa do użytku po wyjęciu z opakowania. Rękojeść wykonana z niemagnetycznego, lekkiego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zapewniającym mocne światło. Opakowanie gruba folia. Na opakowaniu data ważności (min. 12 miesięcy od daty produkcji) i nr serii. Produkt bez zawartości lateksu.</t>
  </si>
  <si>
    <t>Łyżka do laryngoskopu, światłowodowa, jednorazowego użytku, typu McIntosh z podwójnym światłem LED/UV. Dostępne rozmiary łyżek: MacIntosh: 0, 1, 2, 3, 3+, 4; Miller: 00, 0, 1, - wszystkie łyżki muszą pochodzić od jednego producenta. Nieodkształcająca się łyżka wykonana z niemagnetycznego, lekkiego stopu metalu. Profil łyżek identyczny z profilem łyżek wielorazowego użytku. Mocowanie światłowodu zatopione w tworzywie sztucznym koloru fioletowego. Wytrzymały zatrzask kulkowy zapewniający trwałe mocowanie w rękojeści. Światłowód wykonany z lekkiego stopu metalu, który po połączeniu z rękojeścią jedno- lub wielorazowego użytku, daje mocne, skupione podwójne światło LED/UV. Światłowód osłonięty. Pakowane pojedynczo folia. Zamawiajacy każdorazowo określi rozmiar w zamówieniu.</t>
  </si>
  <si>
    <t>Rękojeść pediatryczna, krótka i standard do laryngoskopu, jednorazowego użytku - wykonana z niemagnetycznego, lekkiego stopu aluminium, kompatybilna z łyżkami z pozycji nr 4. Rękojeść z podłużnymi frezami zapewniającymi pewny chwyt, zakończona czopem z tworzywa sztucznego w kolorze fioletowym. Rękojeść z wbudowanym źródłem światła, zapewniająca podwójne światło LED/UV, stanowiąca ogniwo zasilające, rękojeści pakowane pojedynczo folia. Rodzaj rękojeści do wyboru na etapie zamówienia przez Zamawiającego (pediatryczna, krótka lub standard)</t>
  </si>
  <si>
    <t>Zestaw do resuscytacji jednorazowego użytku dla dorosłych. W skład zestawu wchodzi worek samorozprężalny do wentylacji mechanicznej pacjenta o pojemności 1600 ml z zaworem ciśnieniowym 60 cm H2O, worek wykonany z PVC; 2 maski anestetyczne typu Flex jednorazowego użytku w rozmiarze 4 (pierścień biały) i 5 (pierścień - niebieski);  korpus przezroczysty, rozmiar oznaczony odpowiednim kolorem pierścienia oraz cyfrą na korpusie maski, z nadmuchiwanym mankietem i końcówką drenu; przewód tlenowy dł. ok. 2 m; rezerwuar tlenowy o pojemności 2 500 ml. Zamawiajacy każdorazowo określi rozmiar w zamówieniu.</t>
  </si>
  <si>
    <t>Zestaw 3-drożny do całkowitego znieczulenia dożylnego (TIVA). Zestaw składający się z dwóch portów do podaży leków, jednego portu do podaży płynów infuzyjnych oraz przyłącza do kaniuli pacjenta. Porty lekowe wyposażone w zastawki anty-syfonowe zapobiegające swobodnemu przepływowi oraz cofaniu się leków. Port do podaży grawitacyjnej wyposażony w zastawkę anty-refluksową zapobiegającą cofaniu się płynu. 
Wszystkie porty zabezpieczone wkręcanymi koreczkami. Na każdym drenie doprowadzającym dodatkowe zaciski dające możliwość zamknięcia przepływu. Dreny do podaży leków wyposażone w mikrootwory, zapobiegające ich zaginaniu oraz minimalizujące zużycie podawanego leku. 
Dreny wstępnie połączone ze sobą z możliwością ich rozłączenia na dowolnym odcinku.  Dystalna końcówka łącząca zestaw z wkłuciem do pacjenta miękka i elastyczna. Długość min. 2m. Zestaw sterylny,  pozbawiony DEHP.</t>
  </si>
  <si>
    <t>Pakiet 37 - parametry wymagane podano w zał. 1a</t>
  </si>
  <si>
    <t>Bezpieczny zestaw do przetoczeń płynów infuzyjnych z bezigłowym portem bocznym*, wentylowany, jednoczęściowa komora kroplowa z filtrem 15µm, automatycznie i niezawodnie zatrzymujący infuzję i zapobiegający przedostawaniu się powietrza do linii infuzyjnej po opróżnieniu komory kroplowej, skalibrowana do dostarczania 20 kropli na 1 ml, dodatkowy zacisk bezpieczeństwa umożliwiający zatrzymanie infuzji bez konieczności zmiany przepływu zaciskiem rolkowym, zacisk rolkowy, długość drenu 180 cm, zakończony końcówką Luer-Lock i nasadką z filtrem hydrofobowym usuwającym powietrze z drenu podczas wypełniania zestawu. Zestaw kompatybilny z lekami cytotoksycznymi. Produkt nie zawiera DEHP, sterylny, jednorazowego użytku. *Port boczny typu SecureConnect®, port ten posiada płaską, gładką, dzieloną przegrodę, która zamyka się automatycznie. Bezigłowy port typu SecureConnect® może być aktywowany do 600 razy, jest kompatybilny z tłuszczami i lekami cytotoksycznymi, nie zawiera lateksu i DEHP, odporny na działanie alkoholu</t>
  </si>
  <si>
    <t>Pakiet 38</t>
  </si>
  <si>
    <t>Jedn. miary</t>
  </si>
  <si>
    <t>Nazwa i nr dokumentu dopuszczajacego ido obrotu i używania</t>
  </si>
  <si>
    <r>
      <t xml:space="preserve">Układ do oddychania ogrzanym i nawilżonym powietrzem z samonapełniającą się komorą. Układ oddechowy do terapii tlenowej HFNC (high flow nasal cannula ) o długości 185 cm. Odcinek wdechowy podgrzewany wyposażony w zatopioną grzałkę w ściankach układu oddechowego eliminujący skropliny w układzie w drenie z wbudowanym czujnikiem temperatury oraz zintegrowany ruchomy klips do mocowania. </t>
    </r>
    <r>
      <rPr>
        <b/>
        <sz val="8"/>
        <color indexed="8"/>
        <rFont val="Tahoma"/>
        <family val="2"/>
        <charset val="238"/>
      </rPr>
      <t>Przepływ gazów w zakresie 2 – 80 L/min.</t>
    </r>
    <r>
      <rPr>
        <sz val="8"/>
        <color indexed="8"/>
        <rFont val="Tahoma"/>
        <family val="2"/>
        <charset val="238"/>
      </rPr>
      <t xml:space="preserve">Komplet zawiera adapter z komorą nawilżacza z automatycznym pobieraniem wody, posiadającą pływak zabezpieczający przed przedostaniem się wody do układu oddechowego. Komora wyposażona w osłonę anty oparzeniową, oraz specjalny uchwyt do demontażu z urządzenia. Komora wyposażona w nakłuwacz z odpowietrznikiem, oraz wskaźnik poboru wody. Układ oddechowy wraz z adapterem i komorą tworzy komplet tzn. znajdują się w jednym opakowaniu. Na opakowaniu czytelna data produkcji. </t>
    </r>
  </si>
  <si>
    <t>Kaniula donosowa do terapii tlenowej HFNC (high flow nasal cannula), kaniula wyposażona w miękkie wąsy tlenowe, których konstrukcja zapewnia swobodny przepływ gazów medycznych. Rozmiary S,M,L (rozmiar zamawiający będzie określał w zamówieniu)</t>
  </si>
  <si>
    <t xml:space="preserve">Łącznik tracheo do terapii tlenowej HFNC (high flow nasal cannula), przystosowany do współpracy z podgrzewanymi układami oddechowymi. </t>
  </si>
  <si>
    <t>Maska z adapterem kompatybilna z układem wykonana z przezroczystego, nietoksycznego PCV, nie zawierająca lateksu posiadająca regulowaną blaszkę na nos oraz gumkę mocującą, wyposażona w dren o długości 210 mm (+/-5%) zakończony uniwersalnymi łącznikami, dren odporny na zagięcia wykonany z elastycznego karbowanego materiału.Rozmiary S,M,L (rozmiar zamawiający będzie określał w zamówieniu)</t>
  </si>
  <si>
    <t>S,M,L</t>
  </si>
  <si>
    <t>Pakiet 39</t>
  </si>
  <si>
    <r>
      <t>Zestaw rura i komora nawilżacza przeznaczona do stosowania przez 14 dni kompatybilna z aparatem AIRVO 2.  Zgodna z normą ISO 80601-2-74 oraz normą bezpieczeństwa elektrycznego. Wytwarzana bez zawartości gumy, lateksu ani ftalanów.</t>
    </r>
    <r>
      <rPr>
        <i/>
        <sz val="8"/>
        <rFont val="Tahoma"/>
        <family val="2"/>
        <charset val="238"/>
      </rPr>
      <t xml:space="preserve"> Do wyboru Zamawiającego również zestaw rury i komory z możliwością podłączenia nebulizatora Aerogen</t>
    </r>
  </si>
  <si>
    <t>Kompatybilny z Airvo2, podgrzewany układ oddechowy ze spiralą izolacyjną do oddychania ogrzanym i nawilżonym powietrzem w komplecie z samonapełniającą się komorą z dwoma pływakami lub z łącznikiem do nebulizatora. Do wyboru przez zamawiającego.</t>
  </si>
  <si>
    <r>
      <t xml:space="preserve">Kaniula donosowa do terapii tlenowej kompatybilna z aparatem AIRVO2 Fisher&amp;Paykel Healthcare Rozmiary S,M,L (rozmiar zamawiający będzie określał w zamówieniu) Do </t>
    </r>
    <r>
      <rPr>
        <i/>
        <sz val="8"/>
        <rFont val="Tahoma"/>
        <family val="2"/>
        <charset val="238"/>
      </rPr>
      <t>wyboru Zamawiającego również kaniula donosowa asymetrycznao o różnej średnicy wypustek donosowych. Rozmiary S, M, L</t>
    </r>
  </si>
  <si>
    <t>S, M, L</t>
  </si>
  <si>
    <t>Kompatybilna z AIRVO2 asymetryczna kaniula donosowa Optiflow+Duet S lub M lub L z technologią ograniczającą tworzenie się skroplin pozwalająca na utrzymanie warunków gwarancji dla urządzenia Airvo2.</t>
  </si>
  <si>
    <t>Filtr powietrza  z silikonową ramką z narożnym wcięciem zapewniającym szczelne dopasowanie. Kompatybilny z systemem Airvo2</t>
  </si>
  <si>
    <t>Gąbka do czyszczenia Airvo2</t>
  </si>
  <si>
    <t>,</t>
  </si>
  <si>
    <t>Pakiet 40</t>
  </si>
  <si>
    <t>Czujnik do ciągłego pomiaru rzutu serca:
•Metoda pomiaru rzutu minutowego małoinwazyjna
(max 1 dostęp naczyniowy)
•Dwa niezależne gniazda sygnału ciśnienia
•Połączenia gniazd sygnału ciśnienia – bezpinowe
•Brak konieczności kalibracji czujnika
•Szpikulec z trzema otworami zapobiegający
zapowietrzaniu się systemu
•Prostoliniowe podłączenie drenów do przetwornika
•Mechanizm płuczący zintegrowany na stałe z
przetwornikiem
•Zestaw musi być kompatybilny z Platformą Kliniczną
firmy Edwards Lifesciences
Instrukcja obsługi w języku polskim</t>
  </si>
  <si>
    <t>Wkłucie do tętnicy udowej kompatybilne z zestawem
do pomiaru rzutu serca metodą termodylucji.
kompatybilny z monitorem firmy Edwards Lifesciences</t>
  </si>
  <si>
    <t>System łączący wkłucie centralne z termistorem do
pomiaru temperatury podawanego bolusa
kompatybilne z zestawem do pomiaru rzutu serca
metodą termodylucji.kompatybilny z monitorem
Edwards Lifesciences</t>
  </si>
  <si>
    <t>Czujnik do pomiaru ciśnienia metodą krwawą
•długości linii płuczącej 150 cm(+/- 5cm)
•prostoliniowy przepływ płynu płuczącego przez
przetwornik zapobiegający powstawaniu zakłóceń
pomiarowych
•linia płucząca z biuretą wyposażoną w szpikulec z
min. trzema otworami, zabezpieczający przed
zapowietrzeniem
•błąd pomiaru przetwornika (nieliniowość i histereza)
do 1,5%
•system przepłukiwania uruchamiany wielokierunkowo
przez pociągnięcie za wypustek
•połączenie przetwornika z kablem łączącym z
monitorem, bezpinowe, chroniące przed zalaniem
(wodoodporne)
•przetwornik zawierający osobny port do testowania
poprawności działania systemu: linia z przetwornikiem
/kabel sygnałowy/monitor</t>
  </si>
  <si>
    <t>Zestaw do ciągłego pomiaru rzutu serca metodą
termodylucji przezpłucnej, który zawiera:
•czujnik do ciągłego pomiaru rzutu serca oraz ciągłego
pomiaru ciśnienia tętniczego krwi;
•czujnik do pomiaru ciśnienia żylnego z rozwidloną
linią płuczącą
•system łączący wkłucie centralne z termistorem do
pomiaru temperatury podawanego bolusa;
•poliuretanowe wkłucie do tętnicy udowej</t>
  </si>
  <si>
    <t>Pakiet 41</t>
  </si>
  <si>
    <t xml:space="preserve">Zestaw do cystostomii do nadłonowego nakłucia pęcherza moczowego. Gotowy do użycia, cewnik fabrycznie włożony do rozdzieralnej kaniuli puncyjnej. Kaniula punkcyjna zakończona trójskrzydłowym uchwytem ułatwiającym rozerwanie kaniuli i jej usunięcie. Szlif kaniuli umieszczony w  tuleji ochronnej. W zestawie kaniula puncyjna długość 12cm, Cewnik poliuretanowy 15 Ch 65cm, worek na mocz 2l. </t>
  </si>
  <si>
    <t>Pakiet 42</t>
  </si>
  <si>
    <t>Układ oddechowy do respiratora PARAPAC proste</t>
  </si>
  <si>
    <t>Układ oddechowy do respiratora PARAPAC z zastawką</t>
  </si>
  <si>
    <t>Pakiet 43</t>
  </si>
  <si>
    <t>Układ oddechowy do respiratora transportowego OXYLOG</t>
  </si>
  <si>
    <t>Pakiet 44 - parametry wymagane podano w zał. 1a</t>
  </si>
  <si>
    <t>Kołdra polipropylenowa  skonstruowana z podłużnie ułożonych tub, z których ciepłe powietrze rozprowadzane jest z tuby centralnej do bocznych części. Na całej dolnej powierzchni kołdry są małe otworki , które rozprowadzają ciepło równomiernie na ciało pacjenta. Wymiary kołdry: 213x91cm. Wag: 150g. Część przykrywająca stopy pacjenta nieogrzewana. Posiada zakładki do podwinięcia pod ramiona pacjenta w celu lepszego ufiksowania kołdry oraz 6 oddzielonych perforacją części w celu lepszego/wygodniejszego dostępu do pacjenta. Na wierzchniej części posiada dwa plasterki do przyklejenia koca. Jeden otwór do podłączenia dmuchawy. Kołdry zgodne z instrukcją użytkowania posiadanego systemu grzewczego Bair Hugger</t>
  </si>
  <si>
    <t>WYKONAWCA ZBOWIĄZANY JEST DO UŻYCZENIA ZAMAWIAJĄCEMU URZĄDZENIA DO OGRZEWANIA PACJENTA NA ZASADACH WYNIKAJĄCYCH Z UMOWY UŻYCZENIA NA CZAS TRWANIA NINIEJSZEJ UMOWY</t>
  </si>
  <si>
    <t>Pakiet 45</t>
  </si>
  <si>
    <t>Cewnik silikonowy Foleya z aktywnymi jonami srebra, pokryty na zewnątrz i wewnątrz powłoka Hydromer, z balonikami 5ml- 10 ml, jałowe (pakowane
podwójnie) rozm.CH 12-22 Rozmiar zamawiający będzie określał przy zamówieniu</t>
  </si>
  <si>
    <t>CH 12-22</t>
  </si>
  <si>
    <t>Sterylny i przejrzysty żel do cewnikowania o działaniu antybakteryjnym i znieczulającym, dostarczany w opakowaniu harmonijkowym z atraumatyczną końcówką, umożliwiającą aplikację jedną ręką. Otwarcie produktu poprzez odłamanie bezpiecznej końcówki, będącej integralną częścią aplikatora. Stosowany przy cewnikowaniu, endoskopii, cystoskopii oraz intubacji dotchawiczej - stosowanie potwierdzone w oryginalnej instrukcji użytkowania. Jałowy. Skład: chlorowodorek lidokainy (20 mg/1 g żelu), dichlorowordorek chlorheksydyny (0,5 mg/1 g żelu). Produkt wolny od parabenów, PVC i lateksu. Sterylizowany parą wodną o tem. 121 st.C.  Masa 12,5 g</t>
  </si>
  <si>
    <t>Pakiet 46</t>
  </si>
  <si>
    <t>Czujnik do pomiaru głębokości uśpienia kompatybilny z monitorem BIS VISTA i modułem BIS dla dorosłych</t>
  </si>
  <si>
    <t>Pakiet 47</t>
  </si>
  <si>
    <t xml:space="preserve"> Karta eksploatacyjna SmartCard do monitora hemodynamicznego LIDCO metodą małoinwazyjną RAPID typu jednopacjentowa na okres 96 godzin (4 dniowa)</t>
  </si>
  <si>
    <t>Pakiet 57</t>
  </si>
  <si>
    <t>Łyżki miękkie do defibrylatora Lifepac 20</t>
  </si>
  <si>
    <t>Pakiet 58</t>
  </si>
  <si>
    <t>Łyżki miękkie do defibrylatora CORPULS</t>
  </si>
  <si>
    <t>Pakiet 59</t>
  </si>
  <si>
    <t>Przyrząd do pobierania i upustu krwi z pojemnikiem 450 ml, zawierającym CPDA-1</t>
  </si>
  <si>
    <t>Pakiet 60</t>
  </si>
  <si>
    <t xml:space="preserve">Filtry wlotowe do respiratora Astral INLET FILTER PACK
</t>
  </si>
  <si>
    <t xml:space="preserve">Adapter do obwodu z zastawką wymienny do respiratora Astral
SINGLE LIMB VALVE ADAPTER
</t>
  </si>
  <si>
    <t>Pakiet 61</t>
  </si>
  <si>
    <t>Maski ustno-nosowe NIV, przeznaczone dla dorosłych (&gt;30 kg/66 lb), do jednorazowego użycia u jednego pacjenta, maks 30 dni, kompatybilna z układem oddechowym oraz respiratorem firmy Drager.  Wyposażona w kolanko SE, silikonową podkładkę oraz regulowany ws</t>
  </si>
  <si>
    <t>S, M, L, XL</t>
  </si>
  <si>
    <t>Pakiet 62</t>
  </si>
  <si>
    <t xml:space="preserve">Przedłużacz do drenażu przezskórnego. Z jednej strony Luer Lock, z drugiej wejście pod końcówkę stożkową worka odbarczającego. Rozmiar 12F, długość 25cm. </t>
  </si>
  <si>
    <t>Pakiet 63</t>
  </si>
  <si>
    <r>
      <t xml:space="preserve">Przenośny, jałowy, apirogenny system infuzyjny wykorzystujący zbiornik elastomerowy z poliizoprenu oraz ogranicznik przepływu, zapewniający przepływ leku przez określony czas przy nominalnej prędkości przepływu w systemie zamkniętym. Urządzenie wyposażone w filtr cząstek stałych wbudowany w zbiornik elastomerowy (bez filtra na przebiegu linii-zapewniając tym samym podanie leku w bezpiecznym dla pacjenta i personelu systemie zamkniętym). W elementach mających kontakt z podawanym lekiem wolne od DEHP. Zbiornik elastomeru umieszczony w zewnętrznej obudowie blokującej promieniowanie UV do długości fali 380 nm, umożliwiającej wizualną kontrolę postępu wlewu.  </t>
    </r>
    <r>
      <rPr>
        <b/>
        <sz val="8"/>
        <rFont val="Tahoma"/>
        <family val="2"/>
        <charset val="238"/>
      </rPr>
      <t>obj. nominalna 240 ml, a max. 300 ml; nominalna prędkość przepływu 5 ml/h, nominalny czas pracy 48h</t>
    </r>
  </si>
  <si>
    <r>
      <t xml:space="preserve">Przenośny, jałowy, apirogenny system infuzyjny wykorzystujący zbiornik elastomerowy z poliizoprenu oraz moduł kontroli przepływu, zapewniający przepływ leku przez określony czas przy nominalnej prędkości przepływu w systemie zamkniętym. Urządzenie wyposażone w filtr cząstek stałych wbudowany w zbiornik elastomerowy (bez filtra na przebiegu linii-zapewniając tym samym podanie leku w bezpiecznym dla pacjenta i personelu systemie zamkniętym). W elementach mających kontakt z podawanym lekiem wolne od DEHP.  </t>
    </r>
    <r>
      <rPr>
        <b/>
        <sz val="8"/>
        <color indexed="8"/>
        <rFont val="Tahoma"/>
        <family val="2"/>
        <charset val="238"/>
      </rPr>
      <t>obj. nominalna 240 ml, a max. 300 ml; możliwe prędkość przepływu 5, 7, 12 ml/h, nominalny czas pracy odpowiednio  48-34-20h. Urządzenie  musi zapewniać dostarczenie żądanej, nominalnej objętości w zakresie +/- 10% nominalnego czasu wlewu.</t>
    </r>
  </si>
  <si>
    <r>
      <t xml:space="preserve">Przenośny, jałowy, apirogenny system infuzyjny wykorzystujący zbiornik elastomerowy z poliizoprenu oraz moduł kontroli przepływu, zapewniający przepływ leku przez określony czas przy nominalnej prędkości przepływu w systemie zamkniętym. Urządzenie wyposażone w filtr cząstek stałych wbudowany w zbiornik elastomerowy (bez filtra na przebiegu linii-zapewniając tym samym podanie leku w bezpiecznym dla pacjenta i personelu systemie zamkniętym). W elementach mających kontakt z podawanym lekiem wolne od DEHP. Zbiornik elastomeru umieszczony w zewnętrznej obudowie blokującej promieniowanie UV do długości fali 380 nm, umożliwiającej wizualną kontrolę postępu wlewu;  </t>
    </r>
    <r>
      <rPr>
        <b/>
        <sz val="8"/>
        <color indexed="8"/>
        <rFont val="Tahoma"/>
        <family val="2"/>
        <charset val="238"/>
      </rPr>
      <t>obj. nominalna 240 ml, a max. 300 ml; możliwe prędkość przepływu 2, 4, 6 ml/h, nominalny czas pracy odpowiednio  120-60-40h.  Urządzenie  musi zapewniać dostarczenie żądanej, nominalnej objętości w zakresie +/- 10% nominalnego czasu wlewu</t>
    </r>
  </si>
  <si>
    <t>Pakiet 64</t>
  </si>
  <si>
    <t>Worek do opróżniania moczu z SAP</t>
  </si>
  <si>
    <t>Pakiet 65</t>
  </si>
  <si>
    <t>Cena jedn. netto w zł za opakowanie</t>
  </si>
  <si>
    <t>Cena jedn. brutto w zł za opakowanie</t>
  </si>
  <si>
    <t>Nazwa i nr dokumentu dopuszczającego do obrotu i uzywania</t>
  </si>
  <si>
    <t>Zestaw do szynowania wewnętrznego moczowodów 4.8F/16/2, 4.8F/14/2, 4.8F/12/2, 6F/12/2, 5F/14/2 zawierający: 
- kateter podwójny pigtail z końcami otwartymi 4.8F, 5F lub 6F, średnica pętli pęcherzowej 2 cm, odstęp między pętlami 12, 14 lub 16 cm 
- prowadnik 0,32'' x 150 cm, 0,35'' x 150 cm 
- popychacz 4.8F, 6F lub 7F 
- nakładka mocująca 
- zacisk 
Zamawiający każdowo określi rozmiar w zamówieniu</t>
  </si>
  <si>
    <t xml:space="preserve">4.8F/16/2, 4.8F/14/2, 4.8F/12/2, 6F/12/2, 5F/14/2 </t>
  </si>
  <si>
    <t>Pakiet 66 (dopuszcza się przystapienie do poszczególnych pozycji)</t>
  </si>
  <si>
    <t>Sterylny zestaw jednorazowego użytku przeznaczony do minimalnie inwazyjnego przez skórnego dostępu metodą Selingera do jamy opłucnej i drenażu odmy i/lub wysięku.Elementy zestawu: skalpel, strzykawka 10 ml, igła wprowadzająca, prowadnica, rozszerzadło z regulowanym ogranicznikiem głębokości wprowadzenia, dren do opłucnej, kranik trójdrożny, łącznik Luer Lock stożkowy.
Zestaw na sztywnej tacce, podwójnie pakowany, sterylny.</t>
  </si>
  <si>
    <t>Zestaw do drenażu klatki piersiowej 1000ml (z regulacją ssania)Cechy produktu:
kompaktowy wieszak, manualne ssanie możliwe dzięki gruszce ssącej, czerwona harmonijka zapewnia wizualną kontrolę aktualnej siły ssącej, innowacyjne zabezpieczenie przed wyciekiem, bezigłowy port, wskaźnik przecieku płucnego, dokładny pomiar objętości, bezigłowy port na próbki, kranik odpływowy .</t>
  </si>
  <si>
    <t>Bezpieczny  zestaw do punkcji opłucnej i otrzewnej. Cewnik poliuretanowy ze znacznikami głębokości co 1 cm (8 znaczników), 8CH, strzykawka 50 ml Luer Lock, worek 2000 ml, kranik trójdrożny z przedłużaczem zapewniający wygodny dostęp do zestawu drenującego bez otwierania systemu. Cechy igły:  igła z barwnym wskaźnikiem zabezpieczenia  końca igły, tępa kaniula zabezpieczająca umieszczoną w kanale igłę. Sterylny.</t>
  </si>
  <si>
    <t>Zestaw do drenażu PRIVAC 600 ml, butelka REDON wysokociśnieniowa z drenem</t>
  </si>
  <si>
    <t>Pakiet 67</t>
  </si>
  <si>
    <t>Pasywny jednoramienny układ oddechowy jednorazowego użytku składający się z: obwodu oddechowego przeznaczonego do wentylacji inwazyjnej i nieinwazyjnej z linią do pomiaru ciśnienia w proksymalnej części układu, portu wydechowego z możliwością zamocowania filtra bakteryjnego na wylocie bocznym, maski ustno-nosowej z czteropunktowym systemem mocowania do głowy wyposażonej w podkładkę pod czoło wykonaną z pianki zapewniającej komfort pacjenta oraz stabilność maski podczas jej przylegania do twarzy, filtra oddechowego, wymiennego łącznika kątowego łączącego maskę z układem oddechowym z możliwością zamontowania łącznika umożliwiającego wykonanie bronchoskopii. Zestaw zabiegowy kompatybilny z respiratorem Philips Trilogy. Rozmiary S,M,L. Rozmiar  zamawiający będzie określał każdorazowo</t>
  </si>
  <si>
    <t>Pakiet 68</t>
  </si>
  <si>
    <t>Cewnik do podawania tlenu przez nos z bardzo miękką końcówką. Długość 5 m</t>
  </si>
  <si>
    <t xml:space="preserve">Cewnik do podawania tlenu przez nos z bardzo miękką końcówką. Długość 7 m </t>
  </si>
  <si>
    <t>Pakiet 69</t>
  </si>
  <si>
    <t>Nazwa i nr dokumentu dopuszczającego do obrotu i używania</t>
  </si>
  <si>
    <t>Igła stosowana do krótkotrwałych infuzji i przepłukiwania portu naczyniowego. Ostrze igły ze specjalnym szlifem łyżeczkowym w celu wydłużenia okresu użytkowania silikonowej membrany. Skład igły nie zwiera lateksu i DEHP. Wytrzymałość ciśnieniowa 325 psi
Zakrzywiona pod katem prostym bez dodatkowych skrzydełek i przedłużacza. Rozmiary 19G  długośći 15, 20, 25mm</t>
  </si>
  <si>
    <t>Pakiet 70</t>
  </si>
  <si>
    <t>Filtr  do ssaka typu MEDELA
Dane techniczne: dokładność filtrowania  (filtr bakteryjny) 99,985%, wydajność filtracji (filtr antywirusowy) 99,9984%, długość/szerokość/głębokość 100x62x36 mm (mata filtrująca 50x50 mm), materiał (PP, mata filtrująca).</t>
  </si>
  <si>
    <t xml:space="preserve">Wkład workowaty miękki ze środkiem żelującym z trwale dołączoną pokrywą, w pokrywie 4 porty, 1500 ml
Medela .  </t>
  </si>
  <si>
    <t>Pakiet 71</t>
  </si>
  <si>
    <t>Jednorazowa zastawka wydechowa kompatybilna z  RFID DRAGER. Zastawka wydechowa jednorazowego użytku z pułapką wodną i wbudowanym transponderem, do użycia  z respiratorem Drager Evita infinity V500, przeznaczona do kontroli fazy oddechowej i regulacji PEEP. Dane techniczne: materiał – membrana silikon, stal, obudowa- PP (polipropylen) , złącze czujnika przepływu-PP, pułapka wodna -PP, wymiary WxSxG – 130x100x110 mm, masa – około 80 g</t>
  </si>
  <si>
    <t>Kuweta CO2 jednorazowego użytku dla dorosłych kompatibilna z IACS  firmy Drager</t>
  </si>
  <si>
    <t>Pakiet 72</t>
  </si>
  <si>
    <t xml:space="preserve">Patyczki do wypalania z azotanem srebra 75% 115mm giętkie </t>
  </si>
  <si>
    <t>Patyczki do wypalania z azotanem srebra 75% 200mm sztywne</t>
  </si>
  <si>
    <t>Pakiet 73</t>
  </si>
  <si>
    <t>Jedn. Miary</t>
  </si>
  <si>
    <t>Igły jednorazowe iniekcyjne jałowe z precyzyjnym szlifem i barwioną nasadką. Zamawiający każdorazowo określi rozmiar w zamówieniu.</t>
  </si>
  <si>
    <t>0,45 - 0,9</t>
  </si>
  <si>
    <t>1,1 - 1,2</t>
  </si>
  <si>
    <t>Igła bezpieczna, z ostrzem zorientowanym w kierunku osłony zabezpieczającej, która umożliwia iniekcje pod małym kątem. Igła i osłona igły integralnie ze sobą połączone (bez możliwości odłączenia igły od osłony zabezpieczającej oraz jej obracania). Słyszalne kliknięcie potwierdzające bezpieczne zamontowanie igły i słyszalne potwierdzenie aktywacji mechanizmu zabezpieczającego jednym palcem, bez potrzeby użycia twardej powierzchni. Kompatybilne ze strzykawkami Luer lock i Luer.  Wykonanie w technologii umożliwiającej pewne i bezpieczne mocowanie na końce luer (zatrzask wewnątrz nasadki igły). Zamawiający każdorazowo określi rozmiar w zamówieniu.</t>
  </si>
  <si>
    <t>23G 1¼" (0,6 x 30 mm)
22G 1¼" (0,7 x 30 mm)
21G 1½''(0,8 x 40 mm)
20G 1½''(0,9 x 40 mm);
18G 1½''(1,2 x 40 mm)</t>
  </si>
  <si>
    <t>Igły o specjalnej konstrukcji – z końcówką o kształcie zbliżonym do skalpela, która łatwo i szybko przebija korek fiolki (kształt igły pozwala na szybkie przygotowanie leku przy pomocy igły o większym rozmiarze, bez ryzyka zatkania i wycięcia fragmentów gumy), z otworem bocznym, który zapobiega pienieniu się leków poprzez kierowanie  płynu w kierunku ścianki fiolki, z nasadką dopasowaną do strzykawek luer i luer lock w rozmiarze 18G x 40mm.</t>
  </si>
  <si>
    <t>Igła tępa do bezpiecznego pobierania leków z fiolek i ze szklanych ampułek 18G, 1,2x40mm z filtrem 5µ, dla efektywnej filtracji drobin szkła, metalu, gumy czy innych zanieczyszczeń. Z ostrzem ściętym pod kątem 40-45°, elektropolerowane w celu uzyskania gładkosci, z przezroczystą nasadką w kolorze fioletowym i osłonką w kolorze czerwonym, wyraźnie widoczne, w celu łatwego rozróżnienia tępej igły do pobrań z filtrem. Nasadka nie krótsza niż 2,5cm dla łatwego pobrania całości leku ze szklanej fiolki, sterylizacja R. Opakowanie jednostkowe i zbiorcze oznaczone kolorem fioletowym.</t>
  </si>
  <si>
    <t>Igła tępa do bezpiecznego pobierania leków z fiolek 18G, 1,2x40mm i 1,2x25mm do fiolek wielodawkowych - do wyboru, z ostrzem ściętym pod kątem 40-45°, które zapobiega fragmentacji materiału korka,elektropolerowane w celu uzyskania gładkości, z nasadką i osłoną w kolorze czerwonym dla łatwego rozróżnienia tępej igły bez filtra. Opakowanie jednostkowe i zbiorcze oznaczone kolorem czerwonym. Zamawiający każdorazowo określi rozmiar w zamówieniu.</t>
  </si>
  <si>
    <t>Pakiet 74 - Strzykawki trzyczęściowe do pomp</t>
  </si>
  <si>
    <t>Strzykawka jednorazowego użytku do pompy infuzyjnej, trzyczęściowa, koncentryczna, pojemność i skala na cylindrze 50/60 ml,  typu Luer- Lock. Tłok i cylinder wykonane z polipropylenu, bez zawartości lateksu, PCV, DEHP,  wyraźne oznakowanie skali, czarna, niezmywalna, jednostronna,  skala co 1ml do 60ml , tłok strzykawki nawilżony olejem silikonowym, który nie powoduje zacinania się tłoka. Wkalibrowana w pompy infuzyjne firmy Braun, Ascor, Medima, PERFUSOR-space. Pod pojęciem „wkalibrowane” zamawiający rozumie strzykawki wymienione w oryginalnej instrukcji użycia przez pomp infuzyjne. Typ strzykawki i logo producenta na strzykawce. 1 strzykawka do wszystkich typów pomp.</t>
  </si>
  <si>
    <t>50ml/60</t>
  </si>
  <si>
    <r>
      <t>Strzykawka trzyczęściowa z końcówką Luer-Lock, pojemność i skala na cylindrze 20ml o podziałce co 1ml, tłok i cylinder wykonany z polipropylenu,</t>
    </r>
    <r>
      <rPr>
        <u/>
        <sz val="8"/>
        <color indexed="8"/>
        <rFont val="Tahoma"/>
        <family val="2"/>
        <charset val="238"/>
      </rPr>
      <t xml:space="preserve"> </t>
    </r>
    <r>
      <rPr>
        <sz val="8"/>
        <color indexed="8"/>
        <rFont val="Tahoma"/>
        <family val="2"/>
        <charset val="238"/>
      </rPr>
      <t xml:space="preserve"> bez zawartości PCV, DEHP, przezroczysty cylinder  umożliwiający wizualizację zawartości, wyraźne oznakowanie skali, skala czarna, niezmywalna, jednostronna,  tłok strzykawki nawilżony olejem silikonowym, który nie powoduje zacinania się tłoka.</t>
    </r>
    <r>
      <rPr>
        <u/>
        <sz val="8"/>
        <color indexed="8"/>
        <rFont val="Tahoma"/>
        <family val="2"/>
        <charset val="238"/>
      </rPr>
      <t xml:space="preserve"> </t>
    </r>
    <r>
      <rPr>
        <sz val="8"/>
        <color indexed="8"/>
        <rFont val="Tahoma"/>
        <family val="2"/>
        <charset val="238"/>
      </rPr>
      <t>Wkalibrowana w pompy infuzyjne firmy Braun, Ascor, Medima, PERFUSOR-space. Pod pojęciem „wkalibrowane” zamawiający rozumie strzykawki wymienione w oryginalnej instrukcji użycia przez pompy infuzyjne. Typ strzykawki i logo producenta na cylindrze. Pierścień zabezpieczający chroniący przed przypadkowym wysunięciem tłoka. Jałowa, sterylizowana EO. 1 strzykawka di wszystkich typów pomp.</t>
    </r>
  </si>
  <si>
    <t>20ml</t>
  </si>
  <si>
    <t xml:space="preserve">Strzykawka trzyczęściowa z końcówką Luer-lock, pojemność 10 ml, tłok i cylinder wykonane z polipropylenu, bez zawartości lateksu, PCV, DEHP, czarna niezmywalna, jednostronna skala co 0,2 ml , logo producenta i typ strzykawki na cylindrze. </t>
  </si>
  <si>
    <t>10ml</t>
  </si>
  <si>
    <t>Strzykawka jednorazowego użytku do pompy infuzyjnej, trzyczęściowa, bursztynowa, do podaży leków światłoczułych, koncentryczna, pojemność i skala na cylindrze 50/60ml, typu Luer-Lock. Tłok i cylinder wykonane z polipropylenu, bez zawartości lateksu, PCV,DEHP, wyraźne oznakowanie skali, czarna, niezmywalna, jednostronna, skala co 1ml do 60ml, tłok strzykawki nawilżony olejem silikonowym, który nie powoduje zacinania się tłoka. Wkalibrowana w pompy infuzyjne firmy Braun, Ascor, Medima, PERFUSOR-space. Pod pojęciem „wkalibrowane” zamawiający rozumie strzykawki wymienione w oryginalnej instrukcji użycia przez pompy infuzyjne. Typ strzykawki i logo producenta na strzykawce. 1 strzykawka do wszystkich typów pomp.</t>
  </si>
  <si>
    <t xml:space="preserve">Koreczek dezynfekcyjny, nie zawiera lateksu i DEHP. Substancja czynna: jałowy 70% roztwór alkoholu izopropylowego (IPA). Zapewnia redukcję liczby bakterii &gt;4 log (99,99%) w czasie 1 minuty. Duży i wygodny uchwyt na palce ułatwia zakładanie i zdejmowanie. Korek bez dodatkowej osłony. Zgodny z łącznikami bezigłowymi. </t>
  </si>
  <si>
    <t>Wszystkie strzykawki przystosowane do podawania wszystkich rodzajów leków</t>
  </si>
  <si>
    <t>RAZEM:</t>
  </si>
  <si>
    <t xml:space="preserve">Pakiet 75- Sprzęt do zbiórki moczu  </t>
  </si>
  <si>
    <t>Worki do dobowej zbiórki moczu 2l z odpływem i zastawką antyrefluksyjną</t>
  </si>
  <si>
    <t>Wieszaki do worków do moczu</t>
  </si>
  <si>
    <t>Worki na mocz 2l sterylne z portem do pobierania próbek, przezroczyste (system zamknięty do 7dni), z zaworem spustowym typu T</t>
  </si>
  <si>
    <t>Worek do zbiórki moczu 2l, system zamknięty  z portem bezigłowym - sterylne</t>
  </si>
  <si>
    <t>Pakiet 76</t>
  </si>
  <si>
    <t>Bronchoskop jednopacjentowy kompatybilny z monitorem Ambu aView 2 advance
Rozmiar - śr. Zewn. 3,8 mm, 5.0 mm, 5,8 mm) rozmiar do wyboru przez zamawiającego.</t>
  </si>
  <si>
    <t>3,8,-5,8 mm</t>
  </si>
  <si>
    <t>System zamknięty do pobierania wydzielin kompatybilny z monitorem Ambu aView 2 advance</t>
  </si>
  <si>
    <t>Pakiet 77</t>
  </si>
  <si>
    <t>Wężyk Acteon do irygacji kompatybilny z urządzeniem Cube Satelec</t>
  </si>
  <si>
    <t>Pakiet 78</t>
  </si>
  <si>
    <t>Dren Kehra do dróg żółciowych, wykonany z elastycznego lateksu. Długości ramion 80x5x5cm CH 9 - 14 Sterylny, pakowany w opakowanie podwójne - wewnętrzny worek foliowy i zewnętrzne opakowanie folia/papier. Zamawiający każdorazowo określi rozmiar podczas zamówienia</t>
  </si>
  <si>
    <t>80x5x5cm CH 9 - 14</t>
  </si>
  <si>
    <t>Pakiet 79</t>
  </si>
  <si>
    <t>Zestaw jednorazowych drenów 36 kHz do aparatu CUSA</t>
  </si>
  <si>
    <t xml:space="preserve">Pakiet 80 </t>
  </si>
  <si>
    <t>Jednorazowa linia nawadniająca z wbudowanym perforatorem do butelki z solą fizjologiczną kompatybilny z Cube Satelec</t>
  </si>
  <si>
    <t>Pakiet 81</t>
  </si>
  <si>
    <t>Ustnik jednorazowy do spirometrii i badań oddechowych z zaworem zwrotnym, średnica wewnętrzna ustnika 28 mm</t>
  </si>
  <si>
    <t>Pakiet 82</t>
  </si>
  <si>
    <t>Zbrojona rurka intubacyjna/ wprowadzająca bezlateksowa, sterylna,bez mankietu, wykonana z PCV do bronchoskopii (z oddzielnym drenem do podawania tlenu). Rozmiar: śr. wewnętrzna 7,5 mm, całkowita śr. zewnętrzna 13,8 mm, długość 319 mm. 
Zestaw zawiera: 
- zbrojona rurka intubacyjna /wprowadzająca wykonana z PCV 
- dren do podawania tlenu wykonany z PCV, dł. ok 110 cm 
- plastikowy ustnik z kołnierzem mocującym 
- opaska szyjna</t>
  </si>
  <si>
    <t>Pakiet 83</t>
  </si>
  <si>
    <t>Papier rejestrujący do defibrylatora Corpuls 3 z nadrukiem, w rolce , rozmiar 106mm x 25m, gilza śr. 17mm</t>
  </si>
  <si>
    <t>Pakiet 84 - akcesoria do bronchoskopów EB15-J10 i EB19-J10</t>
  </si>
  <si>
    <t>Jednorazowy zawór ssący z plastikowym złączem spasowanym z portem w rękojeści, szczelnie zamykającym kanał ssania, z dodatkowym wężykiem wychodzącym na bok i z potrójnie frezowaną końcówką ułatwiającą nałożenie drenu</t>
  </si>
  <si>
    <t>Jednorazowa gumowa zatyczka kanału biopsyjnego</t>
  </si>
  <si>
    <t>Jednorazowa szczotka do mycia kanału endoskopowego, dł. 1020 mm, śr. włosia 4 mm</t>
  </si>
  <si>
    <t>Jednorazowa krótka szczoteczka do mycia portu ssania, śr. włosia z jednej strony 6 mm, z drugiej 14 mm</t>
  </si>
  <si>
    <t>Jednorazowe kleszcze do usuwania ciał obcych, ramiona tzw. aligatorki zakończone zębem szczura, pokrywane teflonem, dł. robocza 180 cm, śr. 1,8 mm</t>
  </si>
  <si>
    <t>Pakiet 85 - Asortyment  do terapii podciśnieniowej*</t>
  </si>
  <si>
    <t>Zestaw Opatrunkowy do terapii ssąco płuczącej mały w kształcie Spirali. Jałowy opatrunek o wymiarach (11x8x1,8) 2szt, wykonany z siatkowego poliuretanu (PE ), o otwartych porach, ma dużą zdolność odprowadzania płynów, wspomaga tworzenie tkanki ziarninowej, stosowany w ranach zakażonych, Rozmiar porów 400-600 mikronów umożliwia podanie płynu do dna rany, dren- podkładka ssąco płucząca umożliwia odsysanie i płukanie rany</t>
  </si>
  <si>
    <t>Zestaw Opatrunkowy do terapii ssąco płuczącej średni kształcie Spirali. Jałowy opatrunek o wymiarach (17x15x1,8) 2 szt, wykonany z siatkowego poliuretanu (PE ), o otwartych porach, ma dużą zdolność odprowadzania płynów, wspomaga tworzenie tkanki ziarninowej, stosowany w ranach zakażonych, Rozmiar porów 400-600 mikronów umożliwia podanie płynu do dna rany, dren- podkładka ssąco płucząca umożliwia odsysanie i płukanie rany</t>
  </si>
  <si>
    <t>Zestaw Opatrunkowy do terapii ssąco płuczącej duży. Jałowy opatrunek o wymiarach (26x15x1,8) 2 szt, wykonany z siatkowego poliuretanu (PE ), o otwartych porach, ma dużą zdolność odprowadzania płynów, wspomaga tworzenie tkanki ziarninowej, stosowany w ranach zakażonych, Rozmiar porów 400-600 mikronów umożliwia podanie płynu do dna rany,2 dreny - podkładki, jedna ssąca umożliwia odsysanie, druga płucząca umożliwia płukanie rany</t>
  </si>
  <si>
    <t>Kaseta do podawania płynów. Jednorazowy element, który łączy urządzenie terapeutyczne z drenem - podkładką  w celu dostarczenia-podania płynu do rany.</t>
  </si>
  <si>
    <t>Jednorazowy zbiornik do urządzenia, o pojemności 1000 ml, do gromadzenia wydzieliny z rany, z bakteriobójczy żelem, z hydrofobowym filtrem z węglem aktywnym, filtrem antybakteryjnym, drenem, zaciskiem do drenu i złączem do podłączania do drenu</t>
  </si>
  <si>
    <t>Jednorazowy zbiornik do urządzenia, o pojemności 300 ml, do gromadzenia wydzieliny z rany, z bakteriobójczy żelem , z dwoma hydrofobowymi filtrami z węglem aktywnym, filtrem antybakteryjnym, drenem, zaciskiem do drenu i złączem do podłączania do drenu</t>
  </si>
  <si>
    <t>Jednorazowy zbiornik do urządzenia, o pojemności 500 ml, do gromadzenia wydzieliny z rany, z bakteriobójczy żelem, z hydrofobowym filtrem z węglem aktywnym, filtrem antybakteryjnym, drenem, zaciskiem do drenu i złączem do podłączania do drenu</t>
  </si>
  <si>
    <t>Zestaw opatrunkowy do terapii podciśnieniowej zamkniętej rany 90cm. Zestaw opatrunkowy do stosowania na zamkniętą ranę, z gąbki poliuretanowej i warstwy pośredniej z jonami srebra 0,019% (w celu zmniejszenia kolonizacji bakterii), wymiary 90x6,4x1,8, 4 folie, dren do łączenia ze zbiornikiem, 2 paski hydrokoloidowe</t>
  </si>
  <si>
    <t>Zestaw opatrunkowy do terapii podciśnieniowej zamkniętej rany 20cm. Zestaw opatrunkowy do stosowania na zamkniętą ranę, z gąbki poliuretanowej i warstwy pośredniej z jonami srebra 0,019% (w celu zmniejszenia kolonizacji bakterii), wymiary 25,4x6,4x1,8, folia poliuretanowa rozmiar 35,6 x 20,3 cm zintegrowana wraz z gąbką poliuretanową i z drenem, wraz z łącznikiem.</t>
  </si>
  <si>
    <t>Zestaw opatrunkowy do terapii podciśnieniowej zamkniętej rany 13cm. Zestaw opatrunkowy do stosowania na zamkniętą ranę, z gąbki poliuretanowej i warstwy pośredniej z jonami srebra 0,019% (w celu zmniejszenia kolonizacji bakterii), wymiary 18x6,4x1,8, folia poliuretanowa zintegrowana wraz z gąbką poliuretanową i z drenem, wraz z łącznikiem.</t>
  </si>
  <si>
    <t>Jałowy opatrunek brzuszny, wykonany z siatkowego poliuretanu (PE ) o otwartych porach, ma dużą zdolność odprowadzania płynów opatrunek wspomaga tworzenie tkanki ziarninowej, stosowany w ranach zakażonych brzusznych, warstwa wewnętrzna dzięki sześciu ramionom zatopionym w folii wspomaga odprowadzanie wydzieliny.</t>
  </si>
  <si>
    <t>Jałowy opatrunek o wymiarach 10x7,5x3,2cm, koloru czarnego, wykonany z siatkowego poliuretanu (PE ), o otwartych porach, duża zdolność odprowadzania płynów, zastosowanie powinno wspomagać tworzenie tkanki ziarninowej, stosowany w ranach zakażonych, dren o przekroju pięciootworowym z zaciskiem do drenu, folia samoprzylepna do opatrunku</t>
  </si>
  <si>
    <t>Jałowy opatrunek o wymiarach 18x12,5x3,2 cm koloru czarnego, wykonany z siatkowego poliuretanu (PE ), o otwartych porach, duża zdolność odprowadzania płynów, zastosowanie powinno wspomagać tworzenie tkanki ziarninowej, stosowany w ranach zakażonych, dren o przekroju pięciootworowym z zaciskiem do drenu, folia samoprzylepna do opatrunku 2 szt.</t>
  </si>
  <si>
    <t>Jałowy opatrunek o wymiarach 25,6x15x3,2 cm, koloru czarnego, wykonany z siatkowego poliuretanu (PE ), o otwartych porach, duża zdolność odprowadzania płynów, zastosowanie powinno wspomagać tworzenie tkanki ziarninowej, stosowany w ranach zakażonych, dren o przekroju pięciootworowym z zaciskiem do drenu, folia samoprzylepna do opatrunku 2 szt.</t>
  </si>
  <si>
    <t xml:space="preserve"> Jałowy opatrunek o wymiarach 10x7,5x3,2 cm, koloru szarego, wykonany z siatkowego poliuretanu (PE ), zawierający metaliczne srebro, o otwartych porach, ma dużą zdolność odprowadzania płynów, wspomaga tworzenie tkanki ziarninowej, stosowany w ranach zakażonych. Jony srebra zmniejszają Gram-ujemne i Gram-dodatnie bakterie i przyczynia się do zmniejszenia infekcji w ranach, dren o przekroju pięciootworowym z zaciskiem do drenu, folia samoprzylepna do opatrunku</t>
  </si>
  <si>
    <t>Jałowy opatrunek o wymiarach 18x12,5x3,2 cm, koloru szarego, wykonany z siatkowego poliuretanu (PE ), zawierający metaliczne srebro, o otwartych porach, ma dużą zdolność odprowadzania płynów, wspomaga tworzenie tkanki ziarninowej, stosowany w ranach zakażonych. Jony srebra zmniejszają Gram-ujemne i Gram-dodatnie bakterie i przyczynia się do zmniejszenia infekcji w ranach, dren o przekroju pięciootworowym z zaciskiem do drenu, folia samoprzylepna do opatrunku 2 szt.</t>
  </si>
  <si>
    <t>Jałowy opatrunek o wymiarach 25,6x15x3,2 cm, koloru szarego, wykonany z siatkowego poliuretanu (PE ), zawierający metaliczne srebro, o otwartych porach, ma dużą zdolność odprowadzania płynów, wspomaga tworzenie tkanki ziarninowej, stosowany w ranach zakażonych. Jony srebra zmniejszają Gram-ujemne i Gram-dodatnie bakterie i przyczynia się do zmniejszenia infekcji w ranach, dren o przekroju pięciootworowym z zaciskiem do drenu, folia samoprzylepna do opatrunku 2 szt.</t>
  </si>
  <si>
    <t>Jałowy opatrunek o wymiarach 10x7,5x1 cm, koloru białego, wykonany z mikroporowej pianki, z polialkoholu winylowego ( PVA ), nasączony wodą sterylną, budowa pianki zapobiega wrastaniu tkanek, duża wytrzymałość na rozciąganie, stosowany do zaopatrywania tuneli i mniejszych przestrzeni</t>
  </si>
  <si>
    <t>Jałowy opatrunek o wymiarach 10x15x1 cm, koloru białego, wykonany z mikroporowej pianki, z polialkoholu winylowego ( PVA ), nasączony wodą sterylną, budowa pianki zapobiega wrastaniu tkanek, duża wytrzymałość na rozciąganie, stosowany do zaopatrywania tuneli i mniejszych przestrzeni</t>
  </si>
  <si>
    <t>Samoprzylepna folia okluzyjna do mocowania i uszczelniania opatrunku o wymiarach 30,5x26 cm</t>
  </si>
  <si>
    <t>Podkładka port łącząca opatrunek ze zbiornikiem. Podkładka dociskająca opatrunek i folię, z osadzonym drenem odprowadzającym wydzielinę z rany, z zaciskiem do drenu oraz złączem do podłączania drenu podkładki do drenu zbiornika</t>
  </si>
  <si>
    <t>Złącze Y do łączenia 2 lub więcej opatrunków - wykorzystywane w leczeniu ran mnogich u tego samego pacjenta.</t>
  </si>
  <si>
    <t xml:space="preserve">* asortyment kompatybilny z urządzeniem VAC Ulta i INFO VAC </t>
  </si>
  <si>
    <t>Pakiet 86 - Odczynniki i materiały eksploatacyjne do analizatora Rotem Sigma</t>
  </si>
  <si>
    <t>Kaseta odczynnikowa do aparatu Rotem Sigma , zawierająca odczynniki do oceny układu krzepnięcia oraz jego interakcji z trombocytami we krwi pobranej na cytrynian.
Z wykorzystaniem jednej kasety wykonywane są 4 testy:
- rekalcynacja próbki i łagodna aktywacja wewnątrzpochodnego szlaku krzepnięcia.
- rekalcynacja próbki i aktywacja zewnątrzpochodnego szlaku krzepnięcia.  
- rekalcynacja próbki, aktywacja zewnątrzpochodnego szlaku krzepnięcia oraz blokowanie aktywności trombocytów w warunkach in vitro za pośrednictwem cytochalazyny D.
- rekalcynacja próbki, aktywacja zewnątrzpochodnego szlaku krzepnięcia oraz blokowanie fibrynolizy w warunkach in vitro za pośrednictwem kwasu traneksamowego.</t>
  </si>
  <si>
    <t xml:space="preserve">Kaseta odczynnikowa do aparatu Rotem Sigma ,  zawierająca odczynniki do oceny układu krzepnięcia oraz jego interakcji z trombocytami we krwi pobranej na cytrynian.
Z wykorzystaniem jednej kasety wykonywane są 4 testy:
- rekalcynacja próbki i łagodna aktywacja wewnątrzpochodnego szlaku krzepnięcia.
- rekalcynacja próbki i aktywacja zewnątrzpochodnego szlaku krzepnięcia.
- rekalcynacja próbki, aktywacja zewnątrzpochodnego szlaku krzepnięcia oraz blokowanie aktywności trombocytów w warunkach in vitro za pośrednictwem cytochalazyny D.
- rekalcynacja próbki, łagodna aktywacja wewnątrzpochodnego szlaku krzepnięcia oraz blokowanie aktywności heparyny w warunkach in vitro za pośrednictwem heparynazy.   </t>
  </si>
  <si>
    <t xml:space="preserve">Materiał do kontroli jakości do aparatu Rotem Sigma , przeznaczony do monitorowania dokładności i precyzji testów prowadzonych z użyciem systemu do oceny hemostazy krwi pełnej. System zawiera ludzkie liofilizowane osocze kontrolne 1 poziomu.     </t>
  </si>
  <si>
    <t xml:space="preserve">Materiał do kontroli jakości do aparatu Rotem Sigma będącego własnością Szpitala, przeznaczony do monitorowania dokładności i precyzji testów prowadzonych z użyciem systemu do oceny hemostazy krwi pełnej.  System zawiera ludzkie liofilizowane osocze kontrolne 2 poziomu.    </t>
  </si>
  <si>
    <t>Adaptery do probówkostrzykawek - 50 sztuk w opakowaniu zbiorczym</t>
  </si>
  <si>
    <t>Pakiet 87</t>
  </si>
  <si>
    <t>Kaniula dotętnicza 20 G 1,1 x 45mm, przepływ 49 ml/min., cewnik z PTFE, z zaworem odcinającym - suwakowo-kulkowym typu Flowswitch w kolorze czerwonym, ze skrzydełkami z otworami do przyszycia do skóry pacjenta, sterylne, jednorazowego użytku. Produkt nie zawierający DEHP, PVC oraz naturalnego lateksu. Czas stosowania do 30 dni potwierdzone przez producenta w instrukcji użycia znajdującej się w każdym opakowaniu handlowym.</t>
  </si>
  <si>
    <t>20G x 45mm</t>
  </si>
  <si>
    <t>Pakiet 88</t>
  </si>
  <si>
    <t>Pełnotwarzowa, wielorazowa (5 sterylizacji w temp 134oC) maska do nieinwazyjnej wentylacji oraz CPAP, obejmująca usta i nos pacjenta, wyposażona w wsparcie czołowe z możliwością regulacji nachylenia za pomocą wbudowanego w maskę pokrętła. Wszystkie elementy wspierające się na twarzy pacjenta wyposażone w poduszki żelowe zapewniające szczelność oraz komfort pacjenta. Maska łatwa w montażu,   wyposażona w dedykowaną opaskę mocującą z unikalnymi zatrzaskami magnetycznymi, zapewniającymi szybkie i łatwe pozycjonowanie maski. Wyposażona w port kapno oraz niebieskie obrotowe kolanko w zakresie 360 stopni. W zestawie szablony rozmiarowe dla łatwej identyfikacji rozmiaru maski S, M, L, XL. Maska nie zawiera: lateksu i DEHP. Mikrobiologicznie czysta. Zamawiający każdorazowo określi rozmiar przy zamówieniu.</t>
  </si>
  <si>
    <t>Pakiet 89</t>
  </si>
  <si>
    <t xml:space="preserve">Rurka dotchawicza do laryngektomii z mankietem. Śr. wewn. 7,0, 8,0 mm, śr. zewn. 9,5, 10,8 mm, dł. 358 mm, śr mankietu 28, 31 mm. Zamawiający każdorazowo określi rozmiar w zamówieniu. </t>
  </si>
  <si>
    <t>Pakiet 90</t>
  </si>
  <si>
    <t>Zestaw do nakłucia tętnicy 20 G/80 mm, cewnik 20G, 80 mm / Kaniula 0.95 x 50 mm, prowadnik 25-0.025"</t>
  </si>
  <si>
    <t>20G/80mm</t>
  </si>
  <si>
    <t>Zestaw do nakłucia tętnicy 20 G/160 mm, cewnik 20G, 160 mm / Kaniula 0.95 x 70 mm, prowadnik 45-0.025"</t>
  </si>
  <si>
    <t>20G/160mm</t>
  </si>
  <si>
    <t xml:space="preserve">Zestaw do gazometrii zawierający kapilary 100µl wykonane z bezpiecznego tworzywa sztucznego typu PET o długości 100mm i średnicy 2,05 mm, zatyczki i mieszadełka </t>
  </si>
  <si>
    <t>Liczba zestawów umowy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</si>
</sst>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0.00\ &quot;zł&quot;;[Red]\-#,##0.00\ &quot;zł&quot;"/>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0"/>
    <numFmt numFmtId="166" formatCode="_-* #,##0.00_-;\-* #,##0.00_-;_-* &quot;-&quot;??_-;_-@_-"/>
    <numFmt numFmtId="167" formatCode="_-* #,##0\ _z_ł_-;\-* #,##0\ _z_ł_-;_-* &quot;-&quot;??\ _z_ł_-;_-@_-"/>
  </numFmts>
  <fonts count="36">
    <font>
      <sz val="11"/>
      <color theme="1"/>
      <name val="Calibri"/>
      <family val="2"/>
      <charset val="238"/>
      <scheme val="minor"/>
    </font>
    <font>
      <sz val="11"/>
      <color theme="1"/>
      <name val="Calibri"/>
      <family val="2"/>
      <charset val="238"/>
      <scheme val="minor"/>
    </font>
    <font>
      <b/>
      <sz val="8"/>
      <name val="Tahoma"/>
      <family val="2"/>
      <charset val="238"/>
    </font>
    <font>
      <sz val="8"/>
      <name val="Tahoma"/>
      <family val="2"/>
      <charset val="238"/>
    </font>
    <font>
      <sz val="8"/>
      <color theme="1"/>
      <name val="Tahoma"/>
      <family val="2"/>
      <charset val="238"/>
    </font>
    <font>
      <b/>
      <sz val="8"/>
      <color theme="1"/>
      <name val="Tahoma"/>
      <family val="2"/>
      <charset val="238"/>
    </font>
    <font>
      <sz val="11"/>
      <color theme="1"/>
      <name val="Calibri"/>
      <family val="2"/>
      <scheme val="minor"/>
    </font>
    <font>
      <sz val="8"/>
      <color rgb="FFFF0000"/>
      <name val="Tahoma"/>
      <family val="2"/>
      <charset val="238"/>
    </font>
    <font>
      <b/>
      <sz val="10"/>
      <color theme="1"/>
      <name val="Tahoma"/>
      <family val="2"/>
      <charset val="238"/>
    </font>
    <font>
      <sz val="10"/>
      <color theme="1"/>
      <name val="Tahoma"/>
      <family val="2"/>
      <charset val="238"/>
    </font>
    <font>
      <sz val="10"/>
      <name val="Arial"/>
      <family val="2"/>
      <charset val="238"/>
    </font>
    <font>
      <u/>
      <sz val="8"/>
      <name val="Tahoma"/>
      <family val="2"/>
      <charset val="238"/>
    </font>
    <font>
      <b/>
      <sz val="8"/>
      <color indexed="8"/>
      <name val="Tahoma"/>
      <family val="2"/>
      <charset val="238"/>
    </font>
    <font>
      <sz val="8"/>
      <color indexed="8"/>
      <name val="Tahoma"/>
      <family val="2"/>
      <charset val="238"/>
    </font>
    <font>
      <sz val="8"/>
      <color indexed="10"/>
      <name val="Tahoma"/>
      <family val="2"/>
      <charset val="238"/>
    </font>
    <font>
      <sz val="11"/>
      <color indexed="8"/>
      <name val="Calibri"/>
      <family val="2"/>
      <charset val="238"/>
    </font>
    <font>
      <b/>
      <sz val="8"/>
      <color rgb="FFFF0000"/>
      <name val="Tahoma"/>
      <family val="2"/>
      <charset val="238"/>
    </font>
    <font>
      <sz val="8"/>
      <name val="Lucida Console"/>
      <family val="3"/>
      <charset val="238"/>
    </font>
    <font>
      <sz val="10"/>
      <color theme="1"/>
      <name val="Arial"/>
      <family val="2"/>
    </font>
    <font>
      <b/>
      <sz val="8"/>
      <color indexed="10"/>
      <name val="Tahoma"/>
      <family val="2"/>
      <charset val="238"/>
    </font>
    <font>
      <sz val="8"/>
      <color rgb="FF000000"/>
      <name val="Tahoma"/>
      <family val="2"/>
      <charset val="238"/>
    </font>
    <font>
      <strike/>
      <sz val="8"/>
      <color indexed="8"/>
      <name val="Tahoma"/>
      <family val="2"/>
      <charset val="238"/>
    </font>
    <font>
      <b/>
      <u/>
      <sz val="8"/>
      <color indexed="8"/>
      <name val="Tahoma"/>
      <family val="2"/>
      <charset val="238"/>
    </font>
    <font>
      <i/>
      <sz val="8"/>
      <name val="Tahoma"/>
      <family val="2"/>
      <charset val="238"/>
    </font>
    <font>
      <b/>
      <i/>
      <sz val="8"/>
      <name val="Tahoma"/>
      <family val="2"/>
      <charset val="238"/>
    </font>
    <font>
      <strike/>
      <sz val="8"/>
      <name val="Tahoma"/>
      <family val="2"/>
      <charset val="238"/>
    </font>
    <font>
      <i/>
      <strike/>
      <sz val="8"/>
      <name val="Tahoma"/>
      <family val="2"/>
      <charset val="238"/>
    </font>
    <font>
      <b/>
      <strike/>
      <sz val="8"/>
      <name val="Tahoma"/>
      <family val="2"/>
      <charset val="238"/>
    </font>
    <font>
      <u/>
      <sz val="8"/>
      <color indexed="8"/>
      <name val="Tahoma"/>
      <family val="2"/>
      <charset val="238"/>
    </font>
    <font>
      <b/>
      <sz val="8"/>
      <name val="Tahoma "/>
      <charset val="238"/>
    </font>
    <font>
      <sz val="8"/>
      <name val="Tahoma "/>
      <charset val="238"/>
    </font>
    <font>
      <i/>
      <sz val="8"/>
      <name val="Tahoma "/>
      <charset val="238"/>
    </font>
    <font>
      <sz val="8"/>
      <color theme="1"/>
      <name val="Tahoma "/>
      <charset val="238"/>
    </font>
    <font>
      <b/>
      <sz val="8"/>
      <color theme="1"/>
      <name val="Tahoma "/>
      <charset val="238"/>
    </font>
    <font>
      <b/>
      <sz val="10"/>
      <name val="Tahoma"/>
      <family val="2"/>
      <charset val="238"/>
    </font>
    <font>
      <sz val="10"/>
      <name val="Tahoma"/>
      <family val="2"/>
      <charset val="238"/>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0" fontId="18" fillId="0" borderId="0"/>
    <xf numFmtId="0" fontId="6" fillId="0" borderId="0"/>
    <xf numFmtId="0" fontId="6" fillId="0" borderId="16" applyAlignment="0">
      <alignment vertical="top"/>
    </xf>
    <xf numFmtId="43" fontId="15"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6" fillId="0" borderId="0"/>
    <xf numFmtId="0" fontId="1" fillId="0" borderId="0"/>
    <xf numFmtId="0" fontId="1" fillId="0" borderId="0"/>
  </cellStyleXfs>
  <cellXfs count="570">
    <xf numFmtId="0" fontId="0" fillId="0" borderId="0" xfId="0"/>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xf numFmtId="43" fontId="4" fillId="0" borderId="1" xfId="1" applyFont="1" applyFill="1" applyBorder="1" applyAlignment="1">
      <alignment horizontal="center" vertical="center" wrapText="1"/>
    </xf>
    <xf numFmtId="9" fontId="4" fillId="0" borderId="1" xfId="0" applyNumberFormat="1" applyFont="1" applyFill="1" applyBorder="1" applyAlignment="1">
      <alignment horizontal="center" vertical="center"/>
    </xf>
    <xf numFmtId="43" fontId="4" fillId="0" borderId="1" xfId="0" applyNumberFormat="1" applyFont="1" applyFill="1" applyBorder="1" applyAlignment="1">
      <alignment horizontal="center" vertical="center"/>
    </xf>
    <xf numFmtId="43" fontId="4" fillId="0" borderId="2" xfId="0" applyNumberFormat="1" applyFont="1" applyFill="1" applyBorder="1" applyAlignment="1">
      <alignment vertical="center"/>
    </xf>
    <xf numFmtId="0" fontId="4" fillId="0" borderId="1" xfId="0" applyFont="1" applyFill="1" applyBorder="1" applyAlignment="1">
      <alignment vertical="center"/>
    </xf>
    <xf numFmtId="43" fontId="4" fillId="0" borderId="3" xfId="1" applyFont="1" applyFill="1" applyBorder="1" applyAlignment="1">
      <alignment horizontal="center" vertical="center" wrapText="1"/>
    </xf>
    <xf numFmtId="43" fontId="4" fillId="0" borderId="3" xfId="0" applyNumberFormat="1" applyFont="1" applyFill="1" applyBorder="1" applyAlignment="1">
      <alignment horizontal="center" vertical="center"/>
    </xf>
    <xf numFmtId="43" fontId="4" fillId="0" borderId="4" xfId="0" applyNumberFormat="1"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164" fontId="4" fillId="0" borderId="0" xfId="0" applyNumberFormat="1" applyFont="1" applyFill="1" applyAlignment="1">
      <alignment horizontal="center" vertical="center"/>
    </xf>
    <xf numFmtId="164" fontId="5" fillId="0" borderId="1" xfId="0" applyNumberFormat="1" applyFont="1" applyFill="1" applyBorder="1" applyAlignment="1">
      <alignment horizontal="center" vertical="center"/>
    </xf>
    <xf numFmtId="43" fontId="5" fillId="0" borderId="1" xfId="0" applyNumberFormat="1" applyFont="1" applyFill="1" applyBorder="1" applyAlignment="1">
      <alignment horizontal="center" vertical="center"/>
    </xf>
    <xf numFmtId="43" fontId="5" fillId="0" borderId="1" xfId="0" applyNumberFormat="1" applyFont="1" applyFill="1" applyBorder="1" applyAlignment="1">
      <alignment vertical="center"/>
    </xf>
    <xf numFmtId="164" fontId="2" fillId="0" borderId="1" xfId="0" applyNumberFormat="1" applyFont="1" applyFill="1" applyBorder="1" applyAlignment="1">
      <alignment horizontal="center" vertical="center"/>
    </xf>
    <xf numFmtId="0" fontId="4" fillId="0" borderId="0" xfId="0" applyFont="1" applyFill="1"/>
    <xf numFmtId="0" fontId="5" fillId="0" borderId="0" xfId="0" applyFont="1" applyFill="1"/>
    <xf numFmtId="0" fontId="4" fillId="0" borderId="0" xfId="0" applyFont="1" applyFill="1" applyAlignment="1">
      <alignment vertical="center"/>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9" fontId="3" fillId="0" borderId="1" xfId="0" applyNumberFormat="1" applyFont="1" applyFill="1" applyBorder="1" applyAlignment="1">
      <alignment horizontal="center" vertical="center"/>
    </xf>
    <xf numFmtId="164" fontId="3" fillId="0" borderId="3" xfId="0" applyNumberFormat="1" applyFont="1" applyFill="1" applyBorder="1" applyAlignment="1">
      <alignment horizontal="center" vertical="center"/>
    </xf>
    <xf numFmtId="9" fontId="3" fillId="0" borderId="4" xfId="0" applyNumberFormat="1" applyFont="1" applyFill="1" applyBorder="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164" fontId="3" fillId="0" borderId="0" xfId="0" applyNumberFormat="1"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0" fontId="3" fillId="0" borderId="1" xfId="0" applyFont="1" applyFill="1" applyBorder="1" applyAlignment="1">
      <alignment wrapText="1"/>
    </xf>
    <xf numFmtId="43" fontId="3" fillId="0" borderId="1" xfId="1" applyFont="1" applyFill="1" applyBorder="1" applyAlignment="1">
      <alignment horizontal="center" vertical="center" wrapText="1"/>
    </xf>
    <xf numFmtId="0" fontId="3" fillId="0" borderId="0" xfId="0" applyFont="1" applyFill="1" applyAlignment="1">
      <alignment horizontal="left" vertical="center"/>
    </xf>
    <xf numFmtId="164" fontId="16" fillId="0" borderId="0" xfId="0" applyNumberFormat="1" applyFont="1" applyFill="1" applyAlignment="1">
      <alignment horizontal="center" vertical="center" wrapText="1"/>
    </xf>
    <xf numFmtId="9" fontId="3" fillId="0" borderId="1" xfId="0" applyNumberFormat="1" applyFont="1" applyFill="1" applyBorder="1" applyAlignment="1">
      <alignment horizontal="center" vertical="center" wrapText="1"/>
    </xf>
    <xf numFmtId="9" fontId="3" fillId="0" borderId="3"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7" fillId="0" borderId="1" xfId="0" applyFont="1" applyFill="1" applyBorder="1" applyAlignment="1">
      <alignment horizontal="center" vertical="center"/>
    </xf>
    <xf numFmtId="43" fontId="3" fillId="0" borderId="1" xfId="0" applyNumberFormat="1" applyFont="1" applyFill="1" applyBorder="1" applyAlignment="1">
      <alignment horizontal="center" vertical="center"/>
    </xf>
    <xf numFmtId="43" fontId="3" fillId="0" borderId="2" xfId="0" applyNumberFormat="1" applyFont="1" applyFill="1" applyBorder="1" applyAlignment="1">
      <alignment vertical="center"/>
    </xf>
    <xf numFmtId="43" fontId="3" fillId="0" borderId="3" xfId="1" applyFont="1" applyFill="1" applyBorder="1" applyAlignment="1">
      <alignment horizontal="center" vertical="center" wrapText="1"/>
    </xf>
    <xf numFmtId="43" fontId="3" fillId="0" borderId="3" xfId="0" applyNumberFormat="1" applyFont="1" applyFill="1" applyBorder="1" applyAlignment="1">
      <alignment horizontal="center" vertical="center"/>
    </xf>
    <xf numFmtId="43" fontId="3" fillId="0" borderId="4" xfId="0" applyNumberFormat="1" applyFont="1" applyFill="1" applyBorder="1" applyAlignment="1">
      <alignment vertical="center"/>
    </xf>
    <xf numFmtId="2" fontId="3" fillId="0" borderId="1" xfId="0" applyNumberFormat="1" applyFont="1" applyFill="1" applyBorder="1" applyAlignment="1">
      <alignment horizontal="center" vertical="center" wrapText="1"/>
    </xf>
    <xf numFmtId="167" fontId="3" fillId="0" borderId="7" xfId="1" applyNumberFormat="1" applyFont="1" applyFill="1" applyBorder="1" applyAlignment="1">
      <alignment horizontal="center" vertical="center" wrapText="1"/>
    </xf>
    <xf numFmtId="167" fontId="3" fillId="0" borderId="5" xfId="1" applyNumberFormat="1" applyFont="1" applyFill="1" applyBorder="1" applyAlignment="1">
      <alignment horizontal="center" vertical="center" wrapText="1"/>
    </xf>
    <xf numFmtId="167" fontId="3" fillId="0" borderId="1" xfId="1" applyNumberFormat="1" applyFont="1" applyFill="1" applyBorder="1" applyAlignment="1">
      <alignment horizontal="center" vertical="center" wrapText="1"/>
    </xf>
    <xf numFmtId="167" fontId="3" fillId="0" borderId="0" xfId="1" applyNumberFormat="1" applyFont="1" applyFill="1" applyBorder="1" applyAlignment="1">
      <alignment horizontal="center" vertical="center" wrapText="1"/>
    </xf>
    <xf numFmtId="167" fontId="2" fillId="0" borderId="1" xfId="1" applyNumberFormat="1" applyFont="1" applyFill="1" applyBorder="1" applyAlignment="1">
      <alignment horizontal="center" vertical="center" wrapText="1"/>
    </xf>
    <xf numFmtId="0" fontId="3" fillId="0" borderId="1" xfId="0" applyFont="1" applyFill="1" applyBorder="1"/>
    <xf numFmtId="0" fontId="3" fillId="0" borderId="3" xfId="0" applyFont="1" applyFill="1" applyBorder="1"/>
    <xf numFmtId="0" fontId="2" fillId="0" borderId="0" xfId="0" applyFont="1" applyFill="1"/>
    <xf numFmtId="0" fontId="3" fillId="0" borderId="0" xfId="0" applyFont="1" applyFill="1" applyAlignment="1">
      <alignment vertical="center"/>
    </xf>
    <xf numFmtId="0" fontId="3" fillId="0" borderId="0" xfId="0" applyFont="1" applyFill="1"/>
    <xf numFmtId="41" fontId="3" fillId="0" borderId="0" xfId="0" applyNumberFormat="1" applyFont="1" applyFill="1"/>
    <xf numFmtId="167" fontId="2" fillId="0" borderId="0" xfId="9" applyNumberFormat="1" applyFont="1" applyFill="1"/>
    <xf numFmtId="43" fontId="3" fillId="0" borderId="0" xfId="9" applyFont="1" applyFill="1" applyAlignment="1"/>
    <xf numFmtId="41" fontId="3" fillId="0" borderId="7" xfId="0" applyNumberFormat="1" applyFont="1" applyFill="1" applyBorder="1" applyAlignment="1">
      <alignment horizontal="center" vertical="center"/>
    </xf>
    <xf numFmtId="167" fontId="3" fillId="0" borderId="7" xfId="9" applyNumberFormat="1" applyFont="1" applyFill="1" applyBorder="1" applyAlignment="1">
      <alignment horizontal="center" vertical="center" wrapText="1"/>
    </xf>
    <xf numFmtId="41" fontId="3" fillId="0" borderId="1" xfId="0" applyNumberFormat="1" applyFont="1" applyFill="1" applyBorder="1" applyAlignment="1">
      <alignment horizontal="center" vertical="center"/>
    </xf>
    <xf numFmtId="167" fontId="3" fillId="0" borderId="1" xfId="9" applyNumberFormat="1" applyFont="1" applyFill="1" applyBorder="1" applyAlignment="1">
      <alignment horizontal="center" vertical="center" wrapText="1"/>
    </xf>
    <xf numFmtId="8" fontId="3" fillId="0" borderId="1" xfId="0" applyNumberFormat="1" applyFont="1" applyFill="1" applyBorder="1" applyAlignment="1">
      <alignment horizontal="center" vertical="center" wrapText="1"/>
    </xf>
    <xf numFmtId="0" fontId="3" fillId="0" borderId="1" xfId="5" applyNumberFormat="1" applyFont="1" applyFill="1" applyBorder="1" applyAlignment="1">
      <alignment vertical="center" wrapText="1"/>
    </xf>
    <xf numFmtId="0" fontId="2" fillId="0" borderId="0" xfId="0" applyFont="1" applyFill="1" applyBorder="1"/>
    <xf numFmtId="43" fontId="2" fillId="0" borderId="0" xfId="0" applyNumberFormat="1" applyFont="1" applyFill="1" applyBorder="1"/>
    <xf numFmtId="49" fontId="3" fillId="0" borderId="3"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xf>
    <xf numFmtId="0" fontId="8" fillId="0" borderId="0" xfId="0" applyFont="1" applyFill="1"/>
    <xf numFmtId="0" fontId="9" fillId="0" borderId="0" xfId="0" applyFont="1" applyFill="1" applyAlignment="1">
      <alignment vertical="center"/>
    </xf>
    <xf numFmtId="0" fontId="9" fillId="0" borderId="0" xfId="0" applyFont="1" applyFill="1"/>
    <xf numFmtId="0" fontId="3" fillId="0" borderId="0" xfId="0" applyFont="1" applyFill="1" applyAlignment="1">
      <alignment horizontal="left" vertical="center" wrapText="1"/>
    </xf>
    <xf numFmtId="0" fontId="4" fillId="0" borderId="13"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xf>
    <xf numFmtId="43" fontId="3" fillId="0" borderId="1" xfId="0" applyNumberFormat="1" applyFont="1" applyFill="1" applyBorder="1" applyAlignment="1">
      <alignment vertical="center"/>
    </xf>
    <xf numFmtId="0" fontId="3" fillId="0" borderId="13" xfId="0" applyFont="1" applyFill="1" applyBorder="1" applyAlignment="1">
      <alignment horizontal="center" vertical="center"/>
    </xf>
    <xf numFmtId="9" fontId="3"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3" fontId="2" fillId="0" borderId="1" xfId="0" applyNumberFormat="1" applyFont="1" applyFill="1" applyBorder="1" applyAlignment="1">
      <alignment horizontal="center" vertical="center"/>
    </xf>
    <xf numFmtId="43" fontId="2" fillId="0" borderId="1" xfId="0" applyNumberFormat="1" applyFont="1" applyFill="1" applyBorder="1" applyAlignment="1">
      <alignment vertical="center"/>
    </xf>
    <xf numFmtId="0" fontId="4" fillId="0" borderId="0" xfId="0" applyFont="1" applyFill="1" applyBorder="1" applyAlignment="1">
      <alignment horizontal="center" vertical="center"/>
    </xf>
    <xf numFmtId="164" fontId="2" fillId="0" borderId="0" xfId="0" applyNumberFormat="1" applyFont="1" applyFill="1" applyAlignment="1">
      <alignment horizontal="center" vertical="center"/>
    </xf>
    <xf numFmtId="0" fontId="3" fillId="0" borderId="7" xfId="0" applyFont="1" applyFill="1" applyBorder="1" applyAlignment="1">
      <alignment horizontal="center" vertical="center" wrapText="1"/>
    </xf>
    <xf numFmtId="164" fontId="3" fillId="0" borderId="7" xfId="0" applyNumberFormat="1" applyFont="1" applyFill="1" applyBorder="1" applyAlignment="1">
      <alignment horizontal="center" vertical="center" wrapText="1"/>
    </xf>
    <xf numFmtId="9" fontId="3" fillId="0" borderId="8"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164"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5" fontId="3" fillId="0" borderId="1" xfId="0" applyNumberFormat="1" applyFont="1" applyFill="1" applyBorder="1" applyAlignment="1">
      <alignment horizontal="center" vertical="center"/>
    </xf>
    <xf numFmtId="0" fontId="3" fillId="0" borderId="7" xfId="0" applyFont="1" applyFill="1" applyBorder="1" applyAlignment="1">
      <alignment vertical="center" wrapText="1"/>
    </xf>
    <xf numFmtId="166" fontId="3" fillId="0" borderId="1" xfId="3" applyFont="1" applyFill="1" applyBorder="1" applyAlignment="1">
      <alignment horizontal="center" vertical="center" wrapText="1"/>
    </xf>
    <xf numFmtId="0" fontId="3" fillId="0" borderId="1" xfId="0" applyFont="1" applyFill="1" applyBorder="1" applyAlignment="1">
      <alignment vertical="center" wrapText="1"/>
    </xf>
    <xf numFmtId="43" fontId="3" fillId="0" borderId="1" xfId="4" applyFont="1" applyFill="1" applyBorder="1" applyAlignment="1">
      <alignment horizontal="left" vertical="center" wrapText="1"/>
    </xf>
    <xf numFmtId="43" fontId="2" fillId="0" borderId="7" xfId="0" applyNumberFormat="1" applyFont="1" applyFill="1" applyBorder="1" applyAlignment="1">
      <alignment vertical="center"/>
    </xf>
    <xf numFmtId="43" fontId="3" fillId="0" borderId="7" xfId="1" applyFont="1" applyFill="1" applyBorder="1" applyAlignment="1">
      <alignment horizontal="center" vertical="center" wrapText="1"/>
    </xf>
    <xf numFmtId="0" fontId="5" fillId="0" borderId="0" xfId="0" applyFont="1" applyFill="1" applyAlignment="1">
      <alignment horizontal="left" vertical="center"/>
    </xf>
    <xf numFmtId="0" fontId="4" fillId="0" borderId="0" xfId="0" applyFont="1" applyFill="1" applyAlignment="1">
      <alignment horizontal="left" vertical="center" wrapText="1"/>
    </xf>
    <xf numFmtId="0" fontId="7" fillId="0" borderId="0" xfId="0" applyFont="1" applyFill="1" applyAlignment="1">
      <alignment horizontal="center" vertical="center"/>
    </xf>
    <xf numFmtId="0" fontId="5" fillId="0" borderId="13" xfId="0" applyFont="1" applyFill="1" applyBorder="1" applyAlignment="1">
      <alignment horizontal="center" vertical="center" wrapText="1"/>
    </xf>
    <xf numFmtId="0" fontId="3" fillId="0" borderId="0" xfId="0" applyFont="1" applyFill="1" applyBorder="1" applyAlignment="1">
      <alignment horizontal="left" vertical="center"/>
    </xf>
    <xf numFmtId="43" fontId="4" fillId="0" borderId="0" xfId="0" applyNumberFormat="1" applyFont="1" applyFill="1"/>
    <xf numFmtId="43" fontId="3" fillId="0" borderId="5" xfId="0" applyNumberFormat="1" applyFont="1" applyFill="1" applyBorder="1" applyAlignment="1">
      <alignment vertical="center"/>
    </xf>
    <xf numFmtId="43" fontId="3" fillId="0" borderId="5" xfId="1" applyFont="1" applyFill="1" applyBorder="1" applyAlignment="1">
      <alignment horizontal="center" vertical="center" wrapText="1"/>
    </xf>
    <xf numFmtId="164" fontId="2" fillId="0" borderId="0" xfId="0" applyNumberFormat="1" applyFont="1" applyFill="1" applyBorder="1" applyAlignment="1">
      <alignment horizontal="center" vertical="center"/>
    </xf>
    <xf numFmtId="0" fontId="2" fillId="0" borderId="0" xfId="0" applyFont="1" applyFill="1" applyAlignment="1">
      <alignment horizontal="left" vertical="center" wrapText="1"/>
    </xf>
    <xf numFmtId="164" fontId="4" fillId="0" borderId="1"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3" fontId="2" fillId="0" borderId="0" xfId="1" applyFont="1" applyFill="1" applyBorder="1" applyAlignment="1">
      <alignment horizontal="center" vertical="center"/>
    </xf>
    <xf numFmtId="43" fontId="3" fillId="0" borderId="3" xfId="0" applyNumberFormat="1" applyFont="1" applyFill="1" applyBorder="1" applyAlignment="1">
      <alignment vertical="center"/>
    </xf>
    <xf numFmtId="9" fontId="3" fillId="0" borderId="7"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43" fontId="2" fillId="0" borderId="0" xfId="0" applyNumberFormat="1" applyFont="1" applyFill="1" applyBorder="1" applyAlignment="1">
      <alignment horizontal="center" vertical="center"/>
    </xf>
    <xf numFmtId="43" fontId="2" fillId="0" borderId="0" xfId="0" applyNumberFormat="1" applyFont="1" applyFill="1" applyBorder="1" applyAlignment="1">
      <alignment vertical="center"/>
    </xf>
    <xf numFmtId="0" fontId="14" fillId="0" borderId="0" xfId="0" applyFont="1" applyFill="1" applyAlignment="1">
      <alignment horizontal="center" vertical="center"/>
    </xf>
    <xf numFmtId="43" fontId="3" fillId="0" borderId="1" xfId="5"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166" fontId="3" fillId="0" borderId="3" xfId="3" applyFont="1" applyFill="1" applyBorder="1" applyAlignment="1">
      <alignment horizontal="center" vertical="center" wrapText="1"/>
    </xf>
    <xf numFmtId="43" fontId="3" fillId="0" borderId="3" xfId="5" applyFont="1" applyFill="1" applyBorder="1" applyAlignment="1">
      <alignment horizontal="center" vertical="center" wrapText="1"/>
    </xf>
    <xf numFmtId="43" fontId="2" fillId="0" borderId="0" xfId="5" applyFont="1" applyFill="1" applyBorder="1" applyAlignment="1">
      <alignment horizontal="center" vertical="center"/>
    </xf>
    <xf numFmtId="43" fontId="3" fillId="0" borderId="0" xfId="0" applyNumberFormat="1" applyFont="1" applyFill="1" applyBorder="1" applyAlignment="1">
      <alignment horizontal="center" vertical="center"/>
    </xf>
    <xf numFmtId="43" fontId="3" fillId="0" borderId="0" xfId="0" applyNumberFormat="1" applyFont="1" applyFill="1" applyAlignment="1">
      <alignment horizontal="center"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9" fontId="3" fillId="0" borderId="0" xfId="0" applyNumberFormat="1" applyFont="1" applyFill="1" applyBorder="1" applyAlignment="1">
      <alignment horizontal="center" vertical="center"/>
    </xf>
    <xf numFmtId="43" fontId="3" fillId="0" borderId="0" xfId="1" applyFont="1" applyFill="1" applyBorder="1" applyAlignment="1">
      <alignment horizontal="center" vertical="center" wrapText="1"/>
    </xf>
    <xf numFmtId="43" fontId="3" fillId="0" borderId="0" xfId="0" applyNumberFormat="1" applyFont="1" applyFill="1" applyBorder="1" applyAlignment="1">
      <alignment vertical="center"/>
    </xf>
    <xf numFmtId="43" fontId="3" fillId="0" borderId="2" xfId="0" applyNumberFormat="1" applyFont="1" applyFill="1" applyBorder="1" applyAlignment="1">
      <alignment horizontal="center" vertical="center"/>
    </xf>
    <xf numFmtId="0" fontId="4" fillId="0" borderId="3" xfId="0" applyFont="1" applyFill="1" applyBorder="1" applyAlignment="1">
      <alignment horizontal="center" vertical="center"/>
    </xf>
    <xf numFmtId="164" fontId="3" fillId="0" borderId="0" xfId="0" applyNumberFormat="1" applyFont="1" applyFill="1" applyAlignment="1">
      <alignment horizontal="center" vertical="center" wrapText="1"/>
    </xf>
    <xf numFmtId="0" fontId="3" fillId="0" borderId="7" xfId="0" applyFont="1" applyFill="1" applyBorder="1" applyAlignment="1">
      <alignment horizontal="left" vertical="center" wrapText="1"/>
    </xf>
    <xf numFmtId="165"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 xfId="0" applyFont="1" applyFill="1" applyBorder="1" applyAlignment="1">
      <alignment vertical="center"/>
    </xf>
    <xf numFmtId="0" fontId="3" fillId="0" borderId="3" xfId="0" applyFont="1" applyFill="1" applyBorder="1" applyAlignment="1">
      <alignment vertical="center"/>
    </xf>
    <xf numFmtId="0" fontId="4" fillId="0" borderId="1" xfId="0" applyFont="1" applyFill="1" applyBorder="1" applyAlignment="1">
      <alignment horizontal="justify" vertical="center" wrapText="1"/>
    </xf>
    <xf numFmtId="9" fontId="3" fillId="0" borderId="3" xfId="0" applyNumberFormat="1" applyFont="1" applyFill="1" applyBorder="1" applyAlignment="1">
      <alignment horizontal="center" vertical="center"/>
    </xf>
    <xf numFmtId="41" fontId="2" fillId="0" borderId="1" xfId="0" applyNumberFormat="1" applyFont="1" applyFill="1" applyBorder="1" applyAlignment="1">
      <alignment horizontal="center" vertical="center" wrapText="1"/>
    </xf>
    <xf numFmtId="43" fontId="2" fillId="0" borderId="1" xfId="1" applyFont="1" applyFill="1" applyBorder="1" applyAlignment="1">
      <alignment vertical="center" wrapText="1"/>
    </xf>
    <xf numFmtId="0" fontId="3" fillId="0" borderId="14" xfId="0" applyFont="1" applyFill="1" applyBorder="1" applyAlignment="1">
      <alignment horizontal="center" vertical="center" wrapText="1"/>
    </xf>
    <xf numFmtId="0" fontId="4" fillId="0" borderId="7" xfId="6" applyFont="1" applyFill="1" applyBorder="1" applyAlignment="1">
      <alignment vertical="center" wrapText="1"/>
    </xf>
    <xf numFmtId="41" fontId="3" fillId="0" borderId="7" xfId="0" applyNumberFormat="1" applyFont="1" applyFill="1" applyBorder="1" applyAlignment="1">
      <alignment horizontal="center" vertical="center" wrapText="1"/>
    </xf>
    <xf numFmtId="41" fontId="3" fillId="0" borderId="1" xfId="0" applyNumberFormat="1" applyFont="1" applyFill="1" applyBorder="1" applyAlignment="1">
      <alignment horizontal="center" vertical="center" wrapText="1"/>
    </xf>
    <xf numFmtId="41" fontId="19" fillId="0" borderId="7" xfId="0" applyNumberFormat="1" applyFont="1" applyFill="1" applyBorder="1" applyAlignment="1">
      <alignment horizontal="right" vertical="center" wrapText="1"/>
    </xf>
    <xf numFmtId="43" fontId="3" fillId="0" borderId="7" xfId="1" applyFont="1" applyFill="1" applyBorder="1" applyAlignment="1">
      <alignment vertical="center" wrapText="1"/>
    </xf>
    <xf numFmtId="43" fontId="3" fillId="0" borderId="7" xfId="0" applyNumberFormat="1" applyFont="1" applyFill="1" applyBorder="1" applyAlignment="1">
      <alignment vertical="center"/>
    </xf>
    <xf numFmtId="9" fontId="3" fillId="0" borderId="7" xfId="0" applyNumberFormat="1" applyFont="1" applyFill="1" applyBorder="1" applyAlignment="1">
      <alignment horizontal="center" vertical="center"/>
    </xf>
    <xf numFmtId="43" fontId="3" fillId="0" borderId="7" xfId="1" applyFont="1" applyFill="1" applyBorder="1" applyAlignment="1">
      <alignment horizontal="center" vertical="center"/>
    </xf>
    <xf numFmtId="43" fontId="3" fillId="0" borderId="8" xfId="1" applyFont="1" applyFill="1" applyBorder="1" applyAlignment="1">
      <alignment horizontal="center" vertical="center"/>
    </xf>
    <xf numFmtId="0" fontId="4" fillId="0" borderId="1" xfId="6" applyFont="1" applyFill="1" applyBorder="1" applyAlignment="1">
      <alignment vertical="center" wrapText="1"/>
    </xf>
    <xf numFmtId="43" fontId="3" fillId="0" borderId="1" xfId="1" applyFont="1" applyFill="1" applyBorder="1" applyAlignment="1">
      <alignment vertical="center" wrapText="1"/>
    </xf>
    <xf numFmtId="0" fontId="3" fillId="0" borderId="15" xfId="0" applyFont="1" applyFill="1" applyBorder="1" applyAlignment="1">
      <alignment horizontal="center" vertical="center" wrapText="1"/>
    </xf>
    <xf numFmtId="0" fontId="4" fillId="0" borderId="3" xfId="6" applyFont="1" applyFill="1" applyBorder="1" applyAlignment="1">
      <alignment vertical="center" wrapText="1"/>
    </xf>
    <xf numFmtId="0" fontId="3" fillId="0" borderId="5" xfId="0" applyFont="1" applyFill="1" applyBorder="1" applyAlignment="1">
      <alignment horizontal="center" vertical="center" wrapText="1"/>
    </xf>
    <xf numFmtId="41" fontId="3" fillId="0" borderId="5" xfId="0" applyNumberFormat="1" applyFont="1" applyFill="1" applyBorder="1" applyAlignment="1">
      <alignment horizontal="center" vertical="center" wrapText="1"/>
    </xf>
    <xf numFmtId="41" fontId="19" fillId="0" borderId="5" xfId="0" applyNumberFormat="1" applyFont="1" applyFill="1" applyBorder="1" applyAlignment="1">
      <alignment horizontal="right" vertical="center" wrapText="1"/>
    </xf>
    <xf numFmtId="43" fontId="3" fillId="0" borderId="5" xfId="1" applyFont="1" applyFill="1" applyBorder="1" applyAlignment="1">
      <alignment vertical="center" wrapText="1"/>
    </xf>
    <xf numFmtId="9" fontId="3" fillId="0" borderId="5" xfId="0" applyNumberFormat="1" applyFont="1" applyFill="1" applyBorder="1" applyAlignment="1">
      <alignment horizontal="center" vertical="center"/>
    </xf>
    <xf numFmtId="41" fontId="2" fillId="0" borderId="1" xfId="0" applyNumberFormat="1" applyFont="1" applyFill="1" applyBorder="1" applyAlignment="1">
      <alignment horizontal="right" vertical="center" wrapText="1"/>
    </xf>
    <xf numFmtId="43" fontId="3" fillId="0" borderId="1" xfId="1" applyFont="1" applyFill="1" applyBorder="1" applyAlignment="1">
      <alignment horizontal="center" vertical="center"/>
    </xf>
    <xf numFmtId="0" fontId="4" fillId="0" borderId="0" xfId="6" applyFont="1" applyFill="1" applyBorder="1" applyAlignment="1">
      <alignment vertical="center" wrapText="1"/>
    </xf>
    <xf numFmtId="41" fontId="3" fillId="0" borderId="0" xfId="0" applyNumberFormat="1" applyFont="1" applyFill="1" applyBorder="1" applyAlignment="1">
      <alignment horizontal="center" vertical="center" wrapText="1"/>
    </xf>
    <xf numFmtId="41" fontId="19" fillId="0" borderId="0" xfId="0" applyNumberFormat="1" applyFont="1" applyFill="1" applyBorder="1" applyAlignment="1">
      <alignment horizontal="right" vertical="center" wrapText="1"/>
    </xf>
    <xf numFmtId="43" fontId="3" fillId="0" borderId="0" xfId="1" applyFont="1" applyFill="1" applyBorder="1" applyAlignment="1">
      <alignment vertical="center" wrapText="1"/>
    </xf>
    <xf numFmtId="43" fontId="3" fillId="0" borderId="0" xfId="1" applyFont="1" applyFill="1" applyBorder="1" applyAlignment="1">
      <alignment horizontal="center" vertical="center"/>
    </xf>
    <xf numFmtId="0" fontId="4" fillId="0" borderId="7" xfId="7" applyFont="1" applyFill="1" applyBorder="1" applyAlignment="1">
      <alignment horizontal="left" vertical="center" wrapText="1"/>
    </xf>
    <xf numFmtId="41" fontId="2" fillId="0" borderId="7" xfId="0" applyNumberFormat="1" applyFont="1" applyFill="1" applyBorder="1" applyAlignment="1">
      <alignment horizontal="right" vertical="center" wrapText="1"/>
    </xf>
    <xf numFmtId="43" fontId="3" fillId="0" borderId="8" xfId="0" applyNumberFormat="1" applyFont="1" applyFill="1" applyBorder="1" applyAlignment="1">
      <alignment vertical="center"/>
    </xf>
    <xf numFmtId="0" fontId="4" fillId="0" borderId="17" xfId="8" applyFont="1" applyFill="1" applyBorder="1" applyAlignment="1">
      <alignment horizontal="left" vertical="center" wrapText="1"/>
    </xf>
    <xf numFmtId="0" fontId="3" fillId="0" borderId="1" xfId="7" applyFont="1" applyFill="1" applyBorder="1" applyAlignment="1">
      <alignment horizontal="left" vertical="center" wrapText="1"/>
    </xf>
    <xf numFmtId="0" fontId="14" fillId="0" borderId="0" xfId="0" applyFont="1" applyFill="1" applyBorder="1" applyAlignment="1">
      <alignment horizontal="center" vertical="center"/>
    </xf>
    <xf numFmtId="0" fontId="20" fillId="0" borderId="1" xfId="0" applyFont="1" applyFill="1" applyBorder="1" applyAlignment="1">
      <alignment horizontal="left" vertical="center" wrapText="1"/>
    </xf>
    <xf numFmtId="0" fontId="4" fillId="0" borderId="1" xfId="7" applyFont="1" applyFill="1" applyBorder="1" applyAlignment="1">
      <alignment horizontal="left" vertical="center" wrapText="1"/>
    </xf>
    <xf numFmtId="0" fontId="20" fillId="0" borderId="0" xfId="0" applyFont="1" applyFill="1" applyAlignment="1">
      <alignment horizontal="left" vertical="center" wrapText="1"/>
    </xf>
    <xf numFmtId="0" fontId="4" fillId="0" borderId="0" xfId="0" applyFont="1" applyFill="1" applyAlignment="1">
      <alignment vertical="center" wrapText="1"/>
    </xf>
    <xf numFmtId="0" fontId="23" fillId="0" borderId="1" xfId="0" applyFont="1" applyFill="1" applyBorder="1" applyAlignment="1">
      <alignment horizontal="center" vertical="center" wrapText="1"/>
    </xf>
    <xf numFmtId="0" fontId="3" fillId="0" borderId="1" xfId="0" applyFont="1" applyFill="1" applyBorder="1" applyAlignment="1">
      <alignment horizontal="center" wrapText="1"/>
    </xf>
    <xf numFmtId="49" fontId="13" fillId="0" borderId="18" xfId="0" applyNumberFormat="1" applyFont="1" applyFill="1" applyBorder="1" applyAlignment="1">
      <alignment horizontal="left" vertical="center" wrapText="1"/>
    </xf>
    <xf numFmtId="49" fontId="13" fillId="0" borderId="18" xfId="0" applyNumberFormat="1" applyFont="1" applyFill="1" applyBorder="1" applyAlignment="1">
      <alignment horizontal="justify" vertical="center" wrapText="1"/>
    </xf>
    <xf numFmtId="49" fontId="13" fillId="0" borderId="19" xfId="0" applyNumberFormat="1" applyFont="1" applyFill="1" applyBorder="1" applyAlignment="1">
      <alignment horizontal="justify" vertical="center" wrapText="1"/>
    </xf>
    <xf numFmtId="49" fontId="13" fillId="0" borderId="1" xfId="0" applyNumberFormat="1" applyFont="1" applyFill="1" applyBorder="1" applyAlignment="1">
      <alignment horizontal="justify" vertical="center" wrapText="1"/>
    </xf>
    <xf numFmtId="167" fontId="2" fillId="0" borderId="1" xfId="9" applyNumberFormat="1" applyFont="1" applyFill="1" applyBorder="1" applyAlignment="1">
      <alignment horizontal="center" vertical="center" wrapText="1"/>
    </xf>
    <xf numFmtId="43" fontId="2" fillId="0" borderId="1" xfId="9" applyFont="1" applyFill="1" applyBorder="1" applyAlignment="1">
      <alignment vertical="center" wrapText="1"/>
    </xf>
    <xf numFmtId="0" fontId="3" fillId="0" borderId="14" xfId="0" applyFont="1" applyFill="1" applyBorder="1" applyAlignment="1">
      <alignment horizontal="center" vertical="center"/>
    </xf>
    <xf numFmtId="0" fontId="20" fillId="0" borderId="7" xfId="0" applyFont="1" applyFill="1" applyBorder="1" applyAlignment="1">
      <alignment vertical="center" wrapText="1"/>
    </xf>
    <xf numFmtId="167" fontId="3" fillId="0" borderId="7" xfId="9" applyNumberFormat="1" applyFont="1" applyFill="1" applyBorder="1" applyAlignment="1">
      <alignment horizontal="right" vertical="center" wrapText="1"/>
    </xf>
    <xf numFmtId="41" fontId="5" fillId="0" borderId="7" xfId="0" applyNumberFormat="1" applyFont="1" applyFill="1" applyBorder="1" applyAlignment="1">
      <alignment horizontal="right" vertical="center" wrapText="1"/>
    </xf>
    <xf numFmtId="43" fontId="3" fillId="0" borderId="7" xfId="9" applyFont="1" applyFill="1" applyBorder="1" applyAlignment="1">
      <alignment vertical="center" wrapText="1"/>
    </xf>
    <xf numFmtId="43" fontId="3" fillId="0" borderId="8" xfId="9" applyFont="1" applyFill="1" applyBorder="1" applyAlignment="1">
      <alignment vertical="center" wrapText="1"/>
    </xf>
    <xf numFmtId="0" fontId="3" fillId="0" borderId="20" xfId="0" applyFont="1" applyFill="1" applyBorder="1" applyAlignment="1">
      <alignment horizontal="center" vertical="center"/>
    </xf>
    <xf numFmtId="0" fontId="20" fillId="0" borderId="1" xfId="0" applyFont="1" applyFill="1" applyBorder="1" applyAlignment="1">
      <alignment vertical="center" wrapText="1"/>
    </xf>
    <xf numFmtId="167" fontId="3" fillId="0" borderId="1" xfId="9" applyNumberFormat="1" applyFont="1" applyFill="1" applyBorder="1" applyAlignment="1">
      <alignment horizontal="right" vertical="center" wrapText="1"/>
    </xf>
    <xf numFmtId="41" fontId="19" fillId="0" borderId="1" xfId="0" applyNumberFormat="1" applyFont="1" applyFill="1" applyBorder="1" applyAlignment="1">
      <alignment horizontal="right" vertical="center" wrapText="1"/>
    </xf>
    <xf numFmtId="43" fontId="3" fillId="0" borderId="1" xfId="9" applyFont="1" applyFill="1" applyBorder="1" applyAlignment="1">
      <alignment vertical="center"/>
    </xf>
    <xf numFmtId="43" fontId="3" fillId="0" borderId="1" xfId="9" applyFont="1" applyFill="1" applyBorder="1" applyAlignment="1">
      <alignment horizontal="center" vertical="center"/>
    </xf>
    <xf numFmtId="43" fontId="3" fillId="0" borderId="5" xfId="9" applyFont="1" applyFill="1" applyBorder="1" applyAlignment="1">
      <alignment vertical="center" wrapText="1"/>
    </xf>
    <xf numFmtId="43" fontId="3" fillId="0" borderId="6" xfId="9" applyFont="1" applyFill="1" applyBorder="1" applyAlignment="1">
      <alignment vertical="center" wrapText="1"/>
    </xf>
    <xf numFmtId="0" fontId="5" fillId="0" borderId="1" xfId="0" applyFont="1" applyFill="1" applyBorder="1" applyAlignment="1">
      <alignment horizontal="left" vertical="center" wrapText="1"/>
    </xf>
    <xf numFmtId="41" fontId="5" fillId="0" borderId="1" xfId="0" applyNumberFormat="1" applyFont="1" applyFill="1" applyBorder="1" applyAlignment="1">
      <alignment horizontal="center" vertical="center" wrapText="1"/>
    </xf>
    <xf numFmtId="167" fontId="5" fillId="0" borderId="1" xfId="9" applyNumberFormat="1" applyFont="1" applyFill="1" applyBorder="1" applyAlignment="1">
      <alignment horizontal="center" vertical="center" wrapText="1"/>
    </xf>
    <xf numFmtId="43" fontId="5" fillId="0" borderId="1" xfId="9" applyFont="1" applyFill="1" applyBorder="1" applyAlignment="1">
      <alignment vertical="center" wrapText="1"/>
    </xf>
    <xf numFmtId="43" fontId="3" fillId="0" borderId="7" xfId="0" applyNumberFormat="1" applyFont="1" applyFill="1" applyBorder="1" applyAlignment="1">
      <alignment vertical="center" wrapText="1"/>
    </xf>
    <xf numFmtId="0" fontId="16" fillId="0" borderId="0" xfId="0" applyFont="1" applyFill="1" applyBorder="1" applyAlignment="1">
      <alignment vertical="center" wrapText="1"/>
    </xf>
    <xf numFmtId="0" fontId="4" fillId="0" borderId="1" xfId="0" applyFont="1" applyFill="1" applyBorder="1" applyAlignment="1">
      <alignment horizontal="center"/>
    </xf>
    <xf numFmtId="43" fontId="3" fillId="0" borderId="4" xfId="0" applyNumberFormat="1" applyFont="1" applyFill="1" applyBorder="1" applyAlignment="1">
      <alignment horizontal="center" vertical="center"/>
    </xf>
    <xf numFmtId="0" fontId="4" fillId="0" borderId="0" xfId="0" applyFont="1" applyFill="1" applyAlignment="1">
      <alignment vertical="top" wrapText="1"/>
    </xf>
    <xf numFmtId="0" fontId="4" fillId="0" borderId="1" xfId="0" applyFont="1" applyFill="1" applyBorder="1" applyAlignment="1">
      <alignment vertical="top" wrapText="1"/>
    </xf>
    <xf numFmtId="0" fontId="2" fillId="0" borderId="0" xfId="0" applyNumberFormat="1" applyFont="1" applyFill="1" applyBorder="1" applyAlignment="1" applyProtection="1"/>
    <xf numFmtId="0" fontId="13" fillId="0" borderId="0" xfId="0" applyNumberFormat="1" applyFont="1" applyFill="1" applyBorder="1" applyAlignment="1" applyProtection="1">
      <alignment vertical="center"/>
    </xf>
    <xf numFmtId="0" fontId="3" fillId="0" borderId="0" xfId="0" applyNumberFormat="1" applyFont="1" applyFill="1" applyBorder="1" applyAlignment="1" applyProtection="1"/>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xf numFmtId="1" fontId="3" fillId="0" borderId="1" xfId="0" applyNumberFormat="1" applyFont="1" applyFill="1" applyBorder="1"/>
    <xf numFmtId="2" fontId="4" fillId="0" borderId="1" xfId="0" applyNumberFormat="1" applyFont="1" applyFill="1" applyBorder="1" applyAlignment="1">
      <alignment horizontal="center" vertical="center"/>
    </xf>
    <xf numFmtId="167" fontId="3" fillId="0" borderId="1" xfId="10" applyNumberFormat="1" applyFont="1" applyFill="1" applyBorder="1" applyAlignment="1">
      <alignment horizontal="right" vertical="center" wrapText="1"/>
    </xf>
    <xf numFmtId="43" fontId="3" fillId="0" borderId="1" xfId="10" applyFont="1" applyFill="1" applyBorder="1" applyAlignment="1">
      <alignment vertical="center" wrapText="1"/>
    </xf>
    <xf numFmtId="43" fontId="3" fillId="0" borderId="1" xfId="0" applyNumberFormat="1" applyFont="1" applyFill="1" applyBorder="1" applyAlignment="1">
      <alignment vertical="center" wrapText="1"/>
    </xf>
    <xf numFmtId="0" fontId="13" fillId="0" borderId="1" xfId="0" applyFont="1" applyFill="1" applyBorder="1" applyAlignment="1">
      <alignment vertical="center" wrapText="1"/>
    </xf>
    <xf numFmtId="43" fontId="3" fillId="0" borderId="1" xfId="10" applyFont="1" applyFill="1" applyBorder="1" applyAlignment="1">
      <alignment vertical="center"/>
    </xf>
    <xf numFmtId="43" fontId="3" fillId="0" borderId="3" xfId="10" applyFont="1" applyFill="1" applyBorder="1" applyAlignment="1">
      <alignment vertical="center" wrapText="1"/>
    </xf>
    <xf numFmtId="167" fontId="3" fillId="0" borderId="0" xfId="10" applyNumberFormat="1" applyFont="1" applyFill="1"/>
    <xf numFmtId="43" fontId="3" fillId="0" borderId="0" xfId="10" applyFont="1" applyFill="1" applyAlignment="1"/>
    <xf numFmtId="0" fontId="2" fillId="0" borderId="1" xfId="0" applyFont="1" applyFill="1" applyBorder="1"/>
    <xf numFmtId="43" fontId="2" fillId="0" borderId="1" xfId="0" applyNumberFormat="1" applyFont="1" applyFill="1" applyBorder="1"/>
    <xf numFmtId="0" fontId="25" fillId="0" borderId="0" xfId="0" applyFont="1" applyFill="1" applyAlignment="1">
      <alignment horizontal="center" vertical="center"/>
    </xf>
    <xf numFmtId="0" fontId="25" fillId="0" borderId="0" xfId="0" applyFont="1" applyFill="1"/>
    <xf numFmtId="41" fontId="26" fillId="0" borderId="0" xfId="0" applyNumberFormat="1" applyFont="1" applyFill="1" applyBorder="1" applyAlignment="1">
      <alignment horizontal="left" vertical="center"/>
    </xf>
    <xf numFmtId="167" fontId="27" fillId="0" borderId="0" xfId="5" applyNumberFormat="1" applyFont="1" applyFill="1"/>
    <xf numFmtId="0" fontId="27" fillId="0" borderId="0" xfId="0" applyFont="1" applyFill="1"/>
    <xf numFmtId="43" fontId="25" fillId="0" borderId="0" xfId="5" applyFont="1" applyFill="1" applyAlignment="1"/>
    <xf numFmtId="0" fontId="2" fillId="0" borderId="28" xfId="0" applyFont="1" applyFill="1" applyBorder="1" applyAlignment="1">
      <alignment horizontal="center" vertical="center" wrapText="1"/>
    </xf>
    <xf numFmtId="0" fontId="2" fillId="0" borderId="29" xfId="0" applyFont="1" applyFill="1" applyBorder="1" applyAlignment="1">
      <alignment horizontal="left" vertical="center" wrapText="1"/>
    </xf>
    <xf numFmtId="0" fontId="2" fillId="0" borderId="29" xfId="0" applyFont="1" applyFill="1" applyBorder="1" applyAlignment="1">
      <alignment horizontal="center" vertical="center" wrapText="1"/>
    </xf>
    <xf numFmtId="41" fontId="2" fillId="0" borderId="29" xfId="0" applyNumberFormat="1" applyFont="1" applyFill="1" applyBorder="1" applyAlignment="1">
      <alignment horizontal="center" vertical="center" wrapText="1"/>
    </xf>
    <xf numFmtId="167" fontId="2" fillId="0" borderId="29" xfId="5" applyNumberFormat="1" applyFont="1" applyFill="1" applyBorder="1" applyAlignment="1">
      <alignment horizontal="center" vertical="center" wrapText="1"/>
    </xf>
    <xf numFmtId="43" fontId="2" fillId="0" borderId="29" xfId="5" applyFont="1" applyFill="1" applyBorder="1" applyAlignment="1">
      <alignment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3" fillId="0" borderId="7" xfId="0" applyFont="1" applyFill="1" applyBorder="1" applyAlignment="1">
      <alignment vertical="center" wrapText="1"/>
    </xf>
    <xf numFmtId="41" fontId="3" fillId="0" borderId="7" xfId="0" applyNumberFormat="1" applyFont="1" applyFill="1" applyBorder="1" applyAlignment="1">
      <alignment horizontal="right" vertical="center" wrapText="1"/>
    </xf>
    <xf numFmtId="2" fontId="13" fillId="0" borderId="7" xfId="0" applyNumberFormat="1" applyFont="1" applyFill="1" applyBorder="1" applyAlignment="1">
      <alignment vertical="center"/>
    </xf>
    <xf numFmtId="43" fontId="3" fillId="0" borderId="7" xfId="5" applyFont="1" applyFill="1" applyBorder="1" applyAlignment="1">
      <alignment vertical="center"/>
    </xf>
    <xf numFmtId="43" fontId="3" fillId="0" borderId="7" xfId="5" applyFont="1" applyFill="1" applyBorder="1" applyAlignment="1">
      <alignment horizontal="center" vertical="center"/>
    </xf>
    <xf numFmtId="43" fontId="3" fillId="0" borderId="8" xfId="5" applyFont="1" applyFill="1" applyBorder="1" applyAlignment="1">
      <alignment horizontal="center" vertical="center"/>
    </xf>
    <xf numFmtId="0" fontId="4" fillId="0" borderId="7" xfId="0" applyFont="1" applyFill="1" applyBorder="1"/>
    <xf numFmtId="0" fontId="3" fillId="0" borderId="20" xfId="0" applyFont="1" applyFill="1" applyBorder="1" applyAlignment="1">
      <alignment horizontal="center" vertical="center" wrapText="1"/>
    </xf>
    <xf numFmtId="41" fontId="3" fillId="0" borderId="1" xfId="0" applyNumberFormat="1" applyFont="1" applyFill="1" applyBorder="1" applyAlignment="1">
      <alignment horizontal="right" vertical="center" wrapText="1"/>
    </xf>
    <xf numFmtId="0" fontId="13" fillId="0" borderId="1" xfId="0" applyFont="1" applyFill="1" applyBorder="1" applyAlignment="1">
      <alignment vertical="center"/>
    </xf>
    <xf numFmtId="43" fontId="3" fillId="0" borderId="1" xfId="5" applyFont="1" applyFill="1" applyBorder="1" applyAlignment="1">
      <alignment vertical="center"/>
    </xf>
    <xf numFmtId="0" fontId="3" fillId="0" borderId="31" xfId="0" applyFont="1" applyFill="1" applyBorder="1" applyAlignment="1">
      <alignment horizontal="center" vertical="center" wrapText="1"/>
    </xf>
    <xf numFmtId="0" fontId="3" fillId="0" borderId="32" xfId="0" applyFont="1" applyFill="1" applyBorder="1" applyAlignment="1">
      <alignment vertical="center" wrapText="1"/>
    </xf>
    <xf numFmtId="0" fontId="3" fillId="0" borderId="32" xfId="0" applyFont="1" applyFill="1" applyBorder="1" applyAlignment="1">
      <alignment horizontal="center" vertical="center" wrapText="1"/>
    </xf>
    <xf numFmtId="41" fontId="3" fillId="0" borderId="32" xfId="0" applyNumberFormat="1" applyFont="1" applyFill="1" applyBorder="1" applyAlignment="1">
      <alignment horizontal="center" vertical="center" wrapText="1"/>
    </xf>
    <xf numFmtId="41" fontId="3" fillId="0" borderId="32" xfId="0" applyNumberFormat="1" applyFont="1" applyFill="1" applyBorder="1" applyAlignment="1">
      <alignment horizontal="right" vertical="center" wrapText="1"/>
    </xf>
    <xf numFmtId="2" fontId="13" fillId="0" borderId="32" xfId="0" applyNumberFormat="1" applyFont="1" applyFill="1" applyBorder="1" applyAlignment="1">
      <alignment vertical="center"/>
    </xf>
    <xf numFmtId="43" fontId="3" fillId="0" borderId="32" xfId="5" applyFont="1" applyFill="1" applyBorder="1" applyAlignment="1">
      <alignment vertical="center"/>
    </xf>
    <xf numFmtId="43" fontId="3" fillId="0" borderId="33" xfId="0" applyNumberFormat="1" applyFont="1" applyFill="1" applyBorder="1" applyAlignment="1">
      <alignment vertical="center"/>
    </xf>
    <xf numFmtId="43" fontId="3" fillId="0" borderId="1" xfId="5" applyFont="1" applyFill="1" applyBorder="1" applyAlignment="1">
      <alignment horizontal="center" vertical="center"/>
    </xf>
    <xf numFmtId="0" fontId="4" fillId="0" borderId="13" xfId="0" applyFont="1" applyFill="1" applyBorder="1"/>
    <xf numFmtId="0" fontId="24" fillId="0" borderId="0" xfId="0" applyFont="1" applyFill="1"/>
    <xf numFmtId="167" fontId="3" fillId="0" borderId="0" xfId="5" applyNumberFormat="1" applyFont="1" applyFill="1"/>
    <xf numFmtId="43" fontId="3" fillId="0" borderId="0" xfId="5" applyFont="1" applyFill="1" applyAlignment="1"/>
    <xf numFmtId="0" fontId="23" fillId="0" borderId="0" xfId="0" applyFont="1" applyFill="1" applyBorder="1" applyAlignment="1">
      <alignment horizontal="left" vertical="center"/>
    </xf>
    <xf numFmtId="0" fontId="2" fillId="0" borderId="34" xfId="0" applyFont="1" applyFill="1" applyBorder="1" applyAlignment="1">
      <alignment horizontal="center" vertical="center" wrapText="1"/>
    </xf>
    <xf numFmtId="167" fontId="3" fillId="0" borderId="7" xfId="5" applyNumberFormat="1" applyFont="1" applyFill="1" applyBorder="1" applyAlignment="1">
      <alignment horizontal="right" vertical="center" wrapText="1"/>
    </xf>
    <xf numFmtId="0" fontId="3" fillId="0" borderId="7" xfId="5" applyNumberFormat="1" applyFont="1" applyFill="1" applyBorder="1" applyAlignment="1">
      <alignment vertical="center" wrapText="1"/>
    </xf>
    <xf numFmtId="43" fontId="4" fillId="0" borderId="7" xfId="0" applyNumberFormat="1" applyFont="1" applyFill="1" applyBorder="1" applyAlignment="1">
      <alignment vertical="center" wrapText="1"/>
    </xf>
    <xf numFmtId="167" fontId="3" fillId="0" borderId="1" xfId="5" applyNumberFormat="1" applyFont="1" applyFill="1" applyBorder="1" applyAlignment="1">
      <alignment horizontal="right" vertical="center" wrapText="1"/>
    </xf>
    <xf numFmtId="43" fontId="4" fillId="0" borderId="1" xfId="0" applyNumberFormat="1" applyFont="1" applyFill="1" applyBorder="1" applyAlignment="1">
      <alignment vertical="center" wrapText="1"/>
    </xf>
    <xf numFmtId="43" fontId="3" fillId="0" borderId="5" xfId="0" applyNumberFormat="1" applyFont="1" applyFill="1" applyBorder="1" applyAlignment="1">
      <alignment vertical="center" wrapText="1"/>
    </xf>
    <xf numFmtId="167" fontId="3" fillId="0" borderId="0" xfId="5" applyNumberFormat="1" applyFont="1" applyFill="1" applyBorder="1" applyAlignment="1">
      <alignment horizontal="center" vertical="center" wrapText="1"/>
    </xf>
    <xf numFmtId="0" fontId="3" fillId="0" borderId="0" xfId="0" applyFont="1" applyFill="1" applyBorder="1"/>
    <xf numFmtId="43" fontId="3" fillId="0" borderId="0" xfId="5" applyFont="1" applyFill="1" applyBorder="1" applyAlignment="1"/>
    <xf numFmtId="43" fontId="4" fillId="0" borderId="0" xfId="0" applyNumberFormat="1" applyFont="1" applyFill="1" applyBorder="1" applyAlignment="1">
      <alignment vertical="center" wrapText="1"/>
    </xf>
    <xf numFmtId="0" fontId="29" fillId="0" borderId="0" xfId="0" applyFont="1" applyFill="1"/>
    <xf numFmtId="0" fontId="30" fillId="0" borderId="0" xfId="0" applyFont="1" applyFill="1" applyAlignment="1">
      <alignment horizontal="center" vertical="center"/>
    </xf>
    <xf numFmtId="0" fontId="31" fillId="0" borderId="0" xfId="0" applyFont="1" applyFill="1" applyBorder="1" applyAlignment="1">
      <alignment horizontal="left" vertical="center"/>
    </xf>
    <xf numFmtId="41" fontId="30" fillId="0" borderId="0" xfId="0" applyNumberFormat="1" applyFont="1" applyFill="1"/>
    <xf numFmtId="167" fontId="30" fillId="0" borderId="0" xfId="5" applyNumberFormat="1" applyFont="1" applyFill="1"/>
    <xf numFmtId="43" fontId="30" fillId="0" borderId="0" xfId="5" applyFont="1" applyFill="1" applyAlignment="1"/>
    <xf numFmtId="0" fontId="30" fillId="0" borderId="0" xfId="0" applyFont="1" applyFill="1"/>
    <xf numFmtId="0" fontId="29" fillId="0" borderId="28" xfId="0" applyFont="1" applyFill="1" applyBorder="1" applyAlignment="1">
      <alignment horizontal="center" vertical="center" wrapText="1"/>
    </xf>
    <xf numFmtId="0" fontId="29" fillId="0" borderId="29" xfId="0" applyFont="1" applyFill="1" applyBorder="1" applyAlignment="1">
      <alignment horizontal="left" vertical="center" wrapText="1"/>
    </xf>
    <xf numFmtId="0" fontId="29" fillId="0" borderId="29" xfId="0" applyFont="1" applyFill="1" applyBorder="1" applyAlignment="1">
      <alignment horizontal="center" vertical="center" wrapText="1"/>
    </xf>
    <xf numFmtId="41" fontId="29" fillId="0" borderId="29" xfId="0" applyNumberFormat="1" applyFont="1" applyFill="1" applyBorder="1" applyAlignment="1">
      <alignment horizontal="center" vertical="center" wrapText="1"/>
    </xf>
    <xf numFmtId="167" fontId="29" fillId="0" borderId="29" xfId="5" applyNumberFormat="1" applyFont="1" applyFill="1" applyBorder="1" applyAlignment="1">
      <alignment horizontal="center" vertical="center" wrapText="1"/>
    </xf>
    <xf numFmtId="43" fontId="29" fillId="0" borderId="29" xfId="5" applyFont="1" applyFill="1" applyBorder="1" applyAlignment="1">
      <alignment vertical="center" wrapText="1"/>
    </xf>
    <xf numFmtId="0" fontId="29" fillId="0" borderId="34" xfId="0" applyFont="1" applyFill="1" applyBorder="1" applyAlignment="1">
      <alignment horizontal="center" vertical="center" wrapText="1"/>
    </xf>
    <xf numFmtId="0" fontId="32" fillId="0" borderId="1" xfId="0" applyFont="1" applyFill="1" applyBorder="1" applyAlignment="1">
      <alignment horizontal="center" vertical="center"/>
    </xf>
    <xf numFmtId="0" fontId="32" fillId="0" borderId="0" xfId="0" applyFont="1" applyFill="1"/>
    <xf numFmtId="0" fontId="32" fillId="0" borderId="0" xfId="0" applyFont="1" applyFill="1" applyAlignment="1">
      <alignment vertical="center"/>
    </xf>
    <xf numFmtId="0" fontId="32" fillId="0" borderId="1" xfId="0" applyFont="1" applyFill="1" applyBorder="1" applyAlignment="1">
      <alignment vertical="center" wrapText="1"/>
    </xf>
    <xf numFmtId="2" fontId="32" fillId="0" borderId="1" xfId="0" applyNumberFormat="1" applyFont="1" applyFill="1" applyBorder="1" applyAlignment="1">
      <alignment horizontal="center" vertical="center"/>
    </xf>
    <xf numFmtId="9" fontId="32" fillId="0" borderId="3" xfId="0" applyNumberFormat="1" applyFont="1" applyFill="1" applyBorder="1" applyAlignment="1">
      <alignment horizontal="center" vertical="center"/>
    </xf>
    <xf numFmtId="2" fontId="32" fillId="0" borderId="0" xfId="0" applyNumberFormat="1" applyFont="1" applyFill="1"/>
    <xf numFmtId="0" fontId="33" fillId="0" borderId="0" xfId="0" applyFont="1" applyFill="1"/>
    <xf numFmtId="0" fontId="5" fillId="0" borderId="23" xfId="0" applyFont="1" applyFill="1" applyBorder="1" applyAlignment="1">
      <alignment horizontal="center" vertical="center" wrapText="1"/>
    </xf>
    <xf numFmtId="0" fontId="5" fillId="0" borderId="35" xfId="0" applyFont="1" applyFill="1" applyBorder="1" applyAlignment="1">
      <alignment horizontal="center" vertical="center" wrapText="1"/>
    </xf>
    <xf numFmtId="167" fontId="3" fillId="0" borderId="1" xfId="5" applyNumberFormat="1" applyFont="1" applyFill="1" applyBorder="1" applyAlignment="1">
      <alignment horizontal="center" vertical="center" wrapText="1"/>
    </xf>
    <xf numFmtId="2" fontId="3" fillId="0" borderId="1" xfId="5" applyNumberFormat="1" applyFont="1" applyFill="1" applyBorder="1" applyAlignment="1">
      <alignment horizontal="center" vertical="center" wrapText="1"/>
    </xf>
    <xf numFmtId="43" fontId="3" fillId="0" borderId="3" xfId="0" applyNumberFormat="1" applyFont="1" applyFill="1" applyBorder="1" applyAlignment="1">
      <alignment vertical="center" wrapText="1"/>
    </xf>
    <xf numFmtId="0" fontId="34" fillId="0" borderId="0" xfId="11" applyFont="1" applyFill="1" applyAlignment="1">
      <alignment horizontal="left" vertical="center"/>
    </xf>
    <xf numFmtId="0" fontId="35" fillId="0" borderId="0" xfId="11" applyFont="1" applyFill="1" applyAlignment="1">
      <alignment horizontal="left" vertical="center" wrapText="1"/>
    </xf>
    <xf numFmtId="0" fontId="35" fillId="0" borderId="0" xfId="11" applyFont="1" applyFill="1" applyAlignment="1">
      <alignment horizontal="left" vertical="center"/>
    </xf>
    <xf numFmtId="0" fontId="35" fillId="0" borderId="0" xfId="11" applyFont="1" applyFill="1" applyAlignment="1">
      <alignment horizontal="center" vertical="center"/>
    </xf>
    <xf numFmtId="164" fontId="35" fillId="0" borderId="0" xfId="11" applyNumberFormat="1" applyFont="1" applyFill="1" applyAlignment="1">
      <alignment horizontal="center" vertical="center"/>
    </xf>
    <xf numFmtId="0" fontId="9" fillId="0" borderId="0" xfId="11" applyFont="1" applyFill="1" applyAlignment="1">
      <alignment horizontal="center" vertical="center"/>
    </xf>
    <xf numFmtId="0" fontId="2" fillId="0" borderId="1" xfId="11" applyFont="1" applyFill="1" applyBorder="1" applyAlignment="1">
      <alignment horizontal="center" vertical="center" wrapText="1"/>
    </xf>
    <xf numFmtId="0" fontId="2" fillId="0" borderId="1" xfId="11" applyFont="1" applyFill="1" applyBorder="1" applyAlignment="1">
      <alignment horizontal="left" vertical="center" wrapText="1"/>
    </xf>
    <xf numFmtId="164" fontId="2" fillId="0" borderId="1" xfId="11" applyNumberFormat="1" applyFont="1" applyFill="1" applyBorder="1" applyAlignment="1">
      <alignment horizontal="center" vertical="center" wrapText="1"/>
    </xf>
    <xf numFmtId="0" fontId="5" fillId="0" borderId="1" xfId="11" applyFont="1" applyFill="1" applyBorder="1" applyAlignment="1">
      <alignment horizontal="center" vertical="center" wrapText="1"/>
    </xf>
    <xf numFmtId="0" fontId="35" fillId="0" borderId="1" xfId="11" applyFont="1" applyFill="1" applyBorder="1" applyAlignment="1">
      <alignment horizontal="center" vertical="center" wrapText="1"/>
    </xf>
    <xf numFmtId="0" fontId="4" fillId="0" borderId="1" xfId="11" applyFont="1" applyFill="1" applyBorder="1" applyAlignment="1">
      <alignment vertical="top" wrapText="1"/>
    </xf>
    <xf numFmtId="164" fontId="35" fillId="0" borderId="1" xfId="11" applyNumberFormat="1" applyFont="1" applyFill="1" applyBorder="1" applyAlignment="1">
      <alignment horizontal="center" vertical="center" wrapText="1"/>
    </xf>
    <xf numFmtId="44" fontId="3" fillId="0" borderId="1" xfId="11" applyNumberFormat="1" applyFont="1" applyFill="1" applyBorder="1" applyAlignment="1">
      <alignment horizontal="center" vertical="center" wrapText="1"/>
    </xf>
    <xf numFmtId="9" fontId="3" fillId="0" borderId="1" xfId="11" applyNumberFormat="1" applyFont="1" applyFill="1" applyBorder="1" applyAlignment="1">
      <alignment horizontal="center" vertical="center" wrapText="1"/>
    </xf>
    <xf numFmtId="43" fontId="3" fillId="0" borderId="1" xfId="12" applyFont="1" applyFill="1" applyBorder="1" applyAlignment="1">
      <alignment horizontal="center" vertical="center" wrapText="1"/>
    </xf>
    <xf numFmtId="43" fontId="3" fillId="0" borderId="1" xfId="11" applyNumberFormat="1" applyFont="1" applyFill="1" applyBorder="1" applyAlignment="1">
      <alignment horizontal="center" vertical="center"/>
    </xf>
    <xf numFmtId="43" fontId="3" fillId="0" borderId="2" xfId="11" applyNumberFormat="1" applyFont="1" applyFill="1" applyBorder="1" applyAlignment="1">
      <alignment vertical="center"/>
    </xf>
    <xf numFmtId="0" fontId="4" fillId="0" borderId="1" xfId="11" applyFont="1" applyFill="1" applyBorder="1" applyAlignment="1">
      <alignment horizontal="center" vertical="center"/>
    </xf>
    <xf numFmtId="0" fontId="3" fillId="0" borderId="1" xfId="13" applyFont="1" applyFill="1" applyBorder="1" applyAlignment="1">
      <alignment vertical="center" wrapText="1"/>
    </xf>
    <xf numFmtId="0" fontId="34" fillId="0" borderId="1" xfId="11" applyFont="1" applyFill="1" applyBorder="1" applyAlignment="1">
      <alignment horizontal="center" vertical="center" wrapText="1"/>
    </xf>
    <xf numFmtId="9" fontId="3" fillId="0" borderId="1" xfId="11" applyNumberFormat="1" applyFont="1" applyFill="1" applyBorder="1" applyAlignment="1">
      <alignment horizontal="center" vertical="center"/>
    </xf>
    <xf numFmtId="164" fontId="3" fillId="0" borderId="0" xfId="11" applyNumberFormat="1" applyFont="1" applyFill="1" applyAlignment="1">
      <alignment horizontal="center" vertical="center"/>
    </xf>
    <xf numFmtId="0" fontId="3" fillId="0" borderId="0" xfId="11" applyFont="1" applyFill="1" applyAlignment="1">
      <alignment horizontal="center" vertical="center"/>
    </xf>
    <xf numFmtId="164" fontId="2" fillId="0" borderId="28" xfId="11" applyNumberFormat="1" applyFont="1" applyFill="1" applyBorder="1" applyAlignment="1">
      <alignment horizontal="center" vertical="center"/>
    </xf>
    <xf numFmtId="43" fontId="2" fillId="0" borderId="29" xfId="11" applyNumberFormat="1" applyFont="1" applyFill="1" applyBorder="1" applyAlignment="1">
      <alignment horizontal="center" vertical="center"/>
    </xf>
    <xf numFmtId="43" fontId="2" fillId="0" borderId="30" xfId="11" applyNumberFormat="1" applyFont="1" applyFill="1" applyBorder="1" applyAlignment="1">
      <alignment vertical="center"/>
    </xf>
    <xf numFmtId="0" fontId="4" fillId="0" borderId="0" xfId="11" applyFont="1" applyFill="1" applyAlignment="1">
      <alignment horizontal="center" vertical="center"/>
    </xf>
    <xf numFmtId="0" fontId="9" fillId="0" borderId="0" xfId="11" applyFont="1" applyFill="1"/>
    <xf numFmtId="0" fontId="4" fillId="0" borderId="1" xfId="11" applyFont="1" applyFill="1" applyBorder="1" applyAlignment="1">
      <alignment vertical="center" wrapText="1"/>
    </xf>
    <xf numFmtId="0" fontId="35" fillId="0" borderId="0" xfId="11" applyFont="1" applyFill="1" applyBorder="1" applyAlignment="1">
      <alignment horizontal="left" vertical="center"/>
    </xf>
    <xf numFmtId="0" fontId="2" fillId="0" borderId="0" xfId="14" applyFont="1" applyFill="1" applyAlignment="1">
      <alignment horizontal="left" vertical="center"/>
    </xf>
    <xf numFmtId="0" fontId="3" fillId="0" borderId="0" xfId="14" applyFont="1" applyFill="1" applyAlignment="1">
      <alignment horizontal="left" vertical="center" wrapText="1"/>
    </xf>
    <xf numFmtId="0" fontId="3" fillId="0" borderId="0" xfId="14" applyFont="1" applyFill="1" applyAlignment="1">
      <alignment horizontal="left" vertical="center"/>
    </xf>
    <xf numFmtId="0" fontId="3" fillId="0" borderId="0" xfId="14" applyFont="1" applyFill="1" applyAlignment="1">
      <alignment horizontal="center" vertical="center"/>
    </xf>
    <xf numFmtId="164" fontId="3" fillId="0" borderId="0" xfId="14" applyNumberFormat="1" applyFont="1" applyFill="1" applyAlignment="1">
      <alignment horizontal="center" vertical="center"/>
    </xf>
    <xf numFmtId="0" fontId="4" fillId="0" borderId="0" xfId="14" applyFont="1" applyFill="1" applyAlignment="1">
      <alignment horizontal="center" vertical="center"/>
    </xf>
    <xf numFmtId="0" fontId="2" fillId="0" borderId="1" xfId="14" applyFont="1" applyFill="1" applyBorder="1" applyAlignment="1">
      <alignment horizontal="center" vertical="center" wrapText="1"/>
    </xf>
    <xf numFmtId="0" fontId="2" fillId="0" borderId="1" xfId="14" applyFont="1" applyFill="1" applyBorder="1" applyAlignment="1">
      <alignment horizontal="left" vertical="center" wrapText="1"/>
    </xf>
    <xf numFmtId="164" fontId="2" fillId="0" borderId="1" xfId="14" applyNumberFormat="1" applyFont="1" applyFill="1" applyBorder="1" applyAlignment="1">
      <alignment horizontal="center" vertical="center" wrapText="1"/>
    </xf>
    <xf numFmtId="0" fontId="5" fillId="0" borderId="1" xfId="14" applyFont="1" applyFill="1" applyBorder="1" applyAlignment="1">
      <alignment horizontal="center" vertical="center" wrapText="1"/>
    </xf>
    <xf numFmtId="0" fontId="3" fillId="0" borderId="1" xfId="15" applyFont="1" applyFill="1" applyBorder="1" applyAlignment="1">
      <alignment horizontal="center" vertical="center" wrapText="1"/>
    </xf>
    <xf numFmtId="0" fontId="4" fillId="0" borderId="1" xfId="15" applyFont="1" applyFill="1" applyBorder="1" applyAlignment="1">
      <alignment vertical="top" wrapText="1"/>
    </xf>
    <xf numFmtId="164" fontId="3" fillId="0" borderId="1" xfId="15" applyNumberFormat="1" applyFont="1" applyFill="1" applyBorder="1" applyAlignment="1">
      <alignment horizontal="center" vertical="center" wrapText="1"/>
    </xf>
    <xf numFmtId="0" fontId="4" fillId="0" borderId="1" xfId="15" applyFont="1" applyFill="1" applyBorder="1" applyAlignment="1">
      <alignment horizontal="center" vertical="center"/>
    </xf>
    <xf numFmtId="0" fontId="2" fillId="0" borderId="1" xfId="15" applyFont="1" applyFill="1" applyBorder="1" applyAlignment="1">
      <alignment horizontal="center" vertical="center" wrapText="1"/>
    </xf>
    <xf numFmtId="0" fontId="35" fillId="0" borderId="0" xfId="15" applyFont="1" applyFill="1" applyAlignment="1">
      <alignment horizontal="left" vertical="center"/>
    </xf>
    <xf numFmtId="0" fontId="35" fillId="0" borderId="0" xfId="15" applyFont="1" applyFill="1" applyAlignment="1">
      <alignment horizontal="center" vertical="center"/>
    </xf>
    <xf numFmtId="164" fontId="35" fillId="0" borderId="0" xfId="15" applyNumberFormat="1" applyFont="1" applyFill="1" applyAlignment="1">
      <alignment horizontal="center" vertical="center"/>
    </xf>
    <xf numFmtId="164" fontId="34" fillId="0" borderId="28" xfId="15" applyNumberFormat="1" applyFont="1" applyFill="1" applyBorder="1" applyAlignment="1">
      <alignment horizontal="center" vertical="center"/>
    </xf>
    <xf numFmtId="43" fontId="34" fillId="0" borderId="29" xfId="15" applyNumberFormat="1" applyFont="1" applyFill="1" applyBorder="1" applyAlignment="1">
      <alignment horizontal="center" vertical="center"/>
    </xf>
    <xf numFmtId="43" fontId="34" fillId="0" borderId="30" xfId="15" applyNumberFormat="1" applyFont="1" applyFill="1" applyBorder="1" applyAlignment="1">
      <alignment vertical="center"/>
    </xf>
    <xf numFmtId="0" fontId="9" fillId="0" borderId="0" xfId="15" applyFont="1" applyFill="1" applyAlignment="1">
      <alignment horizontal="center" vertical="center"/>
    </xf>
    <xf numFmtId="0" fontId="35" fillId="0" borderId="0" xfId="15" applyFont="1" applyFill="1" applyBorder="1" applyAlignment="1">
      <alignment horizontal="left" vertical="center"/>
    </xf>
    <xf numFmtId="164" fontId="34" fillId="0" borderId="0" xfId="15" applyNumberFormat="1" applyFont="1" applyFill="1" applyBorder="1" applyAlignment="1">
      <alignment horizontal="center" vertical="center"/>
    </xf>
    <xf numFmtId="43" fontId="34" fillId="0" borderId="0" xfId="15" applyNumberFormat="1" applyFont="1" applyFill="1" applyBorder="1" applyAlignment="1">
      <alignment horizontal="center" vertical="center"/>
    </xf>
    <xf numFmtId="43" fontId="34" fillId="0" borderId="0" xfId="15" applyNumberFormat="1" applyFont="1" applyFill="1" applyBorder="1" applyAlignment="1">
      <alignment vertical="center"/>
    </xf>
    <xf numFmtId="0" fontId="34" fillId="0" borderId="0" xfId="0" applyFont="1" applyFill="1" applyAlignment="1">
      <alignment horizontal="left" vertical="center"/>
    </xf>
    <xf numFmtId="0" fontId="35" fillId="0" borderId="0" xfId="0" applyFont="1" applyFill="1" applyAlignment="1">
      <alignment horizontal="left" vertical="center" wrapText="1"/>
    </xf>
    <xf numFmtId="0" fontId="35" fillId="0" borderId="0" xfId="0" applyFont="1" applyFill="1" applyAlignment="1">
      <alignment horizontal="left" vertical="center"/>
    </xf>
    <xf numFmtId="0" fontId="35" fillId="0" borderId="0" xfId="0" applyFont="1" applyFill="1" applyAlignment="1">
      <alignment horizontal="center" vertical="center"/>
    </xf>
    <xf numFmtId="164" fontId="35" fillId="0" borderId="0" xfId="0" applyNumberFormat="1" applyFont="1" applyFill="1" applyAlignment="1">
      <alignment horizontal="center" vertical="center"/>
    </xf>
    <xf numFmtId="0" fontId="9" fillId="0" borderId="0" xfId="0" applyFont="1" applyFill="1" applyAlignment="1">
      <alignment horizontal="center" vertical="center"/>
    </xf>
    <xf numFmtId="0" fontId="34" fillId="0" borderId="1" xfId="0" applyFont="1" applyFill="1" applyBorder="1" applyAlignment="1">
      <alignment horizontal="center" vertical="center" wrapText="1"/>
    </xf>
    <xf numFmtId="0" fontId="34" fillId="0" borderId="1" xfId="0" applyFont="1" applyFill="1" applyBorder="1" applyAlignment="1">
      <alignment horizontal="left" vertical="center" wrapText="1"/>
    </xf>
    <xf numFmtId="164" fontId="3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9" fillId="0" borderId="1" xfId="0" applyFont="1" applyFill="1" applyBorder="1" applyAlignment="1">
      <alignment vertical="top" wrapText="1"/>
    </xf>
    <xf numFmtId="0" fontId="10" fillId="0" borderId="32" xfId="0" applyFont="1" applyFill="1" applyBorder="1" applyAlignment="1">
      <alignment horizontal="center" vertical="center" wrapText="1"/>
    </xf>
    <xf numFmtId="164" fontId="35" fillId="0" borderId="1" xfId="0" applyNumberFormat="1" applyFont="1" applyFill="1" applyBorder="1" applyAlignment="1">
      <alignment horizontal="center" vertical="center" wrapText="1"/>
    </xf>
    <xf numFmtId="44" fontId="35" fillId="0" borderId="1" xfId="0" applyNumberFormat="1" applyFont="1" applyFill="1" applyBorder="1" applyAlignment="1">
      <alignment horizontal="center" vertical="center" wrapText="1"/>
    </xf>
    <xf numFmtId="9" fontId="35" fillId="0" borderId="1" xfId="0" applyNumberFormat="1" applyFont="1" applyFill="1" applyBorder="1" applyAlignment="1">
      <alignment horizontal="center" vertical="center" wrapText="1"/>
    </xf>
    <xf numFmtId="43" fontId="35" fillId="0" borderId="1" xfId="1" applyFont="1" applyFill="1" applyBorder="1" applyAlignment="1">
      <alignment horizontal="center" vertical="center" wrapText="1"/>
    </xf>
    <xf numFmtId="43" fontId="35" fillId="0" borderId="1" xfId="0" applyNumberFormat="1" applyFont="1" applyFill="1" applyBorder="1" applyAlignment="1">
      <alignment horizontal="center" vertical="center"/>
    </xf>
    <xf numFmtId="43" fontId="35" fillId="0" borderId="2" xfId="0" applyNumberFormat="1" applyFont="1" applyFill="1" applyBorder="1" applyAlignment="1">
      <alignment vertical="center"/>
    </xf>
    <xf numFmtId="0" fontId="9" fillId="0" borderId="1" xfId="0" applyFont="1" applyFill="1" applyBorder="1" applyAlignment="1">
      <alignment horizontal="center" vertical="center"/>
    </xf>
    <xf numFmtId="164" fontId="34" fillId="0" borderId="28" xfId="0" applyNumberFormat="1" applyFont="1" applyFill="1" applyBorder="1" applyAlignment="1">
      <alignment horizontal="center" vertical="center"/>
    </xf>
    <xf numFmtId="43" fontId="34" fillId="0" borderId="29" xfId="0" applyNumberFormat="1" applyFont="1" applyFill="1" applyBorder="1" applyAlignment="1">
      <alignment horizontal="center" vertical="center"/>
    </xf>
    <xf numFmtId="43" fontId="34" fillId="0" borderId="30" xfId="0" applyNumberFormat="1" applyFont="1" applyFill="1" applyBorder="1" applyAlignment="1">
      <alignment vertical="center"/>
    </xf>
    <xf numFmtId="0" fontId="35" fillId="0" borderId="1" xfId="0" applyFont="1" applyFill="1" applyBorder="1" applyAlignment="1">
      <alignment horizontal="left" wrapText="1"/>
    </xf>
    <xf numFmtId="0" fontId="35" fillId="0" borderId="1" xfId="0" applyFont="1" applyFill="1" applyBorder="1" applyAlignment="1">
      <alignment horizontal="center" vertical="center"/>
    </xf>
    <xf numFmtId="0" fontId="35" fillId="0" borderId="0" xfId="0" applyFont="1" applyFill="1" applyBorder="1" applyAlignment="1">
      <alignment horizontal="left" vertical="center"/>
    </xf>
    <xf numFmtId="164" fontId="34" fillId="0" borderId="0" xfId="0" applyNumberFormat="1" applyFont="1" applyFill="1" applyBorder="1" applyAlignment="1">
      <alignment horizontal="center" vertical="center"/>
    </xf>
    <xf numFmtId="43" fontId="34" fillId="0" borderId="0" xfId="0" applyNumberFormat="1" applyFont="1" applyFill="1" applyBorder="1" applyAlignment="1">
      <alignment horizontal="center" vertical="center"/>
    </xf>
    <xf numFmtId="43" fontId="34" fillId="0" borderId="0" xfId="0" applyNumberFormat="1" applyFont="1" applyFill="1" applyBorder="1" applyAlignment="1">
      <alignment vertical="center"/>
    </xf>
    <xf numFmtId="0" fontId="35" fillId="0" borderId="9" xfId="0" applyFont="1" applyFill="1" applyBorder="1" applyAlignment="1">
      <alignment horizontal="left" vertical="center"/>
    </xf>
    <xf numFmtId="0" fontId="35" fillId="0" borderId="0" xfId="0" applyFont="1" applyFill="1" applyBorder="1" applyAlignment="1">
      <alignment horizontal="left" vertical="center"/>
    </xf>
    <xf numFmtId="0" fontId="3" fillId="0" borderId="0" xfId="0" applyFont="1" applyFill="1" applyBorder="1" applyAlignment="1">
      <alignment horizontal="left" vertical="center"/>
    </xf>
    <xf numFmtId="0" fontId="35" fillId="0" borderId="9" xfId="11" applyFont="1" applyFill="1" applyBorder="1" applyAlignment="1">
      <alignment horizontal="left" vertical="center"/>
    </xf>
    <xf numFmtId="0" fontId="34" fillId="0" borderId="0" xfId="11" applyFont="1" applyFill="1" applyBorder="1" applyAlignment="1">
      <alignment horizontal="left" vertical="center"/>
    </xf>
    <xf numFmtId="0" fontId="35" fillId="0" borderId="9" xfId="15" applyFont="1" applyFill="1" applyBorder="1" applyAlignment="1">
      <alignment horizontal="left" vertical="center"/>
    </xf>
    <xf numFmtId="0" fontId="2" fillId="0" borderId="1" xfId="0" applyFont="1" applyFill="1" applyBorder="1" applyAlignment="1">
      <alignment horizontal="center" vertical="center" wrapText="1"/>
    </xf>
    <xf numFmtId="0" fontId="32" fillId="0" borderId="23" xfId="0" applyFont="1" applyFill="1" applyBorder="1" applyAlignment="1">
      <alignment horizontal="center" vertical="center"/>
    </xf>
    <xf numFmtId="0" fontId="32" fillId="0" borderId="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7" xfId="0" applyFont="1" applyFill="1" applyBorder="1" applyAlignment="1">
      <alignment horizontal="center" vertical="center"/>
    </xf>
    <xf numFmtId="0" fontId="32" fillId="0" borderId="23" xfId="0" applyFont="1" applyFill="1" applyBorder="1" applyAlignment="1">
      <alignment horizontal="center" vertical="center" wrapText="1"/>
    </xf>
    <xf numFmtId="0" fontId="32" fillId="0" borderId="7" xfId="0" applyFont="1" applyFill="1" applyBorder="1" applyAlignment="1">
      <alignment horizontal="center" vertical="center" wrapText="1"/>
    </xf>
    <xf numFmtId="2" fontId="32" fillId="0" borderId="23" xfId="0" applyNumberFormat="1" applyFont="1" applyFill="1" applyBorder="1" applyAlignment="1">
      <alignment horizontal="center" vertical="center"/>
    </xf>
    <xf numFmtId="2" fontId="32" fillId="0" borderId="7" xfId="0" applyNumberFormat="1" applyFont="1" applyFill="1" applyBorder="1" applyAlignment="1">
      <alignment horizontal="center" vertical="center"/>
    </xf>
    <xf numFmtId="43" fontId="4" fillId="0" borderId="23" xfId="0" applyNumberFormat="1" applyFont="1" applyFill="1" applyBorder="1" applyAlignment="1">
      <alignment horizontal="center" vertical="center" wrapText="1"/>
    </xf>
    <xf numFmtId="43" fontId="4" fillId="0" borderId="7"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0" xfId="0" applyFont="1" applyFill="1" applyAlignment="1">
      <alignment horizontal="left" vertical="center"/>
    </xf>
    <xf numFmtId="164" fontId="2" fillId="0" borderId="3" xfId="0" applyNumberFormat="1" applyFont="1" applyFill="1" applyBorder="1" applyAlignment="1">
      <alignment horizontal="center" vertical="center" wrapText="1"/>
    </xf>
    <xf numFmtId="164" fontId="2" fillId="0" borderId="7"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7" xfId="0" applyFont="1" applyFill="1" applyBorder="1" applyAlignment="1">
      <alignment horizontal="left" vertical="center" wrapText="1"/>
    </xf>
    <xf numFmtId="0" fontId="3" fillId="0" borderId="9" xfId="0" applyFont="1" applyFill="1" applyBorder="1" applyAlignment="1">
      <alignment horizontal="left" vertical="center"/>
    </xf>
    <xf numFmtId="9" fontId="3" fillId="0" borderId="24" xfId="2" applyNumberFormat="1" applyFont="1" applyFill="1" applyBorder="1" applyAlignment="1">
      <alignment horizontal="center" vertical="center" wrapText="1"/>
    </xf>
    <xf numFmtId="9" fontId="3" fillId="0" borderId="6" xfId="2" applyNumberFormat="1" applyFont="1" applyFill="1" applyBorder="1" applyAlignment="1">
      <alignment horizontal="center" vertical="center" wrapText="1"/>
    </xf>
    <xf numFmtId="9" fontId="3" fillId="0" borderId="27" xfId="2" applyNumberFormat="1" applyFont="1" applyFill="1" applyBorder="1" applyAlignment="1">
      <alignment horizontal="center" vertical="center" wrapText="1"/>
    </xf>
    <xf numFmtId="43" fontId="3" fillId="0" borderId="3" xfId="1" applyFont="1" applyFill="1" applyBorder="1" applyAlignment="1">
      <alignment horizontal="center" vertical="center" wrapText="1"/>
    </xf>
    <xf numFmtId="43" fontId="3" fillId="0" borderId="5" xfId="1" applyFont="1" applyFill="1" applyBorder="1" applyAlignment="1">
      <alignment horizontal="center" vertical="center" wrapText="1"/>
    </xf>
    <xf numFmtId="43" fontId="3" fillId="0" borderId="7" xfId="1" applyFont="1" applyFill="1" applyBorder="1" applyAlignment="1">
      <alignment horizontal="center" vertical="center" wrapText="1"/>
    </xf>
    <xf numFmtId="43" fontId="3" fillId="0" borderId="1"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26" xfId="0" applyFont="1" applyFill="1" applyBorder="1" applyAlignment="1">
      <alignment horizontal="left" vertical="center" wrapText="1"/>
    </xf>
    <xf numFmtId="165" fontId="3" fillId="0" borderId="23" xfId="0" applyNumberFormat="1" applyFont="1" applyFill="1" applyBorder="1" applyAlignment="1">
      <alignment horizontal="center" vertical="center" wrapText="1"/>
    </xf>
    <xf numFmtId="165" fontId="3" fillId="0" borderId="5" xfId="0" applyNumberFormat="1" applyFont="1" applyFill="1" applyBorder="1" applyAlignment="1">
      <alignment horizontal="center" vertical="center" wrapText="1"/>
    </xf>
    <xf numFmtId="165" fontId="3" fillId="0" borderId="26"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6" xfId="0" applyFont="1" applyFill="1" applyBorder="1" applyAlignment="1">
      <alignment horizontal="center" vertical="center" wrapText="1"/>
    </xf>
    <xf numFmtId="41" fontId="3" fillId="0" borderId="23" xfId="0" applyNumberFormat="1" applyFont="1" applyFill="1" applyBorder="1" applyAlignment="1">
      <alignment horizontal="center" vertical="center" wrapText="1"/>
    </xf>
    <xf numFmtId="41" fontId="3" fillId="0" borderId="5" xfId="0" applyNumberFormat="1" applyFont="1" applyFill="1" applyBorder="1" applyAlignment="1">
      <alignment horizontal="center" vertical="center" wrapText="1"/>
    </xf>
    <xf numFmtId="41" fontId="3" fillId="0" borderId="26" xfId="0" applyNumberFormat="1" applyFont="1" applyFill="1" applyBorder="1" applyAlignment="1">
      <alignment horizontal="center" vertical="center" wrapText="1"/>
    </xf>
    <xf numFmtId="41" fontId="19" fillId="0" borderId="23" xfId="0" applyNumberFormat="1" applyFont="1" applyFill="1" applyBorder="1" applyAlignment="1">
      <alignment horizontal="center" vertical="center" wrapText="1"/>
    </xf>
    <xf numFmtId="41" fontId="19" fillId="0" borderId="5" xfId="0" applyNumberFormat="1" applyFont="1" applyFill="1" applyBorder="1" applyAlignment="1">
      <alignment horizontal="center" vertical="center" wrapText="1"/>
    </xf>
    <xf numFmtId="41" fontId="19" fillId="0" borderId="26" xfId="0" applyNumberFormat="1" applyFont="1" applyFill="1" applyBorder="1" applyAlignment="1">
      <alignment horizontal="center" vertical="center" wrapText="1"/>
    </xf>
    <xf numFmtId="43" fontId="7" fillId="0" borderId="23" xfId="0" applyNumberFormat="1" applyFont="1" applyFill="1" applyBorder="1" applyAlignment="1">
      <alignment horizontal="center" vertical="center" wrapText="1"/>
    </xf>
    <xf numFmtId="43" fontId="7" fillId="0" borderId="5" xfId="0" applyNumberFormat="1" applyFont="1" applyFill="1" applyBorder="1" applyAlignment="1">
      <alignment horizontal="center" vertical="center" wrapText="1"/>
    </xf>
    <xf numFmtId="43" fontId="7" fillId="0" borderId="26" xfId="0" applyNumberFormat="1" applyFont="1" applyFill="1" applyBorder="1" applyAlignment="1">
      <alignment horizontal="center" vertical="center" wrapText="1"/>
    </xf>
    <xf numFmtId="2" fontId="3" fillId="0" borderId="23" xfId="0" applyNumberFormat="1"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2" fontId="3" fillId="0" borderId="26" xfId="0" applyNumberFormat="1" applyFont="1" applyFill="1" applyBorder="1" applyAlignment="1">
      <alignment horizontal="center" vertical="center" wrapText="1"/>
    </xf>
    <xf numFmtId="2" fontId="3"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16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164" fontId="3" fillId="0" borderId="7" xfId="0" applyNumberFormat="1" applyFont="1" applyFill="1" applyBorder="1" applyAlignment="1">
      <alignment horizontal="center" vertical="center" wrapText="1"/>
    </xf>
    <xf numFmtId="9" fontId="3" fillId="0" borderId="3" xfId="0" applyNumberFormat="1"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9" fontId="3" fillId="0" borderId="7" xfId="0" applyNumberFormat="1" applyFont="1" applyFill="1" applyBorder="1" applyAlignment="1">
      <alignment horizontal="center" vertical="center" wrapText="1"/>
    </xf>
    <xf numFmtId="43" fontId="3" fillId="0" borderId="3" xfId="0" applyNumberFormat="1" applyFont="1" applyFill="1" applyBorder="1" applyAlignment="1">
      <alignment horizontal="center" vertical="center"/>
    </xf>
    <xf numFmtId="43" fontId="3" fillId="0" borderId="5" xfId="0" applyNumberFormat="1" applyFont="1" applyFill="1" applyBorder="1" applyAlignment="1">
      <alignment horizontal="center" vertical="center"/>
    </xf>
    <xf numFmtId="43" fontId="3" fillId="0" borderId="4" xfId="0" applyNumberFormat="1" applyFont="1" applyFill="1" applyBorder="1" applyAlignment="1">
      <alignment horizontal="center" vertical="center"/>
    </xf>
    <xf numFmtId="43" fontId="3" fillId="0" borderId="6"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7"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3" xfId="0" applyFont="1" applyFill="1" applyBorder="1" applyAlignment="1">
      <alignment horizontal="center"/>
    </xf>
    <xf numFmtId="0" fontId="4" fillId="0" borderId="5" xfId="0" applyFont="1" applyFill="1" applyBorder="1" applyAlignment="1">
      <alignment horizontal="center"/>
    </xf>
    <xf numFmtId="0" fontId="4" fillId="0" borderId="7" xfId="0" applyFont="1" applyFill="1" applyBorder="1" applyAlignment="1">
      <alignment horizontal="center"/>
    </xf>
    <xf numFmtId="43" fontId="3" fillId="0" borderId="8" xfId="0" applyNumberFormat="1" applyFont="1" applyFill="1" applyBorder="1" applyAlignment="1">
      <alignment horizontal="center" vertical="center"/>
    </xf>
    <xf numFmtId="43" fontId="3" fillId="0" borderId="7" xfId="0" applyNumberFormat="1" applyFont="1" applyFill="1" applyBorder="1" applyAlignment="1">
      <alignment horizontal="center" vertical="center"/>
    </xf>
    <xf numFmtId="0" fontId="3" fillId="0" borderId="9" xfId="0" applyFont="1" applyFill="1" applyBorder="1" applyAlignment="1">
      <alignment horizontal="left" vertical="center" wrapText="1"/>
    </xf>
    <xf numFmtId="0" fontId="16" fillId="0" borderId="21" xfId="0" applyFont="1" applyFill="1" applyBorder="1" applyAlignment="1">
      <alignment horizontal="center" vertical="center" wrapText="1"/>
    </xf>
    <xf numFmtId="0" fontId="24" fillId="0" borderId="0" xfId="0" applyFont="1" applyFill="1" applyAlignment="1">
      <alignment horizontal="left" wrapText="1"/>
    </xf>
    <xf numFmtId="0" fontId="2" fillId="0" borderId="0" xfId="0" applyFont="1" applyFill="1" applyBorder="1" applyAlignment="1">
      <alignment horizontal="left" vertical="center"/>
    </xf>
    <xf numFmtId="9" fontId="3" fillId="0" borderId="3" xfId="0" applyNumberFormat="1" applyFont="1" applyFill="1" applyBorder="1" applyAlignment="1">
      <alignment horizontal="center" vertical="center"/>
    </xf>
    <xf numFmtId="9" fontId="3" fillId="0" borderId="5" xfId="0" applyNumberFormat="1" applyFont="1" applyFill="1" applyBorder="1" applyAlignment="1">
      <alignment horizontal="center" vertical="center"/>
    </xf>
    <xf numFmtId="9" fontId="3" fillId="0" borderId="7" xfId="0" applyNumberFormat="1" applyFont="1" applyFill="1" applyBorder="1" applyAlignment="1">
      <alignment horizontal="center" vertical="center"/>
    </xf>
    <xf numFmtId="43" fontId="3" fillId="0" borderId="1" xfId="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7" xfId="0" applyFont="1" applyFill="1" applyBorder="1" applyAlignment="1">
      <alignment horizontal="left" vertical="center" wrapText="1"/>
    </xf>
    <xf numFmtId="49" fontId="3" fillId="0" borderId="3"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3" fillId="0" borderId="7" xfId="0" applyFont="1" applyFill="1" applyBorder="1" applyAlignment="1">
      <alignment horizont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165" fontId="3" fillId="0" borderId="3" xfId="0" applyNumberFormat="1" applyFont="1" applyFill="1" applyBorder="1" applyAlignment="1">
      <alignment horizontal="center" vertical="center" wrapText="1"/>
    </xf>
    <xf numFmtId="165" fontId="3" fillId="0" borderId="7" xfId="0" applyNumberFormat="1" applyFont="1" applyFill="1" applyBorder="1" applyAlignment="1">
      <alignment horizontal="center" vertical="center" wrapText="1"/>
    </xf>
    <xf numFmtId="9" fontId="3" fillId="0" borderId="4" xfId="0" applyNumberFormat="1" applyFont="1" applyFill="1" applyBorder="1" applyAlignment="1">
      <alignment horizontal="center" vertical="center" wrapText="1"/>
    </xf>
    <xf numFmtId="9" fontId="3" fillId="0" borderId="6" xfId="0" applyNumberFormat="1" applyFont="1" applyFill="1" applyBorder="1" applyAlignment="1">
      <alignment horizontal="center" vertical="center" wrapText="1"/>
    </xf>
    <xf numFmtId="9" fontId="3" fillId="0" borderId="8" xfId="0" applyNumberFormat="1" applyFont="1" applyFill="1" applyBorder="1" applyAlignment="1">
      <alignment horizontal="center" vertical="center" wrapText="1"/>
    </xf>
    <xf numFmtId="43" fontId="3" fillId="0" borderId="1" xfId="0" applyNumberFormat="1" applyFont="1" applyFill="1" applyBorder="1" applyAlignment="1">
      <alignment horizontal="center" vertical="center"/>
    </xf>
    <xf numFmtId="164" fontId="3" fillId="0" borderId="3" xfId="0" applyNumberFormat="1" applyFont="1" applyFill="1" applyBorder="1" applyAlignment="1">
      <alignment horizontal="center" vertical="center"/>
    </xf>
    <xf numFmtId="164" fontId="3" fillId="0" borderId="5" xfId="0" applyNumberFormat="1" applyFont="1" applyFill="1" applyBorder="1" applyAlignment="1">
      <alignment horizontal="center" vertical="center"/>
    </xf>
    <xf numFmtId="164" fontId="3" fillId="0" borderId="7" xfId="0" applyNumberFormat="1" applyFont="1" applyFill="1" applyBorder="1" applyAlignment="1">
      <alignment horizontal="center" vertical="center"/>
    </xf>
    <xf numFmtId="0" fontId="3" fillId="0" borderId="1" xfId="0" applyFont="1" applyFill="1" applyBorder="1"/>
    <xf numFmtId="0" fontId="7" fillId="0" borderId="3" xfId="0" applyFont="1" applyFill="1" applyBorder="1" applyAlignment="1">
      <alignment horizontal="center" vertical="center"/>
    </xf>
    <xf numFmtId="0" fontId="7" fillId="0" borderId="7" xfId="0" applyFont="1" applyFill="1" applyBorder="1" applyAlignment="1">
      <alignment horizontal="center" vertical="center"/>
    </xf>
    <xf numFmtId="9" fontId="3" fillId="0" borderId="4" xfId="0" applyNumberFormat="1" applyFont="1" applyFill="1" applyBorder="1" applyAlignment="1">
      <alignment horizontal="center" vertical="center"/>
    </xf>
    <xf numFmtId="9" fontId="3" fillId="0" borderId="6" xfId="0" applyNumberFormat="1" applyFont="1" applyFill="1" applyBorder="1" applyAlignment="1">
      <alignment horizontal="center" vertical="center"/>
    </xf>
    <xf numFmtId="165" fontId="3" fillId="0" borderId="3" xfId="0" applyNumberFormat="1" applyFont="1" applyFill="1" applyBorder="1" applyAlignment="1">
      <alignment horizontal="center" vertical="center"/>
    </xf>
    <xf numFmtId="165" fontId="3" fillId="0" borderId="5" xfId="0" applyNumberFormat="1" applyFont="1" applyFill="1" applyBorder="1" applyAlignment="1">
      <alignment horizontal="center" vertical="center"/>
    </xf>
    <xf numFmtId="9" fontId="3" fillId="0" borderId="8" xfId="0" applyNumberFormat="1" applyFont="1" applyFill="1" applyBorder="1" applyAlignment="1">
      <alignment horizontal="center" vertical="center"/>
    </xf>
    <xf numFmtId="0" fontId="4" fillId="0" borderId="13" xfId="0" applyFont="1" applyFill="1" applyBorder="1" applyAlignment="1">
      <alignment horizontal="center" vertical="center"/>
    </xf>
    <xf numFmtId="44" fontId="3" fillId="0" borderId="1"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2" fontId="3" fillId="0" borderId="1" xfId="0" applyNumberFormat="1" applyFont="1" applyFill="1" applyBorder="1" applyAlignment="1">
      <alignment horizontal="center" vertical="center"/>
    </xf>
    <xf numFmtId="9" fontId="3" fillId="0" borderId="2" xfId="0" applyNumberFormat="1" applyFont="1" applyFill="1" applyBorder="1" applyAlignment="1">
      <alignment horizontal="center" vertical="center"/>
    </xf>
    <xf numFmtId="2" fontId="3" fillId="0" borderId="3" xfId="1" applyNumberFormat="1" applyFont="1" applyFill="1" applyBorder="1" applyAlignment="1">
      <alignment horizontal="center" vertical="center" wrapText="1"/>
    </xf>
    <xf numFmtId="2" fontId="3" fillId="0" borderId="5" xfId="1" applyNumberFormat="1" applyFont="1" applyFill="1" applyBorder="1" applyAlignment="1">
      <alignment horizontal="center" vertical="center" wrapText="1"/>
    </xf>
    <xf numFmtId="2" fontId="3" fillId="0" borderId="7" xfId="1"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xf>
    <xf numFmtId="2" fontId="3" fillId="0" borderId="5" xfId="0" applyNumberFormat="1" applyFont="1" applyFill="1" applyBorder="1" applyAlignment="1">
      <alignment horizontal="center" vertical="center"/>
    </xf>
    <xf numFmtId="2" fontId="3" fillId="0" borderId="7" xfId="0" applyNumberFormat="1"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43" fontId="4" fillId="0" borderId="1" xfId="0" applyNumberFormat="1" applyFont="1" applyFill="1" applyBorder="1" applyAlignment="1">
      <alignment horizontal="center" vertical="center"/>
    </xf>
    <xf numFmtId="9" fontId="3" fillId="0" borderId="2"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9" fontId="32" fillId="0" borderId="23" xfId="0" applyNumberFormat="1" applyFont="1" applyFill="1" applyBorder="1" applyAlignment="1">
      <alignment horizontal="center" vertical="center"/>
    </xf>
    <xf numFmtId="9" fontId="32" fillId="0" borderId="7"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 xfId="0" applyFont="1" applyFill="1" applyBorder="1" applyAlignment="1">
      <alignment horizontal="center" vertical="center"/>
    </xf>
  </cellXfs>
  <cellStyles count="16">
    <cellStyle name="Dziesiętny" xfId="1" builtinId="3"/>
    <cellStyle name="Dziesiętny 2" xfId="3"/>
    <cellStyle name="Dziesiętny 2 2" xfId="4"/>
    <cellStyle name="Dziesiętny 3" xfId="12"/>
    <cellStyle name="Dziesiętny 4" xfId="5"/>
    <cellStyle name="Dziesiętny 7" xfId="9"/>
    <cellStyle name="Dziesiętny 8" xfId="10"/>
    <cellStyle name="Normalny" xfId="0" builtinId="0"/>
    <cellStyle name="Normalny 2" xfId="11"/>
    <cellStyle name="Normalny 2 4" xfId="7"/>
    <cellStyle name="Normalny 3" xfId="13"/>
    <cellStyle name="Normalny 4" xfId="14"/>
    <cellStyle name="Normalny 5" xfId="6"/>
    <cellStyle name="Normalny 6" xfId="15"/>
    <cellStyle name="Procentowy" xfId="2" builtinId="5"/>
    <cellStyle name="Styl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28"/>
  <sheetViews>
    <sheetView tabSelected="1" view="pageBreakPreview" topLeftCell="A81" zoomScale="60" zoomScaleNormal="100" workbookViewId="0">
      <selection activeCell="A478" sqref="A478:E478"/>
    </sheetView>
  </sheetViews>
  <sheetFormatPr defaultRowHeight="10.5"/>
  <cols>
    <col min="1" max="1" width="3.85546875" style="24" customWidth="1"/>
    <col min="2" max="2" width="44.140625" style="26" customWidth="1"/>
    <col min="3" max="3" width="9.5703125" style="24" customWidth="1"/>
    <col min="4" max="4" width="9" style="24" customWidth="1"/>
    <col min="5" max="5" width="14.28515625" style="24" customWidth="1"/>
    <col min="6" max="6" width="9.42578125" style="24" customWidth="1"/>
    <col min="7" max="7" width="11.42578125" style="24" customWidth="1"/>
    <col min="8" max="8" width="9.7109375" style="24" customWidth="1"/>
    <col min="9" max="9" width="13.28515625" style="24" customWidth="1"/>
    <col min="10" max="10" width="13.85546875" style="24" customWidth="1"/>
    <col min="11" max="11" width="19" style="24" customWidth="1"/>
    <col min="12" max="12" width="18.85546875" style="24" customWidth="1"/>
    <col min="13" max="13" width="14" style="24" customWidth="1"/>
    <col min="14" max="22" width="9.140625" style="24"/>
    <col min="23" max="23" width="3.85546875" style="24" customWidth="1"/>
    <col min="24" max="24" width="43.7109375" style="24" customWidth="1"/>
    <col min="25" max="25" width="9" style="24" customWidth="1"/>
    <col min="26" max="26" width="5.28515625" style="24" customWidth="1"/>
    <col min="27" max="27" width="0" style="24" hidden="1" customWidth="1"/>
    <col min="28" max="28" width="8.7109375" style="24" customWidth="1"/>
    <col min="29" max="29" width="9.5703125" style="24" customWidth="1"/>
    <col min="30" max="30" width="9.42578125" style="24" customWidth="1"/>
    <col min="31" max="31" width="10.7109375" style="24" customWidth="1"/>
    <col min="32" max="32" width="6.28515625" style="24" customWidth="1"/>
    <col min="33" max="33" width="13.28515625" style="24" customWidth="1"/>
    <col min="34" max="34" width="14.5703125" style="24" customWidth="1"/>
    <col min="35" max="161" width="9.140625" style="24"/>
    <col min="162" max="162" width="3.85546875" style="24" customWidth="1"/>
    <col min="163" max="163" width="44.140625" style="24" customWidth="1"/>
    <col min="164" max="164" width="9.5703125" style="24" customWidth="1"/>
    <col min="165" max="165" width="9" style="24" customWidth="1"/>
    <col min="166" max="166" width="14.28515625" style="24" customWidth="1"/>
    <col min="167" max="167" width="9.42578125" style="24" customWidth="1"/>
    <col min="168" max="168" width="11.42578125" style="24" customWidth="1"/>
    <col min="169" max="169" width="9.7109375" style="24" customWidth="1"/>
    <col min="170" max="170" width="13.28515625" style="24" customWidth="1"/>
    <col min="171" max="171" width="13.85546875" style="24" customWidth="1"/>
    <col min="172" max="172" width="19" style="24" customWidth="1"/>
    <col min="173" max="173" width="18.85546875" style="24" customWidth="1"/>
    <col min="174" max="174" width="14" style="24" customWidth="1"/>
    <col min="175" max="278" width="9.140625" style="24"/>
    <col min="279" max="279" width="3.85546875" style="24" customWidth="1"/>
    <col min="280" max="280" width="43.7109375" style="24" customWidth="1"/>
    <col min="281" max="281" width="9" style="24" customWidth="1"/>
    <col min="282" max="282" width="5.28515625" style="24" customWidth="1"/>
    <col min="283" max="283" width="0" style="24" hidden="1" customWidth="1"/>
    <col min="284" max="284" width="8.7109375" style="24" customWidth="1"/>
    <col min="285" max="285" width="9.5703125" style="24" customWidth="1"/>
    <col min="286" max="286" width="9.42578125" style="24" customWidth="1"/>
    <col min="287" max="287" width="10.7109375" style="24" customWidth="1"/>
    <col min="288" max="288" width="6.28515625" style="24" customWidth="1"/>
    <col min="289" max="289" width="13.28515625" style="24" customWidth="1"/>
    <col min="290" max="290" width="14.5703125" style="24" customWidth="1"/>
    <col min="291" max="417" width="9.140625" style="24"/>
    <col min="418" max="418" width="3.85546875" style="24" customWidth="1"/>
    <col min="419" max="419" width="44.140625" style="24" customWidth="1"/>
    <col min="420" max="420" width="9.5703125" style="24" customWidth="1"/>
    <col min="421" max="421" width="9" style="24" customWidth="1"/>
    <col min="422" max="422" width="14.28515625" style="24" customWidth="1"/>
    <col min="423" max="423" width="9.42578125" style="24" customWidth="1"/>
    <col min="424" max="424" width="11.42578125" style="24" customWidth="1"/>
    <col min="425" max="425" width="9.7109375" style="24" customWidth="1"/>
    <col min="426" max="426" width="13.28515625" style="24" customWidth="1"/>
    <col min="427" max="427" width="13.85546875" style="24" customWidth="1"/>
    <col min="428" max="428" width="19" style="24" customWidth="1"/>
    <col min="429" max="429" width="18.85546875" style="24" customWidth="1"/>
    <col min="430" max="430" width="14" style="24" customWidth="1"/>
    <col min="431" max="534" width="9.140625" style="24"/>
    <col min="535" max="535" width="3.85546875" style="24" customWidth="1"/>
    <col min="536" max="536" width="43.7109375" style="24" customWidth="1"/>
    <col min="537" max="537" width="9" style="24" customWidth="1"/>
    <col min="538" max="538" width="5.28515625" style="24" customWidth="1"/>
    <col min="539" max="539" width="0" style="24" hidden="1" customWidth="1"/>
    <col min="540" max="540" width="8.7109375" style="24" customWidth="1"/>
    <col min="541" max="541" width="9.5703125" style="24" customWidth="1"/>
    <col min="542" max="542" width="9.42578125" style="24" customWidth="1"/>
    <col min="543" max="543" width="10.7109375" style="24" customWidth="1"/>
    <col min="544" max="544" width="6.28515625" style="24" customWidth="1"/>
    <col min="545" max="545" width="13.28515625" style="24" customWidth="1"/>
    <col min="546" max="546" width="14.5703125" style="24" customWidth="1"/>
    <col min="547" max="673" width="9.140625" style="24"/>
    <col min="674" max="674" width="3.85546875" style="24" customWidth="1"/>
    <col min="675" max="675" width="44.140625" style="24" customWidth="1"/>
    <col min="676" max="676" width="9.5703125" style="24" customWidth="1"/>
    <col min="677" max="677" width="9" style="24" customWidth="1"/>
    <col min="678" max="678" width="14.28515625" style="24" customWidth="1"/>
    <col min="679" max="679" width="9.42578125" style="24" customWidth="1"/>
    <col min="680" max="680" width="11.42578125" style="24" customWidth="1"/>
    <col min="681" max="681" width="9.7109375" style="24" customWidth="1"/>
    <col min="682" max="682" width="13.28515625" style="24" customWidth="1"/>
    <col min="683" max="683" width="13.85546875" style="24" customWidth="1"/>
    <col min="684" max="684" width="19" style="24" customWidth="1"/>
    <col min="685" max="685" width="18.85546875" style="24" customWidth="1"/>
    <col min="686" max="686" width="14" style="24" customWidth="1"/>
    <col min="687" max="790" width="9.140625" style="24"/>
    <col min="791" max="791" width="3.85546875" style="24" customWidth="1"/>
    <col min="792" max="792" width="43.7109375" style="24" customWidth="1"/>
    <col min="793" max="793" width="9" style="24" customWidth="1"/>
    <col min="794" max="794" width="5.28515625" style="24" customWidth="1"/>
    <col min="795" max="795" width="0" style="24" hidden="1" customWidth="1"/>
    <col min="796" max="796" width="8.7109375" style="24" customWidth="1"/>
    <col min="797" max="797" width="9.5703125" style="24" customWidth="1"/>
    <col min="798" max="798" width="9.42578125" style="24" customWidth="1"/>
    <col min="799" max="799" width="10.7109375" style="24" customWidth="1"/>
    <col min="800" max="800" width="6.28515625" style="24" customWidth="1"/>
    <col min="801" max="801" width="13.28515625" style="24" customWidth="1"/>
    <col min="802" max="802" width="14.5703125" style="24" customWidth="1"/>
    <col min="803" max="929" width="9.140625" style="24"/>
    <col min="930" max="930" width="3.85546875" style="24" customWidth="1"/>
    <col min="931" max="931" width="44.140625" style="24" customWidth="1"/>
    <col min="932" max="932" width="9.5703125" style="24" customWidth="1"/>
    <col min="933" max="933" width="9" style="24" customWidth="1"/>
    <col min="934" max="934" width="14.28515625" style="24" customWidth="1"/>
    <col min="935" max="935" width="9.42578125" style="24" customWidth="1"/>
    <col min="936" max="936" width="11.42578125" style="24" customWidth="1"/>
    <col min="937" max="937" width="9.7109375" style="24" customWidth="1"/>
    <col min="938" max="938" width="13.28515625" style="24" customWidth="1"/>
    <col min="939" max="939" width="13.85546875" style="24" customWidth="1"/>
    <col min="940" max="940" width="19" style="24" customWidth="1"/>
    <col min="941" max="941" width="18.85546875" style="24" customWidth="1"/>
    <col min="942" max="942" width="14" style="24" customWidth="1"/>
    <col min="943" max="1046" width="9.140625" style="24"/>
    <col min="1047" max="1047" width="3.85546875" style="24" customWidth="1"/>
    <col min="1048" max="1048" width="43.7109375" style="24" customWidth="1"/>
    <col min="1049" max="1049" width="9" style="24" customWidth="1"/>
    <col min="1050" max="1050" width="5.28515625" style="24" customWidth="1"/>
    <col min="1051" max="1051" width="0" style="24" hidden="1" customWidth="1"/>
    <col min="1052" max="1052" width="8.7109375" style="24" customWidth="1"/>
    <col min="1053" max="1053" width="9.5703125" style="24" customWidth="1"/>
    <col min="1054" max="1054" width="9.42578125" style="24" customWidth="1"/>
    <col min="1055" max="1055" width="10.7109375" style="24" customWidth="1"/>
    <col min="1056" max="1056" width="6.28515625" style="24" customWidth="1"/>
    <col min="1057" max="1057" width="13.28515625" style="24" customWidth="1"/>
    <col min="1058" max="1058" width="14.5703125" style="24" customWidth="1"/>
    <col min="1059" max="1185" width="9.140625" style="24"/>
    <col min="1186" max="1186" width="3.85546875" style="24" customWidth="1"/>
    <col min="1187" max="1187" width="44.140625" style="24" customWidth="1"/>
    <col min="1188" max="1188" width="9.5703125" style="24" customWidth="1"/>
    <col min="1189" max="1189" width="9" style="24" customWidth="1"/>
    <col min="1190" max="1190" width="14.28515625" style="24" customWidth="1"/>
    <col min="1191" max="1191" width="9.42578125" style="24" customWidth="1"/>
    <col min="1192" max="1192" width="11.42578125" style="24" customWidth="1"/>
    <col min="1193" max="1193" width="9.7109375" style="24" customWidth="1"/>
    <col min="1194" max="1194" width="13.28515625" style="24" customWidth="1"/>
    <col min="1195" max="1195" width="13.85546875" style="24" customWidth="1"/>
    <col min="1196" max="1196" width="19" style="24" customWidth="1"/>
    <col min="1197" max="1197" width="18.85546875" style="24" customWidth="1"/>
    <col min="1198" max="1198" width="14" style="24" customWidth="1"/>
    <col min="1199" max="1302" width="9.140625" style="24"/>
    <col min="1303" max="1303" width="3.85546875" style="24" customWidth="1"/>
    <col min="1304" max="1304" width="43.7109375" style="24" customWidth="1"/>
    <col min="1305" max="1305" width="9" style="24" customWidth="1"/>
    <col min="1306" max="1306" width="5.28515625" style="24" customWidth="1"/>
    <col min="1307" max="1307" width="0" style="24" hidden="1" customWidth="1"/>
    <col min="1308" max="1308" width="8.7109375" style="24" customWidth="1"/>
    <col min="1309" max="1309" width="9.5703125" style="24" customWidth="1"/>
    <col min="1310" max="1310" width="9.42578125" style="24" customWidth="1"/>
    <col min="1311" max="1311" width="10.7109375" style="24" customWidth="1"/>
    <col min="1312" max="1312" width="6.28515625" style="24" customWidth="1"/>
    <col min="1313" max="1313" width="13.28515625" style="24" customWidth="1"/>
    <col min="1314" max="1314" width="14.5703125" style="24" customWidth="1"/>
    <col min="1315" max="1441" width="9.140625" style="24"/>
    <col min="1442" max="1442" width="3.85546875" style="24" customWidth="1"/>
    <col min="1443" max="1443" width="44.140625" style="24" customWidth="1"/>
    <col min="1444" max="1444" width="9.5703125" style="24" customWidth="1"/>
    <col min="1445" max="1445" width="9" style="24" customWidth="1"/>
    <col min="1446" max="1446" width="14.28515625" style="24" customWidth="1"/>
    <col min="1447" max="1447" width="9.42578125" style="24" customWidth="1"/>
    <col min="1448" max="1448" width="11.42578125" style="24" customWidth="1"/>
    <col min="1449" max="1449" width="9.7109375" style="24" customWidth="1"/>
    <col min="1450" max="1450" width="13.28515625" style="24" customWidth="1"/>
    <col min="1451" max="1451" width="13.85546875" style="24" customWidth="1"/>
    <col min="1452" max="1452" width="19" style="24" customWidth="1"/>
    <col min="1453" max="1453" width="18.85546875" style="24" customWidth="1"/>
    <col min="1454" max="1454" width="14" style="24" customWidth="1"/>
    <col min="1455" max="1558" width="9.140625" style="24"/>
    <col min="1559" max="1559" width="3.85546875" style="24" customWidth="1"/>
    <col min="1560" max="1560" width="43.7109375" style="24" customWidth="1"/>
    <col min="1561" max="1561" width="9" style="24" customWidth="1"/>
    <col min="1562" max="1562" width="5.28515625" style="24" customWidth="1"/>
    <col min="1563" max="1563" width="0" style="24" hidden="1" customWidth="1"/>
    <col min="1564" max="1564" width="8.7109375" style="24" customWidth="1"/>
    <col min="1565" max="1565" width="9.5703125" style="24" customWidth="1"/>
    <col min="1566" max="1566" width="9.42578125" style="24" customWidth="1"/>
    <col min="1567" max="1567" width="10.7109375" style="24" customWidth="1"/>
    <col min="1568" max="1568" width="6.28515625" style="24" customWidth="1"/>
    <col min="1569" max="1569" width="13.28515625" style="24" customWidth="1"/>
    <col min="1570" max="1570" width="14.5703125" style="24" customWidth="1"/>
    <col min="1571" max="1697" width="9.140625" style="24"/>
    <col min="1698" max="1698" width="3.85546875" style="24" customWidth="1"/>
    <col min="1699" max="1699" width="44.140625" style="24" customWidth="1"/>
    <col min="1700" max="1700" width="9.5703125" style="24" customWidth="1"/>
    <col min="1701" max="1701" width="9" style="24" customWidth="1"/>
    <col min="1702" max="1702" width="14.28515625" style="24" customWidth="1"/>
    <col min="1703" max="1703" width="9.42578125" style="24" customWidth="1"/>
    <col min="1704" max="1704" width="11.42578125" style="24" customWidth="1"/>
    <col min="1705" max="1705" width="9.7109375" style="24" customWidth="1"/>
    <col min="1706" max="1706" width="13.28515625" style="24" customWidth="1"/>
    <col min="1707" max="1707" width="13.85546875" style="24" customWidth="1"/>
    <col min="1708" max="1708" width="19" style="24" customWidth="1"/>
    <col min="1709" max="1709" width="18.85546875" style="24" customWidth="1"/>
    <col min="1710" max="1710" width="14" style="24" customWidth="1"/>
    <col min="1711" max="1814" width="9.140625" style="24"/>
    <col min="1815" max="1815" width="3.85546875" style="24" customWidth="1"/>
    <col min="1816" max="1816" width="43.7109375" style="24" customWidth="1"/>
    <col min="1817" max="1817" width="9" style="24" customWidth="1"/>
    <col min="1818" max="1818" width="5.28515625" style="24" customWidth="1"/>
    <col min="1819" max="1819" width="0" style="24" hidden="1" customWidth="1"/>
    <col min="1820" max="1820" width="8.7109375" style="24" customWidth="1"/>
    <col min="1821" max="1821" width="9.5703125" style="24" customWidth="1"/>
    <col min="1822" max="1822" width="9.42578125" style="24" customWidth="1"/>
    <col min="1823" max="1823" width="10.7109375" style="24" customWidth="1"/>
    <col min="1824" max="1824" width="6.28515625" style="24" customWidth="1"/>
    <col min="1825" max="1825" width="13.28515625" style="24" customWidth="1"/>
    <col min="1826" max="1826" width="14.5703125" style="24" customWidth="1"/>
    <col min="1827" max="1953" width="9.140625" style="24"/>
    <col min="1954" max="1954" width="3.85546875" style="24" customWidth="1"/>
    <col min="1955" max="1955" width="44.140625" style="24" customWidth="1"/>
    <col min="1956" max="1956" width="9.5703125" style="24" customWidth="1"/>
    <col min="1957" max="1957" width="9" style="24" customWidth="1"/>
    <col min="1958" max="1958" width="14.28515625" style="24" customWidth="1"/>
    <col min="1959" max="1959" width="9.42578125" style="24" customWidth="1"/>
    <col min="1960" max="1960" width="11.42578125" style="24" customWidth="1"/>
    <col min="1961" max="1961" width="9.7109375" style="24" customWidth="1"/>
    <col min="1962" max="1962" width="13.28515625" style="24" customWidth="1"/>
    <col min="1963" max="1963" width="13.85546875" style="24" customWidth="1"/>
    <col min="1964" max="1964" width="19" style="24" customWidth="1"/>
    <col min="1965" max="1965" width="18.85546875" style="24" customWidth="1"/>
    <col min="1966" max="1966" width="14" style="24" customWidth="1"/>
    <col min="1967" max="2070" width="9.140625" style="24"/>
    <col min="2071" max="2071" width="3.85546875" style="24" customWidth="1"/>
    <col min="2072" max="2072" width="43.7109375" style="24" customWidth="1"/>
    <col min="2073" max="2073" width="9" style="24" customWidth="1"/>
    <col min="2074" max="2074" width="5.28515625" style="24" customWidth="1"/>
    <col min="2075" max="2075" width="0" style="24" hidden="1" customWidth="1"/>
    <col min="2076" max="2076" width="8.7109375" style="24" customWidth="1"/>
    <col min="2077" max="2077" width="9.5703125" style="24" customWidth="1"/>
    <col min="2078" max="2078" width="9.42578125" style="24" customWidth="1"/>
    <col min="2079" max="2079" width="10.7109375" style="24" customWidth="1"/>
    <col min="2080" max="2080" width="6.28515625" style="24" customWidth="1"/>
    <col min="2081" max="2081" width="13.28515625" style="24" customWidth="1"/>
    <col min="2082" max="2082" width="14.5703125" style="24" customWidth="1"/>
    <col min="2083" max="2209" width="9.140625" style="24"/>
    <col min="2210" max="2210" width="3.85546875" style="24" customWidth="1"/>
    <col min="2211" max="2211" width="44.140625" style="24" customWidth="1"/>
    <col min="2212" max="2212" width="9.5703125" style="24" customWidth="1"/>
    <col min="2213" max="2213" width="9" style="24" customWidth="1"/>
    <col min="2214" max="2214" width="14.28515625" style="24" customWidth="1"/>
    <col min="2215" max="2215" width="9.42578125" style="24" customWidth="1"/>
    <col min="2216" max="2216" width="11.42578125" style="24" customWidth="1"/>
    <col min="2217" max="2217" width="9.7109375" style="24" customWidth="1"/>
    <col min="2218" max="2218" width="13.28515625" style="24" customWidth="1"/>
    <col min="2219" max="2219" width="13.85546875" style="24" customWidth="1"/>
    <col min="2220" max="2220" width="19" style="24" customWidth="1"/>
    <col min="2221" max="2221" width="18.85546875" style="24" customWidth="1"/>
    <col min="2222" max="2222" width="14" style="24" customWidth="1"/>
    <col min="2223" max="2326" width="9.140625" style="24"/>
    <col min="2327" max="2327" width="3.85546875" style="24" customWidth="1"/>
    <col min="2328" max="2328" width="43.7109375" style="24" customWidth="1"/>
    <col min="2329" max="2329" width="9" style="24" customWidth="1"/>
    <col min="2330" max="2330" width="5.28515625" style="24" customWidth="1"/>
    <col min="2331" max="2331" width="0" style="24" hidden="1" customWidth="1"/>
    <col min="2332" max="2332" width="8.7109375" style="24" customWidth="1"/>
    <col min="2333" max="2333" width="9.5703125" style="24" customWidth="1"/>
    <col min="2334" max="2334" width="9.42578125" style="24" customWidth="1"/>
    <col min="2335" max="2335" width="10.7109375" style="24" customWidth="1"/>
    <col min="2336" max="2336" width="6.28515625" style="24" customWidth="1"/>
    <col min="2337" max="2337" width="13.28515625" style="24" customWidth="1"/>
    <col min="2338" max="2338" width="14.5703125" style="24" customWidth="1"/>
    <col min="2339" max="2465" width="9.140625" style="24"/>
    <col min="2466" max="2466" width="3.85546875" style="24" customWidth="1"/>
    <col min="2467" max="2467" width="44.140625" style="24" customWidth="1"/>
    <col min="2468" max="2468" width="9.5703125" style="24" customWidth="1"/>
    <col min="2469" max="2469" width="9" style="24" customWidth="1"/>
    <col min="2470" max="2470" width="14.28515625" style="24" customWidth="1"/>
    <col min="2471" max="2471" width="9.42578125" style="24" customWidth="1"/>
    <col min="2472" max="2472" width="11.42578125" style="24" customWidth="1"/>
    <col min="2473" max="2473" width="9.7109375" style="24" customWidth="1"/>
    <col min="2474" max="2474" width="13.28515625" style="24" customWidth="1"/>
    <col min="2475" max="2475" width="13.85546875" style="24" customWidth="1"/>
    <col min="2476" max="2476" width="19" style="24" customWidth="1"/>
    <col min="2477" max="2477" width="18.85546875" style="24" customWidth="1"/>
    <col min="2478" max="2478" width="14" style="24" customWidth="1"/>
    <col min="2479" max="2582" width="9.140625" style="24"/>
    <col min="2583" max="2583" width="3.85546875" style="24" customWidth="1"/>
    <col min="2584" max="2584" width="43.7109375" style="24" customWidth="1"/>
    <col min="2585" max="2585" width="9" style="24" customWidth="1"/>
    <col min="2586" max="2586" width="5.28515625" style="24" customWidth="1"/>
    <col min="2587" max="2587" width="0" style="24" hidden="1" customWidth="1"/>
    <col min="2588" max="2588" width="8.7109375" style="24" customWidth="1"/>
    <col min="2589" max="2589" width="9.5703125" style="24" customWidth="1"/>
    <col min="2590" max="2590" width="9.42578125" style="24" customWidth="1"/>
    <col min="2591" max="2591" width="10.7109375" style="24" customWidth="1"/>
    <col min="2592" max="2592" width="6.28515625" style="24" customWidth="1"/>
    <col min="2593" max="2593" width="13.28515625" style="24" customWidth="1"/>
    <col min="2594" max="2594" width="14.5703125" style="24" customWidth="1"/>
    <col min="2595" max="2721" width="9.140625" style="24"/>
    <col min="2722" max="2722" width="3.85546875" style="24" customWidth="1"/>
    <col min="2723" max="2723" width="44.140625" style="24" customWidth="1"/>
    <col min="2724" max="2724" width="9.5703125" style="24" customWidth="1"/>
    <col min="2725" max="2725" width="9" style="24" customWidth="1"/>
    <col min="2726" max="2726" width="14.28515625" style="24" customWidth="1"/>
    <col min="2727" max="2727" width="9.42578125" style="24" customWidth="1"/>
    <col min="2728" max="2728" width="11.42578125" style="24" customWidth="1"/>
    <col min="2729" max="2729" width="9.7109375" style="24" customWidth="1"/>
    <col min="2730" max="2730" width="13.28515625" style="24" customWidth="1"/>
    <col min="2731" max="2731" width="13.85546875" style="24" customWidth="1"/>
    <col min="2732" max="2732" width="19" style="24" customWidth="1"/>
    <col min="2733" max="2733" width="18.85546875" style="24" customWidth="1"/>
    <col min="2734" max="2734" width="14" style="24" customWidth="1"/>
    <col min="2735" max="2838" width="9.140625" style="24"/>
    <col min="2839" max="2839" width="3.85546875" style="24" customWidth="1"/>
    <col min="2840" max="2840" width="43.7109375" style="24" customWidth="1"/>
    <col min="2841" max="2841" width="9" style="24" customWidth="1"/>
    <col min="2842" max="2842" width="5.28515625" style="24" customWidth="1"/>
    <col min="2843" max="2843" width="0" style="24" hidden="1" customWidth="1"/>
    <col min="2844" max="2844" width="8.7109375" style="24" customWidth="1"/>
    <col min="2845" max="2845" width="9.5703125" style="24" customWidth="1"/>
    <col min="2846" max="2846" width="9.42578125" style="24" customWidth="1"/>
    <col min="2847" max="2847" width="10.7109375" style="24" customWidth="1"/>
    <col min="2848" max="2848" width="6.28515625" style="24" customWidth="1"/>
    <col min="2849" max="2849" width="13.28515625" style="24" customWidth="1"/>
    <col min="2850" max="2850" width="14.5703125" style="24" customWidth="1"/>
    <col min="2851" max="2977" width="9.140625" style="24"/>
    <col min="2978" max="2978" width="3.85546875" style="24" customWidth="1"/>
    <col min="2979" max="2979" width="44.140625" style="24" customWidth="1"/>
    <col min="2980" max="2980" width="9.5703125" style="24" customWidth="1"/>
    <col min="2981" max="2981" width="9" style="24" customWidth="1"/>
    <col min="2982" max="2982" width="14.28515625" style="24" customWidth="1"/>
    <col min="2983" max="2983" width="9.42578125" style="24" customWidth="1"/>
    <col min="2984" max="2984" width="11.42578125" style="24" customWidth="1"/>
    <col min="2985" max="2985" width="9.7109375" style="24" customWidth="1"/>
    <col min="2986" max="2986" width="13.28515625" style="24" customWidth="1"/>
    <col min="2987" max="2987" width="13.85546875" style="24" customWidth="1"/>
    <col min="2988" max="2988" width="19" style="24" customWidth="1"/>
    <col min="2989" max="2989" width="18.85546875" style="24" customWidth="1"/>
    <col min="2990" max="2990" width="14" style="24" customWidth="1"/>
    <col min="2991" max="3094" width="9.140625" style="24"/>
    <col min="3095" max="3095" width="3.85546875" style="24" customWidth="1"/>
    <col min="3096" max="3096" width="43.7109375" style="24" customWidth="1"/>
    <col min="3097" max="3097" width="9" style="24" customWidth="1"/>
    <col min="3098" max="3098" width="5.28515625" style="24" customWidth="1"/>
    <col min="3099" max="3099" width="0" style="24" hidden="1" customWidth="1"/>
    <col min="3100" max="3100" width="8.7109375" style="24" customWidth="1"/>
    <col min="3101" max="3101" width="9.5703125" style="24" customWidth="1"/>
    <col min="3102" max="3102" width="9.42578125" style="24" customWidth="1"/>
    <col min="3103" max="3103" width="10.7109375" style="24" customWidth="1"/>
    <col min="3104" max="3104" width="6.28515625" style="24" customWidth="1"/>
    <col min="3105" max="3105" width="13.28515625" style="24" customWidth="1"/>
    <col min="3106" max="3106" width="14.5703125" style="24" customWidth="1"/>
    <col min="3107" max="3233" width="9.140625" style="24"/>
    <col min="3234" max="3234" width="3.85546875" style="24" customWidth="1"/>
    <col min="3235" max="3235" width="44.140625" style="24" customWidth="1"/>
    <col min="3236" max="3236" width="9.5703125" style="24" customWidth="1"/>
    <col min="3237" max="3237" width="9" style="24" customWidth="1"/>
    <col min="3238" max="3238" width="14.28515625" style="24" customWidth="1"/>
    <col min="3239" max="3239" width="9.42578125" style="24" customWidth="1"/>
    <col min="3240" max="3240" width="11.42578125" style="24" customWidth="1"/>
    <col min="3241" max="3241" width="9.7109375" style="24" customWidth="1"/>
    <col min="3242" max="3242" width="13.28515625" style="24" customWidth="1"/>
    <col min="3243" max="3243" width="13.85546875" style="24" customWidth="1"/>
    <col min="3244" max="3244" width="19" style="24" customWidth="1"/>
    <col min="3245" max="3245" width="18.85546875" style="24" customWidth="1"/>
    <col min="3246" max="3246" width="14" style="24" customWidth="1"/>
    <col min="3247" max="3350" width="9.140625" style="24"/>
    <col min="3351" max="3351" width="3.85546875" style="24" customWidth="1"/>
    <col min="3352" max="3352" width="43.7109375" style="24" customWidth="1"/>
    <col min="3353" max="3353" width="9" style="24" customWidth="1"/>
    <col min="3354" max="3354" width="5.28515625" style="24" customWidth="1"/>
    <col min="3355" max="3355" width="0" style="24" hidden="1" customWidth="1"/>
    <col min="3356" max="3356" width="8.7109375" style="24" customWidth="1"/>
    <col min="3357" max="3357" width="9.5703125" style="24" customWidth="1"/>
    <col min="3358" max="3358" width="9.42578125" style="24" customWidth="1"/>
    <col min="3359" max="3359" width="10.7109375" style="24" customWidth="1"/>
    <col min="3360" max="3360" width="6.28515625" style="24" customWidth="1"/>
    <col min="3361" max="3361" width="13.28515625" style="24" customWidth="1"/>
    <col min="3362" max="3362" width="14.5703125" style="24" customWidth="1"/>
    <col min="3363" max="3489" width="9.140625" style="24"/>
    <col min="3490" max="3490" width="3.85546875" style="24" customWidth="1"/>
    <col min="3491" max="3491" width="44.140625" style="24" customWidth="1"/>
    <col min="3492" max="3492" width="9.5703125" style="24" customWidth="1"/>
    <col min="3493" max="3493" width="9" style="24" customWidth="1"/>
    <col min="3494" max="3494" width="14.28515625" style="24" customWidth="1"/>
    <col min="3495" max="3495" width="9.42578125" style="24" customWidth="1"/>
    <col min="3496" max="3496" width="11.42578125" style="24" customWidth="1"/>
    <col min="3497" max="3497" width="9.7109375" style="24" customWidth="1"/>
    <col min="3498" max="3498" width="13.28515625" style="24" customWidth="1"/>
    <col min="3499" max="3499" width="13.85546875" style="24" customWidth="1"/>
    <col min="3500" max="3500" width="19" style="24" customWidth="1"/>
    <col min="3501" max="3501" width="18.85546875" style="24" customWidth="1"/>
    <col min="3502" max="3502" width="14" style="24" customWidth="1"/>
    <col min="3503" max="3606" width="9.140625" style="24"/>
    <col min="3607" max="3607" width="3.85546875" style="24" customWidth="1"/>
    <col min="3608" max="3608" width="43.7109375" style="24" customWidth="1"/>
    <col min="3609" max="3609" width="9" style="24" customWidth="1"/>
    <col min="3610" max="3610" width="5.28515625" style="24" customWidth="1"/>
    <col min="3611" max="3611" width="0" style="24" hidden="1" customWidth="1"/>
    <col min="3612" max="3612" width="8.7109375" style="24" customWidth="1"/>
    <col min="3613" max="3613" width="9.5703125" style="24" customWidth="1"/>
    <col min="3614" max="3614" width="9.42578125" style="24" customWidth="1"/>
    <col min="3615" max="3615" width="10.7109375" style="24" customWidth="1"/>
    <col min="3616" max="3616" width="6.28515625" style="24" customWidth="1"/>
    <col min="3617" max="3617" width="13.28515625" style="24" customWidth="1"/>
    <col min="3618" max="3618" width="14.5703125" style="24" customWidth="1"/>
    <col min="3619" max="3745" width="9.140625" style="24"/>
    <col min="3746" max="3746" width="3.85546875" style="24" customWidth="1"/>
    <col min="3747" max="3747" width="44.140625" style="24" customWidth="1"/>
    <col min="3748" max="3748" width="9.5703125" style="24" customWidth="1"/>
    <col min="3749" max="3749" width="9" style="24" customWidth="1"/>
    <col min="3750" max="3750" width="14.28515625" style="24" customWidth="1"/>
    <col min="3751" max="3751" width="9.42578125" style="24" customWidth="1"/>
    <col min="3752" max="3752" width="11.42578125" style="24" customWidth="1"/>
    <col min="3753" max="3753" width="9.7109375" style="24" customWidth="1"/>
    <col min="3754" max="3754" width="13.28515625" style="24" customWidth="1"/>
    <col min="3755" max="3755" width="13.85546875" style="24" customWidth="1"/>
    <col min="3756" max="3756" width="19" style="24" customWidth="1"/>
    <col min="3757" max="3757" width="18.85546875" style="24" customWidth="1"/>
    <col min="3758" max="3758" width="14" style="24" customWidth="1"/>
    <col min="3759" max="3862" width="9.140625" style="24"/>
    <col min="3863" max="3863" width="3.85546875" style="24" customWidth="1"/>
    <col min="3864" max="3864" width="43.7109375" style="24" customWidth="1"/>
    <col min="3865" max="3865" width="9" style="24" customWidth="1"/>
    <col min="3866" max="3866" width="5.28515625" style="24" customWidth="1"/>
    <col min="3867" max="3867" width="0" style="24" hidden="1" customWidth="1"/>
    <col min="3868" max="3868" width="8.7109375" style="24" customWidth="1"/>
    <col min="3869" max="3869" width="9.5703125" style="24" customWidth="1"/>
    <col min="3870" max="3870" width="9.42578125" style="24" customWidth="1"/>
    <col min="3871" max="3871" width="10.7109375" style="24" customWidth="1"/>
    <col min="3872" max="3872" width="6.28515625" style="24" customWidth="1"/>
    <col min="3873" max="3873" width="13.28515625" style="24" customWidth="1"/>
    <col min="3874" max="3874" width="14.5703125" style="24" customWidth="1"/>
    <col min="3875" max="4001" width="9.140625" style="24"/>
    <col min="4002" max="4002" width="3.85546875" style="24" customWidth="1"/>
    <col min="4003" max="4003" width="44.140625" style="24" customWidth="1"/>
    <col min="4004" max="4004" width="9.5703125" style="24" customWidth="1"/>
    <col min="4005" max="4005" width="9" style="24" customWidth="1"/>
    <col min="4006" max="4006" width="14.28515625" style="24" customWidth="1"/>
    <col min="4007" max="4007" width="9.42578125" style="24" customWidth="1"/>
    <col min="4008" max="4008" width="11.42578125" style="24" customWidth="1"/>
    <col min="4009" max="4009" width="9.7109375" style="24" customWidth="1"/>
    <col min="4010" max="4010" width="13.28515625" style="24" customWidth="1"/>
    <col min="4011" max="4011" width="13.85546875" style="24" customWidth="1"/>
    <col min="4012" max="4012" width="19" style="24" customWidth="1"/>
    <col min="4013" max="4013" width="18.85546875" style="24" customWidth="1"/>
    <col min="4014" max="4014" width="14" style="24" customWidth="1"/>
    <col min="4015" max="4118" width="9.140625" style="24"/>
    <col min="4119" max="4119" width="3.85546875" style="24" customWidth="1"/>
    <col min="4120" max="4120" width="43.7109375" style="24" customWidth="1"/>
    <col min="4121" max="4121" width="9" style="24" customWidth="1"/>
    <col min="4122" max="4122" width="5.28515625" style="24" customWidth="1"/>
    <col min="4123" max="4123" width="0" style="24" hidden="1" customWidth="1"/>
    <col min="4124" max="4124" width="8.7109375" style="24" customWidth="1"/>
    <col min="4125" max="4125" width="9.5703125" style="24" customWidth="1"/>
    <col min="4126" max="4126" width="9.42578125" style="24" customWidth="1"/>
    <col min="4127" max="4127" width="10.7109375" style="24" customWidth="1"/>
    <col min="4128" max="4128" width="6.28515625" style="24" customWidth="1"/>
    <col min="4129" max="4129" width="13.28515625" style="24" customWidth="1"/>
    <col min="4130" max="4130" width="14.5703125" style="24" customWidth="1"/>
    <col min="4131" max="4257" width="9.140625" style="24"/>
    <col min="4258" max="4258" width="3.85546875" style="24" customWidth="1"/>
    <col min="4259" max="4259" width="44.140625" style="24" customWidth="1"/>
    <col min="4260" max="4260" width="9.5703125" style="24" customWidth="1"/>
    <col min="4261" max="4261" width="9" style="24" customWidth="1"/>
    <col min="4262" max="4262" width="14.28515625" style="24" customWidth="1"/>
    <col min="4263" max="4263" width="9.42578125" style="24" customWidth="1"/>
    <col min="4264" max="4264" width="11.42578125" style="24" customWidth="1"/>
    <col min="4265" max="4265" width="9.7109375" style="24" customWidth="1"/>
    <col min="4266" max="4266" width="13.28515625" style="24" customWidth="1"/>
    <col min="4267" max="4267" width="13.85546875" style="24" customWidth="1"/>
    <col min="4268" max="4268" width="19" style="24" customWidth="1"/>
    <col min="4269" max="4269" width="18.85546875" style="24" customWidth="1"/>
    <col min="4270" max="4270" width="14" style="24" customWidth="1"/>
    <col min="4271" max="4374" width="9.140625" style="24"/>
    <col min="4375" max="4375" width="3.85546875" style="24" customWidth="1"/>
    <col min="4376" max="4376" width="43.7109375" style="24" customWidth="1"/>
    <col min="4377" max="4377" width="9" style="24" customWidth="1"/>
    <col min="4378" max="4378" width="5.28515625" style="24" customWidth="1"/>
    <col min="4379" max="4379" width="0" style="24" hidden="1" customWidth="1"/>
    <col min="4380" max="4380" width="8.7109375" style="24" customWidth="1"/>
    <col min="4381" max="4381" width="9.5703125" style="24" customWidth="1"/>
    <col min="4382" max="4382" width="9.42578125" style="24" customWidth="1"/>
    <col min="4383" max="4383" width="10.7109375" style="24" customWidth="1"/>
    <col min="4384" max="4384" width="6.28515625" style="24" customWidth="1"/>
    <col min="4385" max="4385" width="13.28515625" style="24" customWidth="1"/>
    <col min="4386" max="4386" width="14.5703125" style="24" customWidth="1"/>
    <col min="4387" max="4513" width="9.140625" style="24"/>
    <col min="4514" max="4514" width="3.85546875" style="24" customWidth="1"/>
    <col min="4515" max="4515" width="44.140625" style="24" customWidth="1"/>
    <col min="4516" max="4516" width="9.5703125" style="24" customWidth="1"/>
    <col min="4517" max="4517" width="9" style="24" customWidth="1"/>
    <col min="4518" max="4518" width="14.28515625" style="24" customWidth="1"/>
    <col min="4519" max="4519" width="9.42578125" style="24" customWidth="1"/>
    <col min="4520" max="4520" width="11.42578125" style="24" customWidth="1"/>
    <col min="4521" max="4521" width="9.7109375" style="24" customWidth="1"/>
    <col min="4522" max="4522" width="13.28515625" style="24" customWidth="1"/>
    <col min="4523" max="4523" width="13.85546875" style="24" customWidth="1"/>
    <col min="4524" max="4524" width="19" style="24" customWidth="1"/>
    <col min="4525" max="4525" width="18.85546875" style="24" customWidth="1"/>
    <col min="4526" max="4526" width="14" style="24" customWidth="1"/>
    <col min="4527" max="4630" width="9.140625" style="24"/>
    <col min="4631" max="4631" width="3.85546875" style="24" customWidth="1"/>
    <col min="4632" max="4632" width="43.7109375" style="24" customWidth="1"/>
    <col min="4633" max="4633" width="9" style="24" customWidth="1"/>
    <col min="4634" max="4634" width="5.28515625" style="24" customWidth="1"/>
    <col min="4635" max="4635" width="0" style="24" hidden="1" customWidth="1"/>
    <col min="4636" max="4636" width="8.7109375" style="24" customWidth="1"/>
    <col min="4637" max="4637" width="9.5703125" style="24" customWidth="1"/>
    <col min="4638" max="4638" width="9.42578125" style="24" customWidth="1"/>
    <col min="4639" max="4639" width="10.7109375" style="24" customWidth="1"/>
    <col min="4640" max="4640" width="6.28515625" style="24" customWidth="1"/>
    <col min="4641" max="4641" width="13.28515625" style="24" customWidth="1"/>
    <col min="4642" max="4642" width="14.5703125" style="24" customWidth="1"/>
    <col min="4643" max="4769" width="9.140625" style="24"/>
    <col min="4770" max="4770" width="3.85546875" style="24" customWidth="1"/>
    <col min="4771" max="4771" width="44.140625" style="24" customWidth="1"/>
    <col min="4772" max="4772" width="9.5703125" style="24" customWidth="1"/>
    <col min="4773" max="4773" width="9" style="24" customWidth="1"/>
    <col min="4774" max="4774" width="14.28515625" style="24" customWidth="1"/>
    <col min="4775" max="4775" width="9.42578125" style="24" customWidth="1"/>
    <col min="4776" max="4776" width="11.42578125" style="24" customWidth="1"/>
    <col min="4777" max="4777" width="9.7109375" style="24" customWidth="1"/>
    <col min="4778" max="4778" width="13.28515625" style="24" customWidth="1"/>
    <col min="4779" max="4779" width="13.85546875" style="24" customWidth="1"/>
    <col min="4780" max="4780" width="19" style="24" customWidth="1"/>
    <col min="4781" max="4781" width="18.85546875" style="24" customWidth="1"/>
    <col min="4782" max="4782" width="14" style="24" customWidth="1"/>
    <col min="4783" max="4886" width="9.140625" style="24"/>
    <col min="4887" max="4887" width="3.85546875" style="24" customWidth="1"/>
    <col min="4888" max="4888" width="43.7109375" style="24" customWidth="1"/>
    <col min="4889" max="4889" width="9" style="24" customWidth="1"/>
    <col min="4890" max="4890" width="5.28515625" style="24" customWidth="1"/>
    <col min="4891" max="4891" width="0" style="24" hidden="1" customWidth="1"/>
    <col min="4892" max="4892" width="8.7109375" style="24" customWidth="1"/>
    <col min="4893" max="4893" width="9.5703125" style="24" customWidth="1"/>
    <col min="4894" max="4894" width="9.42578125" style="24" customWidth="1"/>
    <col min="4895" max="4895" width="10.7109375" style="24" customWidth="1"/>
    <col min="4896" max="4896" width="6.28515625" style="24" customWidth="1"/>
    <col min="4897" max="4897" width="13.28515625" style="24" customWidth="1"/>
    <col min="4898" max="4898" width="14.5703125" style="24" customWidth="1"/>
    <col min="4899" max="5025" width="9.140625" style="24"/>
    <col min="5026" max="5026" width="3.85546875" style="24" customWidth="1"/>
    <col min="5027" max="5027" width="44.140625" style="24" customWidth="1"/>
    <col min="5028" max="5028" width="9.5703125" style="24" customWidth="1"/>
    <col min="5029" max="5029" width="9" style="24" customWidth="1"/>
    <col min="5030" max="5030" width="14.28515625" style="24" customWidth="1"/>
    <col min="5031" max="5031" width="9.42578125" style="24" customWidth="1"/>
    <col min="5032" max="5032" width="11.42578125" style="24" customWidth="1"/>
    <col min="5033" max="5033" width="9.7109375" style="24" customWidth="1"/>
    <col min="5034" max="5034" width="13.28515625" style="24" customWidth="1"/>
    <col min="5035" max="5035" width="13.85546875" style="24" customWidth="1"/>
    <col min="5036" max="5036" width="19" style="24" customWidth="1"/>
    <col min="5037" max="5037" width="18.85546875" style="24" customWidth="1"/>
    <col min="5038" max="5038" width="14" style="24" customWidth="1"/>
    <col min="5039" max="5142" width="9.140625" style="24"/>
    <col min="5143" max="5143" width="3.85546875" style="24" customWidth="1"/>
    <col min="5144" max="5144" width="43.7109375" style="24" customWidth="1"/>
    <col min="5145" max="5145" width="9" style="24" customWidth="1"/>
    <col min="5146" max="5146" width="5.28515625" style="24" customWidth="1"/>
    <col min="5147" max="5147" width="0" style="24" hidden="1" customWidth="1"/>
    <col min="5148" max="5148" width="8.7109375" style="24" customWidth="1"/>
    <col min="5149" max="5149" width="9.5703125" style="24" customWidth="1"/>
    <col min="5150" max="5150" width="9.42578125" style="24" customWidth="1"/>
    <col min="5151" max="5151" width="10.7109375" style="24" customWidth="1"/>
    <col min="5152" max="5152" width="6.28515625" style="24" customWidth="1"/>
    <col min="5153" max="5153" width="13.28515625" style="24" customWidth="1"/>
    <col min="5154" max="5154" width="14.5703125" style="24" customWidth="1"/>
    <col min="5155" max="5281" width="9.140625" style="24"/>
    <col min="5282" max="5282" width="3.85546875" style="24" customWidth="1"/>
    <col min="5283" max="5283" width="44.140625" style="24" customWidth="1"/>
    <col min="5284" max="5284" width="9.5703125" style="24" customWidth="1"/>
    <col min="5285" max="5285" width="9" style="24" customWidth="1"/>
    <col min="5286" max="5286" width="14.28515625" style="24" customWidth="1"/>
    <col min="5287" max="5287" width="9.42578125" style="24" customWidth="1"/>
    <col min="5288" max="5288" width="11.42578125" style="24" customWidth="1"/>
    <col min="5289" max="5289" width="9.7109375" style="24" customWidth="1"/>
    <col min="5290" max="5290" width="13.28515625" style="24" customWidth="1"/>
    <col min="5291" max="5291" width="13.85546875" style="24" customWidth="1"/>
    <col min="5292" max="5292" width="19" style="24" customWidth="1"/>
    <col min="5293" max="5293" width="18.85546875" style="24" customWidth="1"/>
    <col min="5294" max="5294" width="14" style="24" customWidth="1"/>
    <col min="5295" max="5398" width="9.140625" style="24"/>
    <col min="5399" max="5399" width="3.85546875" style="24" customWidth="1"/>
    <col min="5400" max="5400" width="43.7109375" style="24" customWidth="1"/>
    <col min="5401" max="5401" width="9" style="24" customWidth="1"/>
    <col min="5402" max="5402" width="5.28515625" style="24" customWidth="1"/>
    <col min="5403" max="5403" width="0" style="24" hidden="1" customWidth="1"/>
    <col min="5404" max="5404" width="8.7109375" style="24" customWidth="1"/>
    <col min="5405" max="5405" width="9.5703125" style="24" customWidth="1"/>
    <col min="5406" max="5406" width="9.42578125" style="24" customWidth="1"/>
    <col min="5407" max="5407" width="10.7109375" style="24" customWidth="1"/>
    <col min="5408" max="5408" width="6.28515625" style="24" customWidth="1"/>
    <col min="5409" max="5409" width="13.28515625" style="24" customWidth="1"/>
    <col min="5410" max="5410" width="14.5703125" style="24" customWidth="1"/>
    <col min="5411" max="5537" width="9.140625" style="24"/>
    <col min="5538" max="5538" width="3.85546875" style="24" customWidth="1"/>
    <col min="5539" max="5539" width="44.140625" style="24" customWidth="1"/>
    <col min="5540" max="5540" width="9.5703125" style="24" customWidth="1"/>
    <col min="5541" max="5541" width="9" style="24" customWidth="1"/>
    <col min="5542" max="5542" width="14.28515625" style="24" customWidth="1"/>
    <col min="5543" max="5543" width="9.42578125" style="24" customWidth="1"/>
    <col min="5544" max="5544" width="11.42578125" style="24" customWidth="1"/>
    <col min="5545" max="5545" width="9.7109375" style="24" customWidth="1"/>
    <col min="5546" max="5546" width="13.28515625" style="24" customWidth="1"/>
    <col min="5547" max="5547" width="13.85546875" style="24" customWidth="1"/>
    <col min="5548" max="5548" width="19" style="24" customWidth="1"/>
    <col min="5549" max="5549" width="18.85546875" style="24" customWidth="1"/>
    <col min="5550" max="5550" width="14" style="24" customWidth="1"/>
    <col min="5551" max="5654" width="9.140625" style="24"/>
    <col min="5655" max="5655" width="3.85546875" style="24" customWidth="1"/>
    <col min="5656" max="5656" width="43.7109375" style="24" customWidth="1"/>
    <col min="5657" max="5657" width="9" style="24" customWidth="1"/>
    <col min="5658" max="5658" width="5.28515625" style="24" customWidth="1"/>
    <col min="5659" max="5659" width="0" style="24" hidden="1" customWidth="1"/>
    <col min="5660" max="5660" width="8.7109375" style="24" customWidth="1"/>
    <col min="5661" max="5661" width="9.5703125" style="24" customWidth="1"/>
    <col min="5662" max="5662" width="9.42578125" style="24" customWidth="1"/>
    <col min="5663" max="5663" width="10.7109375" style="24" customWidth="1"/>
    <col min="5664" max="5664" width="6.28515625" style="24" customWidth="1"/>
    <col min="5665" max="5665" width="13.28515625" style="24" customWidth="1"/>
    <col min="5666" max="5666" width="14.5703125" style="24" customWidth="1"/>
    <col min="5667" max="5793" width="9.140625" style="24"/>
    <col min="5794" max="5794" width="3.85546875" style="24" customWidth="1"/>
    <col min="5795" max="5795" width="44.140625" style="24" customWidth="1"/>
    <col min="5796" max="5796" width="9.5703125" style="24" customWidth="1"/>
    <col min="5797" max="5797" width="9" style="24" customWidth="1"/>
    <col min="5798" max="5798" width="14.28515625" style="24" customWidth="1"/>
    <col min="5799" max="5799" width="9.42578125" style="24" customWidth="1"/>
    <col min="5800" max="5800" width="11.42578125" style="24" customWidth="1"/>
    <col min="5801" max="5801" width="9.7109375" style="24" customWidth="1"/>
    <col min="5802" max="5802" width="13.28515625" style="24" customWidth="1"/>
    <col min="5803" max="5803" width="13.85546875" style="24" customWidth="1"/>
    <col min="5804" max="5804" width="19" style="24" customWidth="1"/>
    <col min="5805" max="5805" width="18.85546875" style="24" customWidth="1"/>
    <col min="5806" max="5806" width="14" style="24" customWidth="1"/>
    <col min="5807" max="5910" width="9.140625" style="24"/>
    <col min="5911" max="5911" width="3.85546875" style="24" customWidth="1"/>
    <col min="5912" max="5912" width="43.7109375" style="24" customWidth="1"/>
    <col min="5913" max="5913" width="9" style="24" customWidth="1"/>
    <col min="5914" max="5914" width="5.28515625" style="24" customWidth="1"/>
    <col min="5915" max="5915" width="0" style="24" hidden="1" customWidth="1"/>
    <col min="5916" max="5916" width="8.7109375" style="24" customWidth="1"/>
    <col min="5917" max="5917" width="9.5703125" style="24" customWidth="1"/>
    <col min="5918" max="5918" width="9.42578125" style="24" customWidth="1"/>
    <col min="5919" max="5919" width="10.7109375" style="24" customWidth="1"/>
    <col min="5920" max="5920" width="6.28515625" style="24" customWidth="1"/>
    <col min="5921" max="5921" width="13.28515625" style="24" customWidth="1"/>
    <col min="5922" max="5922" width="14.5703125" style="24" customWidth="1"/>
    <col min="5923" max="6049" width="9.140625" style="24"/>
    <col min="6050" max="6050" width="3.85546875" style="24" customWidth="1"/>
    <col min="6051" max="6051" width="44.140625" style="24" customWidth="1"/>
    <col min="6052" max="6052" width="9.5703125" style="24" customWidth="1"/>
    <col min="6053" max="6053" width="9" style="24" customWidth="1"/>
    <col min="6054" max="6054" width="14.28515625" style="24" customWidth="1"/>
    <col min="6055" max="6055" width="9.42578125" style="24" customWidth="1"/>
    <col min="6056" max="6056" width="11.42578125" style="24" customWidth="1"/>
    <col min="6057" max="6057" width="9.7109375" style="24" customWidth="1"/>
    <col min="6058" max="6058" width="13.28515625" style="24" customWidth="1"/>
    <col min="6059" max="6059" width="13.85546875" style="24" customWidth="1"/>
    <col min="6060" max="6060" width="19" style="24" customWidth="1"/>
    <col min="6061" max="6061" width="18.85546875" style="24" customWidth="1"/>
    <col min="6062" max="6062" width="14" style="24" customWidth="1"/>
    <col min="6063" max="6166" width="9.140625" style="24"/>
    <col min="6167" max="6167" width="3.85546875" style="24" customWidth="1"/>
    <col min="6168" max="6168" width="43.7109375" style="24" customWidth="1"/>
    <col min="6169" max="6169" width="9" style="24" customWidth="1"/>
    <col min="6170" max="6170" width="5.28515625" style="24" customWidth="1"/>
    <col min="6171" max="6171" width="0" style="24" hidden="1" customWidth="1"/>
    <col min="6172" max="6172" width="8.7109375" style="24" customWidth="1"/>
    <col min="6173" max="6173" width="9.5703125" style="24" customWidth="1"/>
    <col min="6174" max="6174" width="9.42578125" style="24" customWidth="1"/>
    <col min="6175" max="6175" width="10.7109375" style="24" customWidth="1"/>
    <col min="6176" max="6176" width="6.28515625" style="24" customWidth="1"/>
    <col min="6177" max="6177" width="13.28515625" style="24" customWidth="1"/>
    <col min="6178" max="6178" width="14.5703125" style="24" customWidth="1"/>
    <col min="6179" max="6305" width="9.140625" style="24"/>
    <col min="6306" max="6306" width="3.85546875" style="24" customWidth="1"/>
    <col min="6307" max="6307" width="44.140625" style="24" customWidth="1"/>
    <col min="6308" max="6308" width="9.5703125" style="24" customWidth="1"/>
    <col min="6309" max="6309" width="9" style="24" customWidth="1"/>
    <col min="6310" max="6310" width="14.28515625" style="24" customWidth="1"/>
    <col min="6311" max="6311" width="9.42578125" style="24" customWidth="1"/>
    <col min="6312" max="6312" width="11.42578125" style="24" customWidth="1"/>
    <col min="6313" max="6313" width="9.7109375" style="24" customWidth="1"/>
    <col min="6314" max="6314" width="13.28515625" style="24" customWidth="1"/>
    <col min="6315" max="6315" width="13.85546875" style="24" customWidth="1"/>
    <col min="6316" max="6316" width="19" style="24" customWidth="1"/>
    <col min="6317" max="6317" width="18.85546875" style="24" customWidth="1"/>
    <col min="6318" max="6318" width="14" style="24" customWidth="1"/>
    <col min="6319" max="6422" width="9.140625" style="24"/>
    <col min="6423" max="6423" width="3.85546875" style="24" customWidth="1"/>
    <col min="6424" max="6424" width="43.7109375" style="24" customWidth="1"/>
    <col min="6425" max="6425" width="9" style="24" customWidth="1"/>
    <col min="6426" max="6426" width="5.28515625" style="24" customWidth="1"/>
    <col min="6427" max="6427" width="0" style="24" hidden="1" customWidth="1"/>
    <col min="6428" max="6428" width="8.7109375" style="24" customWidth="1"/>
    <col min="6429" max="6429" width="9.5703125" style="24" customWidth="1"/>
    <col min="6430" max="6430" width="9.42578125" style="24" customWidth="1"/>
    <col min="6431" max="6431" width="10.7109375" style="24" customWidth="1"/>
    <col min="6432" max="6432" width="6.28515625" style="24" customWidth="1"/>
    <col min="6433" max="6433" width="13.28515625" style="24" customWidth="1"/>
    <col min="6434" max="6434" width="14.5703125" style="24" customWidth="1"/>
    <col min="6435" max="6561" width="9.140625" style="24"/>
    <col min="6562" max="6562" width="3.85546875" style="24" customWidth="1"/>
    <col min="6563" max="6563" width="44.140625" style="24" customWidth="1"/>
    <col min="6564" max="6564" width="9.5703125" style="24" customWidth="1"/>
    <col min="6565" max="6565" width="9" style="24" customWidth="1"/>
    <col min="6566" max="6566" width="14.28515625" style="24" customWidth="1"/>
    <col min="6567" max="6567" width="9.42578125" style="24" customWidth="1"/>
    <col min="6568" max="6568" width="11.42578125" style="24" customWidth="1"/>
    <col min="6569" max="6569" width="9.7109375" style="24" customWidth="1"/>
    <col min="6570" max="6570" width="13.28515625" style="24" customWidth="1"/>
    <col min="6571" max="6571" width="13.85546875" style="24" customWidth="1"/>
    <col min="6572" max="6572" width="19" style="24" customWidth="1"/>
    <col min="6573" max="6573" width="18.85546875" style="24" customWidth="1"/>
    <col min="6574" max="6574" width="14" style="24" customWidth="1"/>
    <col min="6575" max="6678" width="9.140625" style="24"/>
    <col min="6679" max="6679" width="3.85546875" style="24" customWidth="1"/>
    <col min="6680" max="6680" width="43.7109375" style="24" customWidth="1"/>
    <col min="6681" max="6681" width="9" style="24" customWidth="1"/>
    <col min="6682" max="6682" width="5.28515625" style="24" customWidth="1"/>
    <col min="6683" max="6683" width="0" style="24" hidden="1" customWidth="1"/>
    <col min="6684" max="6684" width="8.7109375" style="24" customWidth="1"/>
    <col min="6685" max="6685" width="9.5703125" style="24" customWidth="1"/>
    <col min="6686" max="6686" width="9.42578125" style="24" customWidth="1"/>
    <col min="6687" max="6687" width="10.7109375" style="24" customWidth="1"/>
    <col min="6688" max="6688" width="6.28515625" style="24" customWidth="1"/>
    <col min="6689" max="6689" width="13.28515625" style="24" customWidth="1"/>
    <col min="6690" max="6690" width="14.5703125" style="24" customWidth="1"/>
    <col min="6691" max="6817" width="9.140625" style="24"/>
    <col min="6818" max="6818" width="3.85546875" style="24" customWidth="1"/>
    <col min="6819" max="6819" width="44.140625" style="24" customWidth="1"/>
    <col min="6820" max="6820" width="9.5703125" style="24" customWidth="1"/>
    <col min="6821" max="6821" width="9" style="24" customWidth="1"/>
    <col min="6822" max="6822" width="14.28515625" style="24" customWidth="1"/>
    <col min="6823" max="6823" width="9.42578125" style="24" customWidth="1"/>
    <col min="6824" max="6824" width="11.42578125" style="24" customWidth="1"/>
    <col min="6825" max="6825" width="9.7109375" style="24" customWidth="1"/>
    <col min="6826" max="6826" width="13.28515625" style="24" customWidth="1"/>
    <col min="6827" max="6827" width="13.85546875" style="24" customWidth="1"/>
    <col min="6828" max="6828" width="19" style="24" customWidth="1"/>
    <col min="6829" max="6829" width="18.85546875" style="24" customWidth="1"/>
    <col min="6830" max="6830" width="14" style="24" customWidth="1"/>
    <col min="6831" max="6934" width="9.140625" style="24"/>
    <col min="6935" max="6935" width="3.85546875" style="24" customWidth="1"/>
    <col min="6936" max="6936" width="43.7109375" style="24" customWidth="1"/>
    <col min="6937" max="6937" width="9" style="24" customWidth="1"/>
    <col min="6938" max="6938" width="5.28515625" style="24" customWidth="1"/>
    <col min="6939" max="6939" width="0" style="24" hidden="1" customWidth="1"/>
    <col min="6940" max="6940" width="8.7109375" style="24" customWidth="1"/>
    <col min="6941" max="6941" width="9.5703125" style="24" customWidth="1"/>
    <col min="6942" max="6942" width="9.42578125" style="24" customWidth="1"/>
    <col min="6943" max="6943" width="10.7109375" style="24" customWidth="1"/>
    <col min="6944" max="6944" width="6.28515625" style="24" customWidth="1"/>
    <col min="6945" max="6945" width="13.28515625" style="24" customWidth="1"/>
    <col min="6946" max="6946" width="14.5703125" style="24" customWidth="1"/>
    <col min="6947" max="7073" width="9.140625" style="24"/>
    <col min="7074" max="7074" width="3.85546875" style="24" customWidth="1"/>
    <col min="7075" max="7075" width="44.140625" style="24" customWidth="1"/>
    <col min="7076" max="7076" width="9.5703125" style="24" customWidth="1"/>
    <col min="7077" max="7077" width="9" style="24" customWidth="1"/>
    <col min="7078" max="7078" width="14.28515625" style="24" customWidth="1"/>
    <col min="7079" max="7079" width="9.42578125" style="24" customWidth="1"/>
    <col min="7080" max="7080" width="11.42578125" style="24" customWidth="1"/>
    <col min="7081" max="7081" width="9.7109375" style="24" customWidth="1"/>
    <col min="7082" max="7082" width="13.28515625" style="24" customWidth="1"/>
    <col min="7083" max="7083" width="13.85546875" style="24" customWidth="1"/>
    <col min="7084" max="7084" width="19" style="24" customWidth="1"/>
    <col min="7085" max="7085" width="18.85546875" style="24" customWidth="1"/>
    <col min="7086" max="7086" width="14" style="24" customWidth="1"/>
    <col min="7087" max="7190" width="9.140625" style="24"/>
    <col min="7191" max="7191" width="3.85546875" style="24" customWidth="1"/>
    <col min="7192" max="7192" width="43.7109375" style="24" customWidth="1"/>
    <col min="7193" max="7193" width="9" style="24" customWidth="1"/>
    <col min="7194" max="7194" width="5.28515625" style="24" customWidth="1"/>
    <col min="7195" max="7195" width="0" style="24" hidden="1" customWidth="1"/>
    <col min="7196" max="7196" width="8.7109375" style="24" customWidth="1"/>
    <col min="7197" max="7197" width="9.5703125" style="24" customWidth="1"/>
    <col min="7198" max="7198" width="9.42578125" style="24" customWidth="1"/>
    <col min="7199" max="7199" width="10.7109375" style="24" customWidth="1"/>
    <col min="7200" max="7200" width="6.28515625" style="24" customWidth="1"/>
    <col min="7201" max="7201" width="13.28515625" style="24" customWidth="1"/>
    <col min="7202" max="7202" width="14.5703125" style="24" customWidth="1"/>
    <col min="7203" max="7329" width="9.140625" style="24"/>
    <col min="7330" max="7330" width="3.85546875" style="24" customWidth="1"/>
    <col min="7331" max="7331" width="44.140625" style="24" customWidth="1"/>
    <col min="7332" max="7332" width="9.5703125" style="24" customWidth="1"/>
    <col min="7333" max="7333" width="9" style="24" customWidth="1"/>
    <col min="7334" max="7334" width="14.28515625" style="24" customWidth="1"/>
    <col min="7335" max="7335" width="9.42578125" style="24" customWidth="1"/>
    <col min="7336" max="7336" width="11.42578125" style="24" customWidth="1"/>
    <col min="7337" max="7337" width="9.7109375" style="24" customWidth="1"/>
    <col min="7338" max="7338" width="13.28515625" style="24" customWidth="1"/>
    <col min="7339" max="7339" width="13.85546875" style="24" customWidth="1"/>
    <col min="7340" max="7340" width="19" style="24" customWidth="1"/>
    <col min="7341" max="7341" width="18.85546875" style="24" customWidth="1"/>
    <col min="7342" max="7342" width="14" style="24" customWidth="1"/>
    <col min="7343" max="7446" width="9.140625" style="24"/>
    <col min="7447" max="7447" width="3.85546875" style="24" customWidth="1"/>
    <col min="7448" max="7448" width="43.7109375" style="24" customWidth="1"/>
    <col min="7449" max="7449" width="9" style="24" customWidth="1"/>
    <col min="7450" max="7450" width="5.28515625" style="24" customWidth="1"/>
    <col min="7451" max="7451" width="0" style="24" hidden="1" customWidth="1"/>
    <col min="7452" max="7452" width="8.7109375" style="24" customWidth="1"/>
    <col min="7453" max="7453" width="9.5703125" style="24" customWidth="1"/>
    <col min="7454" max="7454" width="9.42578125" style="24" customWidth="1"/>
    <col min="7455" max="7455" width="10.7109375" style="24" customWidth="1"/>
    <col min="7456" max="7456" width="6.28515625" style="24" customWidth="1"/>
    <col min="7457" max="7457" width="13.28515625" style="24" customWidth="1"/>
    <col min="7458" max="7458" width="14.5703125" style="24" customWidth="1"/>
    <col min="7459" max="7585" width="9.140625" style="24"/>
    <col min="7586" max="7586" width="3.85546875" style="24" customWidth="1"/>
    <col min="7587" max="7587" width="44.140625" style="24" customWidth="1"/>
    <col min="7588" max="7588" width="9.5703125" style="24" customWidth="1"/>
    <col min="7589" max="7589" width="9" style="24" customWidth="1"/>
    <col min="7590" max="7590" width="14.28515625" style="24" customWidth="1"/>
    <col min="7591" max="7591" width="9.42578125" style="24" customWidth="1"/>
    <col min="7592" max="7592" width="11.42578125" style="24" customWidth="1"/>
    <col min="7593" max="7593" width="9.7109375" style="24" customWidth="1"/>
    <col min="7594" max="7594" width="13.28515625" style="24" customWidth="1"/>
    <col min="7595" max="7595" width="13.85546875" style="24" customWidth="1"/>
    <col min="7596" max="7596" width="19" style="24" customWidth="1"/>
    <col min="7597" max="7597" width="18.85546875" style="24" customWidth="1"/>
    <col min="7598" max="7598" width="14" style="24" customWidth="1"/>
    <col min="7599" max="7702" width="9.140625" style="24"/>
    <col min="7703" max="7703" width="3.85546875" style="24" customWidth="1"/>
    <col min="7704" max="7704" width="43.7109375" style="24" customWidth="1"/>
    <col min="7705" max="7705" width="9" style="24" customWidth="1"/>
    <col min="7706" max="7706" width="5.28515625" style="24" customWidth="1"/>
    <col min="7707" max="7707" width="0" style="24" hidden="1" customWidth="1"/>
    <col min="7708" max="7708" width="8.7109375" style="24" customWidth="1"/>
    <col min="7709" max="7709" width="9.5703125" style="24" customWidth="1"/>
    <col min="7710" max="7710" width="9.42578125" style="24" customWidth="1"/>
    <col min="7711" max="7711" width="10.7109375" style="24" customWidth="1"/>
    <col min="7712" max="7712" width="6.28515625" style="24" customWidth="1"/>
    <col min="7713" max="7713" width="13.28515625" style="24" customWidth="1"/>
    <col min="7714" max="7714" width="14.5703125" style="24" customWidth="1"/>
    <col min="7715" max="7841" width="9.140625" style="24"/>
    <col min="7842" max="7842" width="3.85546875" style="24" customWidth="1"/>
    <col min="7843" max="7843" width="44.140625" style="24" customWidth="1"/>
    <col min="7844" max="7844" width="9.5703125" style="24" customWidth="1"/>
    <col min="7845" max="7845" width="9" style="24" customWidth="1"/>
    <col min="7846" max="7846" width="14.28515625" style="24" customWidth="1"/>
    <col min="7847" max="7847" width="9.42578125" style="24" customWidth="1"/>
    <col min="7848" max="7848" width="11.42578125" style="24" customWidth="1"/>
    <col min="7849" max="7849" width="9.7109375" style="24" customWidth="1"/>
    <col min="7850" max="7850" width="13.28515625" style="24" customWidth="1"/>
    <col min="7851" max="7851" width="13.85546875" style="24" customWidth="1"/>
    <col min="7852" max="7852" width="19" style="24" customWidth="1"/>
    <col min="7853" max="7853" width="18.85546875" style="24" customWidth="1"/>
    <col min="7854" max="7854" width="14" style="24" customWidth="1"/>
    <col min="7855" max="7958" width="9.140625" style="24"/>
    <col min="7959" max="7959" width="3.85546875" style="24" customWidth="1"/>
    <col min="7960" max="7960" width="43.7109375" style="24" customWidth="1"/>
    <col min="7961" max="7961" width="9" style="24" customWidth="1"/>
    <col min="7962" max="7962" width="5.28515625" style="24" customWidth="1"/>
    <col min="7963" max="7963" width="0" style="24" hidden="1" customWidth="1"/>
    <col min="7964" max="7964" width="8.7109375" style="24" customWidth="1"/>
    <col min="7965" max="7965" width="9.5703125" style="24" customWidth="1"/>
    <col min="7966" max="7966" width="9.42578125" style="24" customWidth="1"/>
    <col min="7967" max="7967" width="10.7109375" style="24" customWidth="1"/>
    <col min="7968" max="7968" width="6.28515625" style="24" customWidth="1"/>
    <col min="7969" max="7969" width="13.28515625" style="24" customWidth="1"/>
    <col min="7970" max="7970" width="14.5703125" style="24" customWidth="1"/>
    <col min="7971" max="8097" width="9.140625" style="24"/>
    <col min="8098" max="8098" width="3.85546875" style="24" customWidth="1"/>
    <col min="8099" max="8099" width="44.140625" style="24" customWidth="1"/>
    <col min="8100" max="8100" width="9.5703125" style="24" customWidth="1"/>
    <col min="8101" max="8101" width="9" style="24" customWidth="1"/>
    <col min="8102" max="8102" width="14.28515625" style="24" customWidth="1"/>
    <col min="8103" max="8103" width="9.42578125" style="24" customWidth="1"/>
    <col min="8104" max="8104" width="11.42578125" style="24" customWidth="1"/>
    <col min="8105" max="8105" width="9.7109375" style="24" customWidth="1"/>
    <col min="8106" max="8106" width="13.28515625" style="24" customWidth="1"/>
    <col min="8107" max="8107" width="13.85546875" style="24" customWidth="1"/>
    <col min="8108" max="8108" width="19" style="24" customWidth="1"/>
    <col min="8109" max="8109" width="18.85546875" style="24" customWidth="1"/>
    <col min="8110" max="8110" width="14" style="24" customWidth="1"/>
    <col min="8111" max="8214" width="9.140625" style="24"/>
    <col min="8215" max="8215" width="3.85546875" style="24" customWidth="1"/>
    <col min="8216" max="8216" width="43.7109375" style="24" customWidth="1"/>
    <col min="8217" max="8217" width="9" style="24" customWidth="1"/>
    <col min="8218" max="8218" width="5.28515625" style="24" customWidth="1"/>
    <col min="8219" max="8219" width="0" style="24" hidden="1" customWidth="1"/>
    <col min="8220" max="8220" width="8.7109375" style="24" customWidth="1"/>
    <col min="8221" max="8221" width="9.5703125" style="24" customWidth="1"/>
    <col min="8222" max="8222" width="9.42578125" style="24" customWidth="1"/>
    <col min="8223" max="8223" width="10.7109375" style="24" customWidth="1"/>
    <col min="8224" max="8224" width="6.28515625" style="24" customWidth="1"/>
    <col min="8225" max="8225" width="13.28515625" style="24" customWidth="1"/>
    <col min="8226" max="8226" width="14.5703125" style="24" customWidth="1"/>
    <col min="8227" max="8353" width="9.140625" style="24"/>
    <col min="8354" max="8354" width="3.85546875" style="24" customWidth="1"/>
    <col min="8355" max="8355" width="44.140625" style="24" customWidth="1"/>
    <col min="8356" max="8356" width="9.5703125" style="24" customWidth="1"/>
    <col min="8357" max="8357" width="9" style="24" customWidth="1"/>
    <col min="8358" max="8358" width="14.28515625" style="24" customWidth="1"/>
    <col min="8359" max="8359" width="9.42578125" style="24" customWidth="1"/>
    <col min="8360" max="8360" width="11.42578125" style="24" customWidth="1"/>
    <col min="8361" max="8361" width="9.7109375" style="24" customWidth="1"/>
    <col min="8362" max="8362" width="13.28515625" style="24" customWidth="1"/>
    <col min="8363" max="8363" width="13.85546875" style="24" customWidth="1"/>
    <col min="8364" max="8364" width="19" style="24" customWidth="1"/>
    <col min="8365" max="8365" width="18.85546875" style="24" customWidth="1"/>
    <col min="8366" max="8366" width="14" style="24" customWidth="1"/>
    <col min="8367" max="8470" width="9.140625" style="24"/>
    <col min="8471" max="8471" width="3.85546875" style="24" customWidth="1"/>
    <col min="8472" max="8472" width="43.7109375" style="24" customWidth="1"/>
    <col min="8473" max="8473" width="9" style="24" customWidth="1"/>
    <col min="8474" max="8474" width="5.28515625" style="24" customWidth="1"/>
    <col min="8475" max="8475" width="0" style="24" hidden="1" customWidth="1"/>
    <col min="8476" max="8476" width="8.7109375" style="24" customWidth="1"/>
    <col min="8477" max="8477" width="9.5703125" style="24" customWidth="1"/>
    <col min="8478" max="8478" width="9.42578125" style="24" customWidth="1"/>
    <col min="8479" max="8479" width="10.7109375" style="24" customWidth="1"/>
    <col min="8480" max="8480" width="6.28515625" style="24" customWidth="1"/>
    <col min="8481" max="8481" width="13.28515625" style="24" customWidth="1"/>
    <col min="8482" max="8482" width="14.5703125" style="24" customWidth="1"/>
    <col min="8483" max="8609" width="9.140625" style="24"/>
    <col min="8610" max="8610" width="3.85546875" style="24" customWidth="1"/>
    <col min="8611" max="8611" width="44.140625" style="24" customWidth="1"/>
    <col min="8612" max="8612" width="9.5703125" style="24" customWidth="1"/>
    <col min="8613" max="8613" width="9" style="24" customWidth="1"/>
    <col min="8614" max="8614" width="14.28515625" style="24" customWidth="1"/>
    <col min="8615" max="8615" width="9.42578125" style="24" customWidth="1"/>
    <col min="8616" max="8616" width="11.42578125" style="24" customWidth="1"/>
    <col min="8617" max="8617" width="9.7109375" style="24" customWidth="1"/>
    <col min="8618" max="8618" width="13.28515625" style="24" customWidth="1"/>
    <col min="8619" max="8619" width="13.85546875" style="24" customWidth="1"/>
    <col min="8620" max="8620" width="19" style="24" customWidth="1"/>
    <col min="8621" max="8621" width="18.85546875" style="24" customWidth="1"/>
    <col min="8622" max="8622" width="14" style="24" customWidth="1"/>
    <col min="8623" max="8726" width="9.140625" style="24"/>
    <col min="8727" max="8727" width="3.85546875" style="24" customWidth="1"/>
    <col min="8728" max="8728" width="43.7109375" style="24" customWidth="1"/>
    <col min="8729" max="8729" width="9" style="24" customWidth="1"/>
    <col min="8730" max="8730" width="5.28515625" style="24" customWidth="1"/>
    <col min="8731" max="8731" width="0" style="24" hidden="1" customWidth="1"/>
    <col min="8732" max="8732" width="8.7109375" style="24" customWidth="1"/>
    <col min="8733" max="8733" width="9.5703125" style="24" customWidth="1"/>
    <col min="8734" max="8734" width="9.42578125" style="24" customWidth="1"/>
    <col min="8735" max="8735" width="10.7109375" style="24" customWidth="1"/>
    <col min="8736" max="8736" width="6.28515625" style="24" customWidth="1"/>
    <col min="8737" max="8737" width="13.28515625" style="24" customWidth="1"/>
    <col min="8738" max="8738" width="14.5703125" style="24" customWidth="1"/>
    <col min="8739" max="8865" width="9.140625" style="24"/>
    <col min="8866" max="8866" width="3.85546875" style="24" customWidth="1"/>
    <col min="8867" max="8867" width="44.140625" style="24" customWidth="1"/>
    <col min="8868" max="8868" width="9.5703125" style="24" customWidth="1"/>
    <col min="8869" max="8869" width="9" style="24" customWidth="1"/>
    <col min="8870" max="8870" width="14.28515625" style="24" customWidth="1"/>
    <col min="8871" max="8871" width="9.42578125" style="24" customWidth="1"/>
    <col min="8872" max="8872" width="11.42578125" style="24" customWidth="1"/>
    <col min="8873" max="8873" width="9.7109375" style="24" customWidth="1"/>
    <col min="8874" max="8874" width="13.28515625" style="24" customWidth="1"/>
    <col min="8875" max="8875" width="13.85546875" style="24" customWidth="1"/>
    <col min="8876" max="8876" width="19" style="24" customWidth="1"/>
    <col min="8877" max="8877" width="18.85546875" style="24" customWidth="1"/>
    <col min="8878" max="8878" width="14" style="24" customWidth="1"/>
    <col min="8879" max="8982" width="9.140625" style="24"/>
    <col min="8983" max="8983" width="3.85546875" style="24" customWidth="1"/>
    <col min="8984" max="8984" width="43.7109375" style="24" customWidth="1"/>
    <col min="8985" max="8985" width="9" style="24" customWidth="1"/>
    <col min="8986" max="8986" width="5.28515625" style="24" customWidth="1"/>
    <col min="8987" max="8987" width="0" style="24" hidden="1" customWidth="1"/>
    <col min="8988" max="8988" width="8.7109375" style="24" customWidth="1"/>
    <col min="8989" max="8989" width="9.5703125" style="24" customWidth="1"/>
    <col min="8990" max="8990" width="9.42578125" style="24" customWidth="1"/>
    <col min="8991" max="8991" width="10.7109375" style="24" customWidth="1"/>
    <col min="8992" max="8992" width="6.28515625" style="24" customWidth="1"/>
    <col min="8993" max="8993" width="13.28515625" style="24" customWidth="1"/>
    <col min="8994" max="8994" width="14.5703125" style="24" customWidth="1"/>
    <col min="8995" max="9121" width="9.140625" style="24"/>
    <col min="9122" max="9122" width="3.85546875" style="24" customWidth="1"/>
    <col min="9123" max="9123" width="44.140625" style="24" customWidth="1"/>
    <col min="9124" max="9124" width="9.5703125" style="24" customWidth="1"/>
    <col min="9125" max="9125" width="9" style="24" customWidth="1"/>
    <col min="9126" max="9126" width="14.28515625" style="24" customWidth="1"/>
    <col min="9127" max="9127" width="9.42578125" style="24" customWidth="1"/>
    <col min="9128" max="9128" width="11.42578125" style="24" customWidth="1"/>
    <col min="9129" max="9129" width="9.7109375" style="24" customWidth="1"/>
    <col min="9130" max="9130" width="13.28515625" style="24" customWidth="1"/>
    <col min="9131" max="9131" width="13.85546875" style="24" customWidth="1"/>
    <col min="9132" max="9132" width="19" style="24" customWidth="1"/>
    <col min="9133" max="9133" width="18.85546875" style="24" customWidth="1"/>
    <col min="9134" max="9134" width="14" style="24" customWidth="1"/>
    <col min="9135" max="9238" width="9.140625" style="24"/>
    <col min="9239" max="9239" width="3.85546875" style="24" customWidth="1"/>
    <col min="9240" max="9240" width="43.7109375" style="24" customWidth="1"/>
    <col min="9241" max="9241" width="9" style="24" customWidth="1"/>
    <col min="9242" max="9242" width="5.28515625" style="24" customWidth="1"/>
    <col min="9243" max="9243" width="0" style="24" hidden="1" customWidth="1"/>
    <col min="9244" max="9244" width="8.7109375" style="24" customWidth="1"/>
    <col min="9245" max="9245" width="9.5703125" style="24" customWidth="1"/>
    <col min="9246" max="9246" width="9.42578125" style="24" customWidth="1"/>
    <col min="9247" max="9247" width="10.7109375" style="24" customWidth="1"/>
    <col min="9248" max="9248" width="6.28515625" style="24" customWidth="1"/>
    <col min="9249" max="9249" width="13.28515625" style="24" customWidth="1"/>
    <col min="9250" max="9250" width="14.5703125" style="24" customWidth="1"/>
    <col min="9251" max="9377" width="9.140625" style="24"/>
    <col min="9378" max="9378" width="3.85546875" style="24" customWidth="1"/>
    <col min="9379" max="9379" width="44.140625" style="24" customWidth="1"/>
    <col min="9380" max="9380" width="9.5703125" style="24" customWidth="1"/>
    <col min="9381" max="9381" width="9" style="24" customWidth="1"/>
    <col min="9382" max="9382" width="14.28515625" style="24" customWidth="1"/>
    <col min="9383" max="9383" width="9.42578125" style="24" customWidth="1"/>
    <col min="9384" max="9384" width="11.42578125" style="24" customWidth="1"/>
    <col min="9385" max="9385" width="9.7109375" style="24" customWidth="1"/>
    <col min="9386" max="9386" width="13.28515625" style="24" customWidth="1"/>
    <col min="9387" max="9387" width="13.85546875" style="24" customWidth="1"/>
    <col min="9388" max="9388" width="19" style="24" customWidth="1"/>
    <col min="9389" max="9389" width="18.85546875" style="24" customWidth="1"/>
    <col min="9390" max="9390" width="14" style="24" customWidth="1"/>
    <col min="9391" max="9494" width="9.140625" style="24"/>
    <col min="9495" max="9495" width="3.85546875" style="24" customWidth="1"/>
    <col min="9496" max="9496" width="43.7109375" style="24" customWidth="1"/>
    <col min="9497" max="9497" width="9" style="24" customWidth="1"/>
    <col min="9498" max="9498" width="5.28515625" style="24" customWidth="1"/>
    <col min="9499" max="9499" width="0" style="24" hidden="1" customWidth="1"/>
    <col min="9500" max="9500" width="8.7109375" style="24" customWidth="1"/>
    <col min="9501" max="9501" width="9.5703125" style="24" customWidth="1"/>
    <col min="9502" max="9502" width="9.42578125" style="24" customWidth="1"/>
    <col min="9503" max="9503" width="10.7109375" style="24" customWidth="1"/>
    <col min="9504" max="9504" width="6.28515625" style="24" customWidth="1"/>
    <col min="9505" max="9505" width="13.28515625" style="24" customWidth="1"/>
    <col min="9506" max="9506" width="14.5703125" style="24" customWidth="1"/>
    <col min="9507" max="9633" width="9.140625" style="24"/>
    <col min="9634" max="9634" width="3.85546875" style="24" customWidth="1"/>
    <col min="9635" max="9635" width="44.140625" style="24" customWidth="1"/>
    <col min="9636" max="9636" width="9.5703125" style="24" customWidth="1"/>
    <col min="9637" max="9637" width="9" style="24" customWidth="1"/>
    <col min="9638" max="9638" width="14.28515625" style="24" customWidth="1"/>
    <col min="9639" max="9639" width="9.42578125" style="24" customWidth="1"/>
    <col min="9640" max="9640" width="11.42578125" style="24" customWidth="1"/>
    <col min="9641" max="9641" width="9.7109375" style="24" customWidth="1"/>
    <col min="9642" max="9642" width="13.28515625" style="24" customWidth="1"/>
    <col min="9643" max="9643" width="13.85546875" style="24" customWidth="1"/>
    <col min="9644" max="9644" width="19" style="24" customWidth="1"/>
    <col min="9645" max="9645" width="18.85546875" style="24" customWidth="1"/>
    <col min="9646" max="9646" width="14" style="24" customWidth="1"/>
    <col min="9647" max="9750" width="9.140625" style="24"/>
    <col min="9751" max="9751" width="3.85546875" style="24" customWidth="1"/>
    <col min="9752" max="9752" width="43.7109375" style="24" customWidth="1"/>
    <col min="9753" max="9753" width="9" style="24" customWidth="1"/>
    <col min="9754" max="9754" width="5.28515625" style="24" customWidth="1"/>
    <col min="9755" max="9755" width="0" style="24" hidden="1" customWidth="1"/>
    <col min="9756" max="9756" width="8.7109375" style="24" customWidth="1"/>
    <col min="9757" max="9757" width="9.5703125" style="24" customWidth="1"/>
    <col min="9758" max="9758" width="9.42578125" style="24" customWidth="1"/>
    <col min="9759" max="9759" width="10.7109375" style="24" customWidth="1"/>
    <col min="9760" max="9760" width="6.28515625" style="24" customWidth="1"/>
    <col min="9761" max="9761" width="13.28515625" style="24" customWidth="1"/>
    <col min="9762" max="9762" width="14.5703125" style="24" customWidth="1"/>
    <col min="9763" max="9889" width="9.140625" style="24"/>
    <col min="9890" max="9890" width="3.85546875" style="24" customWidth="1"/>
    <col min="9891" max="9891" width="44.140625" style="24" customWidth="1"/>
    <col min="9892" max="9892" width="9.5703125" style="24" customWidth="1"/>
    <col min="9893" max="9893" width="9" style="24" customWidth="1"/>
    <col min="9894" max="9894" width="14.28515625" style="24" customWidth="1"/>
    <col min="9895" max="9895" width="9.42578125" style="24" customWidth="1"/>
    <col min="9896" max="9896" width="11.42578125" style="24" customWidth="1"/>
    <col min="9897" max="9897" width="9.7109375" style="24" customWidth="1"/>
    <col min="9898" max="9898" width="13.28515625" style="24" customWidth="1"/>
    <col min="9899" max="9899" width="13.85546875" style="24" customWidth="1"/>
    <col min="9900" max="9900" width="19" style="24" customWidth="1"/>
    <col min="9901" max="9901" width="18.85546875" style="24" customWidth="1"/>
    <col min="9902" max="9902" width="14" style="24" customWidth="1"/>
    <col min="9903" max="10006" width="9.140625" style="24"/>
    <col min="10007" max="10007" width="3.85546875" style="24" customWidth="1"/>
    <col min="10008" max="10008" width="43.7109375" style="24" customWidth="1"/>
    <col min="10009" max="10009" width="9" style="24" customWidth="1"/>
    <col min="10010" max="10010" width="5.28515625" style="24" customWidth="1"/>
    <col min="10011" max="10011" width="0" style="24" hidden="1" customWidth="1"/>
    <col min="10012" max="10012" width="8.7109375" style="24" customWidth="1"/>
    <col min="10013" max="10013" width="9.5703125" style="24" customWidth="1"/>
    <col min="10014" max="10014" width="9.42578125" style="24" customWidth="1"/>
    <col min="10015" max="10015" width="10.7109375" style="24" customWidth="1"/>
    <col min="10016" max="10016" width="6.28515625" style="24" customWidth="1"/>
    <col min="10017" max="10017" width="13.28515625" style="24" customWidth="1"/>
    <col min="10018" max="10018" width="14.5703125" style="24" customWidth="1"/>
    <col min="10019" max="10145" width="9.140625" style="24"/>
    <col min="10146" max="10146" width="3.85546875" style="24" customWidth="1"/>
    <col min="10147" max="10147" width="44.140625" style="24" customWidth="1"/>
    <col min="10148" max="10148" width="9.5703125" style="24" customWidth="1"/>
    <col min="10149" max="10149" width="9" style="24" customWidth="1"/>
    <col min="10150" max="10150" width="14.28515625" style="24" customWidth="1"/>
    <col min="10151" max="10151" width="9.42578125" style="24" customWidth="1"/>
    <col min="10152" max="10152" width="11.42578125" style="24" customWidth="1"/>
    <col min="10153" max="10153" width="9.7109375" style="24" customWidth="1"/>
    <col min="10154" max="10154" width="13.28515625" style="24" customWidth="1"/>
    <col min="10155" max="10155" width="13.85546875" style="24" customWidth="1"/>
    <col min="10156" max="10156" width="19" style="24" customWidth="1"/>
    <col min="10157" max="10157" width="18.85546875" style="24" customWidth="1"/>
    <col min="10158" max="10158" width="14" style="24" customWidth="1"/>
    <col min="10159" max="10262" width="9.140625" style="24"/>
    <col min="10263" max="10263" width="3.85546875" style="24" customWidth="1"/>
    <col min="10264" max="10264" width="43.7109375" style="24" customWidth="1"/>
    <col min="10265" max="10265" width="9" style="24" customWidth="1"/>
    <col min="10266" max="10266" width="5.28515625" style="24" customWidth="1"/>
    <col min="10267" max="10267" width="0" style="24" hidden="1" customWidth="1"/>
    <col min="10268" max="10268" width="8.7109375" style="24" customWidth="1"/>
    <col min="10269" max="10269" width="9.5703125" style="24" customWidth="1"/>
    <col min="10270" max="10270" width="9.42578125" style="24" customWidth="1"/>
    <col min="10271" max="10271" width="10.7109375" style="24" customWidth="1"/>
    <col min="10272" max="10272" width="6.28515625" style="24" customWidth="1"/>
    <col min="10273" max="10273" width="13.28515625" style="24" customWidth="1"/>
    <col min="10274" max="10274" width="14.5703125" style="24" customWidth="1"/>
    <col min="10275" max="10401" width="9.140625" style="24"/>
    <col min="10402" max="10402" width="3.85546875" style="24" customWidth="1"/>
    <col min="10403" max="10403" width="44.140625" style="24" customWidth="1"/>
    <col min="10404" max="10404" width="9.5703125" style="24" customWidth="1"/>
    <col min="10405" max="10405" width="9" style="24" customWidth="1"/>
    <col min="10406" max="10406" width="14.28515625" style="24" customWidth="1"/>
    <col min="10407" max="10407" width="9.42578125" style="24" customWidth="1"/>
    <col min="10408" max="10408" width="11.42578125" style="24" customWidth="1"/>
    <col min="10409" max="10409" width="9.7109375" style="24" customWidth="1"/>
    <col min="10410" max="10410" width="13.28515625" style="24" customWidth="1"/>
    <col min="10411" max="10411" width="13.85546875" style="24" customWidth="1"/>
    <col min="10412" max="10412" width="19" style="24" customWidth="1"/>
    <col min="10413" max="10413" width="18.85546875" style="24" customWidth="1"/>
    <col min="10414" max="10414" width="14" style="24" customWidth="1"/>
    <col min="10415" max="10518" width="9.140625" style="24"/>
    <col min="10519" max="10519" width="3.85546875" style="24" customWidth="1"/>
    <col min="10520" max="10520" width="43.7109375" style="24" customWidth="1"/>
    <col min="10521" max="10521" width="9" style="24" customWidth="1"/>
    <col min="10522" max="10522" width="5.28515625" style="24" customWidth="1"/>
    <col min="10523" max="10523" width="0" style="24" hidden="1" customWidth="1"/>
    <col min="10524" max="10524" width="8.7109375" style="24" customWidth="1"/>
    <col min="10525" max="10525" width="9.5703125" style="24" customWidth="1"/>
    <col min="10526" max="10526" width="9.42578125" style="24" customWidth="1"/>
    <col min="10527" max="10527" width="10.7109375" style="24" customWidth="1"/>
    <col min="10528" max="10528" width="6.28515625" style="24" customWidth="1"/>
    <col min="10529" max="10529" width="13.28515625" style="24" customWidth="1"/>
    <col min="10530" max="10530" width="14.5703125" style="24" customWidth="1"/>
    <col min="10531" max="10657" width="9.140625" style="24"/>
    <col min="10658" max="10658" width="3.85546875" style="24" customWidth="1"/>
    <col min="10659" max="10659" width="44.140625" style="24" customWidth="1"/>
    <col min="10660" max="10660" width="9.5703125" style="24" customWidth="1"/>
    <col min="10661" max="10661" width="9" style="24" customWidth="1"/>
    <col min="10662" max="10662" width="14.28515625" style="24" customWidth="1"/>
    <col min="10663" max="10663" width="9.42578125" style="24" customWidth="1"/>
    <col min="10664" max="10664" width="11.42578125" style="24" customWidth="1"/>
    <col min="10665" max="10665" width="9.7109375" style="24" customWidth="1"/>
    <col min="10666" max="10666" width="13.28515625" style="24" customWidth="1"/>
    <col min="10667" max="10667" width="13.85546875" style="24" customWidth="1"/>
    <col min="10668" max="10668" width="19" style="24" customWidth="1"/>
    <col min="10669" max="10669" width="18.85546875" style="24" customWidth="1"/>
    <col min="10670" max="10670" width="14" style="24" customWidth="1"/>
    <col min="10671" max="10774" width="9.140625" style="24"/>
    <col min="10775" max="10775" width="3.85546875" style="24" customWidth="1"/>
    <col min="10776" max="10776" width="43.7109375" style="24" customWidth="1"/>
    <col min="10777" max="10777" width="9" style="24" customWidth="1"/>
    <col min="10778" max="10778" width="5.28515625" style="24" customWidth="1"/>
    <col min="10779" max="10779" width="0" style="24" hidden="1" customWidth="1"/>
    <col min="10780" max="10780" width="8.7109375" style="24" customWidth="1"/>
    <col min="10781" max="10781" width="9.5703125" style="24" customWidth="1"/>
    <col min="10782" max="10782" width="9.42578125" style="24" customWidth="1"/>
    <col min="10783" max="10783" width="10.7109375" style="24" customWidth="1"/>
    <col min="10784" max="10784" width="6.28515625" style="24" customWidth="1"/>
    <col min="10785" max="10785" width="13.28515625" style="24" customWidth="1"/>
    <col min="10786" max="10786" width="14.5703125" style="24" customWidth="1"/>
    <col min="10787" max="10913" width="9.140625" style="24"/>
    <col min="10914" max="10914" width="3.85546875" style="24" customWidth="1"/>
    <col min="10915" max="10915" width="44.140625" style="24" customWidth="1"/>
    <col min="10916" max="10916" width="9.5703125" style="24" customWidth="1"/>
    <col min="10917" max="10917" width="9" style="24" customWidth="1"/>
    <col min="10918" max="10918" width="14.28515625" style="24" customWidth="1"/>
    <col min="10919" max="10919" width="9.42578125" style="24" customWidth="1"/>
    <col min="10920" max="10920" width="11.42578125" style="24" customWidth="1"/>
    <col min="10921" max="10921" width="9.7109375" style="24" customWidth="1"/>
    <col min="10922" max="10922" width="13.28515625" style="24" customWidth="1"/>
    <col min="10923" max="10923" width="13.85546875" style="24" customWidth="1"/>
    <col min="10924" max="10924" width="19" style="24" customWidth="1"/>
    <col min="10925" max="10925" width="18.85546875" style="24" customWidth="1"/>
    <col min="10926" max="10926" width="14" style="24" customWidth="1"/>
    <col min="10927" max="11030" width="9.140625" style="24"/>
    <col min="11031" max="11031" width="3.85546875" style="24" customWidth="1"/>
    <col min="11032" max="11032" width="43.7109375" style="24" customWidth="1"/>
    <col min="11033" max="11033" width="9" style="24" customWidth="1"/>
    <col min="11034" max="11034" width="5.28515625" style="24" customWidth="1"/>
    <col min="11035" max="11035" width="0" style="24" hidden="1" customWidth="1"/>
    <col min="11036" max="11036" width="8.7109375" style="24" customWidth="1"/>
    <col min="11037" max="11037" width="9.5703125" style="24" customWidth="1"/>
    <col min="11038" max="11038" width="9.42578125" style="24" customWidth="1"/>
    <col min="11039" max="11039" width="10.7109375" style="24" customWidth="1"/>
    <col min="11040" max="11040" width="6.28515625" style="24" customWidth="1"/>
    <col min="11041" max="11041" width="13.28515625" style="24" customWidth="1"/>
    <col min="11042" max="11042" width="14.5703125" style="24" customWidth="1"/>
    <col min="11043" max="11169" width="9.140625" style="24"/>
    <col min="11170" max="11170" width="3.85546875" style="24" customWidth="1"/>
    <col min="11171" max="11171" width="44.140625" style="24" customWidth="1"/>
    <col min="11172" max="11172" width="9.5703125" style="24" customWidth="1"/>
    <col min="11173" max="11173" width="9" style="24" customWidth="1"/>
    <col min="11174" max="11174" width="14.28515625" style="24" customWidth="1"/>
    <col min="11175" max="11175" width="9.42578125" style="24" customWidth="1"/>
    <col min="11176" max="11176" width="11.42578125" style="24" customWidth="1"/>
    <col min="11177" max="11177" width="9.7109375" style="24" customWidth="1"/>
    <col min="11178" max="11178" width="13.28515625" style="24" customWidth="1"/>
    <col min="11179" max="11179" width="13.85546875" style="24" customWidth="1"/>
    <col min="11180" max="11180" width="19" style="24" customWidth="1"/>
    <col min="11181" max="11181" width="18.85546875" style="24" customWidth="1"/>
    <col min="11182" max="11182" width="14" style="24" customWidth="1"/>
    <col min="11183" max="11286" width="9.140625" style="24"/>
    <col min="11287" max="11287" width="3.85546875" style="24" customWidth="1"/>
    <col min="11288" max="11288" width="43.7109375" style="24" customWidth="1"/>
    <col min="11289" max="11289" width="9" style="24" customWidth="1"/>
    <col min="11290" max="11290" width="5.28515625" style="24" customWidth="1"/>
    <col min="11291" max="11291" width="0" style="24" hidden="1" customWidth="1"/>
    <col min="11292" max="11292" width="8.7109375" style="24" customWidth="1"/>
    <col min="11293" max="11293" width="9.5703125" style="24" customWidth="1"/>
    <col min="11294" max="11294" width="9.42578125" style="24" customWidth="1"/>
    <col min="11295" max="11295" width="10.7109375" style="24" customWidth="1"/>
    <col min="11296" max="11296" width="6.28515625" style="24" customWidth="1"/>
    <col min="11297" max="11297" width="13.28515625" style="24" customWidth="1"/>
    <col min="11298" max="11298" width="14.5703125" style="24" customWidth="1"/>
    <col min="11299" max="11425" width="9.140625" style="24"/>
    <col min="11426" max="11426" width="3.85546875" style="24" customWidth="1"/>
    <col min="11427" max="11427" width="44.140625" style="24" customWidth="1"/>
    <col min="11428" max="11428" width="9.5703125" style="24" customWidth="1"/>
    <col min="11429" max="11429" width="9" style="24" customWidth="1"/>
    <col min="11430" max="11430" width="14.28515625" style="24" customWidth="1"/>
    <col min="11431" max="11431" width="9.42578125" style="24" customWidth="1"/>
    <col min="11432" max="11432" width="11.42578125" style="24" customWidth="1"/>
    <col min="11433" max="11433" width="9.7109375" style="24" customWidth="1"/>
    <col min="11434" max="11434" width="13.28515625" style="24" customWidth="1"/>
    <col min="11435" max="11435" width="13.85546875" style="24" customWidth="1"/>
    <col min="11436" max="11436" width="19" style="24" customWidth="1"/>
    <col min="11437" max="11437" width="18.85546875" style="24" customWidth="1"/>
    <col min="11438" max="11438" width="14" style="24" customWidth="1"/>
    <col min="11439" max="11542" width="9.140625" style="24"/>
    <col min="11543" max="11543" width="3.85546875" style="24" customWidth="1"/>
    <col min="11544" max="11544" width="43.7109375" style="24" customWidth="1"/>
    <col min="11545" max="11545" width="9" style="24" customWidth="1"/>
    <col min="11546" max="11546" width="5.28515625" style="24" customWidth="1"/>
    <col min="11547" max="11547" width="0" style="24" hidden="1" customWidth="1"/>
    <col min="11548" max="11548" width="8.7109375" style="24" customWidth="1"/>
    <col min="11549" max="11549" width="9.5703125" style="24" customWidth="1"/>
    <col min="11550" max="11550" width="9.42578125" style="24" customWidth="1"/>
    <col min="11551" max="11551" width="10.7109375" style="24" customWidth="1"/>
    <col min="11552" max="11552" width="6.28515625" style="24" customWidth="1"/>
    <col min="11553" max="11553" width="13.28515625" style="24" customWidth="1"/>
    <col min="11554" max="11554" width="14.5703125" style="24" customWidth="1"/>
    <col min="11555" max="11681" width="9.140625" style="24"/>
    <col min="11682" max="11682" width="3.85546875" style="24" customWidth="1"/>
    <col min="11683" max="11683" width="44.140625" style="24" customWidth="1"/>
    <col min="11684" max="11684" width="9.5703125" style="24" customWidth="1"/>
    <col min="11685" max="11685" width="9" style="24" customWidth="1"/>
    <col min="11686" max="11686" width="14.28515625" style="24" customWidth="1"/>
    <col min="11687" max="11687" width="9.42578125" style="24" customWidth="1"/>
    <col min="11688" max="11688" width="11.42578125" style="24" customWidth="1"/>
    <col min="11689" max="11689" width="9.7109375" style="24" customWidth="1"/>
    <col min="11690" max="11690" width="13.28515625" style="24" customWidth="1"/>
    <col min="11691" max="11691" width="13.85546875" style="24" customWidth="1"/>
    <col min="11692" max="11692" width="19" style="24" customWidth="1"/>
    <col min="11693" max="11693" width="18.85546875" style="24" customWidth="1"/>
    <col min="11694" max="11694" width="14" style="24" customWidth="1"/>
    <col min="11695" max="11798" width="9.140625" style="24"/>
    <col min="11799" max="11799" width="3.85546875" style="24" customWidth="1"/>
    <col min="11800" max="11800" width="43.7109375" style="24" customWidth="1"/>
    <col min="11801" max="11801" width="9" style="24" customWidth="1"/>
    <col min="11802" max="11802" width="5.28515625" style="24" customWidth="1"/>
    <col min="11803" max="11803" width="0" style="24" hidden="1" customWidth="1"/>
    <col min="11804" max="11804" width="8.7109375" style="24" customWidth="1"/>
    <col min="11805" max="11805" width="9.5703125" style="24" customWidth="1"/>
    <col min="11806" max="11806" width="9.42578125" style="24" customWidth="1"/>
    <col min="11807" max="11807" width="10.7109375" style="24" customWidth="1"/>
    <col min="11808" max="11808" width="6.28515625" style="24" customWidth="1"/>
    <col min="11809" max="11809" width="13.28515625" style="24" customWidth="1"/>
    <col min="11810" max="11810" width="14.5703125" style="24" customWidth="1"/>
    <col min="11811" max="11937" width="9.140625" style="24"/>
    <col min="11938" max="11938" width="3.85546875" style="24" customWidth="1"/>
    <col min="11939" max="11939" width="44.140625" style="24" customWidth="1"/>
    <col min="11940" max="11940" width="9.5703125" style="24" customWidth="1"/>
    <col min="11941" max="11941" width="9" style="24" customWidth="1"/>
    <col min="11942" max="11942" width="14.28515625" style="24" customWidth="1"/>
    <col min="11943" max="11943" width="9.42578125" style="24" customWidth="1"/>
    <col min="11944" max="11944" width="11.42578125" style="24" customWidth="1"/>
    <col min="11945" max="11945" width="9.7109375" style="24" customWidth="1"/>
    <col min="11946" max="11946" width="13.28515625" style="24" customWidth="1"/>
    <col min="11947" max="11947" width="13.85546875" style="24" customWidth="1"/>
    <col min="11948" max="11948" width="19" style="24" customWidth="1"/>
    <col min="11949" max="11949" width="18.85546875" style="24" customWidth="1"/>
    <col min="11950" max="11950" width="14" style="24" customWidth="1"/>
    <col min="11951" max="12054" width="9.140625" style="24"/>
    <col min="12055" max="12055" width="3.85546875" style="24" customWidth="1"/>
    <col min="12056" max="12056" width="43.7109375" style="24" customWidth="1"/>
    <col min="12057" max="12057" width="9" style="24" customWidth="1"/>
    <col min="12058" max="12058" width="5.28515625" style="24" customWidth="1"/>
    <col min="12059" max="12059" width="0" style="24" hidden="1" customWidth="1"/>
    <col min="12060" max="12060" width="8.7109375" style="24" customWidth="1"/>
    <col min="12061" max="12061" width="9.5703125" style="24" customWidth="1"/>
    <col min="12062" max="12062" width="9.42578125" style="24" customWidth="1"/>
    <col min="12063" max="12063" width="10.7109375" style="24" customWidth="1"/>
    <col min="12064" max="12064" width="6.28515625" style="24" customWidth="1"/>
    <col min="12065" max="12065" width="13.28515625" style="24" customWidth="1"/>
    <col min="12066" max="12066" width="14.5703125" style="24" customWidth="1"/>
    <col min="12067" max="12193" width="9.140625" style="24"/>
    <col min="12194" max="12194" width="3.85546875" style="24" customWidth="1"/>
    <col min="12195" max="12195" width="44.140625" style="24" customWidth="1"/>
    <col min="12196" max="12196" width="9.5703125" style="24" customWidth="1"/>
    <col min="12197" max="12197" width="9" style="24" customWidth="1"/>
    <col min="12198" max="12198" width="14.28515625" style="24" customWidth="1"/>
    <col min="12199" max="12199" width="9.42578125" style="24" customWidth="1"/>
    <col min="12200" max="12200" width="11.42578125" style="24" customWidth="1"/>
    <col min="12201" max="12201" width="9.7109375" style="24" customWidth="1"/>
    <col min="12202" max="12202" width="13.28515625" style="24" customWidth="1"/>
    <col min="12203" max="12203" width="13.85546875" style="24" customWidth="1"/>
    <col min="12204" max="12204" width="19" style="24" customWidth="1"/>
    <col min="12205" max="12205" width="18.85546875" style="24" customWidth="1"/>
    <col min="12206" max="12206" width="14" style="24" customWidth="1"/>
    <col min="12207" max="12310" width="9.140625" style="24"/>
    <col min="12311" max="12311" width="3.85546875" style="24" customWidth="1"/>
    <col min="12312" max="12312" width="43.7109375" style="24" customWidth="1"/>
    <col min="12313" max="12313" width="9" style="24" customWidth="1"/>
    <col min="12314" max="12314" width="5.28515625" style="24" customWidth="1"/>
    <col min="12315" max="12315" width="0" style="24" hidden="1" customWidth="1"/>
    <col min="12316" max="12316" width="8.7109375" style="24" customWidth="1"/>
    <col min="12317" max="12317" width="9.5703125" style="24" customWidth="1"/>
    <col min="12318" max="12318" width="9.42578125" style="24" customWidth="1"/>
    <col min="12319" max="12319" width="10.7109375" style="24" customWidth="1"/>
    <col min="12320" max="12320" width="6.28515625" style="24" customWidth="1"/>
    <col min="12321" max="12321" width="13.28515625" style="24" customWidth="1"/>
    <col min="12322" max="12322" width="14.5703125" style="24" customWidth="1"/>
    <col min="12323" max="12449" width="9.140625" style="24"/>
    <col min="12450" max="12450" width="3.85546875" style="24" customWidth="1"/>
    <col min="12451" max="12451" width="44.140625" style="24" customWidth="1"/>
    <col min="12452" max="12452" width="9.5703125" style="24" customWidth="1"/>
    <col min="12453" max="12453" width="9" style="24" customWidth="1"/>
    <col min="12454" max="12454" width="14.28515625" style="24" customWidth="1"/>
    <col min="12455" max="12455" width="9.42578125" style="24" customWidth="1"/>
    <col min="12456" max="12456" width="11.42578125" style="24" customWidth="1"/>
    <col min="12457" max="12457" width="9.7109375" style="24" customWidth="1"/>
    <col min="12458" max="12458" width="13.28515625" style="24" customWidth="1"/>
    <col min="12459" max="12459" width="13.85546875" style="24" customWidth="1"/>
    <col min="12460" max="12460" width="19" style="24" customWidth="1"/>
    <col min="12461" max="12461" width="18.85546875" style="24" customWidth="1"/>
    <col min="12462" max="12462" width="14" style="24" customWidth="1"/>
    <col min="12463" max="12566" width="9.140625" style="24"/>
    <col min="12567" max="12567" width="3.85546875" style="24" customWidth="1"/>
    <col min="12568" max="12568" width="43.7109375" style="24" customWidth="1"/>
    <col min="12569" max="12569" width="9" style="24" customWidth="1"/>
    <col min="12570" max="12570" width="5.28515625" style="24" customWidth="1"/>
    <col min="12571" max="12571" width="0" style="24" hidden="1" customWidth="1"/>
    <col min="12572" max="12572" width="8.7109375" style="24" customWidth="1"/>
    <col min="12573" max="12573" width="9.5703125" style="24" customWidth="1"/>
    <col min="12574" max="12574" width="9.42578125" style="24" customWidth="1"/>
    <col min="12575" max="12575" width="10.7109375" style="24" customWidth="1"/>
    <col min="12576" max="12576" width="6.28515625" style="24" customWidth="1"/>
    <col min="12577" max="12577" width="13.28515625" style="24" customWidth="1"/>
    <col min="12578" max="12578" width="14.5703125" style="24" customWidth="1"/>
    <col min="12579" max="12705" width="9.140625" style="24"/>
    <col min="12706" max="12706" width="3.85546875" style="24" customWidth="1"/>
    <col min="12707" max="12707" width="44.140625" style="24" customWidth="1"/>
    <col min="12708" max="12708" width="9.5703125" style="24" customWidth="1"/>
    <col min="12709" max="12709" width="9" style="24" customWidth="1"/>
    <col min="12710" max="12710" width="14.28515625" style="24" customWidth="1"/>
    <col min="12711" max="12711" width="9.42578125" style="24" customWidth="1"/>
    <col min="12712" max="12712" width="11.42578125" style="24" customWidth="1"/>
    <col min="12713" max="12713" width="9.7109375" style="24" customWidth="1"/>
    <col min="12714" max="12714" width="13.28515625" style="24" customWidth="1"/>
    <col min="12715" max="12715" width="13.85546875" style="24" customWidth="1"/>
    <col min="12716" max="12716" width="19" style="24" customWidth="1"/>
    <col min="12717" max="12717" width="18.85546875" style="24" customWidth="1"/>
    <col min="12718" max="12718" width="14" style="24" customWidth="1"/>
    <col min="12719" max="12822" width="9.140625" style="24"/>
    <col min="12823" max="12823" width="3.85546875" style="24" customWidth="1"/>
    <col min="12824" max="12824" width="43.7109375" style="24" customWidth="1"/>
    <col min="12825" max="12825" width="9" style="24" customWidth="1"/>
    <col min="12826" max="12826" width="5.28515625" style="24" customWidth="1"/>
    <col min="12827" max="12827" width="0" style="24" hidden="1" customWidth="1"/>
    <col min="12828" max="12828" width="8.7109375" style="24" customWidth="1"/>
    <col min="12829" max="12829" width="9.5703125" style="24" customWidth="1"/>
    <col min="12830" max="12830" width="9.42578125" style="24" customWidth="1"/>
    <col min="12831" max="12831" width="10.7109375" style="24" customWidth="1"/>
    <col min="12832" max="12832" width="6.28515625" style="24" customWidth="1"/>
    <col min="12833" max="12833" width="13.28515625" style="24" customWidth="1"/>
    <col min="12834" max="12834" width="14.5703125" style="24" customWidth="1"/>
    <col min="12835" max="12961" width="9.140625" style="24"/>
    <col min="12962" max="12962" width="3.85546875" style="24" customWidth="1"/>
    <col min="12963" max="12963" width="44.140625" style="24" customWidth="1"/>
    <col min="12964" max="12964" width="9.5703125" style="24" customWidth="1"/>
    <col min="12965" max="12965" width="9" style="24" customWidth="1"/>
    <col min="12966" max="12966" width="14.28515625" style="24" customWidth="1"/>
    <col min="12967" max="12967" width="9.42578125" style="24" customWidth="1"/>
    <col min="12968" max="12968" width="11.42578125" style="24" customWidth="1"/>
    <col min="12969" max="12969" width="9.7109375" style="24" customWidth="1"/>
    <col min="12970" max="12970" width="13.28515625" style="24" customWidth="1"/>
    <col min="12971" max="12971" width="13.85546875" style="24" customWidth="1"/>
    <col min="12972" max="12972" width="19" style="24" customWidth="1"/>
    <col min="12973" max="12973" width="18.85546875" style="24" customWidth="1"/>
    <col min="12974" max="12974" width="14" style="24" customWidth="1"/>
    <col min="12975" max="13078" width="9.140625" style="24"/>
    <col min="13079" max="13079" width="3.85546875" style="24" customWidth="1"/>
    <col min="13080" max="13080" width="43.7109375" style="24" customWidth="1"/>
    <col min="13081" max="13081" width="9" style="24" customWidth="1"/>
    <col min="13082" max="13082" width="5.28515625" style="24" customWidth="1"/>
    <col min="13083" max="13083" width="0" style="24" hidden="1" customWidth="1"/>
    <col min="13084" max="13084" width="8.7109375" style="24" customWidth="1"/>
    <col min="13085" max="13085" width="9.5703125" style="24" customWidth="1"/>
    <col min="13086" max="13086" width="9.42578125" style="24" customWidth="1"/>
    <col min="13087" max="13087" width="10.7109375" style="24" customWidth="1"/>
    <col min="13088" max="13088" width="6.28515625" style="24" customWidth="1"/>
    <col min="13089" max="13089" width="13.28515625" style="24" customWidth="1"/>
    <col min="13090" max="13090" width="14.5703125" style="24" customWidth="1"/>
    <col min="13091" max="13217" width="9.140625" style="24"/>
    <col min="13218" max="13218" width="3.85546875" style="24" customWidth="1"/>
    <col min="13219" max="13219" width="44.140625" style="24" customWidth="1"/>
    <col min="13220" max="13220" width="9.5703125" style="24" customWidth="1"/>
    <col min="13221" max="13221" width="9" style="24" customWidth="1"/>
    <col min="13222" max="13222" width="14.28515625" style="24" customWidth="1"/>
    <col min="13223" max="13223" width="9.42578125" style="24" customWidth="1"/>
    <col min="13224" max="13224" width="11.42578125" style="24" customWidth="1"/>
    <col min="13225" max="13225" width="9.7109375" style="24" customWidth="1"/>
    <col min="13226" max="13226" width="13.28515625" style="24" customWidth="1"/>
    <col min="13227" max="13227" width="13.85546875" style="24" customWidth="1"/>
    <col min="13228" max="13228" width="19" style="24" customWidth="1"/>
    <col min="13229" max="13229" width="18.85546875" style="24" customWidth="1"/>
    <col min="13230" max="13230" width="14" style="24" customWidth="1"/>
    <col min="13231" max="13334" width="9.140625" style="24"/>
    <col min="13335" max="13335" width="3.85546875" style="24" customWidth="1"/>
    <col min="13336" max="13336" width="43.7109375" style="24" customWidth="1"/>
    <col min="13337" max="13337" width="9" style="24" customWidth="1"/>
    <col min="13338" max="13338" width="5.28515625" style="24" customWidth="1"/>
    <col min="13339" max="13339" width="0" style="24" hidden="1" customWidth="1"/>
    <col min="13340" max="13340" width="8.7109375" style="24" customWidth="1"/>
    <col min="13341" max="13341" width="9.5703125" style="24" customWidth="1"/>
    <col min="13342" max="13342" width="9.42578125" style="24" customWidth="1"/>
    <col min="13343" max="13343" width="10.7109375" style="24" customWidth="1"/>
    <col min="13344" max="13344" width="6.28515625" style="24" customWidth="1"/>
    <col min="13345" max="13345" width="13.28515625" style="24" customWidth="1"/>
    <col min="13346" max="13346" width="14.5703125" style="24" customWidth="1"/>
    <col min="13347" max="13473" width="9.140625" style="24"/>
    <col min="13474" max="13474" width="3.85546875" style="24" customWidth="1"/>
    <col min="13475" max="13475" width="44.140625" style="24" customWidth="1"/>
    <col min="13476" max="13476" width="9.5703125" style="24" customWidth="1"/>
    <col min="13477" max="13477" width="9" style="24" customWidth="1"/>
    <col min="13478" max="13478" width="14.28515625" style="24" customWidth="1"/>
    <col min="13479" max="13479" width="9.42578125" style="24" customWidth="1"/>
    <col min="13480" max="13480" width="11.42578125" style="24" customWidth="1"/>
    <col min="13481" max="13481" width="9.7109375" style="24" customWidth="1"/>
    <col min="13482" max="13482" width="13.28515625" style="24" customWidth="1"/>
    <col min="13483" max="13483" width="13.85546875" style="24" customWidth="1"/>
    <col min="13484" max="13484" width="19" style="24" customWidth="1"/>
    <col min="13485" max="13485" width="18.85546875" style="24" customWidth="1"/>
    <col min="13486" max="13486" width="14" style="24" customWidth="1"/>
    <col min="13487" max="13590" width="9.140625" style="24"/>
    <col min="13591" max="13591" width="3.85546875" style="24" customWidth="1"/>
    <col min="13592" max="13592" width="43.7109375" style="24" customWidth="1"/>
    <col min="13593" max="13593" width="9" style="24" customWidth="1"/>
    <col min="13594" max="13594" width="5.28515625" style="24" customWidth="1"/>
    <col min="13595" max="13595" width="0" style="24" hidden="1" customWidth="1"/>
    <col min="13596" max="13596" width="8.7109375" style="24" customWidth="1"/>
    <col min="13597" max="13597" width="9.5703125" style="24" customWidth="1"/>
    <col min="13598" max="13598" width="9.42578125" style="24" customWidth="1"/>
    <col min="13599" max="13599" width="10.7109375" style="24" customWidth="1"/>
    <col min="13600" max="13600" width="6.28515625" style="24" customWidth="1"/>
    <col min="13601" max="13601" width="13.28515625" style="24" customWidth="1"/>
    <col min="13602" max="13602" width="14.5703125" style="24" customWidth="1"/>
    <col min="13603" max="13729" width="9.140625" style="24"/>
    <col min="13730" max="13730" width="3.85546875" style="24" customWidth="1"/>
    <col min="13731" max="13731" width="44.140625" style="24" customWidth="1"/>
    <col min="13732" max="13732" width="9.5703125" style="24" customWidth="1"/>
    <col min="13733" max="13733" width="9" style="24" customWidth="1"/>
    <col min="13734" max="13734" width="14.28515625" style="24" customWidth="1"/>
    <col min="13735" max="13735" width="9.42578125" style="24" customWidth="1"/>
    <col min="13736" max="13736" width="11.42578125" style="24" customWidth="1"/>
    <col min="13737" max="13737" width="9.7109375" style="24" customWidth="1"/>
    <col min="13738" max="13738" width="13.28515625" style="24" customWidth="1"/>
    <col min="13739" max="13739" width="13.85546875" style="24" customWidth="1"/>
    <col min="13740" max="13740" width="19" style="24" customWidth="1"/>
    <col min="13741" max="13741" width="18.85546875" style="24" customWidth="1"/>
    <col min="13742" max="13742" width="14" style="24" customWidth="1"/>
    <col min="13743" max="13846" width="9.140625" style="24"/>
    <col min="13847" max="13847" width="3.85546875" style="24" customWidth="1"/>
    <col min="13848" max="13848" width="43.7109375" style="24" customWidth="1"/>
    <col min="13849" max="13849" width="9" style="24" customWidth="1"/>
    <col min="13850" max="13850" width="5.28515625" style="24" customWidth="1"/>
    <col min="13851" max="13851" width="0" style="24" hidden="1" customWidth="1"/>
    <col min="13852" max="13852" width="8.7109375" style="24" customWidth="1"/>
    <col min="13853" max="13853" width="9.5703125" style="24" customWidth="1"/>
    <col min="13854" max="13854" width="9.42578125" style="24" customWidth="1"/>
    <col min="13855" max="13855" width="10.7109375" style="24" customWidth="1"/>
    <col min="13856" max="13856" width="6.28515625" style="24" customWidth="1"/>
    <col min="13857" max="13857" width="13.28515625" style="24" customWidth="1"/>
    <col min="13858" max="13858" width="14.5703125" style="24" customWidth="1"/>
    <col min="13859" max="13985" width="9.140625" style="24"/>
    <col min="13986" max="13986" width="3.85546875" style="24" customWidth="1"/>
    <col min="13987" max="13987" width="44.140625" style="24" customWidth="1"/>
    <col min="13988" max="13988" width="9.5703125" style="24" customWidth="1"/>
    <col min="13989" max="13989" width="9" style="24" customWidth="1"/>
    <col min="13990" max="13990" width="14.28515625" style="24" customWidth="1"/>
    <col min="13991" max="13991" width="9.42578125" style="24" customWidth="1"/>
    <col min="13992" max="13992" width="11.42578125" style="24" customWidth="1"/>
    <col min="13993" max="13993" width="9.7109375" style="24" customWidth="1"/>
    <col min="13994" max="13994" width="13.28515625" style="24" customWidth="1"/>
    <col min="13995" max="13995" width="13.85546875" style="24" customWidth="1"/>
    <col min="13996" max="13996" width="19" style="24" customWidth="1"/>
    <col min="13997" max="13997" width="18.85546875" style="24" customWidth="1"/>
    <col min="13998" max="13998" width="14" style="24" customWidth="1"/>
    <col min="13999" max="14102" width="9.140625" style="24"/>
    <col min="14103" max="14103" width="3.85546875" style="24" customWidth="1"/>
    <col min="14104" max="14104" width="43.7109375" style="24" customWidth="1"/>
    <col min="14105" max="14105" width="9" style="24" customWidth="1"/>
    <col min="14106" max="14106" width="5.28515625" style="24" customWidth="1"/>
    <col min="14107" max="14107" width="0" style="24" hidden="1" customWidth="1"/>
    <col min="14108" max="14108" width="8.7109375" style="24" customWidth="1"/>
    <col min="14109" max="14109" width="9.5703125" style="24" customWidth="1"/>
    <col min="14110" max="14110" width="9.42578125" style="24" customWidth="1"/>
    <col min="14111" max="14111" width="10.7109375" style="24" customWidth="1"/>
    <col min="14112" max="14112" width="6.28515625" style="24" customWidth="1"/>
    <col min="14113" max="14113" width="13.28515625" style="24" customWidth="1"/>
    <col min="14114" max="14114" width="14.5703125" style="24" customWidth="1"/>
    <col min="14115" max="14241" width="9.140625" style="24"/>
    <col min="14242" max="14242" width="3.85546875" style="24" customWidth="1"/>
    <col min="14243" max="14243" width="44.140625" style="24" customWidth="1"/>
    <col min="14244" max="14244" width="9.5703125" style="24" customWidth="1"/>
    <col min="14245" max="14245" width="9" style="24" customWidth="1"/>
    <col min="14246" max="14246" width="14.28515625" style="24" customWidth="1"/>
    <col min="14247" max="14247" width="9.42578125" style="24" customWidth="1"/>
    <col min="14248" max="14248" width="11.42578125" style="24" customWidth="1"/>
    <col min="14249" max="14249" width="9.7109375" style="24" customWidth="1"/>
    <col min="14250" max="14250" width="13.28515625" style="24" customWidth="1"/>
    <col min="14251" max="14251" width="13.85546875" style="24" customWidth="1"/>
    <col min="14252" max="14252" width="19" style="24" customWidth="1"/>
    <col min="14253" max="14253" width="18.85546875" style="24" customWidth="1"/>
    <col min="14254" max="14254" width="14" style="24" customWidth="1"/>
    <col min="14255" max="14358" width="9.140625" style="24"/>
    <col min="14359" max="14359" width="3.85546875" style="24" customWidth="1"/>
    <col min="14360" max="14360" width="43.7109375" style="24" customWidth="1"/>
    <col min="14361" max="14361" width="9" style="24" customWidth="1"/>
    <col min="14362" max="14362" width="5.28515625" style="24" customWidth="1"/>
    <col min="14363" max="14363" width="0" style="24" hidden="1" customWidth="1"/>
    <col min="14364" max="14364" width="8.7109375" style="24" customWidth="1"/>
    <col min="14365" max="14365" width="9.5703125" style="24" customWidth="1"/>
    <col min="14366" max="14366" width="9.42578125" style="24" customWidth="1"/>
    <col min="14367" max="14367" width="10.7109375" style="24" customWidth="1"/>
    <col min="14368" max="14368" width="6.28515625" style="24" customWidth="1"/>
    <col min="14369" max="14369" width="13.28515625" style="24" customWidth="1"/>
    <col min="14370" max="14370" width="14.5703125" style="24" customWidth="1"/>
    <col min="14371" max="14497" width="9.140625" style="24"/>
    <col min="14498" max="14498" width="3.85546875" style="24" customWidth="1"/>
    <col min="14499" max="14499" width="44.140625" style="24" customWidth="1"/>
    <col min="14500" max="14500" width="9.5703125" style="24" customWidth="1"/>
    <col min="14501" max="14501" width="9" style="24" customWidth="1"/>
    <col min="14502" max="14502" width="14.28515625" style="24" customWidth="1"/>
    <col min="14503" max="14503" width="9.42578125" style="24" customWidth="1"/>
    <col min="14504" max="14504" width="11.42578125" style="24" customWidth="1"/>
    <col min="14505" max="14505" width="9.7109375" style="24" customWidth="1"/>
    <col min="14506" max="14506" width="13.28515625" style="24" customWidth="1"/>
    <col min="14507" max="14507" width="13.85546875" style="24" customWidth="1"/>
    <col min="14508" max="14508" width="19" style="24" customWidth="1"/>
    <col min="14509" max="14509" width="18.85546875" style="24" customWidth="1"/>
    <col min="14510" max="14510" width="14" style="24" customWidth="1"/>
    <col min="14511" max="14614" width="9.140625" style="24"/>
    <col min="14615" max="14615" width="3.85546875" style="24" customWidth="1"/>
    <col min="14616" max="14616" width="43.7109375" style="24" customWidth="1"/>
    <col min="14617" max="14617" width="9" style="24" customWidth="1"/>
    <col min="14618" max="14618" width="5.28515625" style="24" customWidth="1"/>
    <col min="14619" max="14619" width="0" style="24" hidden="1" customWidth="1"/>
    <col min="14620" max="14620" width="8.7109375" style="24" customWidth="1"/>
    <col min="14621" max="14621" width="9.5703125" style="24" customWidth="1"/>
    <col min="14622" max="14622" width="9.42578125" style="24" customWidth="1"/>
    <col min="14623" max="14623" width="10.7109375" style="24" customWidth="1"/>
    <col min="14624" max="14624" width="6.28515625" style="24" customWidth="1"/>
    <col min="14625" max="14625" width="13.28515625" style="24" customWidth="1"/>
    <col min="14626" max="14626" width="14.5703125" style="24" customWidth="1"/>
    <col min="14627" max="14753" width="9.140625" style="24"/>
    <col min="14754" max="14754" width="3.85546875" style="24" customWidth="1"/>
    <col min="14755" max="14755" width="44.140625" style="24" customWidth="1"/>
    <col min="14756" max="14756" width="9.5703125" style="24" customWidth="1"/>
    <col min="14757" max="14757" width="9" style="24" customWidth="1"/>
    <col min="14758" max="14758" width="14.28515625" style="24" customWidth="1"/>
    <col min="14759" max="14759" width="9.42578125" style="24" customWidth="1"/>
    <col min="14760" max="14760" width="11.42578125" style="24" customWidth="1"/>
    <col min="14761" max="14761" width="9.7109375" style="24" customWidth="1"/>
    <col min="14762" max="14762" width="13.28515625" style="24" customWidth="1"/>
    <col min="14763" max="14763" width="13.85546875" style="24" customWidth="1"/>
    <col min="14764" max="14764" width="19" style="24" customWidth="1"/>
    <col min="14765" max="14765" width="18.85546875" style="24" customWidth="1"/>
    <col min="14766" max="14766" width="14" style="24" customWidth="1"/>
    <col min="14767" max="14870" width="9.140625" style="24"/>
    <col min="14871" max="14871" width="3.85546875" style="24" customWidth="1"/>
    <col min="14872" max="14872" width="43.7109375" style="24" customWidth="1"/>
    <col min="14873" max="14873" width="9" style="24" customWidth="1"/>
    <col min="14874" max="14874" width="5.28515625" style="24" customWidth="1"/>
    <col min="14875" max="14875" width="0" style="24" hidden="1" customWidth="1"/>
    <col min="14876" max="14876" width="8.7109375" style="24" customWidth="1"/>
    <col min="14877" max="14877" width="9.5703125" style="24" customWidth="1"/>
    <col min="14878" max="14878" width="9.42578125" style="24" customWidth="1"/>
    <col min="14879" max="14879" width="10.7109375" style="24" customWidth="1"/>
    <col min="14880" max="14880" width="6.28515625" style="24" customWidth="1"/>
    <col min="14881" max="14881" width="13.28515625" style="24" customWidth="1"/>
    <col min="14882" max="14882" width="14.5703125" style="24" customWidth="1"/>
    <col min="14883" max="15009" width="9.140625" style="24"/>
    <col min="15010" max="15010" width="3.85546875" style="24" customWidth="1"/>
    <col min="15011" max="15011" width="44.140625" style="24" customWidth="1"/>
    <col min="15012" max="15012" width="9.5703125" style="24" customWidth="1"/>
    <col min="15013" max="15013" width="9" style="24" customWidth="1"/>
    <col min="15014" max="15014" width="14.28515625" style="24" customWidth="1"/>
    <col min="15015" max="15015" width="9.42578125" style="24" customWidth="1"/>
    <col min="15016" max="15016" width="11.42578125" style="24" customWidth="1"/>
    <col min="15017" max="15017" width="9.7109375" style="24" customWidth="1"/>
    <col min="15018" max="15018" width="13.28515625" style="24" customWidth="1"/>
    <col min="15019" max="15019" width="13.85546875" style="24" customWidth="1"/>
    <col min="15020" max="15020" width="19" style="24" customWidth="1"/>
    <col min="15021" max="15021" width="18.85546875" style="24" customWidth="1"/>
    <col min="15022" max="15022" width="14" style="24" customWidth="1"/>
    <col min="15023" max="15126" width="9.140625" style="24"/>
    <col min="15127" max="15127" width="3.85546875" style="24" customWidth="1"/>
    <col min="15128" max="15128" width="43.7109375" style="24" customWidth="1"/>
    <col min="15129" max="15129" width="9" style="24" customWidth="1"/>
    <col min="15130" max="15130" width="5.28515625" style="24" customWidth="1"/>
    <col min="15131" max="15131" width="0" style="24" hidden="1" customWidth="1"/>
    <col min="15132" max="15132" width="8.7109375" style="24" customWidth="1"/>
    <col min="15133" max="15133" width="9.5703125" style="24" customWidth="1"/>
    <col min="15134" max="15134" width="9.42578125" style="24" customWidth="1"/>
    <col min="15135" max="15135" width="10.7109375" style="24" customWidth="1"/>
    <col min="15136" max="15136" width="6.28515625" style="24" customWidth="1"/>
    <col min="15137" max="15137" width="13.28515625" style="24" customWidth="1"/>
    <col min="15138" max="15138" width="14.5703125" style="24" customWidth="1"/>
    <col min="15139" max="15265" width="9.140625" style="24"/>
    <col min="15266" max="15266" width="3.85546875" style="24" customWidth="1"/>
    <col min="15267" max="15267" width="44.140625" style="24" customWidth="1"/>
    <col min="15268" max="15268" width="9.5703125" style="24" customWidth="1"/>
    <col min="15269" max="15269" width="9" style="24" customWidth="1"/>
    <col min="15270" max="15270" width="14.28515625" style="24" customWidth="1"/>
    <col min="15271" max="15271" width="9.42578125" style="24" customWidth="1"/>
    <col min="15272" max="15272" width="11.42578125" style="24" customWidth="1"/>
    <col min="15273" max="15273" width="9.7109375" style="24" customWidth="1"/>
    <col min="15274" max="15274" width="13.28515625" style="24" customWidth="1"/>
    <col min="15275" max="15275" width="13.85546875" style="24" customWidth="1"/>
    <col min="15276" max="15276" width="19" style="24" customWidth="1"/>
    <col min="15277" max="15277" width="18.85546875" style="24" customWidth="1"/>
    <col min="15278" max="15278" width="14" style="24" customWidth="1"/>
    <col min="15279" max="15382" width="9.140625" style="24"/>
    <col min="15383" max="15383" width="3.85546875" style="24" customWidth="1"/>
    <col min="15384" max="15384" width="43.7109375" style="24" customWidth="1"/>
    <col min="15385" max="15385" width="9" style="24" customWidth="1"/>
    <col min="15386" max="15386" width="5.28515625" style="24" customWidth="1"/>
    <col min="15387" max="15387" width="0" style="24" hidden="1" customWidth="1"/>
    <col min="15388" max="15388" width="8.7109375" style="24" customWidth="1"/>
    <col min="15389" max="15389" width="9.5703125" style="24" customWidth="1"/>
    <col min="15390" max="15390" width="9.42578125" style="24" customWidth="1"/>
    <col min="15391" max="15391" width="10.7109375" style="24" customWidth="1"/>
    <col min="15392" max="15392" width="6.28515625" style="24" customWidth="1"/>
    <col min="15393" max="15393" width="13.28515625" style="24" customWidth="1"/>
    <col min="15394" max="15394" width="14.5703125" style="24" customWidth="1"/>
    <col min="15395" max="15521" width="9.140625" style="24"/>
    <col min="15522" max="15522" width="3.85546875" style="24" customWidth="1"/>
    <col min="15523" max="15523" width="44.140625" style="24" customWidth="1"/>
    <col min="15524" max="15524" width="9.5703125" style="24" customWidth="1"/>
    <col min="15525" max="15525" width="9" style="24" customWidth="1"/>
    <col min="15526" max="15526" width="14.28515625" style="24" customWidth="1"/>
    <col min="15527" max="15527" width="9.42578125" style="24" customWidth="1"/>
    <col min="15528" max="15528" width="11.42578125" style="24" customWidth="1"/>
    <col min="15529" max="15529" width="9.7109375" style="24" customWidth="1"/>
    <col min="15530" max="15530" width="13.28515625" style="24" customWidth="1"/>
    <col min="15531" max="15531" width="13.85546875" style="24" customWidth="1"/>
    <col min="15532" max="15532" width="19" style="24" customWidth="1"/>
    <col min="15533" max="15533" width="18.85546875" style="24" customWidth="1"/>
    <col min="15534" max="15534" width="14" style="24" customWidth="1"/>
    <col min="15535" max="15638" width="9.140625" style="24"/>
    <col min="15639" max="15639" width="3.85546875" style="24" customWidth="1"/>
    <col min="15640" max="15640" width="43.7109375" style="24" customWidth="1"/>
    <col min="15641" max="15641" width="9" style="24" customWidth="1"/>
    <col min="15642" max="15642" width="5.28515625" style="24" customWidth="1"/>
    <col min="15643" max="15643" width="0" style="24" hidden="1" customWidth="1"/>
    <col min="15644" max="15644" width="8.7109375" style="24" customWidth="1"/>
    <col min="15645" max="15645" width="9.5703125" style="24" customWidth="1"/>
    <col min="15646" max="15646" width="9.42578125" style="24" customWidth="1"/>
    <col min="15647" max="15647" width="10.7109375" style="24" customWidth="1"/>
    <col min="15648" max="15648" width="6.28515625" style="24" customWidth="1"/>
    <col min="15649" max="15649" width="13.28515625" style="24" customWidth="1"/>
    <col min="15650" max="15650" width="14.5703125" style="24" customWidth="1"/>
    <col min="15651" max="15777" width="9.140625" style="24"/>
    <col min="15778" max="15778" width="3.85546875" style="24" customWidth="1"/>
    <col min="15779" max="15779" width="44.140625" style="24" customWidth="1"/>
    <col min="15780" max="15780" width="9.5703125" style="24" customWidth="1"/>
    <col min="15781" max="15781" width="9" style="24" customWidth="1"/>
    <col min="15782" max="15782" width="14.28515625" style="24" customWidth="1"/>
    <col min="15783" max="15783" width="9.42578125" style="24" customWidth="1"/>
    <col min="15784" max="15784" width="11.42578125" style="24" customWidth="1"/>
    <col min="15785" max="15785" width="9.7109375" style="24" customWidth="1"/>
    <col min="15786" max="15786" width="13.28515625" style="24" customWidth="1"/>
    <col min="15787" max="15787" width="13.85546875" style="24" customWidth="1"/>
    <col min="15788" max="15788" width="19" style="24" customWidth="1"/>
    <col min="15789" max="15789" width="18.85546875" style="24" customWidth="1"/>
    <col min="15790" max="15790" width="14" style="24" customWidth="1"/>
    <col min="15791" max="15894" width="9.140625" style="24"/>
    <col min="15895" max="15895" width="3.85546875" style="24" customWidth="1"/>
    <col min="15896" max="15896" width="43.7109375" style="24" customWidth="1"/>
    <col min="15897" max="15897" width="9" style="24" customWidth="1"/>
    <col min="15898" max="15898" width="5.28515625" style="24" customWidth="1"/>
    <col min="15899" max="15899" width="0" style="24" hidden="1" customWidth="1"/>
    <col min="15900" max="15900" width="8.7109375" style="24" customWidth="1"/>
    <col min="15901" max="15901" width="9.5703125" style="24" customWidth="1"/>
    <col min="15902" max="15902" width="9.42578125" style="24" customWidth="1"/>
    <col min="15903" max="15903" width="10.7109375" style="24" customWidth="1"/>
    <col min="15904" max="15904" width="6.28515625" style="24" customWidth="1"/>
    <col min="15905" max="15905" width="13.28515625" style="24" customWidth="1"/>
    <col min="15906" max="15906" width="14.5703125" style="24" customWidth="1"/>
    <col min="15907" max="16033" width="9.140625" style="24"/>
    <col min="16034" max="16034" width="3.85546875" style="24" customWidth="1"/>
    <col min="16035" max="16035" width="44.140625" style="24" customWidth="1"/>
    <col min="16036" max="16036" width="9.5703125" style="24" customWidth="1"/>
    <col min="16037" max="16037" width="9" style="24" customWidth="1"/>
    <col min="16038" max="16038" width="14.28515625" style="24" customWidth="1"/>
    <col min="16039" max="16039" width="9.42578125" style="24" customWidth="1"/>
    <col min="16040" max="16040" width="11.42578125" style="24" customWidth="1"/>
    <col min="16041" max="16041" width="9.7109375" style="24" customWidth="1"/>
    <col min="16042" max="16042" width="13.28515625" style="24" customWidth="1"/>
    <col min="16043" max="16043" width="13.85546875" style="24" customWidth="1"/>
    <col min="16044" max="16044" width="19" style="24" customWidth="1"/>
    <col min="16045" max="16045" width="18.85546875" style="24" customWidth="1"/>
    <col min="16046" max="16046" width="14" style="24" customWidth="1"/>
    <col min="16047" max="16150" width="9.140625" style="24"/>
    <col min="16151" max="16151" width="3.85546875" style="24" customWidth="1"/>
    <col min="16152" max="16152" width="43.7109375" style="24" customWidth="1"/>
    <col min="16153" max="16153" width="9" style="24" customWidth="1"/>
    <col min="16154" max="16154" width="5.28515625" style="24" customWidth="1"/>
    <col min="16155" max="16155" width="0" style="24" hidden="1" customWidth="1"/>
    <col min="16156" max="16156" width="8.7109375" style="24" customWidth="1"/>
    <col min="16157" max="16157" width="9.5703125" style="24" customWidth="1"/>
    <col min="16158" max="16158" width="9.42578125" style="24" customWidth="1"/>
    <col min="16159" max="16159" width="10.7109375" style="24" customWidth="1"/>
    <col min="16160" max="16160" width="6.28515625" style="24" customWidth="1"/>
    <col min="16161" max="16161" width="13.28515625" style="24" customWidth="1"/>
    <col min="16162" max="16162" width="14.5703125" style="24" customWidth="1"/>
    <col min="16163" max="16384" width="9.140625" style="24"/>
  </cols>
  <sheetData>
    <row r="1" spans="1:14" s="83" customFormat="1" ht="12.75">
      <c r="A1" s="81" t="s">
        <v>51</v>
      </c>
      <c r="B1" s="82"/>
      <c r="G1" s="81" t="s">
        <v>52</v>
      </c>
    </row>
    <row r="2" spans="1:14" s="83" customFormat="1" ht="12.75">
      <c r="A2" s="81" t="s">
        <v>53</v>
      </c>
      <c r="B2" s="82"/>
      <c r="G2" s="81"/>
    </row>
    <row r="3" spans="1:14">
      <c r="A3" s="25"/>
    </row>
    <row r="4" spans="1:14">
      <c r="A4" s="36" t="s">
        <v>54</v>
      </c>
      <c r="B4" s="84"/>
      <c r="C4" s="44"/>
      <c r="D4" s="44"/>
      <c r="E4" s="36"/>
      <c r="F4" s="44"/>
      <c r="G4" s="44"/>
      <c r="H4" s="38"/>
      <c r="I4" s="37"/>
      <c r="J4" s="38"/>
      <c r="K4" s="38"/>
      <c r="L4" s="37"/>
    </row>
    <row r="5" spans="1:14" ht="15" customHeight="1">
      <c r="A5" s="413" t="s">
        <v>1</v>
      </c>
      <c r="B5" s="428" t="s">
        <v>2</v>
      </c>
      <c r="C5" s="413" t="s">
        <v>3</v>
      </c>
      <c r="D5" s="413" t="s">
        <v>55</v>
      </c>
      <c r="E5" s="413" t="s">
        <v>5</v>
      </c>
      <c r="F5" s="432" t="s">
        <v>6</v>
      </c>
      <c r="G5" s="413" t="s">
        <v>56</v>
      </c>
      <c r="H5" s="424" t="s">
        <v>8</v>
      </c>
      <c r="I5" s="425" t="s">
        <v>9</v>
      </c>
      <c r="J5" s="424" t="s">
        <v>10</v>
      </c>
      <c r="K5" s="424" t="s">
        <v>11</v>
      </c>
      <c r="L5" s="413" t="s">
        <v>12</v>
      </c>
      <c r="M5" s="567" t="s">
        <v>57</v>
      </c>
      <c r="N5" s="426" t="s">
        <v>14</v>
      </c>
    </row>
    <row r="6" spans="1:14" ht="54.75" customHeight="1">
      <c r="A6" s="413"/>
      <c r="B6" s="428"/>
      <c r="C6" s="413"/>
      <c r="D6" s="413"/>
      <c r="E6" s="413"/>
      <c r="F6" s="433"/>
      <c r="G6" s="413"/>
      <c r="H6" s="424"/>
      <c r="I6" s="425"/>
      <c r="J6" s="424"/>
      <c r="K6" s="424"/>
      <c r="L6" s="413"/>
      <c r="M6" s="568"/>
      <c r="N6" s="427"/>
    </row>
    <row r="7" spans="1:14">
      <c r="A7" s="526">
        <v>1</v>
      </c>
      <c r="B7" s="564" t="s">
        <v>58</v>
      </c>
      <c r="C7" s="550" t="s">
        <v>59</v>
      </c>
      <c r="D7" s="525">
        <v>5800</v>
      </c>
      <c r="E7" s="525"/>
      <c r="F7" s="525"/>
      <c r="G7" s="525"/>
      <c r="H7" s="552"/>
      <c r="I7" s="553"/>
      <c r="J7" s="513">
        <f>H7*I7+H7</f>
        <v>0</v>
      </c>
      <c r="K7" s="562">
        <f>H7*D7</f>
        <v>0</v>
      </c>
      <c r="L7" s="562">
        <f>K7*I7+K7</f>
        <v>0</v>
      </c>
      <c r="M7" s="446"/>
      <c r="N7" s="449"/>
    </row>
    <row r="8" spans="1:14">
      <c r="A8" s="526"/>
      <c r="B8" s="564"/>
      <c r="C8" s="550"/>
      <c r="D8" s="525"/>
      <c r="E8" s="525"/>
      <c r="F8" s="525"/>
      <c r="G8" s="525"/>
      <c r="H8" s="552"/>
      <c r="I8" s="553"/>
      <c r="J8" s="513"/>
      <c r="K8" s="562"/>
      <c r="L8" s="562"/>
      <c r="M8" s="447"/>
      <c r="N8" s="450"/>
    </row>
    <row r="9" spans="1:14">
      <c r="A9" s="526"/>
      <c r="B9" s="564"/>
      <c r="C9" s="550"/>
      <c r="D9" s="525"/>
      <c r="E9" s="525"/>
      <c r="F9" s="525"/>
      <c r="G9" s="525"/>
      <c r="H9" s="552"/>
      <c r="I9" s="553"/>
      <c r="J9" s="513"/>
      <c r="K9" s="562"/>
      <c r="L9" s="562"/>
      <c r="M9" s="447"/>
      <c r="N9" s="450"/>
    </row>
    <row r="10" spans="1:14" ht="22.5" customHeight="1">
      <c r="A10" s="526"/>
      <c r="B10" s="564"/>
      <c r="C10" s="550"/>
      <c r="D10" s="525"/>
      <c r="E10" s="525"/>
      <c r="F10" s="525"/>
      <c r="G10" s="525"/>
      <c r="H10" s="552"/>
      <c r="I10" s="553"/>
      <c r="J10" s="513"/>
      <c r="K10" s="562"/>
      <c r="L10" s="562"/>
      <c r="M10" s="448"/>
      <c r="N10" s="417"/>
    </row>
    <row r="11" spans="1:14" ht="3" hidden="1" customHeight="1">
      <c r="A11" s="526"/>
      <c r="B11" s="564"/>
      <c r="C11" s="550"/>
      <c r="D11" s="525"/>
      <c r="E11" s="525"/>
      <c r="F11" s="525"/>
      <c r="G11" s="525"/>
      <c r="H11" s="552"/>
      <c r="I11" s="553"/>
      <c r="J11" s="513"/>
      <c r="K11" s="562"/>
      <c r="L11" s="562"/>
      <c r="M11" s="85"/>
      <c r="N11" s="3"/>
    </row>
    <row r="12" spans="1:14" hidden="1">
      <c r="A12" s="526"/>
      <c r="B12" s="564"/>
      <c r="C12" s="550"/>
      <c r="D12" s="525"/>
      <c r="E12" s="525"/>
      <c r="F12" s="525"/>
      <c r="G12" s="525"/>
      <c r="H12" s="552"/>
      <c r="I12" s="553"/>
      <c r="J12" s="513"/>
      <c r="K12" s="562"/>
      <c r="L12" s="562"/>
      <c r="M12" s="85"/>
      <c r="N12" s="3"/>
    </row>
    <row r="13" spans="1:14" hidden="1">
      <c r="A13" s="526"/>
      <c r="B13" s="564"/>
      <c r="C13" s="550"/>
      <c r="D13" s="525"/>
      <c r="E13" s="525"/>
      <c r="F13" s="525"/>
      <c r="G13" s="525"/>
      <c r="H13" s="552"/>
      <c r="I13" s="553"/>
      <c r="J13" s="513"/>
      <c r="K13" s="562"/>
      <c r="L13" s="562"/>
      <c r="M13" s="85"/>
      <c r="N13" s="3"/>
    </row>
    <row r="14" spans="1:14" ht="6" hidden="1" customHeight="1">
      <c r="A14" s="526"/>
      <c r="B14" s="564"/>
      <c r="C14" s="550"/>
      <c r="D14" s="525"/>
      <c r="E14" s="525"/>
      <c r="F14" s="525"/>
      <c r="G14" s="525"/>
      <c r="H14" s="552"/>
      <c r="I14" s="553"/>
      <c r="J14" s="513"/>
      <c r="K14" s="562"/>
      <c r="L14" s="562"/>
      <c r="M14" s="85"/>
      <c r="N14" s="3"/>
    </row>
    <row r="15" spans="1:14" hidden="1">
      <c r="A15" s="526"/>
      <c r="B15" s="564"/>
      <c r="C15" s="550"/>
      <c r="D15" s="525"/>
      <c r="E15" s="525"/>
      <c r="F15" s="525"/>
      <c r="G15" s="525"/>
      <c r="H15" s="552"/>
      <c r="I15" s="553"/>
      <c r="J15" s="513"/>
      <c r="K15" s="562"/>
      <c r="L15" s="562"/>
      <c r="M15" s="85"/>
      <c r="N15" s="3"/>
    </row>
    <row r="16" spans="1:14" hidden="1">
      <c r="A16" s="526"/>
      <c r="B16" s="564"/>
      <c r="C16" s="550"/>
      <c r="D16" s="525"/>
      <c r="E16" s="525"/>
      <c r="F16" s="525"/>
      <c r="G16" s="525"/>
      <c r="H16" s="552"/>
      <c r="I16" s="553"/>
      <c r="J16" s="513"/>
      <c r="K16" s="562"/>
      <c r="L16" s="562"/>
      <c r="M16" s="85"/>
      <c r="N16" s="3"/>
    </row>
    <row r="17" spans="1:14" hidden="1">
      <c r="A17" s="526"/>
      <c r="B17" s="564"/>
      <c r="C17" s="550"/>
      <c r="D17" s="525"/>
      <c r="E17" s="525"/>
      <c r="F17" s="525"/>
      <c r="G17" s="525"/>
      <c r="H17" s="552"/>
      <c r="I17" s="553"/>
      <c r="J17" s="513"/>
      <c r="K17" s="562"/>
      <c r="L17" s="562"/>
      <c r="M17" s="85"/>
      <c r="N17" s="3"/>
    </row>
    <row r="18" spans="1:14">
      <c r="A18" s="526">
        <v>2</v>
      </c>
      <c r="B18" s="527" t="s">
        <v>60</v>
      </c>
      <c r="C18" s="525" t="s">
        <v>61</v>
      </c>
      <c r="D18" s="525">
        <v>7800</v>
      </c>
      <c r="E18" s="525"/>
      <c r="F18" s="525"/>
      <c r="G18" s="525"/>
      <c r="H18" s="552"/>
      <c r="I18" s="563"/>
      <c r="J18" s="513">
        <f>H18*I18+H18</f>
        <v>0</v>
      </c>
      <c r="K18" s="533">
        <f>H18*D18</f>
        <v>0</v>
      </c>
      <c r="L18" s="533">
        <f>(K18*I18)+K18</f>
        <v>0</v>
      </c>
      <c r="M18" s="446"/>
      <c r="N18" s="449"/>
    </row>
    <row r="19" spans="1:14">
      <c r="A19" s="526"/>
      <c r="B19" s="527"/>
      <c r="C19" s="525"/>
      <c r="D19" s="525"/>
      <c r="E19" s="525"/>
      <c r="F19" s="525"/>
      <c r="G19" s="525"/>
      <c r="H19" s="552"/>
      <c r="I19" s="563"/>
      <c r="J19" s="513"/>
      <c r="K19" s="533"/>
      <c r="L19" s="533"/>
      <c r="M19" s="447"/>
      <c r="N19" s="450"/>
    </row>
    <row r="20" spans="1:14">
      <c r="A20" s="526"/>
      <c r="B20" s="527"/>
      <c r="C20" s="525"/>
      <c r="D20" s="525"/>
      <c r="E20" s="525"/>
      <c r="F20" s="525"/>
      <c r="G20" s="525"/>
      <c r="H20" s="552"/>
      <c r="I20" s="563"/>
      <c r="J20" s="513"/>
      <c r="K20" s="533"/>
      <c r="L20" s="533"/>
      <c r="M20" s="447"/>
      <c r="N20" s="450"/>
    </row>
    <row r="21" spans="1:14">
      <c r="A21" s="526"/>
      <c r="B21" s="527"/>
      <c r="C21" s="525"/>
      <c r="D21" s="525"/>
      <c r="E21" s="525"/>
      <c r="F21" s="525"/>
      <c r="G21" s="525"/>
      <c r="H21" s="552"/>
      <c r="I21" s="563"/>
      <c r="J21" s="513"/>
      <c r="K21" s="533"/>
      <c r="L21" s="533"/>
      <c r="M21" s="447"/>
      <c r="N21" s="450"/>
    </row>
    <row r="22" spans="1:14" ht="12" customHeight="1">
      <c r="A22" s="526"/>
      <c r="B22" s="527"/>
      <c r="C22" s="525"/>
      <c r="D22" s="525"/>
      <c r="E22" s="525"/>
      <c r="F22" s="525"/>
      <c r="G22" s="525"/>
      <c r="H22" s="552"/>
      <c r="I22" s="563"/>
      <c r="J22" s="513"/>
      <c r="K22" s="533"/>
      <c r="L22" s="533"/>
      <c r="M22" s="447"/>
      <c r="N22" s="450"/>
    </row>
    <row r="23" spans="1:14" ht="15" hidden="1" customHeight="1">
      <c r="A23" s="526"/>
      <c r="B23" s="527"/>
      <c r="C23" s="525"/>
      <c r="D23" s="525"/>
      <c r="E23" s="525"/>
      <c r="F23" s="525"/>
      <c r="G23" s="525"/>
      <c r="H23" s="552"/>
      <c r="I23" s="563"/>
      <c r="J23" s="513"/>
      <c r="K23" s="533"/>
      <c r="L23" s="533"/>
      <c r="M23" s="447"/>
      <c r="N23" s="450"/>
    </row>
    <row r="24" spans="1:14" ht="9" hidden="1" customHeight="1">
      <c r="A24" s="526"/>
      <c r="B24" s="527"/>
      <c r="C24" s="525"/>
      <c r="D24" s="525"/>
      <c r="E24" s="525"/>
      <c r="F24" s="525"/>
      <c r="G24" s="525"/>
      <c r="H24" s="552"/>
      <c r="I24" s="563"/>
      <c r="J24" s="513"/>
      <c r="K24" s="533"/>
      <c r="L24" s="533"/>
      <c r="M24" s="447"/>
      <c r="N24" s="450"/>
    </row>
    <row r="25" spans="1:14" ht="15" hidden="1" customHeight="1">
      <c r="A25" s="526"/>
      <c r="B25" s="527"/>
      <c r="C25" s="525"/>
      <c r="D25" s="525"/>
      <c r="E25" s="525"/>
      <c r="F25" s="525"/>
      <c r="G25" s="525"/>
      <c r="H25" s="552"/>
      <c r="I25" s="563"/>
      <c r="J25" s="513"/>
      <c r="K25" s="533"/>
      <c r="L25" s="533"/>
      <c r="M25" s="447"/>
      <c r="N25" s="450"/>
    </row>
    <row r="26" spans="1:14" ht="15" hidden="1" customHeight="1">
      <c r="A26" s="526"/>
      <c r="B26" s="527"/>
      <c r="C26" s="525"/>
      <c r="D26" s="525"/>
      <c r="E26" s="525"/>
      <c r="F26" s="525"/>
      <c r="G26" s="525"/>
      <c r="H26" s="552"/>
      <c r="I26" s="563"/>
      <c r="J26" s="513"/>
      <c r="K26" s="533"/>
      <c r="L26" s="533"/>
      <c r="M26" s="447"/>
      <c r="N26" s="450"/>
    </row>
    <row r="27" spans="1:14" ht="15" hidden="1" customHeight="1">
      <c r="A27" s="526"/>
      <c r="B27" s="527"/>
      <c r="C27" s="525"/>
      <c r="D27" s="525"/>
      <c r="E27" s="525"/>
      <c r="F27" s="525"/>
      <c r="G27" s="525"/>
      <c r="H27" s="552"/>
      <c r="I27" s="563"/>
      <c r="J27" s="513"/>
      <c r="K27" s="533"/>
      <c r="L27" s="533"/>
      <c r="M27" s="447"/>
      <c r="N27" s="450"/>
    </row>
    <row r="28" spans="1:14" ht="9" customHeight="1">
      <c r="A28" s="526"/>
      <c r="B28" s="527"/>
      <c r="C28" s="525"/>
      <c r="D28" s="525"/>
      <c r="E28" s="525"/>
      <c r="F28" s="525"/>
      <c r="G28" s="525"/>
      <c r="H28" s="552"/>
      <c r="I28" s="563"/>
      <c r="J28" s="513"/>
      <c r="K28" s="533"/>
      <c r="L28" s="533"/>
      <c r="M28" s="448"/>
      <c r="N28" s="417"/>
    </row>
    <row r="29" spans="1:14">
      <c r="A29" s="526">
        <v>3</v>
      </c>
      <c r="B29" s="527" t="s">
        <v>62</v>
      </c>
      <c r="C29" s="518" t="s">
        <v>63</v>
      </c>
      <c r="D29" s="491">
        <v>800</v>
      </c>
      <c r="E29" s="491"/>
      <c r="F29" s="491"/>
      <c r="G29" s="491"/>
      <c r="H29" s="557"/>
      <c r="I29" s="553"/>
      <c r="J29" s="513">
        <f>(H29*I29)+H29</f>
        <v>0</v>
      </c>
      <c r="K29" s="533">
        <f>H29*D29</f>
        <v>0</v>
      </c>
      <c r="L29" s="533">
        <f>(K29*I29)+K29</f>
        <v>0</v>
      </c>
      <c r="M29" s="446"/>
      <c r="N29" s="449"/>
    </row>
    <row r="30" spans="1:14">
      <c r="A30" s="526"/>
      <c r="B30" s="527"/>
      <c r="C30" s="519"/>
      <c r="D30" s="492"/>
      <c r="E30" s="492"/>
      <c r="F30" s="492"/>
      <c r="G30" s="492"/>
      <c r="H30" s="558"/>
      <c r="I30" s="553"/>
      <c r="J30" s="513"/>
      <c r="K30" s="533"/>
      <c r="L30" s="533"/>
      <c r="M30" s="447"/>
      <c r="N30" s="450"/>
    </row>
    <row r="31" spans="1:14">
      <c r="A31" s="526"/>
      <c r="B31" s="527"/>
      <c r="C31" s="519"/>
      <c r="D31" s="492"/>
      <c r="E31" s="492"/>
      <c r="F31" s="492"/>
      <c r="G31" s="492"/>
      <c r="H31" s="558"/>
      <c r="I31" s="553"/>
      <c r="J31" s="513"/>
      <c r="K31" s="533"/>
      <c r="L31" s="533"/>
      <c r="M31" s="447"/>
      <c r="N31" s="450"/>
    </row>
    <row r="32" spans="1:14" ht="18" customHeight="1">
      <c r="A32" s="526"/>
      <c r="B32" s="527"/>
      <c r="C32" s="520"/>
      <c r="D32" s="521"/>
      <c r="E32" s="521"/>
      <c r="F32" s="521"/>
      <c r="G32" s="521"/>
      <c r="H32" s="559"/>
      <c r="I32" s="553"/>
      <c r="J32" s="513"/>
      <c r="K32" s="533"/>
      <c r="L32" s="533"/>
      <c r="M32" s="448"/>
      <c r="N32" s="417"/>
    </row>
    <row r="33" spans="1:14">
      <c r="A33" s="526">
        <v>4</v>
      </c>
      <c r="B33" s="527" t="s">
        <v>64</v>
      </c>
      <c r="C33" s="518" t="s">
        <v>65</v>
      </c>
      <c r="D33" s="491">
        <v>20</v>
      </c>
      <c r="E33" s="496"/>
      <c r="F33" s="491"/>
      <c r="G33" s="491"/>
      <c r="H33" s="557"/>
      <c r="I33" s="553"/>
      <c r="J33" s="513">
        <f>H33*I33+H33</f>
        <v>0</v>
      </c>
      <c r="K33" s="533">
        <f>H33*D33</f>
        <v>0</v>
      </c>
      <c r="L33" s="533">
        <f>K33*I33+K33</f>
        <v>0</v>
      </c>
      <c r="M33" s="446"/>
      <c r="N33" s="449"/>
    </row>
    <row r="34" spans="1:14">
      <c r="A34" s="526"/>
      <c r="B34" s="527"/>
      <c r="C34" s="519"/>
      <c r="D34" s="492"/>
      <c r="E34" s="461"/>
      <c r="F34" s="492"/>
      <c r="G34" s="492"/>
      <c r="H34" s="558"/>
      <c r="I34" s="553"/>
      <c r="J34" s="513"/>
      <c r="K34" s="533"/>
      <c r="L34" s="533"/>
      <c r="M34" s="447"/>
      <c r="N34" s="450"/>
    </row>
    <row r="35" spans="1:14">
      <c r="A35" s="526"/>
      <c r="B35" s="527"/>
      <c r="C35" s="519"/>
      <c r="D35" s="492"/>
      <c r="E35" s="461"/>
      <c r="F35" s="492"/>
      <c r="G35" s="492"/>
      <c r="H35" s="558"/>
      <c r="I35" s="553"/>
      <c r="J35" s="513"/>
      <c r="K35" s="533"/>
      <c r="L35" s="533"/>
      <c r="M35" s="447"/>
      <c r="N35" s="450"/>
    </row>
    <row r="36" spans="1:14" ht="157.5" customHeight="1">
      <c r="A36" s="526"/>
      <c r="B36" s="527"/>
      <c r="C36" s="520"/>
      <c r="D36" s="521"/>
      <c r="E36" s="497"/>
      <c r="F36" s="521"/>
      <c r="G36" s="521"/>
      <c r="H36" s="559"/>
      <c r="I36" s="553"/>
      <c r="J36" s="513"/>
      <c r="K36" s="533"/>
      <c r="L36" s="533"/>
      <c r="M36" s="448"/>
      <c r="N36" s="417"/>
    </row>
    <row r="37" spans="1:14" ht="8.25" customHeight="1">
      <c r="A37" s="526">
        <v>5</v>
      </c>
      <c r="B37" s="493" t="s">
        <v>66</v>
      </c>
      <c r="C37" s="498" t="s">
        <v>67</v>
      </c>
      <c r="D37" s="496">
        <v>4000</v>
      </c>
      <c r="E37" s="496"/>
      <c r="F37" s="496"/>
      <c r="G37" s="496"/>
      <c r="H37" s="557"/>
      <c r="I37" s="553"/>
      <c r="J37" s="513">
        <f>(H37*I37)+H37</f>
        <v>0</v>
      </c>
      <c r="K37" s="533">
        <f>H37*D37</f>
        <v>0</v>
      </c>
      <c r="L37" s="533">
        <f>K37*I37+K37</f>
        <v>0</v>
      </c>
      <c r="M37" s="446"/>
      <c r="N37" s="449"/>
    </row>
    <row r="38" spans="1:14" ht="8.25" customHeight="1">
      <c r="A38" s="526"/>
      <c r="B38" s="455"/>
      <c r="C38" s="499"/>
      <c r="D38" s="461"/>
      <c r="E38" s="461"/>
      <c r="F38" s="461"/>
      <c r="G38" s="461"/>
      <c r="H38" s="558"/>
      <c r="I38" s="553"/>
      <c r="J38" s="513"/>
      <c r="K38" s="533"/>
      <c r="L38" s="533"/>
      <c r="M38" s="447"/>
      <c r="N38" s="450"/>
    </row>
    <row r="39" spans="1:14" ht="8.25" customHeight="1">
      <c r="A39" s="526"/>
      <c r="B39" s="455"/>
      <c r="C39" s="499"/>
      <c r="D39" s="461"/>
      <c r="E39" s="461"/>
      <c r="F39" s="461"/>
      <c r="G39" s="461"/>
      <c r="H39" s="558"/>
      <c r="I39" s="553"/>
      <c r="J39" s="513"/>
      <c r="K39" s="533"/>
      <c r="L39" s="533"/>
      <c r="M39" s="447"/>
      <c r="N39" s="450"/>
    </row>
    <row r="40" spans="1:14" ht="8.25" customHeight="1">
      <c r="A40" s="526"/>
      <c r="B40" s="455"/>
      <c r="C40" s="499"/>
      <c r="D40" s="461"/>
      <c r="E40" s="461"/>
      <c r="F40" s="461"/>
      <c r="G40" s="461"/>
      <c r="H40" s="558"/>
      <c r="I40" s="553"/>
      <c r="J40" s="513"/>
      <c r="K40" s="533"/>
      <c r="L40" s="533"/>
      <c r="M40" s="447"/>
      <c r="N40" s="450"/>
    </row>
    <row r="41" spans="1:14" ht="8.25" customHeight="1">
      <c r="A41" s="526"/>
      <c r="B41" s="455"/>
      <c r="C41" s="499"/>
      <c r="D41" s="461"/>
      <c r="E41" s="461"/>
      <c r="F41" s="461"/>
      <c r="G41" s="461"/>
      <c r="H41" s="558"/>
      <c r="I41" s="553"/>
      <c r="J41" s="513"/>
      <c r="K41" s="533"/>
      <c r="L41" s="533"/>
      <c r="M41" s="447"/>
      <c r="N41" s="450"/>
    </row>
    <row r="42" spans="1:14" ht="8.25" customHeight="1">
      <c r="A42" s="526"/>
      <c r="B42" s="455"/>
      <c r="C42" s="499"/>
      <c r="D42" s="461"/>
      <c r="E42" s="461"/>
      <c r="F42" s="461"/>
      <c r="G42" s="461"/>
      <c r="H42" s="558"/>
      <c r="I42" s="553"/>
      <c r="J42" s="513"/>
      <c r="K42" s="533"/>
      <c r="L42" s="533"/>
      <c r="M42" s="447"/>
      <c r="N42" s="450"/>
    </row>
    <row r="43" spans="1:14" ht="8.25" customHeight="1">
      <c r="A43" s="526"/>
      <c r="B43" s="455"/>
      <c r="C43" s="499"/>
      <c r="D43" s="461"/>
      <c r="E43" s="461"/>
      <c r="F43" s="461"/>
      <c r="G43" s="461"/>
      <c r="H43" s="558"/>
      <c r="I43" s="553"/>
      <c r="J43" s="513"/>
      <c r="K43" s="533"/>
      <c r="L43" s="533"/>
      <c r="M43" s="447"/>
      <c r="N43" s="450"/>
    </row>
    <row r="44" spans="1:14" ht="8.25" customHeight="1">
      <c r="A44" s="526"/>
      <c r="B44" s="455"/>
      <c r="C44" s="499"/>
      <c r="D44" s="461"/>
      <c r="E44" s="461"/>
      <c r="F44" s="461"/>
      <c r="G44" s="461"/>
      <c r="H44" s="558"/>
      <c r="I44" s="553"/>
      <c r="J44" s="513"/>
      <c r="K44" s="533"/>
      <c r="L44" s="533"/>
      <c r="M44" s="447"/>
      <c r="N44" s="450"/>
    </row>
    <row r="45" spans="1:14" ht="8.25" customHeight="1">
      <c r="A45" s="526"/>
      <c r="B45" s="455"/>
      <c r="C45" s="499"/>
      <c r="D45" s="461"/>
      <c r="E45" s="461"/>
      <c r="F45" s="461"/>
      <c r="G45" s="461"/>
      <c r="H45" s="558"/>
      <c r="I45" s="553"/>
      <c r="J45" s="513"/>
      <c r="K45" s="533"/>
      <c r="L45" s="533"/>
      <c r="M45" s="447"/>
      <c r="N45" s="450"/>
    </row>
    <row r="46" spans="1:14" ht="8.25" customHeight="1">
      <c r="A46" s="526"/>
      <c r="B46" s="455"/>
      <c r="C46" s="499"/>
      <c r="D46" s="461"/>
      <c r="E46" s="461"/>
      <c r="F46" s="461"/>
      <c r="G46" s="461"/>
      <c r="H46" s="558"/>
      <c r="I46" s="553"/>
      <c r="J46" s="513"/>
      <c r="K46" s="533"/>
      <c r="L46" s="533"/>
      <c r="M46" s="447"/>
      <c r="N46" s="450"/>
    </row>
    <row r="47" spans="1:14" ht="8.25" customHeight="1">
      <c r="A47" s="526"/>
      <c r="B47" s="517"/>
      <c r="C47" s="500"/>
      <c r="D47" s="497"/>
      <c r="E47" s="497"/>
      <c r="F47" s="497"/>
      <c r="G47" s="497"/>
      <c r="H47" s="559"/>
      <c r="I47" s="553"/>
      <c r="J47" s="513"/>
      <c r="K47" s="533"/>
      <c r="L47" s="533"/>
      <c r="M47" s="448"/>
      <c r="N47" s="417"/>
    </row>
    <row r="48" spans="1:14" s="37" customFormat="1" ht="58.5" customHeight="1">
      <c r="A48" s="27">
        <v>6</v>
      </c>
      <c r="B48" s="4" t="s">
        <v>68</v>
      </c>
      <c r="C48" s="86" t="s">
        <v>69</v>
      </c>
      <c r="D48" s="1" t="s">
        <v>70</v>
      </c>
      <c r="E48" s="2"/>
      <c r="F48" s="27"/>
      <c r="G48" s="2"/>
      <c r="H48" s="87"/>
      <c r="I48" s="29"/>
      <c r="J48" s="43">
        <f>H48*I48+H48</f>
        <v>0</v>
      </c>
      <c r="K48" s="51">
        <f>H48*D48</f>
        <v>0</v>
      </c>
      <c r="L48" s="88">
        <f>K48*I48+K48</f>
        <v>0</v>
      </c>
      <c r="M48" s="89"/>
      <c r="N48" s="2"/>
    </row>
    <row r="49" spans="1:14" ht="54.75" customHeight="1">
      <c r="A49" s="2">
        <v>7</v>
      </c>
      <c r="B49" s="4" t="s">
        <v>71</v>
      </c>
      <c r="C49" s="27" t="s">
        <v>72</v>
      </c>
      <c r="D49" s="27">
        <v>40</v>
      </c>
      <c r="E49" s="27"/>
      <c r="F49" s="27"/>
      <c r="G49" s="28"/>
      <c r="H49" s="56"/>
      <c r="I49" s="90"/>
      <c r="J49" s="43">
        <f>H49*I49+H49</f>
        <v>0</v>
      </c>
      <c r="K49" s="51">
        <f>H49*D49</f>
        <v>0</v>
      </c>
      <c r="L49" s="88">
        <f>K49*I49+K49</f>
        <v>0</v>
      </c>
      <c r="M49" s="85"/>
      <c r="N49" s="3"/>
    </row>
    <row r="50" spans="1:14">
      <c r="A50" s="526">
        <v>8</v>
      </c>
      <c r="B50" s="527" t="s">
        <v>73</v>
      </c>
      <c r="C50" s="528" t="s">
        <v>74</v>
      </c>
      <c r="D50" s="496">
        <v>600</v>
      </c>
      <c r="E50" s="496"/>
      <c r="F50" s="522"/>
      <c r="G50" s="522"/>
      <c r="H50" s="554"/>
      <c r="I50" s="540"/>
      <c r="J50" s="513">
        <f>H50*I50+H50</f>
        <v>0</v>
      </c>
      <c r="K50" s="533">
        <f>H50*D50</f>
        <v>0</v>
      </c>
      <c r="L50" s="533">
        <f>K50*I50+K50</f>
        <v>0</v>
      </c>
      <c r="M50" s="446"/>
      <c r="N50" s="449"/>
    </row>
    <row r="51" spans="1:14" ht="5.25" customHeight="1">
      <c r="A51" s="526"/>
      <c r="B51" s="527"/>
      <c r="C51" s="458"/>
      <c r="D51" s="461"/>
      <c r="E51" s="461"/>
      <c r="F51" s="523"/>
      <c r="G51" s="523"/>
      <c r="H51" s="555"/>
      <c r="I51" s="541"/>
      <c r="J51" s="513"/>
      <c r="K51" s="533"/>
      <c r="L51" s="533"/>
      <c r="M51" s="447"/>
      <c r="N51" s="450"/>
    </row>
    <row r="52" spans="1:14">
      <c r="A52" s="526"/>
      <c r="B52" s="527"/>
      <c r="C52" s="458"/>
      <c r="D52" s="461"/>
      <c r="E52" s="461"/>
      <c r="F52" s="523"/>
      <c r="G52" s="523"/>
      <c r="H52" s="555"/>
      <c r="I52" s="541"/>
      <c r="J52" s="513"/>
      <c r="K52" s="533"/>
      <c r="L52" s="533"/>
      <c r="M52" s="447"/>
      <c r="N52" s="450"/>
    </row>
    <row r="53" spans="1:14">
      <c r="A53" s="526"/>
      <c r="B53" s="527"/>
      <c r="C53" s="458"/>
      <c r="D53" s="461"/>
      <c r="E53" s="461"/>
      <c r="F53" s="523"/>
      <c r="G53" s="523"/>
      <c r="H53" s="555"/>
      <c r="I53" s="541"/>
      <c r="J53" s="513"/>
      <c r="K53" s="533"/>
      <c r="L53" s="533"/>
      <c r="M53" s="447"/>
      <c r="N53" s="450"/>
    </row>
    <row r="54" spans="1:14" ht="6" customHeight="1">
      <c r="A54" s="526"/>
      <c r="B54" s="527"/>
      <c r="C54" s="529"/>
      <c r="D54" s="497"/>
      <c r="E54" s="497"/>
      <c r="F54" s="524"/>
      <c r="G54" s="524"/>
      <c r="H54" s="556"/>
      <c r="I54" s="544"/>
      <c r="J54" s="513"/>
      <c r="K54" s="533"/>
      <c r="L54" s="533"/>
      <c r="M54" s="448"/>
      <c r="N54" s="417"/>
    </row>
    <row r="55" spans="1:14" ht="14.25" customHeight="1">
      <c r="A55" s="496">
        <v>9</v>
      </c>
      <c r="B55" s="493" t="s">
        <v>75</v>
      </c>
      <c r="C55" s="549" t="s">
        <v>76</v>
      </c>
      <c r="D55" s="550" t="s">
        <v>77</v>
      </c>
      <c r="E55" s="551"/>
      <c r="F55" s="526"/>
      <c r="G55" s="526"/>
      <c r="H55" s="552"/>
      <c r="I55" s="553"/>
      <c r="J55" s="513">
        <f>H55*I55+H55</f>
        <v>0</v>
      </c>
      <c r="K55" s="533">
        <f>H55*D55</f>
        <v>0</v>
      </c>
      <c r="L55" s="533">
        <f>K55*I55+K55</f>
        <v>0</v>
      </c>
      <c r="M55" s="446"/>
      <c r="N55" s="449"/>
    </row>
    <row r="56" spans="1:14" ht="10.5" customHeight="1">
      <c r="A56" s="560"/>
      <c r="B56" s="494"/>
      <c r="C56" s="549"/>
      <c r="D56" s="550"/>
      <c r="E56" s="551"/>
      <c r="F56" s="526"/>
      <c r="G56" s="526"/>
      <c r="H56" s="552"/>
      <c r="I56" s="553"/>
      <c r="J56" s="513"/>
      <c r="K56" s="533"/>
      <c r="L56" s="533"/>
      <c r="M56" s="447"/>
      <c r="N56" s="450"/>
    </row>
    <row r="57" spans="1:14">
      <c r="A57" s="560"/>
      <c r="B57" s="494"/>
      <c r="C57" s="549"/>
      <c r="D57" s="550"/>
      <c r="E57" s="551"/>
      <c r="F57" s="526"/>
      <c r="G57" s="526"/>
      <c r="H57" s="552"/>
      <c r="I57" s="553"/>
      <c r="J57" s="513"/>
      <c r="K57" s="533"/>
      <c r="L57" s="533"/>
      <c r="M57" s="447"/>
      <c r="N57" s="450"/>
    </row>
    <row r="58" spans="1:14" ht="23.25" customHeight="1">
      <c r="A58" s="561"/>
      <c r="B58" s="495"/>
      <c r="C58" s="549"/>
      <c r="D58" s="550"/>
      <c r="E58" s="551"/>
      <c r="F58" s="526"/>
      <c r="G58" s="526"/>
      <c r="H58" s="552"/>
      <c r="I58" s="553"/>
      <c r="J58" s="513"/>
      <c r="K58" s="533"/>
      <c r="L58" s="533"/>
      <c r="M58" s="448"/>
      <c r="N58" s="417"/>
    </row>
    <row r="59" spans="1:14" ht="51" customHeight="1">
      <c r="A59" s="27">
        <v>10</v>
      </c>
      <c r="B59" s="49" t="s">
        <v>78</v>
      </c>
      <c r="C59" s="86" t="s">
        <v>79</v>
      </c>
      <c r="D59" s="1" t="s">
        <v>80</v>
      </c>
      <c r="E59" s="91"/>
      <c r="F59" s="2"/>
      <c r="G59" s="2"/>
      <c r="H59" s="87"/>
      <c r="I59" s="29"/>
      <c r="J59" s="43">
        <f>H59*I59+H59</f>
        <v>0</v>
      </c>
      <c r="K59" s="51">
        <f>H59*D59</f>
        <v>0</v>
      </c>
      <c r="L59" s="88">
        <f>K59*I59+K59</f>
        <v>0</v>
      </c>
      <c r="M59" s="85"/>
      <c r="N59" s="3"/>
    </row>
    <row r="60" spans="1:14" ht="64.5" customHeight="1">
      <c r="A60" s="92">
        <v>11</v>
      </c>
      <c r="B60" s="49" t="s">
        <v>81</v>
      </c>
      <c r="C60" s="86" t="s">
        <v>79</v>
      </c>
      <c r="D60" s="1" t="s">
        <v>80</v>
      </c>
      <c r="E60" s="2"/>
      <c r="F60" s="2"/>
      <c r="G60" s="2"/>
      <c r="H60" s="87"/>
      <c r="I60" s="29"/>
      <c r="J60" s="43">
        <f>H60*I60+H60</f>
        <v>0</v>
      </c>
      <c r="K60" s="51">
        <f>H60*D60</f>
        <v>0</v>
      </c>
      <c r="L60" s="88">
        <f>K60*I60+K60</f>
        <v>0</v>
      </c>
      <c r="M60" s="85"/>
      <c r="N60" s="3"/>
    </row>
    <row r="61" spans="1:14" ht="52.5" customHeight="1">
      <c r="A61" s="2">
        <v>12</v>
      </c>
      <c r="B61" s="49" t="s">
        <v>82</v>
      </c>
      <c r="C61" s="27" t="s">
        <v>83</v>
      </c>
      <c r="D61" s="27">
        <v>30</v>
      </c>
      <c r="E61" s="27"/>
      <c r="F61" s="27"/>
      <c r="G61" s="27"/>
      <c r="H61" s="56"/>
      <c r="I61" s="29"/>
      <c r="J61" s="43">
        <f>H61*I61+H61</f>
        <v>0</v>
      </c>
      <c r="K61" s="51">
        <f>H61*D61</f>
        <v>0</v>
      </c>
      <c r="L61" s="88">
        <f>K61*I61+K61</f>
        <v>0</v>
      </c>
      <c r="M61" s="85"/>
      <c r="N61" s="3"/>
    </row>
    <row r="62" spans="1:14">
      <c r="A62" s="429"/>
      <c r="B62" s="429"/>
      <c r="C62" s="429"/>
      <c r="D62" s="429"/>
      <c r="E62" s="429"/>
      <c r="F62" s="44"/>
      <c r="G62" s="37"/>
      <c r="H62" s="38"/>
      <c r="I62" s="37"/>
      <c r="J62" s="23" t="s">
        <v>19</v>
      </c>
      <c r="K62" s="93">
        <f>SUM(K7:K61)</f>
        <v>0</v>
      </c>
      <c r="L62" s="94">
        <f>SUM(L7:L61)</f>
        <v>0</v>
      </c>
      <c r="M62" s="95"/>
      <c r="N62" s="18"/>
    </row>
    <row r="63" spans="1:14">
      <c r="A63" s="429"/>
      <c r="B63" s="429"/>
      <c r="C63" s="429"/>
      <c r="D63" s="429"/>
      <c r="E63" s="429"/>
      <c r="F63" s="44"/>
      <c r="G63" s="37"/>
      <c r="H63" s="38"/>
      <c r="I63" s="37"/>
      <c r="J63" s="23" t="s">
        <v>20</v>
      </c>
      <c r="K63" s="93">
        <f>K62/5</f>
        <v>0</v>
      </c>
      <c r="L63" s="93">
        <f>L62/5</f>
        <v>0</v>
      </c>
      <c r="M63" s="18"/>
      <c r="N63" s="18"/>
    </row>
    <row r="64" spans="1:14">
      <c r="A64" s="44"/>
      <c r="B64" s="44"/>
      <c r="C64" s="44"/>
      <c r="D64" s="44"/>
      <c r="E64" s="44"/>
      <c r="F64" s="44"/>
      <c r="G64" s="37"/>
      <c r="H64" s="38"/>
      <c r="I64" s="37"/>
      <c r="J64" s="23" t="s">
        <v>21</v>
      </c>
      <c r="K64" s="93">
        <f>SUM(K62*1.2)</f>
        <v>0</v>
      </c>
      <c r="L64" s="93">
        <f>L62*1.2</f>
        <v>0</v>
      </c>
      <c r="M64" s="18"/>
      <c r="N64" s="18"/>
    </row>
    <row r="65" spans="1:14">
      <c r="A65" s="44"/>
      <c r="B65" s="44"/>
      <c r="C65" s="44"/>
      <c r="D65" s="44"/>
      <c r="E65" s="44"/>
      <c r="F65" s="44"/>
      <c r="G65" s="37"/>
      <c r="H65" s="38"/>
      <c r="I65" s="37"/>
      <c r="J65" s="96"/>
      <c r="K65" s="96"/>
      <c r="L65" s="37"/>
      <c r="M65" s="18"/>
      <c r="N65" s="18"/>
    </row>
    <row r="66" spans="1:14">
      <c r="M66" s="18"/>
      <c r="N66" s="18"/>
    </row>
    <row r="67" spans="1:14">
      <c r="A67" s="36" t="s">
        <v>84</v>
      </c>
      <c r="B67" s="84"/>
      <c r="C67" s="44"/>
      <c r="D67" s="44"/>
      <c r="E67" s="36"/>
      <c r="F67" s="44"/>
      <c r="G67" s="37"/>
      <c r="H67" s="38"/>
      <c r="I67" s="38"/>
      <c r="J67" s="38"/>
      <c r="K67" s="38"/>
      <c r="L67" s="37"/>
      <c r="M67" s="18"/>
      <c r="N67" s="18"/>
    </row>
    <row r="68" spans="1:14" ht="15" customHeight="1">
      <c r="A68" s="413" t="s">
        <v>1</v>
      </c>
      <c r="B68" s="428" t="s">
        <v>2</v>
      </c>
      <c r="C68" s="413" t="s">
        <v>3</v>
      </c>
      <c r="D68" s="413" t="s">
        <v>85</v>
      </c>
      <c r="E68" s="413" t="s">
        <v>5</v>
      </c>
      <c r="F68" s="432" t="s">
        <v>6</v>
      </c>
      <c r="G68" s="413" t="s">
        <v>7</v>
      </c>
      <c r="H68" s="424" t="s">
        <v>8</v>
      </c>
      <c r="I68" s="425" t="s">
        <v>9</v>
      </c>
      <c r="J68" s="424" t="s">
        <v>10</v>
      </c>
      <c r="K68" s="424" t="s">
        <v>11</v>
      </c>
      <c r="L68" s="413" t="s">
        <v>12</v>
      </c>
      <c r="M68" s="567" t="s">
        <v>57</v>
      </c>
      <c r="N68" s="426" t="s">
        <v>14</v>
      </c>
    </row>
    <row r="69" spans="1:14" ht="58.5" customHeight="1">
      <c r="A69" s="413"/>
      <c r="B69" s="428"/>
      <c r="C69" s="413"/>
      <c r="D69" s="413"/>
      <c r="E69" s="413"/>
      <c r="F69" s="433"/>
      <c r="G69" s="413"/>
      <c r="H69" s="424"/>
      <c r="I69" s="425"/>
      <c r="J69" s="424"/>
      <c r="K69" s="424"/>
      <c r="L69" s="413"/>
      <c r="M69" s="568"/>
      <c r="N69" s="427"/>
    </row>
    <row r="70" spans="1:14">
      <c r="A70" s="525">
        <v>1</v>
      </c>
      <c r="B70" s="493" t="s">
        <v>86</v>
      </c>
      <c r="C70" s="27" t="s">
        <v>87</v>
      </c>
      <c r="D70" s="27">
        <v>50</v>
      </c>
      <c r="E70" s="27"/>
      <c r="F70" s="27"/>
      <c r="G70" s="27"/>
      <c r="H70" s="28"/>
      <c r="I70" s="29"/>
      <c r="J70" s="43">
        <f>H70*I70+H70</f>
        <v>0</v>
      </c>
      <c r="K70" s="51">
        <f>H70*D70</f>
        <v>0</v>
      </c>
      <c r="L70" s="88">
        <f>K70*I70+K70</f>
        <v>0</v>
      </c>
      <c r="M70" s="85"/>
      <c r="N70" s="3"/>
    </row>
    <row r="71" spans="1:14" ht="21" customHeight="1">
      <c r="A71" s="525"/>
      <c r="B71" s="455"/>
      <c r="C71" s="496" t="s">
        <v>88</v>
      </c>
      <c r="D71" s="496">
        <v>200</v>
      </c>
      <c r="E71" s="496"/>
      <c r="F71" s="496"/>
      <c r="G71" s="496"/>
      <c r="H71" s="481"/>
      <c r="I71" s="540"/>
      <c r="J71" s="513">
        <f>H71*I71+H71</f>
        <v>0</v>
      </c>
      <c r="K71" s="533">
        <f>H71*D71</f>
        <v>0</v>
      </c>
      <c r="L71" s="533">
        <f>K71*I71+K71</f>
        <v>0</v>
      </c>
      <c r="M71" s="446"/>
      <c r="N71" s="449"/>
    </row>
    <row r="72" spans="1:14">
      <c r="A72" s="525"/>
      <c r="B72" s="455"/>
      <c r="C72" s="497"/>
      <c r="D72" s="497"/>
      <c r="E72" s="497"/>
      <c r="F72" s="497"/>
      <c r="G72" s="497"/>
      <c r="H72" s="483"/>
      <c r="I72" s="544"/>
      <c r="J72" s="513"/>
      <c r="K72" s="533"/>
      <c r="L72" s="533"/>
      <c r="M72" s="448"/>
      <c r="N72" s="417"/>
    </row>
    <row r="73" spans="1:14">
      <c r="A73" s="525"/>
      <c r="B73" s="455"/>
      <c r="C73" s="97" t="s">
        <v>89</v>
      </c>
      <c r="D73" s="97">
        <v>100</v>
      </c>
      <c r="E73" s="97"/>
      <c r="F73" s="97"/>
      <c r="G73" s="97"/>
      <c r="H73" s="98"/>
      <c r="I73" s="99"/>
      <c r="J73" s="43">
        <f>(H73*I73)+H73</f>
        <v>0</v>
      </c>
      <c r="K73" s="51">
        <f>H73*D73</f>
        <v>0</v>
      </c>
      <c r="L73" s="51">
        <f>(K73*I73)+K73</f>
        <v>0</v>
      </c>
      <c r="M73" s="85"/>
      <c r="N73" s="3"/>
    </row>
    <row r="74" spans="1:14">
      <c r="A74" s="525"/>
      <c r="B74" s="455"/>
      <c r="C74" s="86" t="s">
        <v>90</v>
      </c>
      <c r="D74" s="2">
        <v>1000</v>
      </c>
      <c r="E74" s="2"/>
      <c r="F74" s="2"/>
      <c r="G74" s="2"/>
      <c r="H74" s="28"/>
      <c r="I74" s="29"/>
      <c r="J74" s="43">
        <f>H74*I74+H74</f>
        <v>0</v>
      </c>
      <c r="K74" s="51">
        <f>H74*D74</f>
        <v>0</v>
      </c>
      <c r="L74" s="88">
        <f>K74*I74+K74</f>
        <v>0</v>
      </c>
      <c r="M74" s="85"/>
      <c r="N74" s="3"/>
    </row>
    <row r="75" spans="1:14" ht="24" customHeight="1">
      <c r="A75" s="525"/>
      <c r="B75" s="455"/>
      <c r="C75" s="86" t="s">
        <v>91</v>
      </c>
      <c r="D75" s="2">
        <v>6000</v>
      </c>
      <c r="E75" s="2"/>
      <c r="F75" s="2"/>
      <c r="G75" s="2"/>
      <c r="H75" s="28"/>
      <c r="I75" s="29"/>
      <c r="J75" s="43">
        <f>H75*I75+H75</f>
        <v>0</v>
      </c>
      <c r="K75" s="51">
        <f>H75*D75</f>
        <v>0</v>
      </c>
      <c r="L75" s="88">
        <f>K75*I75+K75</f>
        <v>0</v>
      </c>
      <c r="M75" s="85"/>
      <c r="N75" s="3"/>
    </row>
    <row r="76" spans="1:14" ht="21.75" customHeight="1">
      <c r="A76" s="525"/>
      <c r="B76" s="455"/>
      <c r="C76" s="86" t="s">
        <v>92</v>
      </c>
      <c r="D76" s="2">
        <v>6000</v>
      </c>
      <c r="E76" s="2"/>
      <c r="F76" s="2"/>
      <c r="G76" s="2"/>
      <c r="H76" s="28"/>
      <c r="I76" s="29"/>
      <c r="J76" s="43">
        <f>H76*I76+H76</f>
        <v>0</v>
      </c>
      <c r="K76" s="51">
        <f>H76*D76</f>
        <v>0</v>
      </c>
      <c r="L76" s="88">
        <f>K76*I76+K76</f>
        <v>0</v>
      </c>
      <c r="M76" s="85"/>
      <c r="N76" s="3"/>
    </row>
    <row r="77" spans="1:14">
      <c r="A77" s="525"/>
      <c r="B77" s="517"/>
      <c r="C77" s="86" t="s">
        <v>93</v>
      </c>
      <c r="D77" s="2">
        <v>2500</v>
      </c>
      <c r="E77" s="2"/>
      <c r="F77" s="2"/>
      <c r="G77" s="2"/>
      <c r="H77" s="28"/>
      <c r="I77" s="29"/>
      <c r="J77" s="43">
        <f>H77*I77+H77</f>
        <v>0</v>
      </c>
      <c r="K77" s="51">
        <f>H77*D77</f>
        <v>0</v>
      </c>
      <c r="L77" s="88">
        <f>K77*I77+K77</f>
        <v>0</v>
      </c>
      <c r="M77" s="85"/>
      <c r="N77" s="3"/>
    </row>
    <row r="78" spans="1:14">
      <c r="A78" s="44"/>
      <c r="B78" s="84"/>
      <c r="C78" s="44"/>
      <c r="D78" s="44"/>
      <c r="E78" s="44"/>
      <c r="F78" s="44"/>
      <c r="G78" s="37"/>
      <c r="H78" s="38"/>
      <c r="I78" s="37"/>
      <c r="J78" s="23" t="s">
        <v>19</v>
      </c>
      <c r="K78" s="93">
        <f>SUM(K70:K77)</f>
        <v>0</v>
      </c>
      <c r="L78" s="94">
        <f>SUM(L70:L77)</f>
        <v>0</v>
      </c>
      <c r="M78" s="18"/>
      <c r="N78" s="18"/>
    </row>
    <row r="79" spans="1:14">
      <c r="A79" s="44"/>
      <c r="B79" s="84"/>
      <c r="C79" s="44"/>
      <c r="D79" s="44"/>
      <c r="E79" s="44"/>
      <c r="F79" s="44"/>
      <c r="G79" s="37"/>
      <c r="H79" s="38"/>
      <c r="I79" s="37"/>
      <c r="J79" s="23" t="s">
        <v>20</v>
      </c>
      <c r="K79" s="93">
        <f>K78/5</f>
        <v>0</v>
      </c>
      <c r="L79" s="93">
        <f>L78/5</f>
        <v>0</v>
      </c>
      <c r="M79" s="18"/>
      <c r="N79" s="18"/>
    </row>
    <row r="80" spans="1:14">
      <c r="A80" s="44"/>
      <c r="B80" s="84"/>
      <c r="C80" s="44"/>
      <c r="D80" s="44"/>
      <c r="E80" s="44"/>
      <c r="F80" s="44"/>
      <c r="G80" s="37"/>
      <c r="H80" s="38"/>
      <c r="I80" s="37"/>
      <c r="J80" s="23" t="s">
        <v>21</v>
      </c>
      <c r="K80" s="93">
        <f>SUM(K78*1.2)</f>
        <v>0</v>
      </c>
      <c r="L80" s="93">
        <f>L78*1.2</f>
        <v>0</v>
      </c>
      <c r="M80" s="18"/>
      <c r="N80" s="18"/>
    </row>
    <row r="81" spans="1:14">
      <c r="A81" s="44"/>
      <c r="B81" s="84"/>
      <c r="C81" s="44"/>
      <c r="D81" s="44"/>
      <c r="E81" s="44"/>
      <c r="F81" s="44"/>
      <c r="G81" s="37"/>
      <c r="H81" s="38"/>
      <c r="I81" s="37"/>
      <c r="J81" s="96"/>
      <c r="K81" s="96"/>
      <c r="L81" s="37"/>
      <c r="M81" s="18"/>
      <c r="N81" s="18"/>
    </row>
    <row r="82" spans="1:14">
      <c r="M82" s="18"/>
      <c r="N82" s="18"/>
    </row>
    <row r="83" spans="1:14">
      <c r="A83" s="36" t="s">
        <v>94</v>
      </c>
      <c r="B83" s="84"/>
      <c r="C83" s="44"/>
      <c r="D83" s="44"/>
      <c r="E83" s="36"/>
      <c r="F83" s="44"/>
      <c r="G83" s="37"/>
      <c r="H83" s="38"/>
      <c r="I83" s="38"/>
      <c r="J83" s="38"/>
      <c r="K83" s="38"/>
      <c r="L83" s="37"/>
      <c r="M83" s="18"/>
      <c r="N83" s="18"/>
    </row>
    <row r="84" spans="1:14" ht="66" customHeight="1">
      <c r="A84" s="39" t="s">
        <v>1</v>
      </c>
      <c r="B84" s="100" t="s">
        <v>2</v>
      </c>
      <c r="C84" s="39" t="s">
        <v>3</v>
      </c>
      <c r="D84" s="39" t="s">
        <v>85</v>
      </c>
      <c r="E84" s="39" t="s">
        <v>95</v>
      </c>
      <c r="F84" s="39" t="s">
        <v>6</v>
      </c>
      <c r="G84" s="39" t="s">
        <v>7</v>
      </c>
      <c r="H84" s="39" t="s">
        <v>8</v>
      </c>
      <c r="I84" s="39" t="s">
        <v>9</v>
      </c>
      <c r="J84" s="39" t="s">
        <v>10</v>
      </c>
      <c r="K84" s="101" t="s">
        <v>11</v>
      </c>
      <c r="L84" s="40" t="s">
        <v>12</v>
      </c>
      <c r="M84" s="102" t="s">
        <v>96</v>
      </c>
      <c r="N84" s="102" t="s">
        <v>14</v>
      </c>
    </row>
    <row r="85" spans="1:14">
      <c r="A85" s="491">
        <v>1</v>
      </c>
      <c r="B85" s="493" t="s">
        <v>97</v>
      </c>
      <c r="C85" s="496" t="s">
        <v>74</v>
      </c>
      <c r="D85" s="525">
        <v>300</v>
      </c>
      <c r="E85" s="413"/>
      <c r="F85" s="525"/>
      <c r="G85" s="413"/>
      <c r="H85" s="546"/>
      <c r="I85" s="530"/>
      <c r="J85" s="442">
        <f>(H85*I85)+H85</f>
        <v>0</v>
      </c>
      <c r="K85" s="487">
        <f>H85*D85</f>
        <v>0</v>
      </c>
      <c r="L85" s="487">
        <f>(K85*I85)+K85</f>
        <v>0</v>
      </c>
      <c r="M85" s="545"/>
      <c r="N85" s="569"/>
    </row>
    <row r="86" spans="1:14">
      <c r="A86" s="492"/>
      <c r="B86" s="455"/>
      <c r="C86" s="461"/>
      <c r="D86" s="525"/>
      <c r="E86" s="413"/>
      <c r="F86" s="525"/>
      <c r="G86" s="413"/>
      <c r="H86" s="546"/>
      <c r="I86" s="547"/>
      <c r="J86" s="443"/>
      <c r="K86" s="488"/>
      <c r="L86" s="488"/>
      <c r="M86" s="545"/>
      <c r="N86" s="569"/>
    </row>
    <row r="87" spans="1:14">
      <c r="A87" s="450"/>
      <c r="B87" s="494"/>
      <c r="C87" s="461"/>
      <c r="D87" s="525"/>
      <c r="E87" s="413"/>
      <c r="F87" s="525"/>
      <c r="G87" s="413"/>
      <c r="H87" s="546"/>
      <c r="I87" s="547"/>
      <c r="J87" s="443"/>
      <c r="K87" s="488"/>
      <c r="L87" s="488"/>
      <c r="M87" s="545"/>
      <c r="N87" s="569"/>
    </row>
    <row r="88" spans="1:14">
      <c r="A88" s="450"/>
      <c r="B88" s="494"/>
      <c r="C88" s="461"/>
      <c r="D88" s="525"/>
      <c r="E88" s="413"/>
      <c r="F88" s="525"/>
      <c r="G88" s="413"/>
      <c r="H88" s="546"/>
      <c r="I88" s="547"/>
      <c r="J88" s="443"/>
      <c r="K88" s="488"/>
      <c r="L88" s="488"/>
      <c r="M88" s="545"/>
      <c r="N88" s="569"/>
    </row>
    <row r="89" spans="1:14" ht="11.25" customHeight="1">
      <c r="A89" s="417"/>
      <c r="B89" s="495"/>
      <c r="C89" s="497"/>
      <c r="D89" s="525"/>
      <c r="E89" s="413"/>
      <c r="F89" s="525"/>
      <c r="G89" s="413"/>
      <c r="H89" s="546"/>
      <c r="I89" s="548"/>
      <c r="J89" s="444"/>
      <c r="K89" s="505"/>
      <c r="L89" s="505"/>
      <c r="M89" s="545"/>
      <c r="N89" s="569"/>
    </row>
    <row r="90" spans="1:14" ht="12.75" customHeight="1">
      <c r="A90" s="525">
        <v>2</v>
      </c>
      <c r="B90" s="493" t="s">
        <v>98</v>
      </c>
      <c r="C90" s="518" t="s">
        <v>74</v>
      </c>
      <c r="D90" s="491">
        <v>1500</v>
      </c>
      <c r="E90" s="491"/>
      <c r="F90" s="525"/>
      <c r="G90" s="496"/>
      <c r="H90" s="534"/>
      <c r="I90" s="540"/>
      <c r="J90" s="442">
        <f>(H90*I90)+H90</f>
        <v>0</v>
      </c>
      <c r="K90" s="487">
        <f>H90*D90</f>
        <v>0</v>
      </c>
      <c r="L90" s="487">
        <f>(K90*I90)+K90</f>
        <v>0</v>
      </c>
      <c r="M90" s="446"/>
      <c r="N90" s="449"/>
    </row>
    <row r="91" spans="1:14" ht="12.75" customHeight="1">
      <c r="A91" s="525"/>
      <c r="B91" s="455"/>
      <c r="C91" s="519"/>
      <c r="D91" s="492"/>
      <c r="E91" s="492"/>
      <c r="F91" s="525"/>
      <c r="G91" s="461"/>
      <c r="H91" s="535"/>
      <c r="I91" s="541"/>
      <c r="J91" s="443"/>
      <c r="K91" s="488"/>
      <c r="L91" s="488"/>
      <c r="M91" s="447"/>
      <c r="N91" s="450"/>
    </row>
    <row r="92" spans="1:14" ht="12.75" customHeight="1">
      <c r="A92" s="525"/>
      <c r="B92" s="455"/>
      <c r="C92" s="519"/>
      <c r="D92" s="492"/>
      <c r="E92" s="492"/>
      <c r="F92" s="525"/>
      <c r="G92" s="461"/>
      <c r="H92" s="535"/>
      <c r="I92" s="541"/>
      <c r="J92" s="443"/>
      <c r="K92" s="488"/>
      <c r="L92" s="488"/>
      <c r="M92" s="447"/>
      <c r="N92" s="450"/>
    </row>
    <row r="93" spans="1:14" ht="12.75" customHeight="1">
      <c r="A93" s="525"/>
      <c r="B93" s="455"/>
      <c r="C93" s="519"/>
      <c r="D93" s="492"/>
      <c r="E93" s="492"/>
      <c r="F93" s="525"/>
      <c r="G93" s="461"/>
      <c r="H93" s="535"/>
      <c r="I93" s="541"/>
      <c r="J93" s="443"/>
      <c r="K93" s="488"/>
      <c r="L93" s="488"/>
      <c r="M93" s="447"/>
      <c r="N93" s="450"/>
    </row>
    <row r="94" spans="1:14" ht="31.5" customHeight="1">
      <c r="A94" s="525"/>
      <c r="B94" s="517"/>
      <c r="C94" s="520"/>
      <c r="D94" s="521"/>
      <c r="E94" s="521"/>
      <c r="F94" s="525"/>
      <c r="G94" s="497"/>
      <c r="H94" s="536"/>
      <c r="I94" s="544"/>
      <c r="J94" s="444"/>
      <c r="K94" s="505"/>
      <c r="L94" s="505"/>
      <c r="M94" s="448"/>
      <c r="N94" s="417"/>
    </row>
    <row r="95" spans="1:14">
      <c r="A95" s="526">
        <v>3</v>
      </c>
      <c r="B95" s="493" t="s">
        <v>99</v>
      </c>
      <c r="C95" s="542" t="s">
        <v>74</v>
      </c>
      <c r="D95" s="496">
        <v>400</v>
      </c>
      <c r="E95" s="496"/>
      <c r="F95" s="496"/>
      <c r="G95" s="496"/>
      <c r="H95" s="481"/>
      <c r="I95" s="540"/>
      <c r="J95" s="513">
        <f>(H95*I95)+H95</f>
        <v>0</v>
      </c>
      <c r="K95" s="533">
        <f>H95*D95</f>
        <v>0</v>
      </c>
      <c r="L95" s="533">
        <f>(K95*I95)+K95</f>
        <v>0</v>
      </c>
      <c r="M95" s="446"/>
      <c r="N95" s="449"/>
    </row>
    <row r="96" spans="1:14">
      <c r="A96" s="526"/>
      <c r="B96" s="455"/>
      <c r="C96" s="543"/>
      <c r="D96" s="461"/>
      <c r="E96" s="461"/>
      <c r="F96" s="461"/>
      <c r="G96" s="461"/>
      <c r="H96" s="482"/>
      <c r="I96" s="541"/>
      <c r="J96" s="513"/>
      <c r="K96" s="533"/>
      <c r="L96" s="533"/>
      <c r="M96" s="447"/>
      <c r="N96" s="450"/>
    </row>
    <row r="97" spans="1:14">
      <c r="A97" s="526"/>
      <c r="B97" s="455"/>
      <c r="C97" s="543"/>
      <c r="D97" s="461"/>
      <c r="E97" s="461"/>
      <c r="F97" s="461"/>
      <c r="G97" s="461"/>
      <c r="H97" s="482"/>
      <c r="I97" s="541"/>
      <c r="J97" s="513"/>
      <c r="K97" s="533"/>
      <c r="L97" s="533"/>
      <c r="M97" s="447"/>
      <c r="N97" s="450"/>
    </row>
    <row r="98" spans="1:14" ht="32.25" customHeight="1">
      <c r="A98" s="491"/>
      <c r="B98" s="455"/>
      <c r="C98" s="543"/>
      <c r="D98" s="461"/>
      <c r="E98" s="461"/>
      <c r="F98" s="461"/>
      <c r="G98" s="461"/>
      <c r="H98" s="482"/>
      <c r="I98" s="541"/>
      <c r="J98" s="513"/>
      <c r="K98" s="533"/>
      <c r="L98" s="533"/>
      <c r="M98" s="448"/>
      <c r="N98" s="417"/>
    </row>
    <row r="99" spans="1:14" ht="71.25" customHeight="1">
      <c r="A99" s="2">
        <v>4</v>
      </c>
      <c r="B99" s="4" t="s">
        <v>100</v>
      </c>
      <c r="C99" s="103" t="s">
        <v>101</v>
      </c>
      <c r="D99" s="27">
        <v>500</v>
      </c>
      <c r="E99" s="27"/>
      <c r="F99" s="27"/>
      <c r="G99" s="27"/>
      <c r="H99" s="28"/>
      <c r="I99" s="29"/>
      <c r="J99" s="43">
        <f>(H99*I99)+H99</f>
        <v>0</v>
      </c>
      <c r="K99" s="51">
        <f>H99*D99</f>
        <v>0</v>
      </c>
      <c r="L99" s="51">
        <f>(K99*I99)+K99</f>
        <v>0</v>
      </c>
      <c r="M99" s="85"/>
      <c r="N99" s="3"/>
    </row>
    <row r="100" spans="1:14">
      <c r="A100" s="44"/>
      <c r="B100" s="84"/>
      <c r="C100" s="44"/>
      <c r="D100" s="44"/>
      <c r="E100" s="44"/>
      <c r="F100" s="44"/>
      <c r="G100" s="37"/>
      <c r="H100" s="38"/>
      <c r="I100" s="37"/>
      <c r="J100" s="23" t="s">
        <v>19</v>
      </c>
      <c r="K100" s="93">
        <f>SUM(K85:K99)</f>
        <v>0</v>
      </c>
      <c r="L100" s="93">
        <f>SUM(L85:L99)</f>
        <v>0</v>
      </c>
      <c r="M100" s="18"/>
      <c r="N100" s="18"/>
    </row>
    <row r="101" spans="1:14">
      <c r="A101" s="44"/>
      <c r="B101" s="84"/>
      <c r="C101" s="44"/>
      <c r="D101" s="44"/>
      <c r="E101" s="44"/>
      <c r="F101" s="44"/>
      <c r="G101" s="37"/>
      <c r="H101" s="38"/>
      <c r="I101" s="37"/>
      <c r="J101" s="23" t="s">
        <v>20</v>
      </c>
      <c r="K101" s="93">
        <f>K100/5</f>
        <v>0</v>
      </c>
      <c r="L101" s="93">
        <f>L100/5</f>
        <v>0</v>
      </c>
      <c r="M101" s="18"/>
      <c r="N101" s="18"/>
    </row>
    <row r="102" spans="1:14">
      <c r="A102" s="44"/>
      <c r="B102" s="84"/>
      <c r="C102" s="44"/>
      <c r="D102" s="44"/>
      <c r="E102" s="44"/>
      <c r="F102" s="44"/>
      <c r="G102" s="37"/>
      <c r="H102" s="38"/>
      <c r="I102" s="37"/>
      <c r="J102" s="23" t="s">
        <v>21</v>
      </c>
      <c r="K102" s="93">
        <f>SUM(K100*1.2)</f>
        <v>0</v>
      </c>
      <c r="L102" s="93">
        <f>L100*1.2</f>
        <v>0</v>
      </c>
      <c r="M102" s="18"/>
      <c r="N102" s="18"/>
    </row>
    <row r="103" spans="1:14">
      <c r="A103" s="44"/>
      <c r="B103" s="84"/>
      <c r="C103" s="44"/>
      <c r="D103" s="44"/>
      <c r="E103" s="44"/>
      <c r="F103" s="44"/>
      <c r="G103" s="37"/>
      <c r="H103" s="38"/>
      <c r="I103" s="37"/>
      <c r="J103" s="96"/>
      <c r="K103" s="96"/>
      <c r="L103" s="37"/>
      <c r="M103" s="18"/>
      <c r="N103" s="18"/>
    </row>
    <row r="104" spans="1:14">
      <c r="A104" s="36" t="s">
        <v>102</v>
      </c>
      <c r="B104" s="84"/>
      <c r="C104" s="44"/>
      <c r="D104" s="44"/>
      <c r="E104" s="44"/>
      <c r="F104" s="44"/>
      <c r="G104" s="37"/>
      <c r="H104" s="38"/>
      <c r="I104" s="38"/>
      <c r="J104" s="38"/>
      <c r="K104" s="38"/>
      <c r="L104" s="37"/>
      <c r="M104" s="18"/>
      <c r="N104" s="18"/>
    </row>
    <row r="105" spans="1:14" ht="63">
      <c r="A105" s="39" t="s">
        <v>1</v>
      </c>
      <c r="B105" s="100" t="s">
        <v>2</v>
      </c>
      <c r="C105" s="39" t="s">
        <v>3</v>
      </c>
      <c r="D105" s="39" t="s">
        <v>4</v>
      </c>
      <c r="E105" s="39" t="s">
        <v>95</v>
      </c>
      <c r="F105" s="39" t="s">
        <v>6</v>
      </c>
      <c r="G105" s="39" t="s">
        <v>7</v>
      </c>
      <c r="H105" s="39" t="s">
        <v>8</v>
      </c>
      <c r="I105" s="40" t="s">
        <v>9</v>
      </c>
      <c r="J105" s="39" t="s">
        <v>10</v>
      </c>
      <c r="K105" s="101" t="s">
        <v>11</v>
      </c>
      <c r="L105" s="39" t="s">
        <v>12</v>
      </c>
      <c r="M105" s="102" t="s">
        <v>57</v>
      </c>
      <c r="N105" s="102" t="s">
        <v>14</v>
      </c>
    </row>
    <row r="106" spans="1:14" ht="101.25" customHeight="1">
      <c r="A106" s="27">
        <v>1</v>
      </c>
      <c r="B106" s="104" t="s">
        <v>103</v>
      </c>
      <c r="C106" s="27" t="s">
        <v>37</v>
      </c>
      <c r="D106" s="27">
        <v>5000</v>
      </c>
      <c r="E106" s="27"/>
      <c r="F106" s="27"/>
      <c r="G106" s="27"/>
      <c r="H106" s="28"/>
      <c r="I106" s="29"/>
      <c r="J106" s="105">
        <f>(H106*I106)+H106</f>
        <v>0</v>
      </c>
      <c r="K106" s="51">
        <f t="shared" ref="K106:K113" si="0">H106*D106</f>
        <v>0</v>
      </c>
      <c r="L106" s="88">
        <f t="shared" ref="L106:L113" si="1">(K106*I106)+K106</f>
        <v>0</v>
      </c>
      <c r="M106" s="3"/>
      <c r="N106" s="3"/>
    </row>
    <row r="107" spans="1:14" ht="90" customHeight="1">
      <c r="A107" s="27">
        <v>2</v>
      </c>
      <c r="B107" s="106" t="s">
        <v>104</v>
      </c>
      <c r="C107" s="27" t="s">
        <v>37</v>
      </c>
      <c r="D107" s="2">
        <v>16000</v>
      </c>
      <c r="E107" s="27"/>
      <c r="F107" s="27"/>
      <c r="G107" s="27"/>
      <c r="H107" s="28"/>
      <c r="I107" s="29"/>
      <c r="J107" s="105">
        <f t="shared" ref="J107:J113" si="2">(H107*I107)+H107</f>
        <v>0</v>
      </c>
      <c r="K107" s="51">
        <f t="shared" si="0"/>
        <v>0</v>
      </c>
      <c r="L107" s="88">
        <f t="shared" si="1"/>
        <v>0</v>
      </c>
      <c r="M107" s="3"/>
      <c r="N107" s="3"/>
    </row>
    <row r="108" spans="1:14" ht="66" customHeight="1">
      <c r="A108" s="27">
        <v>3</v>
      </c>
      <c r="B108" s="106" t="s">
        <v>105</v>
      </c>
      <c r="C108" s="27" t="s">
        <v>37</v>
      </c>
      <c r="D108" s="2">
        <v>26000</v>
      </c>
      <c r="E108" s="27"/>
      <c r="F108" s="27"/>
      <c r="G108" s="27"/>
      <c r="H108" s="28"/>
      <c r="I108" s="29"/>
      <c r="J108" s="105">
        <f t="shared" si="2"/>
        <v>0</v>
      </c>
      <c r="K108" s="51">
        <f t="shared" si="0"/>
        <v>0</v>
      </c>
      <c r="L108" s="88">
        <f t="shared" si="1"/>
        <v>0</v>
      </c>
      <c r="M108" s="3"/>
      <c r="N108" s="3"/>
    </row>
    <row r="109" spans="1:14" ht="58.5" customHeight="1">
      <c r="A109" s="27">
        <v>4</v>
      </c>
      <c r="B109" s="4" t="s">
        <v>106</v>
      </c>
      <c r="C109" s="27" t="s">
        <v>37</v>
      </c>
      <c r="D109" s="27">
        <v>50</v>
      </c>
      <c r="E109" s="27"/>
      <c r="F109" s="27"/>
      <c r="G109" s="27"/>
      <c r="H109" s="28"/>
      <c r="I109" s="29"/>
      <c r="J109" s="105">
        <f t="shared" si="2"/>
        <v>0</v>
      </c>
      <c r="K109" s="51">
        <f t="shared" si="0"/>
        <v>0</v>
      </c>
      <c r="L109" s="88">
        <f t="shared" si="1"/>
        <v>0</v>
      </c>
      <c r="M109" s="3"/>
      <c r="N109" s="3"/>
    </row>
    <row r="110" spans="1:14" ht="30.75" customHeight="1">
      <c r="A110" s="27">
        <v>5</v>
      </c>
      <c r="B110" s="107" t="s">
        <v>107</v>
      </c>
      <c r="C110" s="27" t="s">
        <v>37</v>
      </c>
      <c r="D110" s="2">
        <v>500</v>
      </c>
      <c r="E110" s="27"/>
      <c r="F110" s="27"/>
      <c r="G110" s="27"/>
      <c r="H110" s="28"/>
      <c r="I110" s="29"/>
      <c r="J110" s="105">
        <f t="shared" si="2"/>
        <v>0</v>
      </c>
      <c r="K110" s="51">
        <f t="shared" si="0"/>
        <v>0</v>
      </c>
      <c r="L110" s="88">
        <f t="shared" si="1"/>
        <v>0</v>
      </c>
      <c r="M110" s="3"/>
      <c r="N110" s="3"/>
    </row>
    <row r="111" spans="1:14" ht="45" customHeight="1">
      <c r="A111" s="27">
        <v>6</v>
      </c>
      <c r="B111" s="48" t="s">
        <v>108</v>
      </c>
      <c r="C111" s="30" t="s">
        <v>37</v>
      </c>
      <c r="D111" s="79">
        <v>50</v>
      </c>
      <c r="E111" s="30"/>
      <c r="F111" s="27"/>
      <c r="G111" s="30"/>
      <c r="H111" s="31"/>
      <c r="I111" s="29"/>
      <c r="J111" s="105">
        <f t="shared" si="2"/>
        <v>0</v>
      </c>
      <c r="K111" s="51">
        <f t="shared" si="0"/>
        <v>0</v>
      </c>
      <c r="L111" s="88">
        <f t="shared" si="1"/>
        <v>0</v>
      </c>
      <c r="M111" s="3"/>
      <c r="N111" s="3"/>
    </row>
    <row r="112" spans="1:14" ht="48" customHeight="1">
      <c r="A112" s="27">
        <v>7</v>
      </c>
      <c r="B112" s="4" t="s">
        <v>109</v>
      </c>
      <c r="C112" s="27" t="s">
        <v>37</v>
      </c>
      <c r="D112" s="2">
        <v>50</v>
      </c>
      <c r="E112" s="27"/>
      <c r="F112" s="27"/>
      <c r="G112" s="27"/>
      <c r="H112" s="28"/>
      <c r="I112" s="29"/>
      <c r="J112" s="105">
        <f t="shared" si="2"/>
        <v>0</v>
      </c>
      <c r="K112" s="51">
        <f t="shared" si="0"/>
        <v>0</v>
      </c>
      <c r="L112" s="88">
        <f t="shared" si="1"/>
        <v>0</v>
      </c>
      <c r="M112" s="3"/>
      <c r="N112" s="3"/>
    </row>
    <row r="113" spans="1:14" ht="51.75" customHeight="1">
      <c r="A113" s="27">
        <v>8</v>
      </c>
      <c r="B113" s="4" t="s">
        <v>110</v>
      </c>
      <c r="C113" s="27" t="s">
        <v>37</v>
      </c>
      <c r="D113" s="2">
        <v>300</v>
      </c>
      <c r="E113" s="27"/>
      <c r="F113" s="27"/>
      <c r="G113" s="27"/>
      <c r="H113" s="28"/>
      <c r="I113" s="29"/>
      <c r="J113" s="105">
        <f t="shared" si="2"/>
        <v>0</v>
      </c>
      <c r="K113" s="51">
        <f t="shared" si="0"/>
        <v>0</v>
      </c>
      <c r="L113" s="88">
        <f t="shared" si="1"/>
        <v>0</v>
      </c>
      <c r="M113" s="3"/>
      <c r="N113" s="3"/>
    </row>
    <row r="114" spans="1:14">
      <c r="A114" s="44"/>
      <c r="B114" s="84"/>
      <c r="C114" s="44"/>
      <c r="D114" s="44"/>
      <c r="E114" s="44"/>
      <c r="F114" s="44"/>
      <c r="G114" s="37"/>
      <c r="H114" s="38"/>
      <c r="I114" s="37"/>
      <c r="J114" s="23" t="s">
        <v>19</v>
      </c>
      <c r="K114" s="93">
        <f>SUM(K106:K113)</f>
        <v>0</v>
      </c>
      <c r="L114" s="108">
        <f>SUM(L106:L113)</f>
        <v>0</v>
      </c>
      <c r="M114" s="18"/>
      <c r="N114" s="18"/>
    </row>
    <row r="115" spans="1:14">
      <c r="A115" s="44"/>
      <c r="B115" s="84"/>
      <c r="C115" s="44"/>
      <c r="D115" s="44"/>
      <c r="E115" s="44"/>
      <c r="F115" s="44"/>
      <c r="G115" s="37"/>
      <c r="H115" s="38"/>
      <c r="I115" s="37"/>
      <c r="J115" s="23" t="s">
        <v>20</v>
      </c>
      <c r="K115" s="93">
        <f>K114/5</f>
        <v>0</v>
      </c>
      <c r="L115" s="93">
        <f>L114/5</f>
        <v>0</v>
      </c>
      <c r="M115" s="18"/>
      <c r="N115" s="18"/>
    </row>
    <row r="116" spans="1:14">
      <c r="A116" s="44"/>
      <c r="B116" s="84"/>
      <c r="C116" s="44"/>
      <c r="D116" s="44"/>
      <c r="E116" s="44"/>
      <c r="F116" s="44"/>
      <c r="G116" s="37"/>
      <c r="H116" s="38"/>
      <c r="I116" s="37"/>
      <c r="J116" s="23" t="s">
        <v>21</v>
      </c>
      <c r="K116" s="93">
        <f>SUM(K114*1.2)</f>
        <v>0</v>
      </c>
      <c r="L116" s="93">
        <f>L114*1.2</f>
        <v>0</v>
      </c>
      <c r="M116" s="18"/>
      <c r="N116" s="18"/>
    </row>
    <row r="117" spans="1:14">
      <c r="M117" s="18"/>
      <c r="N117" s="18"/>
    </row>
    <row r="118" spans="1:14">
      <c r="A118" s="36" t="s">
        <v>111</v>
      </c>
      <c r="B118" s="84"/>
      <c r="C118" s="44"/>
      <c r="D118" s="44"/>
      <c r="E118" s="36"/>
      <c r="F118" s="44"/>
      <c r="G118" s="37"/>
      <c r="H118" s="38"/>
      <c r="I118" s="38"/>
      <c r="J118" s="38"/>
      <c r="K118" s="38"/>
      <c r="L118" s="37"/>
      <c r="M118" s="18"/>
      <c r="N118" s="18"/>
    </row>
    <row r="119" spans="1:14" ht="75.75" customHeight="1">
      <c r="A119" s="39" t="s">
        <v>1</v>
      </c>
      <c r="B119" s="100" t="s">
        <v>2</v>
      </c>
      <c r="C119" s="39" t="s">
        <v>3</v>
      </c>
      <c r="D119" s="39" t="s">
        <v>4</v>
      </c>
      <c r="E119" s="39" t="s">
        <v>95</v>
      </c>
      <c r="F119" s="39" t="s">
        <v>6</v>
      </c>
      <c r="G119" s="39" t="s">
        <v>7</v>
      </c>
      <c r="H119" s="39" t="s">
        <v>8</v>
      </c>
      <c r="I119" s="39" t="s">
        <v>9</v>
      </c>
      <c r="J119" s="39" t="s">
        <v>10</v>
      </c>
      <c r="K119" s="101" t="s">
        <v>11</v>
      </c>
      <c r="L119" s="39" t="s">
        <v>12</v>
      </c>
      <c r="M119" s="102" t="s">
        <v>57</v>
      </c>
      <c r="N119" s="102" t="s">
        <v>14</v>
      </c>
    </row>
    <row r="120" spans="1:14" ht="51.75" customHeight="1">
      <c r="A120" s="2">
        <v>1</v>
      </c>
      <c r="B120" s="4" t="s">
        <v>112</v>
      </c>
      <c r="C120" s="27" t="s">
        <v>113</v>
      </c>
      <c r="D120" s="2">
        <v>200</v>
      </c>
      <c r="E120" s="2"/>
      <c r="F120" s="27"/>
      <c r="G120" s="27"/>
      <c r="H120" s="32"/>
      <c r="I120" s="33"/>
      <c r="J120" s="43">
        <f t="shared" ref="J120:J126" si="3">H120*I120+H120</f>
        <v>0</v>
      </c>
      <c r="K120" s="51">
        <f>H120*D120</f>
        <v>0</v>
      </c>
      <c r="L120" s="88">
        <f>K120*I120+K120</f>
        <v>0</v>
      </c>
      <c r="M120" s="3"/>
      <c r="N120" s="3"/>
    </row>
    <row r="121" spans="1:14" ht="54.75" customHeight="1">
      <c r="A121" s="2">
        <v>2</v>
      </c>
      <c r="B121" s="4" t="s">
        <v>114</v>
      </c>
      <c r="C121" s="27" t="s">
        <v>113</v>
      </c>
      <c r="D121" s="2">
        <v>200</v>
      </c>
      <c r="E121" s="2"/>
      <c r="F121" s="27"/>
      <c r="G121" s="27"/>
      <c r="H121" s="32"/>
      <c r="I121" s="33"/>
      <c r="J121" s="43">
        <f t="shared" si="3"/>
        <v>0</v>
      </c>
      <c r="K121" s="51">
        <f t="shared" ref="K121:K126" si="4">H121*D121</f>
        <v>0</v>
      </c>
      <c r="L121" s="88">
        <f t="shared" ref="L121:L126" si="5">K121*I121+K121</f>
        <v>0</v>
      </c>
      <c r="M121" s="3"/>
      <c r="N121" s="3"/>
    </row>
    <row r="122" spans="1:14" ht="56.25" customHeight="1">
      <c r="A122" s="2">
        <v>3</v>
      </c>
      <c r="B122" s="4" t="s">
        <v>115</v>
      </c>
      <c r="C122" s="27" t="s">
        <v>113</v>
      </c>
      <c r="D122" s="2">
        <v>500</v>
      </c>
      <c r="E122" s="27"/>
      <c r="F122" s="27"/>
      <c r="G122" s="27"/>
      <c r="H122" s="32"/>
      <c r="I122" s="33"/>
      <c r="J122" s="109">
        <f t="shared" si="3"/>
        <v>0</v>
      </c>
      <c r="K122" s="51">
        <f t="shared" si="4"/>
        <v>0</v>
      </c>
      <c r="L122" s="88">
        <f t="shared" si="5"/>
        <v>0</v>
      </c>
      <c r="M122" s="3"/>
      <c r="N122" s="3"/>
    </row>
    <row r="123" spans="1:14" ht="60" customHeight="1">
      <c r="A123" s="2">
        <v>4</v>
      </c>
      <c r="B123" s="4" t="s">
        <v>116</v>
      </c>
      <c r="C123" s="27" t="s">
        <v>113</v>
      </c>
      <c r="D123" s="2">
        <v>1500</v>
      </c>
      <c r="E123" s="27"/>
      <c r="F123" s="27"/>
      <c r="G123" s="27"/>
      <c r="H123" s="32"/>
      <c r="I123" s="33"/>
      <c r="J123" s="43">
        <f t="shared" si="3"/>
        <v>0</v>
      </c>
      <c r="K123" s="51">
        <f t="shared" si="4"/>
        <v>0</v>
      </c>
      <c r="L123" s="88">
        <f t="shared" si="5"/>
        <v>0</v>
      </c>
      <c r="M123" s="3"/>
      <c r="N123" s="3"/>
    </row>
    <row r="124" spans="1:14" ht="51.75" customHeight="1">
      <c r="A124" s="2">
        <v>5</v>
      </c>
      <c r="B124" s="4" t="s">
        <v>117</v>
      </c>
      <c r="C124" s="27" t="s">
        <v>113</v>
      </c>
      <c r="D124" s="2">
        <v>750</v>
      </c>
      <c r="E124" s="27"/>
      <c r="F124" s="27"/>
      <c r="G124" s="27"/>
      <c r="H124" s="32"/>
      <c r="I124" s="33"/>
      <c r="J124" s="53">
        <f t="shared" si="3"/>
        <v>0</v>
      </c>
      <c r="K124" s="51">
        <f t="shared" si="4"/>
        <v>0</v>
      </c>
      <c r="L124" s="88">
        <f t="shared" si="5"/>
        <v>0</v>
      </c>
      <c r="M124" s="3"/>
      <c r="N124" s="3"/>
    </row>
    <row r="125" spans="1:14" ht="56.25" customHeight="1">
      <c r="A125" s="79">
        <v>6</v>
      </c>
      <c r="B125" s="4" t="s">
        <v>118</v>
      </c>
      <c r="C125" s="27" t="s">
        <v>119</v>
      </c>
      <c r="D125" s="2">
        <v>750</v>
      </c>
      <c r="E125" s="27"/>
      <c r="F125" s="27"/>
      <c r="G125" s="27"/>
      <c r="H125" s="34"/>
      <c r="I125" s="35"/>
      <c r="J125" s="43">
        <f t="shared" si="3"/>
        <v>0</v>
      </c>
      <c r="K125" s="51">
        <f t="shared" si="4"/>
        <v>0</v>
      </c>
      <c r="L125" s="88">
        <f t="shared" si="5"/>
        <v>0</v>
      </c>
      <c r="M125" s="85"/>
      <c r="N125" s="3"/>
    </row>
    <row r="126" spans="1:14" ht="52.5" customHeight="1">
      <c r="A126" s="2">
        <v>7</v>
      </c>
      <c r="B126" s="4" t="s">
        <v>120</v>
      </c>
      <c r="C126" s="27" t="s">
        <v>121</v>
      </c>
      <c r="D126" s="2">
        <v>750</v>
      </c>
      <c r="E126" s="27"/>
      <c r="F126" s="27"/>
      <c r="G126" s="27"/>
      <c r="H126" s="32"/>
      <c r="I126" s="29"/>
      <c r="J126" s="43">
        <f t="shared" si="3"/>
        <v>0</v>
      </c>
      <c r="K126" s="51">
        <f t="shared" si="4"/>
        <v>0</v>
      </c>
      <c r="L126" s="88">
        <f t="shared" si="5"/>
        <v>0</v>
      </c>
      <c r="M126" s="85"/>
      <c r="N126" s="3"/>
    </row>
    <row r="127" spans="1:14">
      <c r="A127" s="44"/>
      <c r="B127" s="84"/>
      <c r="C127" s="44"/>
      <c r="D127" s="44"/>
      <c r="E127" s="44"/>
      <c r="F127" s="44"/>
      <c r="G127" s="37"/>
      <c r="H127" s="38"/>
      <c r="I127" s="37"/>
      <c r="J127" s="23" t="s">
        <v>19</v>
      </c>
      <c r="K127" s="93">
        <f>SUM(K120:K126)</f>
        <v>0</v>
      </c>
      <c r="L127" s="94">
        <f>SUM(L120:L126)</f>
        <v>0</v>
      </c>
      <c r="M127" s="18"/>
      <c r="N127" s="18"/>
    </row>
    <row r="128" spans="1:14">
      <c r="A128" s="44"/>
      <c r="B128" s="84"/>
      <c r="C128" s="44"/>
      <c r="D128" s="44"/>
      <c r="E128" s="44"/>
      <c r="F128" s="44"/>
      <c r="G128" s="37"/>
      <c r="H128" s="38"/>
      <c r="I128" s="37"/>
      <c r="J128" s="23" t="s">
        <v>20</v>
      </c>
      <c r="K128" s="93">
        <f>K127/5</f>
        <v>0</v>
      </c>
      <c r="L128" s="93">
        <f>L127/5</f>
        <v>0</v>
      </c>
      <c r="M128" s="18"/>
      <c r="N128" s="18"/>
    </row>
    <row r="129" spans="1:14">
      <c r="A129" s="44"/>
      <c r="B129" s="84"/>
      <c r="C129" s="44"/>
      <c r="D129" s="44"/>
      <c r="E129" s="44"/>
      <c r="F129" s="44"/>
      <c r="G129" s="37"/>
      <c r="H129" s="38"/>
      <c r="I129" s="37"/>
      <c r="J129" s="23" t="s">
        <v>21</v>
      </c>
      <c r="K129" s="93">
        <f>SUM(K127*1.2)</f>
        <v>0</v>
      </c>
      <c r="L129" s="93">
        <f>L127*1.2</f>
        <v>0</v>
      </c>
      <c r="M129" s="18"/>
      <c r="N129" s="18"/>
    </row>
    <row r="130" spans="1:14">
      <c r="A130" s="44"/>
      <c r="B130" s="84"/>
      <c r="C130" s="44"/>
      <c r="D130" s="44"/>
      <c r="E130" s="44"/>
      <c r="F130" s="44"/>
      <c r="G130" s="37"/>
      <c r="H130" s="38"/>
      <c r="I130" s="37"/>
      <c r="J130" s="96"/>
      <c r="K130" s="96"/>
      <c r="L130" s="37"/>
      <c r="M130" s="18"/>
      <c r="N130" s="18"/>
    </row>
    <row r="131" spans="1:14">
      <c r="M131" s="18"/>
      <c r="N131" s="18"/>
    </row>
    <row r="132" spans="1:14">
      <c r="A132" s="110" t="s">
        <v>122</v>
      </c>
      <c r="B132" s="111"/>
      <c r="C132" s="112"/>
      <c r="D132" s="36"/>
      <c r="E132" s="36"/>
      <c r="F132" s="37"/>
      <c r="G132" s="37"/>
      <c r="H132" s="38"/>
      <c r="I132" s="38"/>
      <c r="J132" s="38"/>
      <c r="K132" s="38"/>
      <c r="L132" s="37"/>
      <c r="M132" s="18"/>
      <c r="N132" s="18"/>
    </row>
    <row r="133" spans="1:14" ht="63" customHeight="1">
      <c r="A133" s="39" t="s">
        <v>1</v>
      </c>
      <c r="B133" s="100" t="s">
        <v>2</v>
      </c>
      <c r="C133" s="39" t="s">
        <v>3</v>
      </c>
      <c r="D133" s="39" t="s">
        <v>4</v>
      </c>
      <c r="E133" s="39" t="s">
        <v>95</v>
      </c>
      <c r="F133" s="39" t="s">
        <v>6</v>
      </c>
      <c r="G133" s="39" t="s">
        <v>7</v>
      </c>
      <c r="H133" s="39" t="s">
        <v>8</v>
      </c>
      <c r="I133" s="40" t="s">
        <v>9</v>
      </c>
      <c r="J133" s="39" t="s">
        <v>10</v>
      </c>
      <c r="K133" s="101" t="s">
        <v>11</v>
      </c>
      <c r="L133" s="39" t="s">
        <v>12</v>
      </c>
      <c r="M133" s="113" t="s">
        <v>57</v>
      </c>
      <c r="N133" s="102" t="s">
        <v>14</v>
      </c>
    </row>
    <row r="134" spans="1:14">
      <c r="A134" s="525">
        <v>1</v>
      </c>
      <c r="B134" s="527" t="s">
        <v>123</v>
      </c>
      <c r="C134" s="2" t="s">
        <v>124</v>
      </c>
      <c r="D134" s="2">
        <v>100</v>
      </c>
      <c r="E134" s="2"/>
      <c r="F134" s="2"/>
      <c r="G134" s="27"/>
      <c r="H134" s="41"/>
      <c r="I134" s="29"/>
      <c r="J134" s="43">
        <f>H134*I134+H134</f>
        <v>0</v>
      </c>
      <c r="K134" s="51">
        <f>H134*D134</f>
        <v>0</v>
      </c>
      <c r="L134" s="88">
        <f>K134*I134+K134</f>
        <v>0</v>
      </c>
      <c r="M134" s="85"/>
      <c r="N134" s="3"/>
    </row>
    <row r="135" spans="1:14" ht="42" customHeight="1">
      <c r="A135" s="525"/>
      <c r="B135" s="527"/>
      <c r="C135" s="2" t="s">
        <v>125</v>
      </c>
      <c r="D135" s="2">
        <v>150</v>
      </c>
      <c r="E135" s="2"/>
      <c r="F135" s="2"/>
      <c r="G135" s="27"/>
      <c r="H135" s="41"/>
      <c r="I135" s="29"/>
      <c r="J135" s="43">
        <f t="shared" ref="J135:J143" si="6">H135*I135+H135</f>
        <v>0</v>
      </c>
      <c r="K135" s="51">
        <f t="shared" ref="K135:K145" si="7">H135*D135</f>
        <v>0</v>
      </c>
      <c r="L135" s="88">
        <f t="shared" ref="L135:L145" si="8">K135*I135+K135</f>
        <v>0</v>
      </c>
      <c r="M135" s="85"/>
      <c r="N135" s="3"/>
    </row>
    <row r="136" spans="1:14" ht="24.75" customHeight="1">
      <c r="A136" s="2">
        <v>2</v>
      </c>
      <c r="B136" s="4" t="s">
        <v>126</v>
      </c>
      <c r="C136" s="2" t="s">
        <v>127</v>
      </c>
      <c r="D136" s="2">
        <v>500</v>
      </c>
      <c r="E136" s="2"/>
      <c r="F136" s="2"/>
      <c r="G136" s="27"/>
      <c r="H136" s="41"/>
      <c r="I136" s="29"/>
      <c r="J136" s="43">
        <f t="shared" si="6"/>
        <v>0</v>
      </c>
      <c r="K136" s="51">
        <f t="shared" si="7"/>
        <v>0</v>
      </c>
      <c r="L136" s="88">
        <f t="shared" si="8"/>
        <v>0</v>
      </c>
      <c r="M136" s="85"/>
      <c r="N136" s="3"/>
    </row>
    <row r="137" spans="1:14" ht="21">
      <c r="A137" s="526">
        <v>3</v>
      </c>
      <c r="B137" s="527" t="s">
        <v>128</v>
      </c>
      <c r="C137" s="27" t="s">
        <v>129</v>
      </c>
      <c r="D137" s="2">
        <v>950</v>
      </c>
      <c r="E137" s="2"/>
      <c r="F137" s="2"/>
      <c r="G137" s="27"/>
      <c r="H137" s="41"/>
      <c r="I137" s="29"/>
      <c r="J137" s="43">
        <f t="shared" si="6"/>
        <v>0</v>
      </c>
      <c r="K137" s="51">
        <f t="shared" si="7"/>
        <v>0</v>
      </c>
      <c r="L137" s="88">
        <f t="shared" si="8"/>
        <v>0</v>
      </c>
      <c r="M137" s="85"/>
      <c r="N137" s="3"/>
    </row>
    <row r="138" spans="1:14" ht="21">
      <c r="A138" s="526"/>
      <c r="B138" s="527"/>
      <c r="C138" s="27" t="s">
        <v>130</v>
      </c>
      <c r="D138" s="2">
        <v>1125</v>
      </c>
      <c r="E138" s="2"/>
      <c r="F138" s="2"/>
      <c r="G138" s="27"/>
      <c r="H138" s="41"/>
      <c r="I138" s="29"/>
      <c r="J138" s="43">
        <f t="shared" si="6"/>
        <v>0</v>
      </c>
      <c r="K138" s="51">
        <f t="shared" si="7"/>
        <v>0</v>
      </c>
      <c r="L138" s="88">
        <f t="shared" si="8"/>
        <v>0</v>
      </c>
      <c r="M138" s="85"/>
      <c r="N138" s="3"/>
    </row>
    <row r="139" spans="1:14" ht="21">
      <c r="A139" s="526"/>
      <c r="B139" s="527"/>
      <c r="C139" s="27" t="s">
        <v>131</v>
      </c>
      <c r="D139" s="2">
        <v>125</v>
      </c>
      <c r="E139" s="2"/>
      <c r="F139" s="2"/>
      <c r="G139" s="27"/>
      <c r="H139" s="41"/>
      <c r="I139" s="29"/>
      <c r="J139" s="43">
        <f t="shared" si="6"/>
        <v>0</v>
      </c>
      <c r="K139" s="51">
        <f t="shared" si="7"/>
        <v>0</v>
      </c>
      <c r="L139" s="88">
        <f t="shared" si="8"/>
        <v>0</v>
      </c>
      <c r="M139" s="85"/>
      <c r="N139" s="3"/>
    </row>
    <row r="140" spans="1:14" ht="60" customHeight="1">
      <c r="A140" s="2">
        <v>4</v>
      </c>
      <c r="B140" s="4" t="s">
        <v>132</v>
      </c>
      <c r="C140" s="2" t="s">
        <v>133</v>
      </c>
      <c r="D140" s="2">
        <v>500</v>
      </c>
      <c r="E140" s="27"/>
      <c r="F140" s="2"/>
      <c r="G140" s="27"/>
      <c r="H140" s="41"/>
      <c r="I140" s="29"/>
      <c r="J140" s="43">
        <f t="shared" si="6"/>
        <v>0</v>
      </c>
      <c r="K140" s="51">
        <f t="shared" si="7"/>
        <v>0</v>
      </c>
      <c r="L140" s="88">
        <f t="shared" si="8"/>
        <v>0</v>
      </c>
      <c r="M140" s="85"/>
      <c r="N140" s="3"/>
    </row>
    <row r="141" spans="1:14" ht="17.25" customHeight="1">
      <c r="A141" s="2">
        <v>5</v>
      </c>
      <c r="B141" s="4" t="s">
        <v>134</v>
      </c>
      <c r="C141" s="2" t="s">
        <v>133</v>
      </c>
      <c r="D141" s="2">
        <v>25</v>
      </c>
      <c r="E141" s="2"/>
      <c r="F141" s="2"/>
      <c r="G141" s="27"/>
      <c r="H141" s="41"/>
      <c r="I141" s="29"/>
      <c r="J141" s="43">
        <f t="shared" si="6"/>
        <v>0</v>
      </c>
      <c r="K141" s="51">
        <f t="shared" si="7"/>
        <v>0</v>
      </c>
      <c r="L141" s="88">
        <f t="shared" si="8"/>
        <v>0</v>
      </c>
      <c r="M141" s="85"/>
      <c r="N141" s="3"/>
    </row>
    <row r="142" spans="1:14" ht="25.5" customHeight="1">
      <c r="A142" s="2">
        <v>6</v>
      </c>
      <c r="B142" s="4" t="s">
        <v>135</v>
      </c>
      <c r="C142" s="2" t="s">
        <v>37</v>
      </c>
      <c r="D142" s="2">
        <v>500</v>
      </c>
      <c r="E142" s="2"/>
      <c r="F142" s="2"/>
      <c r="G142" s="27"/>
      <c r="H142" s="41"/>
      <c r="I142" s="29"/>
      <c r="J142" s="43">
        <f t="shared" si="6"/>
        <v>0</v>
      </c>
      <c r="K142" s="51">
        <f t="shared" si="7"/>
        <v>0</v>
      </c>
      <c r="L142" s="88">
        <f t="shared" si="8"/>
        <v>0</v>
      </c>
      <c r="M142" s="85"/>
      <c r="N142" s="3"/>
    </row>
    <row r="143" spans="1:14" ht="20.25" customHeight="1">
      <c r="A143" s="2">
        <v>7</v>
      </c>
      <c r="B143" s="4" t="s">
        <v>136</v>
      </c>
      <c r="C143" s="27" t="s">
        <v>37</v>
      </c>
      <c r="D143" s="27">
        <v>150</v>
      </c>
      <c r="E143" s="2"/>
      <c r="F143" s="27"/>
      <c r="G143" s="27"/>
      <c r="H143" s="41"/>
      <c r="I143" s="29"/>
      <c r="J143" s="43">
        <f t="shared" si="6"/>
        <v>0</v>
      </c>
      <c r="K143" s="51">
        <f t="shared" si="7"/>
        <v>0</v>
      </c>
      <c r="L143" s="88">
        <f t="shared" si="8"/>
        <v>0</v>
      </c>
      <c r="M143" s="85"/>
      <c r="N143" s="3"/>
    </row>
    <row r="144" spans="1:14" ht="166.5" customHeight="1">
      <c r="A144" s="2">
        <v>8</v>
      </c>
      <c r="B144" s="4" t="s">
        <v>137</v>
      </c>
      <c r="C144" s="2" t="s">
        <v>37</v>
      </c>
      <c r="D144" s="2">
        <v>1000</v>
      </c>
      <c r="E144" s="27"/>
      <c r="F144" s="42"/>
      <c r="G144" s="43"/>
      <c r="H144" s="43"/>
      <c r="I144" s="29"/>
      <c r="J144" s="43">
        <f>H144*I144+H144</f>
        <v>0</v>
      </c>
      <c r="K144" s="51">
        <f t="shared" si="7"/>
        <v>0</v>
      </c>
      <c r="L144" s="88">
        <f t="shared" si="8"/>
        <v>0</v>
      </c>
      <c r="M144" s="85"/>
      <c r="N144" s="3"/>
    </row>
    <row r="145" spans="1:14" ht="94.5" customHeight="1">
      <c r="A145" s="2">
        <v>9</v>
      </c>
      <c r="B145" s="4" t="s">
        <v>138</v>
      </c>
      <c r="C145" s="2"/>
      <c r="D145" s="2">
        <v>500</v>
      </c>
      <c r="E145" s="27"/>
      <c r="F145" s="42"/>
      <c r="G145" s="43"/>
      <c r="H145" s="43"/>
      <c r="I145" s="29"/>
      <c r="J145" s="43">
        <f>H145*I145+H145</f>
        <v>0</v>
      </c>
      <c r="K145" s="51">
        <f t="shared" si="7"/>
        <v>0</v>
      </c>
      <c r="L145" s="88">
        <f t="shared" si="8"/>
        <v>0</v>
      </c>
      <c r="M145" s="85"/>
      <c r="N145" s="3"/>
    </row>
    <row r="146" spans="1:14">
      <c r="A146" s="409"/>
      <c r="B146" s="409"/>
      <c r="C146" s="409"/>
      <c r="D146" s="409"/>
      <c r="E146" s="409"/>
      <c r="F146" s="44"/>
      <c r="G146" s="37"/>
      <c r="H146" s="38"/>
      <c r="I146" s="37"/>
      <c r="J146" s="23" t="s">
        <v>19</v>
      </c>
      <c r="K146" s="93">
        <f>SUM(K134:K145)</f>
        <v>0</v>
      </c>
      <c r="L146" s="94">
        <f>SUM(L134:L145)</f>
        <v>0</v>
      </c>
      <c r="M146" s="18"/>
      <c r="N146" s="18"/>
    </row>
    <row r="147" spans="1:14">
      <c r="A147" s="114"/>
      <c r="B147" s="114"/>
      <c r="C147" s="114"/>
      <c r="D147" s="114"/>
      <c r="E147" s="114"/>
      <c r="F147" s="44"/>
      <c r="G147" s="37"/>
      <c r="H147" s="38"/>
      <c r="I147" s="37"/>
      <c r="J147" s="23" t="s">
        <v>20</v>
      </c>
      <c r="K147" s="93">
        <f>K146/5</f>
        <v>0</v>
      </c>
      <c r="L147" s="93">
        <f>L146/5</f>
        <v>0</v>
      </c>
      <c r="M147" s="18"/>
      <c r="N147" s="18"/>
    </row>
    <row r="148" spans="1:14">
      <c r="A148" s="114"/>
      <c r="B148" s="114"/>
      <c r="C148" s="114"/>
      <c r="D148" s="114"/>
      <c r="E148" s="114"/>
      <c r="F148" s="44"/>
      <c r="G148" s="37"/>
      <c r="H148" s="38"/>
      <c r="I148" s="37"/>
      <c r="J148" s="23" t="s">
        <v>21</v>
      </c>
      <c r="K148" s="93">
        <f>SUM(K146*1.2)</f>
        <v>0</v>
      </c>
      <c r="L148" s="93">
        <f>L146*1.2</f>
        <v>0</v>
      </c>
      <c r="M148" s="18"/>
      <c r="N148" s="18"/>
    </row>
    <row r="149" spans="1:14">
      <c r="A149" s="429"/>
      <c r="B149" s="429"/>
      <c r="C149" s="429"/>
      <c r="D149" s="429"/>
      <c r="E149" s="429"/>
      <c r="K149" s="115"/>
      <c r="L149" s="116"/>
      <c r="M149" s="18"/>
      <c r="N149" s="18"/>
    </row>
    <row r="150" spans="1:14">
      <c r="A150" s="110" t="s">
        <v>139</v>
      </c>
      <c r="B150" s="111"/>
      <c r="C150" s="112"/>
      <c r="D150" s="44"/>
      <c r="E150" s="36"/>
      <c r="F150" s="37"/>
      <c r="G150" s="37"/>
      <c r="H150" s="38"/>
      <c r="I150" s="38"/>
      <c r="J150" s="38"/>
      <c r="K150" s="38"/>
      <c r="L150" s="37"/>
      <c r="M150" s="18"/>
      <c r="N150" s="18"/>
    </row>
    <row r="151" spans="1:14" ht="63" customHeight="1">
      <c r="A151" s="39" t="s">
        <v>1</v>
      </c>
      <c r="B151" s="100" t="s">
        <v>2</v>
      </c>
      <c r="C151" s="39" t="s">
        <v>3</v>
      </c>
      <c r="D151" s="39" t="s">
        <v>4</v>
      </c>
      <c r="E151" s="39" t="s">
        <v>95</v>
      </c>
      <c r="F151" s="39" t="s">
        <v>6</v>
      </c>
      <c r="G151" s="39" t="s">
        <v>7</v>
      </c>
      <c r="H151" s="39" t="s">
        <v>8</v>
      </c>
      <c r="I151" s="39" t="s">
        <v>9</v>
      </c>
      <c r="J151" s="39" t="s">
        <v>10</v>
      </c>
      <c r="K151" s="101" t="s">
        <v>11</v>
      </c>
      <c r="L151" s="39" t="s">
        <v>12</v>
      </c>
      <c r="M151" s="102" t="s">
        <v>57</v>
      </c>
      <c r="N151" s="102" t="s">
        <v>14</v>
      </c>
    </row>
    <row r="152" spans="1:14" ht="14.25" customHeight="1">
      <c r="A152" s="496">
        <v>1</v>
      </c>
      <c r="B152" s="493" t="s">
        <v>140</v>
      </c>
      <c r="C152" s="518" t="s">
        <v>141</v>
      </c>
      <c r="D152" s="518" t="s">
        <v>142</v>
      </c>
      <c r="E152" s="491"/>
      <c r="F152" s="491"/>
      <c r="G152" s="491"/>
      <c r="H152" s="534"/>
      <c r="I152" s="510"/>
      <c r="J152" s="442">
        <f>H152*I152+H152</f>
        <v>0</v>
      </c>
      <c r="K152" s="487">
        <f>H152*D152</f>
        <v>0</v>
      </c>
      <c r="L152" s="489">
        <f>K152*I152+K152</f>
        <v>0</v>
      </c>
      <c r="M152" s="449"/>
      <c r="N152" s="449"/>
    </row>
    <row r="153" spans="1:14">
      <c r="A153" s="461"/>
      <c r="B153" s="455"/>
      <c r="C153" s="519"/>
      <c r="D153" s="519"/>
      <c r="E153" s="492"/>
      <c r="F153" s="492"/>
      <c r="G153" s="492"/>
      <c r="H153" s="535"/>
      <c r="I153" s="511"/>
      <c r="J153" s="443"/>
      <c r="K153" s="488"/>
      <c r="L153" s="490"/>
      <c r="M153" s="450"/>
      <c r="N153" s="450"/>
    </row>
    <row r="154" spans="1:14">
      <c r="A154" s="497"/>
      <c r="B154" s="517"/>
      <c r="C154" s="520"/>
      <c r="D154" s="520"/>
      <c r="E154" s="521"/>
      <c r="F154" s="521"/>
      <c r="G154" s="521"/>
      <c r="H154" s="536"/>
      <c r="I154" s="512"/>
      <c r="J154" s="443"/>
      <c r="K154" s="488"/>
      <c r="L154" s="490"/>
      <c r="M154" s="417"/>
      <c r="N154" s="417"/>
    </row>
    <row r="155" spans="1:14">
      <c r="A155" s="44"/>
      <c r="B155" s="84"/>
      <c r="C155" s="44"/>
      <c r="D155" s="44"/>
      <c r="E155" s="44"/>
      <c r="F155" s="44"/>
      <c r="G155" s="37"/>
      <c r="H155" s="38"/>
      <c r="I155" s="37"/>
      <c r="J155" s="23" t="s">
        <v>19</v>
      </c>
      <c r="K155" s="93">
        <f>SUM(K152:K154)</f>
        <v>0</v>
      </c>
      <c r="L155" s="94">
        <f>SUM(L152:L154)</f>
        <v>0</v>
      </c>
      <c r="M155" s="18"/>
      <c r="N155" s="18"/>
    </row>
    <row r="156" spans="1:14">
      <c r="A156" s="44"/>
      <c r="B156" s="84"/>
      <c r="C156" s="44"/>
      <c r="D156" s="44"/>
      <c r="E156" s="44"/>
      <c r="F156" s="44"/>
      <c r="G156" s="37"/>
      <c r="H156" s="38"/>
      <c r="I156" s="37"/>
      <c r="J156" s="23" t="s">
        <v>20</v>
      </c>
      <c r="K156" s="93">
        <f>K155/5</f>
        <v>0</v>
      </c>
      <c r="L156" s="93">
        <f>L155/5</f>
        <v>0</v>
      </c>
      <c r="M156" s="18"/>
      <c r="N156" s="18"/>
    </row>
    <row r="157" spans="1:14">
      <c r="J157" s="23" t="s">
        <v>21</v>
      </c>
      <c r="K157" s="93">
        <f>SUM(K155*1.2)</f>
        <v>0</v>
      </c>
      <c r="L157" s="93">
        <f>L155*1.2</f>
        <v>0</v>
      </c>
      <c r="M157" s="18"/>
      <c r="N157" s="18"/>
    </row>
    <row r="158" spans="1:14" ht="6" customHeight="1">
      <c r="M158" s="18"/>
      <c r="N158" s="18"/>
    </row>
    <row r="159" spans="1:14">
      <c r="A159" s="36" t="s">
        <v>143</v>
      </c>
      <c r="B159" s="84"/>
      <c r="C159" s="44"/>
      <c r="D159" s="44"/>
      <c r="E159" s="36"/>
      <c r="F159" s="44"/>
      <c r="G159" s="37"/>
      <c r="H159" s="38"/>
      <c r="I159" s="38"/>
      <c r="J159" s="38"/>
      <c r="K159" s="38"/>
      <c r="L159" s="37"/>
      <c r="M159" s="18"/>
      <c r="N159" s="18"/>
    </row>
    <row r="160" spans="1:14" ht="61.5" customHeight="1">
      <c r="A160" s="39" t="s">
        <v>1</v>
      </c>
      <c r="B160" s="100" t="s">
        <v>2</v>
      </c>
      <c r="C160" s="39" t="s">
        <v>3</v>
      </c>
      <c r="D160" s="39" t="s">
        <v>4</v>
      </c>
      <c r="E160" s="39" t="s">
        <v>95</v>
      </c>
      <c r="F160" s="39" t="s">
        <v>6</v>
      </c>
      <c r="G160" s="39" t="s">
        <v>7</v>
      </c>
      <c r="H160" s="39" t="s">
        <v>8</v>
      </c>
      <c r="I160" s="39" t="s">
        <v>9</v>
      </c>
      <c r="J160" s="39" t="s">
        <v>10</v>
      </c>
      <c r="K160" s="101" t="s">
        <v>11</v>
      </c>
      <c r="L160" s="40" t="s">
        <v>12</v>
      </c>
      <c r="M160" s="102" t="s">
        <v>57</v>
      </c>
      <c r="N160" s="102" t="s">
        <v>14</v>
      </c>
    </row>
    <row r="161" spans="1:14" ht="105">
      <c r="A161" s="27">
        <v>1</v>
      </c>
      <c r="B161" s="4" t="s">
        <v>144</v>
      </c>
      <c r="C161" s="86" t="s">
        <v>145</v>
      </c>
      <c r="D161" s="2">
        <v>150</v>
      </c>
      <c r="E161" s="27"/>
      <c r="F161" s="2"/>
      <c r="G161" s="2"/>
      <c r="H161" s="32"/>
      <c r="I161" s="33"/>
      <c r="J161" s="117">
        <f>H161*I161+H161</f>
        <v>0</v>
      </c>
      <c r="K161" s="54">
        <f>H161*D161</f>
        <v>0</v>
      </c>
      <c r="L161" s="55">
        <f>K161*I161+K161</f>
        <v>0</v>
      </c>
      <c r="M161" s="3"/>
      <c r="N161" s="3"/>
    </row>
    <row r="162" spans="1:14">
      <c r="A162" s="44"/>
      <c r="B162" s="84"/>
      <c r="C162" s="44"/>
      <c r="D162" s="44"/>
      <c r="E162" s="44"/>
      <c r="F162" s="44"/>
      <c r="G162" s="37"/>
      <c r="H162" s="38"/>
      <c r="I162" s="37"/>
      <c r="J162" s="23" t="s">
        <v>19</v>
      </c>
      <c r="K162" s="93">
        <f>SUM(K161)</f>
        <v>0</v>
      </c>
      <c r="L162" s="94">
        <f>SUM(L161)</f>
        <v>0</v>
      </c>
      <c r="M162" s="18"/>
      <c r="N162" s="18"/>
    </row>
    <row r="163" spans="1:14">
      <c r="J163" s="23" t="s">
        <v>20</v>
      </c>
      <c r="K163" s="93">
        <f>K162/5</f>
        <v>0</v>
      </c>
      <c r="L163" s="93">
        <f>L162/5</f>
        <v>0</v>
      </c>
      <c r="M163" s="18"/>
      <c r="N163" s="18"/>
    </row>
    <row r="164" spans="1:14">
      <c r="J164" s="23" t="s">
        <v>21</v>
      </c>
      <c r="K164" s="93">
        <f>SUM(K162*1.2)</f>
        <v>0</v>
      </c>
      <c r="L164" s="93">
        <f>L162*1.2</f>
        <v>0</v>
      </c>
      <c r="M164" s="18"/>
      <c r="N164" s="18"/>
    </row>
    <row r="165" spans="1:14" ht="4.5" customHeight="1">
      <c r="J165" s="118"/>
      <c r="K165" s="118"/>
      <c r="L165" s="118"/>
      <c r="M165" s="18"/>
      <c r="N165" s="18"/>
    </row>
    <row r="166" spans="1:14">
      <c r="A166" s="36" t="s">
        <v>146</v>
      </c>
      <c r="B166" s="119"/>
      <c r="C166" s="36"/>
      <c r="D166" s="44"/>
      <c r="E166" s="44"/>
      <c r="F166" s="44"/>
      <c r="G166" s="37"/>
      <c r="H166" s="38"/>
      <c r="I166" s="37"/>
      <c r="J166" s="38"/>
      <c r="K166" s="38"/>
      <c r="L166" s="37"/>
      <c r="M166" s="18"/>
      <c r="N166" s="18"/>
    </row>
    <row r="167" spans="1:14" ht="66.75" customHeight="1">
      <c r="A167" s="39" t="s">
        <v>1</v>
      </c>
      <c r="B167" s="100" t="s">
        <v>2</v>
      </c>
      <c r="C167" s="39" t="s">
        <v>3</v>
      </c>
      <c r="D167" s="39" t="s">
        <v>4</v>
      </c>
      <c r="E167" s="39" t="s">
        <v>95</v>
      </c>
      <c r="F167" s="39" t="s">
        <v>6</v>
      </c>
      <c r="G167" s="39" t="s">
        <v>31</v>
      </c>
      <c r="H167" s="39" t="s">
        <v>8</v>
      </c>
      <c r="I167" s="39" t="s">
        <v>9</v>
      </c>
      <c r="J167" s="39" t="s">
        <v>10</v>
      </c>
      <c r="K167" s="101" t="s">
        <v>11</v>
      </c>
      <c r="L167" s="40" t="s">
        <v>12</v>
      </c>
      <c r="M167" s="102" t="s">
        <v>57</v>
      </c>
      <c r="N167" s="102" t="s">
        <v>14</v>
      </c>
    </row>
    <row r="168" spans="1:14">
      <c r="A168" s="496">
        <v>1</v>
      </c>
      <c r="B168" s="527" t="s">
        <v>147</v>
      </c>
      <c r="C168" s="518"/>
      <c r="D168" s="491">
        <v>40</v>
      </c>
      <c r="E168" s="538"/>
      <c r="F168" s="491"/>
      <c r="G168" s="496"/>
      <c r="H168" s="534"/>
      <c r="I168" s="510"/>
      <c r="J168" s="442">
        <f>H168*I168+H168</f>
        <v>0</v>
      </c>
      <c r="K168" s="487">
        <f>H168*D168</f>
        <v>0</v>
      </c>
      <c r="L168" s="489">
        <f>K168*I168+K168</f>
        <v>0</v>
      </c>
      <c r="M168" s="449"/>
      <c r="N168" s="449"/>
    </row>
    <row r="169" spans="1:14" ht="24.75" customHeight="1">
      <c r="A169" s="461"/>
      <c r="B169" s="493"/>
      <c r="C169" s="520"/>
      <c r="D169" s="521"/>
      <c r="E169" s="539"/>
      <c r="F169" s="521"/>
      <c r="G169" s="497"/>
      <c r="H169" s="536"/>
      <c r="I169" s="512"/>
      <c r="J169" s="444"/>
      <c r="K169" s="505"/>
      <c r="L169" s="504"/>
      <c r="M169" s="417"/>
      <c r="N169" s="417"/>
    </row>
    <row r="170" spans="1:14">
      <c r="A170" s="525">
        <v>2</v>
      </c>
      <c r="B170" s="527" t="s">
        <v>148</v>
      </c>
      <c r="C170" s="518" t="s">
        <v>149</v>
      </c>
      <c r="D170" s="491">
        <v>120</v>
      </c>
      <c r="E170" s="538"/>
      <c r="F170" s="491"/>
      <c r="G170" s="496"/>
      <c r="H170" s="534"/>
      <c r="I170" s="510"/>
      <c r="J170" s="442">
        <f>H170*I170+H170</f>
        <v>0</v>
      </c>
      <c r="K170" s="487">
        <f>H170*D170</f>
        <v>0</v>
      </c>
      <c r="L170" s="489">
        <f>K170*I170+K170</f>
        <v>0</v>
      </c>
      <c r="M170" s="449"/>
      <c r="N170" s="449"/>
    </row>
    <row r="171" spans="1:14" ht="26.25" customHeight="1">
      <c r="A171" s="537"/>
      <c r="B171" s="527"/>
      <c r="C171" s="520"/>
      <c r="D171" s="521"/>
      <c r="E171" s="539"/>
      <c r="F171" s="521"/>
      <c r="G171" s="497"/>
      <c r="H171" s="536"/>
      <c r="I171" s="512"/>
      <c r="J171" s="444"/>
      <c r="K171" s="505"/>
      <c r="L171" s="504"/>
      <c r="M171" s="417"/>
      <c r="N171" s="417"/>
    </row>
    <row r="172" spans="1:14" ht="27.75" customHeight="1">
      <c r="A172" s="2">
        <v>3</v>
      </c>
      <c r="B172" s="4" t="s">
        <v>150</v>
      </c>
      <c r="C172" s="1" t="s">
        <v>37</v>
      </c>
      <c r="D172" s="2">
        <v>10</v>
      </c>
      <c r="E172" s="27"/>
      <c r="F172" s="2"/>
      <c r="G172" s="27"/>
      <c r="H172" s="120"/>
      <c r="I172" s="33"/>
      <c r="J172" s="53">
        <f>H172*I172+H172</f>
        <v>0</v>
      </c>
      <c r="K172" s="54">
        <f>H172*D172</f>
        <v>0</v>
      </c>
      <c r="L172" s="55">
        <f>K172*I172+K172</f>
        <v>0</v>
      </c>
      <c r="M172" s="3"/>
      <c r="N172" s="3"/>
    </row>
    <row r="173" spans="1:14">
      <c r="A173" s="44"/>
      <c r="B173" s="84"/>
      <c r="C173" s="44"/>
      <c r="D173" s="44"/>
      <c r="E173" s="44"/>
      <c r="F173" s="44"/>
      <c r="G173" s="37"/>
      <c r="H173" s="38"/>
      <c r="I173" s="37"/>
      <c r="J173" s="23" t="s">
        <v>19</v>
      </c>
      <c r="K173" s="93">
        <f>SUM(K168:K172)</f>
        <v>0</v>
      </c>
      <c r="L173" s="94">
        <f>SUM(L168:L172)</f>
        <v>0</v>
      </c>
      <c r="M173" s="18"/>
      <c r="N173" s="18"/>
    </row>
    <row r="174" spans="1:14">
      <c r="A174" s="44"/>
      <c r="B174" s="84"/>
      <c r="C174" s="44"/>
      <c r="D174" s="44"/>
      <c r="E174" s="44"/>
      <c r="F174" s="44"/>
      <c r="G174" s="37"/>
      <c r="H174" s="38"/>
      <c r="I174" s="37"/>
      <c r="J174" s="23" t="s">
        <v>20</v>
      </c>
      <c r="K174" s="93">
        <f>K173/5</f>
        <v>0</v>
      </c>
      <c r="L174" s="93">
        <f>L173/5</f>
        <v>0</v>
      </c>
      <c r="M174" s="18"/>
      <c r="N174" s="18"/>
    </row>
    <row r="175" spans="1:14">
      <c r="A175" s="44"/>
      <c r="B175" s="84"/>
      <c r="C175" s="44"/>
      <c r="D175" s="44"/>
      <c r="E175" s="44"/>
      <c r="F175" s="44"/>
      <c r="G175" s="37"/>
      <c r="H175" s="38"/>
      <c r="I175" s="37"/>
      <c r="J175" s="23" t="s">
        <v>21</v>
      </c>
      <c r="K175" s="93">
        <f>SUM(K173*1.2)</f>
        <v>0</v>
      </c>
      <c r="L175" s="93">
        <f>L173*1.2</f>
        <v>0</v>
      </c>
      <c r="M175" s="18"/>
      <c r="N175" s="18"/>
    </row>
    <row r="176" spans="1:14" ht="6.75" customHeight="1">
      <c r="A176" s="44"/>
      <c r="B176" s="84"/>
      <c r="C176" s="44"/>
      <c r="D176" s="44"/>
      <c r="E176" s="44"/>
      <c r="F176" s="44"/>
      <c r="G176" s="37"/>
      <c r="H176" s="38"/>
      <c r="I176" s="37"/>
      <c r="J176" s="96"/>
      <c r="K176" s="96"/>
      <c r="L176" s="37"/>
      <c r="M176" s="18"/>
      <c r="N176" s="18"/>
    </row>
    <row r="177" spans="1:14">
      <c r="A177" s="36" t="s">
        <v>151</v>
      </c>
      <c r="B177" s="84"/>
      <c r="C177" s="44"/>
      <c r="D177" s="44"/>
      <c r="E177" s="36"/>
      <c r="F177" s="44"/>
      <c r="G177" s="44"/>
      <c r="H177" s="38"/>
      <c r="I177" s="38"/>
      <c r="J177" s="38"/>
      <c r="K177" s="38"/>
      <c r="L177" s="37"/>
      <c r="M177" s="18"/>
      <c r="N177" s="18"/>
    </row>
    <row r="178" spans="1:14" ht="64.5" customHeight="1">
      <c r="A178" s="39" t="s">
        <v>1</v>
      </c>
      <c r="B178" s="100" t="s">
        <v>2</v>
      </c>
      <c r="C178" s="39" t="s">
        <v>3</v>
      </c>
      <c r="D178" s="39" t="s">
        <v>4</v>
      </c>
      <c r="E178" s="39" t="s">
        <v>95</v>
      </c>
      <c r="F178" s="39" t="s">
        <v>6</v>
      </c>
      <c r="G178" s="39" t="s">
        <v>31</v>
      </c>
      <c r="H178" s="39" t="s">
        <v>8</v>
      </c>
      <c r="I178" s="39" t="s">
        <v>9</v>
      </c>
      <c r="J178" s="39" t="s">
        <v>10</v>
      </c>
      <c r="K178" s="101" t="s">
        <v>11</v>
      </c>
      <c r="L178" s="40" t="s">
        <v>12</v>
      </c>
      <c r="M178" s="102" t="s">
        <v>57</v>
      </c>
      <c r="N178" s="102" t="s">
        <v>14</v>
      </c>
    </row>
    <row r="179" spans="1:14" ht="15" customHeight="1">
      <c r="A179" s="525">
        <v>1</v>
      </c>
      <c r="B179" s="493" t="s">
        <v>152</v>
      </c>
      <c r="C179" s="518"/>
      <c r="D179" s="518" t="s">
        <v>153</v>
      </c>
      <c r="E179" s="496"/>
      <c r="F179" s="518"/>
      <c r="G179" s="491"/>
      <c r="H179" s="534"/>
      <c r="I179" s="510"/>
      <c r="J179" s="442">
        <f>(H179*I179)+H179</f>
        <v>0</v>
      </c>
      <c r="K179" s="487">
        <f>H179*D179</f>
        <v>0</v>
      </c>
      <c r="L179" s="489">
        <f>(K179*I179)+K179</f>
        <v>0</v>
      </c>
      <c r="M179" s="449"/>
      <c r="N179" s="449"/>
    </row>
    <row r="180" spans="1:14">
      <c r="A180" s="525"/>
      <c r="B180" s="455"/>
      <c r="C180" s="519"/>
      <c r="D180" s="519"/>
      <c r="E180" s="461"/>
      <c r="F180" s="519"/>
      <c r="G180" s="492"/>
      <c r="H180" s="535"/>
      <c r="I180" s="511"/>
      <c r="J180" s="443"/>
      <c r="K180" s="488"/>
      <c r="L180" s="490"/>
      <c r="M180" s="450"/>
      <c r="N180" s="450"/>
    </row>
    <row r="181" spans="1:14" ht="21.75" customHeight="1">
      <c r="A181" s="525"/>
      <c r="B181" s="517"/>
      <c r="C181" s="520"/>
      <c r="D181" s="520"/>
      <c r="E181" s="497"/>
      <c r="F181" s="520"/>
      <c r="G181" s="521"/>
      <c r="H181" s="536"/>
      <c r="I181" s="512"/>
      <c r="J181" s="443"/>
      <c r="K181" s="488"/>
      <c r="L181" s="490"/>
      <c r="M181" s="417"/>
      <c r="N181" s="417"/>
    </row>
    <row r="182" spans="1:14">
      <c r="A182" s="114"/>
      <c r="B182" s="121"/>
      <c r="C182" s="114"/>
      <c r="D182" s="114"/>
      <c r="E182" s="114"/>
      <c r="F182" s="114"/>
      <c r="G182" s="122"/>
      <c r="H182" s="38"/>
      <c r="I182" s="37"/>
      <c r="J182" s="23" t="s">
        <v>19</v>
      </c>
      <c r="K182" s="93">
        <f>SUM(K179)</f>
        <v>0</v>
      </c>
      <c r="L182" s="94">
        <f>SUM(L179)</f>
        <v>0</v>
      </c>
      <c r="M182" s="18"/>
      <c r="N182" s="18"/>
    </row>
    <row r="183" spans="1:14">
      <c r="A183" s="114"/>
      <c r="B183" s="121"/>
      <c r="C183" s="114"/>
      <c r="D183" s="114"/>
      <c r="E183" s="114"/>
      <c r="F183" s="114"/>
      <c r="G183" s="122"/>
      <c r="H183" s="38"/>
      <c r="I183" s="37"/>
      <c r="J183" s="23" t="s">
        <v>20</v>
      </c>
      <c r="K183" s="93">
        <f>K182/5</f>
        <v>0</v>
      </c>
      <c r="L183" s="93">
        <f>L182/5</f>
        <v>0</v>
      </c>
      <c r="M183" s="18"/>
      <c r="N183" s="18"/>
    </row>
    <row r="184" spans="1:14">
      <c r="A184" s="114"/>
      <c r="B184" s="121"/>
      <c r="C184" s="114"/>
      <c r="D184" s="114"/>
      <c r="E184" s="114"/>
      <c r="F184" s="114"/>
      <c r="G184" s="122"/>
      <c r="H184" s="38"/>
      <c r="I184" s="37"/>
      <c r="J184" s="23" t="s">
        <v>21</v>
      </c>
      <c r="K184" s="93">
        <f>SUM(K182*1.2)</f>
        <v>0</v>
      </c>
      <c r="L184" s="93">
        <f>L182*1.2</f>
        <v>0</v>
      </c>
      <c r="M184" s="18"/>
      <c r="N184" s="18"/>
    </row>
    <row r="185" spans="1:14">
      <c r="A185" s="114"/>
      <c r="B185" s="121"/>
      <c r="C185" s="114"/>
      <c r="D185" s="114"/>
      <c r="E185" s="114"/>
      <c r="F185" s="114"/>
      <c r="G185" s="122"/>
      <c r="H185" s="38"/>
      <c r="I185" s="37"/>
      <c r="J185" s="96"/>
      <c r="K185" s="96"/>
      <c r="L185" s="37"/>
      <c r="M185" s="18"/>
      <c r="N185" s="18"/>
    </row>
    <row r="186" spans="1:14" s="37" customFormat="1">
      <c r="A186" s="36" t="s">
        <v>154</v>
      </c>
      <c r="B186" s="84"/>
      <c r="C186" s="44"/>
      <c r="D186" s="44"/>
      <c r="E186" s="36"/>
      <c r="F186" s="44"/>
      <c r="G186" s="44"/>
      <c r="H186" s="38"/>
      <c r="I186" s="38"/>
      <c r="J186" s="38"/>
      <c r="M186" s="122"/>
      <c r="N186" s="122"/>
    </row>
    <row r="187" spans="1:14" s="37" customFormat="1" ht="68.25" customHeight="1">
      <c r="A187" s="39" t="s">
        <v>1</v>
      </c>
      <c r="B187" s="100" t="s">
        <v>2</v>
      </c>
      <c r="C187" s="39" t="s">
        <v>3</v>
      </c>
      <c r="D187" s="39" t="s">
        <v>4</v>
      </c>
      <c r="E187" s="39" t="s">
        <v>95</v>
      </c>
      <c r="F187" s="39" t="s">
        <v>6</v>
      </c>
      <c r="G187" s="39" t="s">
        <v>7</v>
      </c>
      <c r="H187" s="39" t="s">
        <v>8</v>
      </c>
      <c r="I187" s="39" t="s">
        <v>9</v>
      </c>
      <c r="J187" s="39" t="s">
        <v>10</v>
      </c>
      <c r="K187" s="101" t="s">
        <v>11</v>
      </c>
      <c r="L187" s="40" t="s">
        <v>12</v>
      </c>
      <c r="M187" s="102" t="s">
        <v>57</v>
      </c>
      <c r="N187" s="102" t="s">
        <v>14</v>
      </c>
    </row>
    <row r="188" spans="1:14" s="37" customFormat="1" ht="27.75" customHeight="1">
      <c r="A188" s="30">
        <v>1</v>
      </c>
      <c r="B188" s="4" t="s">
        <v>155</v>
      </c>
      <c r="C188" s="27" t="s">
        <v>37</v>
      </c>
      <c r="D188" s="27">
        <v>30000</v>
      </c>
      <c r="E188" s="27"/>
      <c r="F188" s="39"/>
      <c r="G188" s="27"/>
      <c r="H188" s="32"/>
      <c r="I188" s="33"/>
      <c r="J188" s="109">
        <f>H188*I188+H188</f>
        <v>0</v>
      </c>
      <c r="K188" s="51">
        <f>H188*D188</f>
        <v>0</v>
      </c>
      <c r="L188" s="52">
        <f>K188*I188+K188</f>
        <v>0</v>
      </c>
      <c r="M188" s="2"/>
      <c r="N188" s="2"/>
    </row>
    <row r="189" spans="1:14" s="37" customFormat="1" ht="24" customHeight="1">
      <c r="A189" s="27">
        <v>2</v>
      </c>
      <c r="B189" s="4" t="s">
        <v>156</v>
      </c>
      <c r="C189" s="1" t="s">
        <v>37</v>
      </c>
      <c r="D189" s="2">
        <v>1600</v>
      </c>
      <c r="E189" s="27"/>
      <c r="F189" s="27"/>
      <c r="G189" s="27"/>
      <c r="H189" s="32"/>
      <c r="I189" s="33"/>
      <c r="J189" s="117">
        <f>H189*I189+H189</f>
        <v>0</v>
      </c>
      <c r="K189" s="54">
        <f>H189*D189</f>
        <v>0</v>
      </c>
      <c r="L189" s="55">
        <f>K189*I189+K189</f>
        <v>0</v>
      </c>
      <c r="M189" s="2"/>
      <c r="N189" s="2"/>
    </row>
    <row r="190" spans="1:14" s="37" customFormat="1" ht="12.75" customHeight="1">
      <c r="A190" s="114"/>
      <c r="B190" s="121"/>
      <c r="C190" s="114"/>
      <c r="D190" s="114"/>
      <c r="E190" s="114"/>
      <c r="F190" s="114"/>
      <c r="G190" s="122"/>
      <c r="H190" s="38"/>
      <c r="J190" s="23" t="s">
        <v>19</v>
      </c>
      <c r="K190" s="93">
        <f>SUM(K188:K189)</f>
        <v>0</v>
      </c>
      <c r="L190" s="94">
        <f>SUM(L188:L189)</f>
        <v>0</v>
      </c>
      <c r="M190" s="122"/>
      <c r="N190" s="122"/>
    </row>
    <row r="191" spans="1:14" s="37" customFormat="1" ht="12.75" customHeight="1">
      <c r="A191" s="114"/>
      <c r="B191" s="121"/>
      <c r="C191" s="114"/>
      <c r="D191" s="114"/>
      <c r="E191" s="114"/>
      <c r="F191" s="114"/>
      <c r="G191" s="122"/>
      <c r="H191" s="38"/>
      <c r="J191" s="23" t="s">
        <v>20</v>
      </c>
      <c r="K191" s="93">
        <f>K190/5</f>
        <v>0</v>
      </c>
      <c r="L191" s="93">
        <f>L190/5</f>
        <v>0</v>
      </c>
      <c r="M191" s="122"/>
      <c r="N191" s="122"/>
    </row>
    <row r="192" spans="1:14" s="37" customFormat="1" ht="12.75" customHeight="1">
      <c r="A192" s="114"/>
      <c r="B192" s="121"/>
      <c r="C192" s="114"/>
      <c r="D192" s="114"/>
      <c r="E192" s="114"/>
      <c r="F192" s="114"/>
      <c r="G192" s="122"/>
      <c r="H192" s="38"/>
      <c r="J192" s="23" t="s">
        <v>21</v>
      </c>
      <c r="K192" s="93">
        <f>SUM(K190*1.2)</f>
        <v>0</v>
      </c>
      <c r="L192" s="93">
        <f>L190*1.2</f>
        <v>0</v>
      </c>
      <c r="M192" s="122"/>
      <c r="N192" s="122"/>
    </row>
    <row r="193" spans="1:14">
      <c r="M193" s="18"/>
      <c r="N193" s="18"/>
    </row>
    <row r="194" spans="1:14">
      <c r="A194" s="36" t="s">
        <v>157</v>
      </c>
      <c r="B194" s="84"/>
      <c r="C194" s="44"/>
      <c r="D194" s="44"/>
      <c r="E194" s="36"/>
      <c r="F194" s="44"/>
      <c r="G194" s="37"/>
      <c r="H194" s="38"/>
      <c r="I194" s="37"/>
      <c r="J194" s="38"/>
      <c r="K194" s="38"/>
      <c r="L194" s="37"/>
      <c r="M194" s="18"/>
      <c r="N194" s="18"/>
    </row>
    <row r="195" spans="1:14" ht="70.5" customHeight="1">
      <c r="A195" s="39" t="s">
        <v>1</v>
      </c>
      <c r="B195" s="100" t="s">
        <v>2</v>
      </c>
      <c r="C195" s="39" t="s">
        <v>3</v>
      </c>
      <c r="D195" s="39" t="s">
        <v>4</v>
      </c>
      <c r="E195" s="39" t="s">
        <v>95</v>
      </c>
      <c r="F195" s="39" t="s">
        <v>6</v>
      </c>
      <c r="G195" s="39" t="s">
        <v>7</v>
      </c>
      <c r="H195" s="39" t="s">
        <v>8</v>
      </c>
      <c r="I195" s="39" t="s">
        <v>9</v>
      </c>
      <c r="J195" s="39" t="s">
        <v>10</v>
      </c>
      <c r="K195" s="101" t="s">
        <v>11</v>
      </c>
      <c r="L195" s="39" t="s">
        <v>12</v>
      </c>
      <c r="M195" s="102" t="s">
        <v>57</v>
      </c>
      <c r="N195" s="102" t="s">
        <v>14</v>
      </c>
    </row>
    <row r="196" spans="1:14">
      <c r="A196" s="491">
        <v>1</v>
      </c>
      <c r="B196" s="493" t="s">
        <v>158</v>
      </c>
      <c r="C196" s="27" t="s">
        <v>159</v>
      </c>
      <c r="D196" s="27">
        <v>5</v>
      </c>
      <c r="E196" s="39"/>
      <c r="F196" s="39"/>
      <c r="G196" s="27"/>
      <c r="H196" s="28"/>
      <c r="I196" s="46"/>
      <c r="J196" s="109">
        <f>(H196*I196)+H196</f>
        <v>0</v>
      </c>
      <c r="K196" s="109">
        <f>H196*D196</f>
        <v>0</v>
      </c>
      <c r="L196" s="109">
        <f>(K196*I196)+K196</f>
        <v>0</v>
      </c>
      <c r="M196" s="3"/>
      <c r="N196" s="3"/>
    </row>
    <row r="197" spans="1:14">
      <c r="A197" s="492"/>
      <c r="B197" s="455"/>
      <c r="C197" s="27" t="s">
        <v>160</v>
      </c>
      <c r="D197" s="27">
        <v>5</v>
      </c>
      <c r="E197" s="39"/>
      <c r="F197" s="39"/>
      <c r="G197" s="27"/>
      <c r="H197" s="28"/>
      <c r="I197" s="46"/>
      <c r="J197" s="109">
        <f t="shared" ref="J197:J210" si="9">(H197*I197)+H197</f>
        <v>0</v>
      </c>
      <c r="K197" s="109">
        <f t="shared" ref="K197:K211" si="10">H197*D197</f>
        <v>0</v>
      </c>
      <c r="L197" s="109">
        <f t="shared" ref="L197:L211" si="11">(K197*I197)+K197</f>
        <v>0</v>
      </c>
      <c r="M197" s="3"/>
      <c r="N197" s="3"/>
    </row>
    <row r="198" spans="1:14">
      <c r="A198" s="492"/>
      <c r="B198" s="455"/>
      <c r="C198" s="27" t="s">
        <v>161</v>
      </c>
      <c r="D198" s="27">
        <v>5</v>
      </c>
      <c r="E198" s="39"/>
      <c r="F198" s="39"/>
      <c r="G198" s="27"/>
      <c r="H198" s="28"/>
      <c r="I198" s="46"/>
      <c r="J198" s="109">
        <f t="shared" si="9"/>
        <v>0</v>
      </c>
      <c r="K198" s="109">
        <f t="shared" si="10"/>
        <v>0</v>
      </c>
      <c r="L198" s="109">
        <f t="shared" si="11"/>
        <v>0</v>
      </c>
      <c r="M198" s="3"/>
      <c r="N198" s="3"/>
    </row>
    <row r="199" spans="1:14">
      <c r="A199" s="492"/>
      <c r="B199" s="455"/>
      <c r="C199" s="1" t="s">
        <v>162</v>
      </c>
      <c r="D199" s="2">
        <v>40</v>
      </c>
      <c r="E199" s="27"/>
      <c r="F199" s="27"/>
      <c r="G199" s="27"/>
      <c r="H199" s="28"/>
      <c r="I199" s="33"/>
      <c r="J199" s="109">
        <f t="shared" si="9"/>
        <v>0</v>
      </c>
      <c r="K199" s="109">
        <f t="shared" si="10"/>
        <v>0</v>
      </c>
      <c r="L199" s="109">
        <f t="shared" si="11"/>
        <v>0</v>
      </c>
      <c r="M199" s="3"/>
      <c r="N199" s="3"/>
    </row>
    <row r="200" spans="1:14">
      <c r="A200" s="492"/>
      <c r="B200" s="455"/>
      <c r="C200" s="1" t="s">
        <v>163</v>
      </c>
      <c r="D200" s="2">
        <v>40</v>
      </c>
      <c r="E200" s="2"/>
      <c r="F200" s="2"/>
      <c r="G200" s="27"/>
      <c r="H200" s="28"/>
      <c r="I200" s="33"/>
      <c r="J200" s="109">
        <f t="shared" si="9"/>
        <v>0</v>
      </c>
      <c r="K200" s="109">
        <f t="shared" si="10"/>
        <v>0</v>
      </c>
      <c r="L200" s="109">
        <f t="shared" si="11"/>
        <v>0</v>
      </c>
      <c r="M200" s="3"/>
      <c r="N200" s="3"/>
    </row>
    <row r="201" spans="1:14">
      <c r="A201" s="492"/>
      <c r="B201" s="455"/>
      <c r="C201" s="1" t="s">
        <v>164</v>
      </c>
      <c r="D201" s="2">
        <v>40</v>
      </c>
      <c r="E201" s="2"/>
      <c r="F201" s="2"/>
      <c r="G201" s="27"/>
      <c r="H201" s="28"/>
      <c r="I201" s="33"/>
      <c r="J201" s="109">
        <f t="shared" si="9"/>
        <v>0</v>
      </c>
      <c r="K201" s="109">
        <f t="shared" si="10"/>
        <v>0</v>
      </c>
      <c r="L201" s="109">
        <f t="shared" si="11"/>
        <v>0</v>
      </c>
      <c r="M201" s="3"/>
      <c r="N201" s="3"/>
    </row>
    <row r="202" spans="1:14">
      <c r="A202" s="521"/>
      <c r="B202" s="517"/>
      <c r="C202" s="1" t="s">
        <v>165</v>
      </c>
      <c r="D202" s="2">
        <v>40</v>
      </c>
      <c r="E202" s="2"/>
      <c r="F202" s="2"/>
      <c r="G202" s="27"/>
      <c r="H202" s="28"/>
      <c r="I202" s="33"/>
      <c r="J202" s="109">
        <f t="shared" si="9"/>
        <v>0</v>
      </c>
      <c r="K202" s="109">
        <f t="shared" si="10"/>
        <v>0</v>
      </c>
      <c r="L202" s="109">
        <f t="shared" si="11"/>
        <v>0</v>
      </c>
      <c r="M202" s="3"/>
      <c r="N202" s="3"/>
    </row>
    <row r="203" spans="1:14">
      <c r="A203" s="491">
        <v>2</v>
      </c>
      <c r="B203" s="493" t="s">
        <v>166</v>
      </c>
      <c r="C203" s="27" t="s">
        <v>159</v>
      </c>
      <c r="D203" s="2">
        <v>5</v>
      </c>
      <c r="E203" s="2"/>
      <c r="F203" s="2"/>
      <c r="G203" s="27"/>
      <c r="H203" s="28"/>
      <c r="I203" s="33"/>
      <c r="J203" s="109">
        <f t="shared" si="9"/>
        <v>0</v>
      </c>
      <c r="K203" s="109">
        <f t="shared" si="10"/>
        <v>0</v>
      </c>
      <c r="L203" s="109">
        <f t="shared" si="11"/>
        <v>0</v>
      </c>
      <c r="M203" s="3"/>
      <c r="N203" s="3"/>
    </row>
    <row r="204" spans="1:14">
      <c r="A204" s="492"/>
      <c r="B204" s="455"/>
      <c r="C204" s="27" t="s">
        <v>160</v>
      </c>
      <c r="D204" s="2">
        <v>5</v>
      </c>
      <c r="E204" s="2"/>
      <c r="F204" s="2"/>
      <c r="G204" s="27"/>
      <c r="H204" s="28"/>
      <c r="I204" s="33"/>
      <c r="J204" s="109">
        <f t="shared" si="9"/>
        <v>0</v>
      </c>
      <c r="K204" s="109">
        <f t="shared" si="10"/>
        <v>0</v>
      </c>
      <c r="L204" s="109">
        <f t="shared" si="11"/>
        <v>0</v>
      </c>
      <c r="M204" s="3"/>
      <c r="N204" s="3"/>
    </row>
    <row r="205" spans="1:14">
      <c r="A205" s="492"/>
      <c r="B205" s="455"/>
      <c r="C205" s="27" t="s">
        <v>161</v>
      </c>
      <c r="D205" s="2">
        <v>5</v>
      </c>
      <c r="E205" s="2"/>
      <c r="F205" s="2"/>
      <c r="G205" s="27"/>
      <c r="H205" s="28"/>
      <c r="I205" s="33"/>
      <c r="J205" s="109">
        <f t="shared" si="9"/>
        <v>0</v>
      </c>
      <c r="K205" s="109">
        <f t="shared" si="10"/>
        <v>0</v>
      </c>
      <c r="L205" s="109">
        <f t="shared" si="11"/>
        <v>0</v>
      </c>
      <c r="M205" s="3"/>
      <c r="N205" s="3"/>
    </row>
    <row r="206" spans="1:14">
      <c r="A206" s="492"/>
      <c r="B206" s="455"/>
      <c r="C206" s="1" t="s">
        <v>162</v>
      </c>
      <c r="D206" s="2">
        <v>40</v>
      </c>
      <c r="E206" s="2"/>
      <c r="F206" s="2"/>
      <c r="G206" s="27"/>
      <c r="H206" s="32"/>
      <c r="I206" s="33"/>
      <c r="J206" s="109">
        <f t="shared" si="9"/>
        <v>0</v>
      </c>
      <c r="K206" s="109">
        <f t="shared" si="10"/>
        <v>0</v>
      </c>
      <c r="L206" s="109">
        <f t="shared" si="11"/>
        <v>0</v>
      </c>
      <c r="M206" s="3"/>
      <c r="N206" s="3"/>
    </row>
    <row r="207" spans="1:14">
      <c r="A207" s="521"/>
      <c r="B207" s="517"/>
      <c r="C207" s="1" t="s">
        <v>163</v>
      </c>
      <c r="D207" s="2">
        <v>40</v>
      </c>
      <c r="E207" s="2"/>
      <c r="F207" s="2"/>
      <c r="G207" s="27"/>
      <c r="H207" s="32"/>
      <c r="I207" s="33"/>
      <c r="J207" s="109">
        <f t="shared" si="9"/>
        <v>0</v>
      </c>
      <c r="K207" s="109">
        <f t="shared" si="10"/>
        <v>0</v>
      </c>
      <c r="L207" s="109">
        <f t="shared" si="11"/>
        <v>0</v>
      </c>
      <c r="M207" s="3"/>
      <c r="N207" s="3"/>
    </row>
    <row r="208" spans="1:14">
      <c r="A208" s="526">
        <v>3</v>
      </c>
      <c r="B208" s="527" t="s">
        <v>167</v>
      </c>
      <c r="C208" s="1" t="s">
        <v>168</v>
      </c>
      <c r="D208" s="2">
        <v>70</v>
      </c>
      <c r="E208" s="2"/>
      <c r="F208" s="2"/>
      <c r="G208" s="27"/>
      <c r="H208" s="32"/>
      <c r="I208" s="33"/>
      <c r="J208" s="109">
        <f t="shared" si="9"/>
        <v>0</v>
      </c>
      <c r="K208" s="109">
        <f t="shared" si="10"/>
        <v>0</v>
      </c>
      <c r="L208" s="109">
        <f t="shared" si="11"/>
        <v>0</v>
      </c>
      <c r="M208" s="3"/>
      <c r="N208" s="3"/>
    </row>
    <row r="209" spans="1:14">
      <c r="A209" s="526"/>
      <c r="B209" s="527"/>
      <c r="C209" s="1" t="s">
        <v>169</v>
      </c>
      <c r="D209" s="2">
        <v>70</v>
      </c>
      <c r="E209" s="2"/>
      <c r="F209" s="2"/>
      <c r="G209" s="27"/>
      <c r="H209" s="32"/>
      <c r="I209" s="33"/>
      <c r="J209" s="109">
        <f t="shared" si="9"/>
        <v>0</v>
      </c>
      <c r="K209" s="109">
        <f t="shared" si="10"/>
        <v>0</v>
      </c>
      <c r="L209" s="109">
        <f t="shared" si="11"/>
        <v>0</v>
      </c>
      <c r="M209" s="3"/>
      <c r="N209" s="3"/>
    </row>
    <row r="210" spans="1:14">
      <c r="A210" s="526"/>
      <c r="B210" s="527"/>
      <c r="C210" s="1" t="s">
        <v>170</v>
      </c>
      <c r="D210" s="2">
        <v>70</v>
      </c>
      <c r="E210" s="2"/>
      <c r="F210" s="2"/>
      <c r="G210" s="27"/>
      <c r="H210" s="32"/>
      <c r="I210" s="33"/>
      <c r="J210" s="109">
        <f t="shared" si="9"/>
        <v>0</v>
      </c>
      <c r="K210" s="109">
        <f t="shared" si="10"/>
        <v>0</v>
      </c>
      <c r="L210" s="109">
        <f t="shared" si="11"/>
        <v>0</v>
      </c>
      <c r="M210" s="3"/>
      <c r="N210" s="3"/>
    </row>
    <row r="211" spans="1:14">
      <c r="A211" s="526"/>
      <c r="B211" s="527"/>
      <c r="C211" s="1" t="s">
        <v>171</v>
      </c>
      <c r="D211" s="2">
        <v>70</v>
      </c>
      <c r="E211" s="2"/>
      <c r="F211" s="2"/>
      <c r="G211" s="27"/>
      <c r="H211" s="32"/>
      <c r="I211" s="33"/>
      <c r="J211" s="109">
        <f>(H211*I211)+H211</f>
        <v>0</v>
      </c>
      <c r="K211" s="109">
        <f t="shared" si="10"/>
        <v>0</v>
      </c>
      <c r="L211" s="109">
        <f t="shared" si="11"/>
        <v>0</v>
      </c>
      <c r="M211" s="3"/>
      <c r="N211" s="3"/>
    </row>
    <row r="212" spans="1:14">
      <c r="A212" s="44"/>
      <c r="B212" s="84"/>
      <c r="C212" s="44"/>
      <c r="D212" s="44"/>
      <c r="E212" s="44"/>
      <c r="F212" s="44"/>
      <c r="G212" s="37"/>
      <c r="H212" s="38"/>
      <c r="I212" s="37"/>
      <c r="J212" s="23" t="s">
        <v>19</v>
      </c>
      <c r="K212" s="93">
        <f>SUM(K196:K211)</f>
        <v>0</v>
      </c>
      <c r="L212" s="93">
        <f>SUM(L196:L211)</f>
        <v>0</v>
      </c>
      <c r="M212" s="18"/>
      <c r="N212" s="18"/>
    </row>
    <row r="213" spans="1:14">
      <c r="A213" s="44"/>
      <c r="B213" s="84"/>
      <c r="C213" s="44"/>
      <c r="D213" s="44"/>
      <c r="E213" s="44"/>
      <c r="F213" s="44"/>
      <c r="G213" s="37"/>
      <c r="H213" s="38"/>
      <c r="I213" s="37"/>
      <c r="J213" s="23" t="s">
        <v>20</v>
      </c>
      <c r="K213" s="93">
        <f>K212/5</f>
        <v>0</v>
      </c>
      <c r="L213" s="93">
        <f>L212/5</f>
        <v>0</v>
      </c>
      <c r="M213" s="18"/>
      <c r="N213" s="18"/>
    </row>
    <row r="214" spans="1:14">
      <c r="A214" s="44"/>
      <c r="B214" s="84"/>
      <c r="C214" s="44"/>
      <c r="D214" s="44"/>
      <c r="E214" s="44"/>
      <c r="F214" s="44"/>
      <c r="G214" s="37"/>
      <c r="H214" s="38"/>
      <c r="I214" s="37"/>
      <c r="J214" s="23" t="s">
        <v>21</v>
      </c>
      <c r="K214" s="93">
        <f>SUM(K212*1.2)</f>
        <v>0</v>
      </c>
      <c r="L214" s="93">
        <f>L212*1.2</f>
        <v>0</v>
      </c>
      <c r="M214" s="18"/>
      <c r="N214" s="18"/>
    </row>
    <row r="215" spans="1:14">
      <c r="A215" s="44"/>
      <c r="B215" s="84"/>
      <c r="C215" s="44"/>
      <c r="D215" s="44"/>
      <c r="E215" s="44"/>
      <c r="F215" s="44"/>
      <c r="G215" s="37"/>
      <c r="H215" s="38"/>
      <c r="I215" s="37"/>
      <c r="J215" s="96"/>
      <c r="K215" s="96"/>
      <c r="L215" s="37"/>
      <c r="M215" s="18"/>
      <c r="N215" s="18"/>
    </row>
    <row r="216" spans="1:14">
      <c r="M216" s="18"/>
      <c r="N216" s="18"/>
    </row>
    <row r="217" spans="1:14">
      <c r="A217" s="36" t="s">
        <v>172</v>
      </c>
      <c r="B217" s="84"/>
      <c r="C217" s="44"/>
      <c r="D217" s="44"/>
      <c r="E217" s="36"/>
      <c r="F217" s="44"/>
      <c r="G217" s="37"/>
      <c r="H217" s="38"/>
      <c r="I217" s="37"/>
      <c r="J217" s="37"/>
      <c r="K217" s="37"/>
      <c r="L217" s="37"/>
      <c r="M217" s="18"/>
      <c r="N217" s="18"/>
    </row>
    <row r="218" spans="1:14" ht="61.5" customHeight="1">
      <c r="A218" s="39" t="s">
        <v>1</v>
      </c>
      <c r="B218" s="100" t="s">
        <v>2</v>
      </c>
      <c r="C218" s="39" t="s">
        <v>3</v>
      </c>
      <c r="D218" s="39" t="s">
        <v>4</v>
      </c>
      <c r="E218" s="39" t="s">
        <v>95</v>
      </c>
      <c r="F218" s="39" t="s">
        <v>6</v>
      </c>
      <c r="G218" s="39" t="s">
        <v>7</v>
      </c>
      <c r="H218" s="39" t="s">
        <v>8</v>
      </c>
      <c r="I218" s="39" t="s">
        <v>9</v>
      </c>
      <c r="J218" s="39" t="s">
        <v>10</v>
      </c>
      <c r="K218" s="101" t="s">
        <v>11</v>
      </c>
      <c r="L218" s="39" t="s">
        <v>12</v>
      </c>
      <c r="M218" s="102" t="s">
        <v>57</v>
      </c>
      <c r="N218" s="102" t="s">
        <v>14</v>
      </c>
    </row>
    <row r="219" spans="1:14">
      <c r="A219" s="526">
        <v>1</v>
      </c>
      <c r="B219" s="493" t="s">
        <v>173</v>
      </c>
      <c r="C219" s="498" t="s">
        <v>174</v>
      </c>
      <c r="D219" s="496">
        <v>2000</v>
      </c>
      <c r="E219" s="496"/>
      <c r="F219" s="491"/>
      <c r="G219" s="496"/>
      <c r="H219" s="481"/>
      <c r="I219" s="484"/>
      <c r="J219" s="442">
        <f>H219*I219+H219</f>
        <v>0</v>
      </c>
      <c r="K219" s="487">
        <f>H219*D219</f>
        <v>0</v>
      </c>
      <c r="L219" s="487">
        <f>K219*I219+K219</f>
        <v>0</v>
      </c>
      <c r="M219" s="449"/>
      <c r="N219" s="449"/>
    </row>
    <row r="220" spans="1:14">
      <c r="A220" s="526"/>
      <c r="B220" s="455"/>
      <c r="C220" s="499"/>
      <c r="D220" s="461"/>
      <c r="E220" s="461"/>
      <c r="F220" s="492"/>
      <c r="G220" s="461"/>
      <c r="H220" s="482"/>
      <c r="I220" s="485"/>
      <c r="J220" s="443"/>
      <c r="K220" s="488"/>
      <c r="L220" s="488"/>
      <c r="M220" s="450"/>
      <c r="N220" s="450"/>
    </row>
    <row r="221" spans="1:14">
      <c r="A221" s="526"/>
      <c r="B221" s="455"/>
      <c r="C221" s="499"/>
      <c r="D221" s="461"/>
      <c r="E221" s="461"/>
      <c r="F221" s="492"/>
      <c r="G221" s="461"/>
      <c r="H221" s="482"/>
      <c r="I221" s="485"/>
      <c r="J221" s="443"/>
      <c r="K221" s="488"/>
      <c r="L221" s="488"/>
      <c r="M221" s="450"/>
      <c r="N221" s="450"/>
    </row>
    <row r="222" spans="1:14">
      <c r="A222" s="526"/>
      <c r="B222" s="517"/>
      <c r="C222" s="500"/>
      <c r="D222" s="497"/>
      <c r="E222" s="497"/>
      <c r="F222" s="521"/>
      <c r="G222" s="497"/>
      <c r="H222" s="483"/>
      <c r="I222" s="486"/>
      <c r="J222" s="443"/>
      <c r="K222" s="488"/>
      <c r="L222" s="488"/>
      <c r="M222" s="417"/>
      <c r="N222" s="417"/>
    </row>
    <row r="223" spans="1:14">
      <c r="A223" s="44"/>
      <c r="B223" s="84"/>
      <c r="C223" s="44"/>
      <c r="D223" s="44"/>
      <c r="E223" s="44"/>
      <c r="F223" s="44"/>
      <c r="G223" s="37"/>
      <c r="H223" s="37"/>
      <c r="I223" s="37"/>
      <c r="J223" s="101" t="s">
        <v>19</v>
      </c>
      <c r="K223" s="93">
        <f>SUM(K219)</f>
        <v>0</v>
      </c>
      <c r="L223" s="94">
        <f>SUM(L219)</f>
        <v>0</v>
      </c>
      <c r="M223" s="18"/>
      <c r="N223" s="18"/>
    </row>
    <row r="224" spans="1:14">
      <c r="A224" s="44"/>
      <c r="B224" s="84"/>
      <c r="C224" s="44"/>
      <c r="D224" s="44"/>
      <c r="E224" s="44"/>
      <c r="F224" s="44"/>
      <c r="G224" s="37"/>
      <c r="H224" s="37"/>
      <c r="I224" s="37"/>
      <c r="J224" s="23" t="s">
        <v>20</v>
      </c>
      <c r="K224" s="93">
        <f>K223/5</f>
        <v>0</v>
      </c>
      <c r="L224" s="93">
        <f>L223/5</f>
        <v>0</v>
      </c>
      <c r="M224" s="18"/>
      <c r="N224" s="18"/>
    </row>
    <row r="225" spans="1:14">
      <c r="J225" s="23" t="s">
        <v>21</v>
      </c>
      <c r="K225" s="93">
        <f>SUM(K223*1.2)</f>
        <v>0</v>
      </c>
      <c r="L225" s="93">
        <f>L223*1.2</f>
        <v>0</v>
      </c>
      <c r="M225" s="18"/>
      <c r="N225" s="18"/>
    </row>
    <row r="226" spans="1:14">
      <c r="A226" s="110" t="s">
        <v>175</v>
      </c>
      <c r="B226" s="111"/>
      <c r="C226" s="44"/>
      <c r="D226" s="37"/>
      <c r="E226" s="36"/>
      <c r="F226" s="37"/>
      <c r="G226" s="37"/>
      <c r="H226" s="38"/>
      <c r="I226" s="38"/>
      <c r="J226" s="37"/>
      <c r="K226" s="37"/>
      <c r="L226" s="37"/>
      <c r="M226" s="18"/>
      <c r="N226" s="18"/>
    </row>
    <row r="227" spans="1:14" ht="63">
      <c r="A227" s="39" t="s">
        <v>1</v>
      </c>
      <c r="B227" s="100" t="s">
        <v>2</v>
      </c>
      <c r="C227" s="39" t="s">
        <v>3</v>
      </c>
      <c r="D227" s="39" t="s">
        <v>4</v>
      </c>
      <c r="E227" s="39" t="s">
        <v>95</v>
      </c>
      <c r="F227" s="39" t="s">
        <v>6</v>
      </c>
      <c r="G227" s="39" t="s">
        <v>7</v>
      </c>
      <c r="H227" s="39" t="s">
        <v>8</v>
      </c>
      <c r="I227" s="39" t="s">
        <v>9</v>
      </c>
      <c r="J227" s="39" t="s">
        <v>10</v>
      </c>
      <c r="K227" s="101" t="s">
        <v>11</v>
      </c>
      <c r="L227" s="40" t="s">
        <v>12</v>
      </c>
      <c r="M227" s="102" t="s">
        <v>57</v>
      </c>
      <c r="N227" s="102" t="s">
        <v>14</v>
      </c>
    </row>
    <row r="228" spans="1:14">
      <c r="A228" s="526">
        <v>1</v>
      </c>
      <c r="B228" s="493" t="s">
        <v>176</v>
      </c>
      <c r="C228" s="498" t="s">
        <v>174</v>
      </c>
      <c r="D228" s="496">
        <v>13000</v>
      </c>
      <c r="E228" s="496"/>
      <c r="F228" s="496"/>
      <c r="G228" s="496"/>
      <c r="H228" s="481"/>
      <c r="I228" s="530"/>
      <c r="J228" s="513">
        <f>H228*I228+H228</f>
        <v>0</v>
      </c>
      <c r="K228" s="533">
        <f>H228*D228</f>
        <v>0</v>
      </c>
      <c r="L228" s="533">
        <f>K228*I228+K228</f>
        <v>0</v>
      </c>
      <c r="M228" s="446"/>
      <c r="N228" s="449"/>
    </row>
    <row r="229" spans="1:14">
      <c r="A229" s="526"/>
      <c r="B229" s="455"/>
      <c r="C229" s="499"/>
      <c r="D229" s="461"/>
      <c r="E229" s="461"/>
      <c r="F229" s="461"/>
      <c r="G229" s="461"/>
      <c r="H229" s="482"/>
      <c r="I229" s="531"/>
      <c r="J229" s="513"/>
      <c r="K229" s="533"/>
      <c r="L229" s="533"/>
      <c r="M229" s="447"/>
      <c r="N229" s="450"/>
    </row>
    <row r="230" spans="1:14">
      <c r="A230" s="526"/>
      <c r="B230" s="455"/>
      <c r="C230" s="499"/>
      <c r="D230" s="461"/>
      <c r="E230" s="461"/>
      <c r="F230" s="461"/>
      <c r="G230" s="461"/>
      <c r="H230" s="482"/>
      <c r="I230" s="531"/>
      <c r="J230" s="513"/>
      <c r="K230" s="533"/>
      <c r="L230" s="533"/>
      <c r="M230" s="447"/>
      <c r="N230" s="450"/>
    </row>
    <row r="231" spans="1:14">
      <c r="A231" s="526"/>
      <c r="B231" s="517"/>
      <c r="C231" s="500"/>
      <c r="D231" s="497"/>
      <c r="E231" s="497"/>
      <c r="F231" s="497"/>
      <c r="G231" s="497"/>
      <c r="H231" s="483"/>
      <c r="I231" s="532"/>
      <c r="J231" s="513"/>
      <c r="K231" s="533"/>
      <c r="L231" s="533"/>
      <c r="M231" s="448"/>
      <c r="N231" s="417"/>
    </row>
    <row r="232" spans="1:14">
      <c r="A232" s="44"/>
      <c r="B232" s="84"/>
      <c r="C232" s="44"/>
      <c r="D232" s="44"/>
      <c r="E232" s="44"/>
      <c r="F232" s="44"/>
      <c r="G232" s="37"/>
      <c r="H232" s="37"/>
      <c r="I232" s="37"/>
      <c r="J232" s="101" t="s">
        <v>19</v>
      </c>
      <c r="K232" s="93">
        <f>SUM(K228:K231)</f>
        <v>0</v>
      </c>
      <c r="L232" s="94">
        <f>SUM(L228:L231)</f>
        <v>0</v>
      </c>
      <c r="M232" s="18"/>
      <c r="N232" s="18"/>
    </row>
    <row r="233" spans="1:14">
      <c r="A233" s="44"/>
      <c r="B233" s="84"/>
      <c r="C233" s="44"/>
      <c r="D233" s="44"/>
      <c r="E233" s="44"/>
      <c r="F233" s="44"/>
      <c r="G233" s="37"/>
      <c r="H233" s="37"/>
      <c r="I233" s="37"/>
      <c r="J233" s="23" t="s">
        <v>20</v>
      </c>
      <c r="K233" s="93">
        <f>K232/5</f>
        <v>0</v>
      </c>
      <c r="L233" s="93">
        <f>L232/5</f>
        <v>0</v>
      </c>
      <c r="M233" s="18"/>
      <c r="N233" s="18"/>
    </row>
    <row r="234" spans="1:14">
      <c r="A234" s="44"/>
      <c r="B234" s="84"/>
      <c r="C234" s="44"/>
      <c r="D234" s="44"/>
      <c r="E234" s="44"/>
      <c r="F234" s="44"/>
      <c r="G234" s="37"/>
      <c r="H234" s="37"/>
      <c r="I234" s="37"/>
      <c r="J234" s="23" t="s">
        <v>21</v>
      </c>
      <c r="K234" s="93">
        <f>SUM(K232*1.2)</f>
        <v>0</v>
      </c>
      <c r="L234" s="93">
        <f>L232*1.2</f>
        <v>0</v>
      </c>
      <c r="M234" s="18"/>
      <c r="N234" s="18"/>
    </row>
    <row r="235" spans="1:14">
      <c r="A235" s="44"/>
      <c r="B235" s="84"/>
      <c r="C235" s="44"/>
      <c r="D235" s="44"/>
      <c r="E235" s="44"/>
      <c r="F235" s="44"/>
      <c r="G235" s="37"/>
      <c r="H235" s="37"/>
      <c r="I235" s="37"/>
      <c r="J235" s="123"/>
      <c r="K235" s="37"/>
      <c r="L235" s="37"/>
      <c r="M235" s="18"/>
      <c r="N235" s="18"/>
    </row>
    <row r="236" spans="1:14">
      <c r="A236" s="36" t="s">
        <v>177</v>
      </c>
      <c r="B236" s="84"/>
      <c r="C236" s="44"/>
      <c r="D236" s="37"/>
      <c r="E236" s="36"/>
      <c r="F236" s="37"/>
      <c r="G236" s="37"/>
      <c r="H236" s="38"/>
      <c r="I236" s="37"/>
      <c r="J236" s="37"/>
      <c r="K236" s="37"/>
      <c r="L236" s="37"/>
      <c r="M236" s="18"/>
      <c r="N236" s="18"/>
    </row>
    <row r="237" spans="1:14" ht="69.75" customHeight="1">
      <c r="A237" s="39" t="s">
        <v>1</v>
      </c>
      <c r="B237" s="100" t="s">
        <v>2</v>
      </c>
      <c r="C237" s="39" t="s">
        <v>3</v>
      </c>
      <c r="D237" s="39" t="s">
        <v>4</v>
      </c>
      <c r="E237" s="39" t="s">
        <v>95</v>
      </c>
      <c r="F237" s="39" t="s">
        <v>6</v>
      </c>
      <c r="G237" s="39" t="s">
        <v>7</v>
      </c>
      <c r="H237" s="39" t="s">
        <v>8</v>
      </c>
      <c r="I237" s="39" t="s">
        <v>9</v>
      </c>
      <c r="J237" s="39" t="s">
        <v>10</v>
      </c>
      <c r="K237" s="101" t="s">
        <v>11</v>
      </c>
      <c r="L237" s="39" t="s">
        <v>12</v>
      </c>
      <c r="M237" s="102" t="s">
        <v>57</v>
      </c>
      <c r="N237" s="102" t="s">
        <v>14</v>
      </c>
    </row>
    <row r="238" spans="1:14" ht="110.25" customHeight="1">
      <c r="A238" s="27">
        <v>1</v>
      </c>
      <c r="B238" s="49" t="s">
        <v>178</v>
      </c>
      <c r="C238" s="27"/>
      <c r="D238" s="27">
        <v>1500</v>
      </c>
      <c r="E238" s="27"/>
      <c r="F238" s="27"/>
      <c r="G238" s="27"/>
      <c r="H238" s="28"/>
      <c r="I238" s="46"/>
      <c r="J238" s="43">
        <f t="shared" ref="J238:J243" si="12">H238*I238+H238</f>
        <v>0</v>
      </c>
      <c r="K238" s="51">
        <f t="shared" ref="K238:K243" si="13">H238*D238</f>
        <v>0</v>
      </c>
      <c r="L238" s="88">
        <f t="shared" ref="L238:L243" si="14">K238*I238+K238</f>
        <v>0</v>
      </c>
      <c r="M238" s="3"/>
      <c r="N238" s="3"/>
    </row>
    <row r="239" spans="1:14" ht="114" customHeight="1">
      <c r="A239" s="27">
        <v>2</v>
      </c>
      <c r="B239" s="49" t="s">
        <v>179</v>
      </c>
      <c r="C239" s="27"/>
      <c r="D239" s="27">
        <v>1200</v>
      </c>
      <c r="E239" s="27"/>
      <c r="F239" s="27"/>
      <c r="G239" s="27"/>
      <c r="H239" s="28"/>
      <c r="I239" s="46"/>
      <c r="J239" s="43">
        <f t="shared" si="12"/>
        <v>0</v>
      </c>
      <c r="K239" s="51">
        <f t="shared" si="13"/>
        <v>0</v>
      </c>
      <c r="L239" s="88">
        <f t="shared" si="14"/>
        <v>0</v>
      </c>
      <c r="M239" s="3"/>
      <c r="N239" s="3"/>
    </row>
    <row r="240" spans="1:14" ht="141.75" customHeight="1">
      <c r="A240" s="2">
        <v>3</v>
      </c>
      <c r="B240" s="49" t="s">
        <v>180</v>
      </c>
      <c r="C240" s="27"/>
      <c r="D240" s="27">
        <v>500</v>
      </c>
      <c r="E240" s="27"/>
      <c r="F240" s="27"/>
      <c r="G240" s="27"/>
      <c r="H240" s="28"/>
      <c r="I240" s="46"/>
      <c r="J240" s="43">
        <f t="shared" si="12"/>
        <v>0</v>
      </c>
      <c r="K240" s="51">
        <f t="shared" si="13"/>
        <v>0</v>
      </c>
      <c r="L240" s="88">
        <f t="shared" si="14"/>
        <v>0</v>
      </c>
      <c r="M240" s="3"/>
      <c r="N240" s="3"/>
    </row>
    <row r="241" spans="1:14" ht="54.75" customHeight="1">
      <c r="A241" s="2">
        <v>4</v>
      </c>
      <c r="B241" s="49" t="s">
        <v>181</v>
      </c>
      <c r="C241" s="27"/>
      <c r="D241" s="27">
        <v>60</v>
      </c>
      <c r="E241" s="27"/>
      <c r="F241" s="27"/>
      <c r="G241" s="27"/>
      <c r="H241" s="28"/>
      <c r="I241" s="46"/>
      <c r="J241" s="43">
        <f t="shared" si="12"/>
        <v>0</v>
      </c>
      <c r="K241" s="51">
        <f t="shared" si="13"/>
        <v>0</v>
      </c>
      <c r="L241" s="88">
        <f t="shared" si="14"/>
        <v>0</v>
      </c>
      <c r="M241" s="3"/>
      <c r="N241" s="3"/>
    </row>
    <row r="242" spans="1:14" ht="29.25" customHeight="1">
      <c r="A242" s="2">
        <v>5</v>
      </c>
      <c r="B242" s="49" t="s">
        <v>182</v>
      </c>
      <c r="C242" s="27"/>
      <c r="D242" s="27">
        <v>2500</v>
      </c>
      <c r="E242" s="27"/>
      <c r="F242" s="27"/>
      <c r="G242" s="27"/>
      <c r="H242" s="28"/>
      <c r="I242" s="46"/>
      <c r="J242" s="43">
        <f t="shared" si="12"/>
        <v>0</v>
      </c>
      <c r="K242" s="51">
        <f t="shared" si="13"/>
        <v>0</v>
      </c>
      <c r="L242" s="88">
        <f t="shared" si="14"/>
        <v>0</v>
      </c>
      <c r="M242" s="3"/>
      <c r="N242" s="3"/>
    </row>
    <row r="243" spans="1:14" ht="43.5" customHeight="1">
      <c r="A243" s="2">
        <v>6</v>
      </c>
      <c r="B243" s="49" t="s">
        <v>183</v>
      </c>
      <c r="C243" s="27"/>
      <c r="D243" s="27">
        <v>50</v>
      </c>
      <c r="E243" s="27"/>
      <c r="F243" s="27"/>
      <c r="G243" s="27"/>
      <c r="H243" s="28"/>
      <c r="I243" s="46"/>
      <c r="J243" s="53">
        <f t="shared" si="12"/>
        <v>0</v>
      </c>
      <c r="K243" s="54">
        <f t="shared" si="13"/>
        <v>0</v>
      </c>
      <c r="L243" s="124">
        <f t="shared" si="14"/>
        <v>0</v>
      </c>
      <c r="M243" s="3"/>
      <c r="N243" s="3"/>
    </row>
    <row r="244" spans="1:14">
      <c r="A244" s="44"/>
      <c r="B244" s="84"/>
      <c r="C244" s="44"/>
      <c r="D244" s="44"/>
      <c r="E244" s="44"/>
      <c r="F244" s="37"/>
      <c r="G244" s="37"/>
      <c r="H244" s="37"/>
      <c r="I244" s="37"/>
      <c r="J244" s="101" t="s">
        <v>19</v>
      </c>
      <c r="K244" s="93">
        <f>SUM(K238:K243)</f>
        <v>0</v>
      </c>
      <c r="L244" s="94">
        <f>SUM(L238:L243)</f>
        <v>0</v>
      </c>
      <c r="M244" s="18"/>
      <c r="N244" s="18"/>
    </row>
    <row r="245" spans="1:14">
      <c r="A245" s="44"/>
      <c r="B245" s="84"/>
      <c r="C245" s="44"/>
      <c r="D245" s="44"/>
      <c r="E245" s="44"/>
      <c r="F245" s="44"/>
      <c r="G245" s="37"/>
      <c r="H245" s="37"/>
      <c r="I245" s="37"/>
      <c r="J245" s="23" t="s">
        <v>20</v>
      </c>
      <c r="K245" s="93">
        <f>K244/5</f>
        <v>0</v>
      </c>
      <c r="L245" s="93">
        <f>L244/5</f>
        <v>0</v>
      </c>
      <c r="M245" s="18"/>
      <c r="N245" s="18"/>
    </row>
    <row r="246" spans="1:14">
      <c r="J246" s="23" t="s">
        <v>21</v>
      </c>
      <c r="K246" s="93">
        <f>SUM(K244*1.2)</f>
        <v>0</v>
      </c>
      <c r="L246" s="93">
        <f>L244*1.2</f>
        <v>0</v>
      </c>
      <c r="M246" s="18"/>
      <c r="N246" s="18"/>
    </row>
    <row r="247" spans="1:14">
      <c r="A247" s="36" t="s">
        <v>184</v>
      </c>
      <c r="B247" s="84"/>
      <c r="C247" s="44"/>
      <c r="D247" s="37"/>
      <c r="E247" s="36"/>
      <c r="F247" s="37"/>
      <c r="G247" s="37"/>
      <c r="H247" s="38"/>
      <c r="I247" s="38"/>
      <c r="J247" s="37"/>
      <c r="K247" s="37"/>
      <c r="L247" s="37"/>
      <c r="M247" s="18"/>
      <c r="N247" s="18"/>
    </row>
    <row r="248" spans="1:14" ht="63">
      <c r="A248" s="39" t="s">
        <v>1</v>
      </c>
      <c r="B248" s="100" t="s">
        <v>2</v>
      </c>
      <c r="C248" s="39" t="s">
        <v>3</v>
      </c>
      <c r="D248" s="39" t="s">
        <v>4</v>
      </c>
      <c r="E248" s="39" t="s">
        <v>95</v>
      </c>
      <c r="F248" s="39" t="s">
        <v>6</v>
      </c>
      <c r="G248" s="39" t="s">
        <v>7</v>
      </c>
      <c r="H248" s="39" t="s">
        <v>8</v>
      </c>
      <c r="I248" s="39" t="s">
        <v>9</v>
      </c>
      <c r="J248" s="39" t="s">
        <v>10</v>
      </c>
      <c r="K248" s="101" t="s">
        <v>11</v>
      </c>
      <c r="L248" s="39" t="s">
        <v>12</v>
      </c>
      <c r="M248" s="102" t="s">
        <v>57</v>
      </c>
      <c r="N248" s="102" t="s">
        <v>14</v>
      </c>
    </row>
    <row r="249" spans="1:14" ht="66.75" customHeight="1">
      <c r="A249" s="79">
        <v>1</v>
      </c>
      <c r="B249" s="48" t="s">
        <v>185</v>
      </c>
      <c r="C249" s="30"/>
      <c r="D249" s="27">
        <v>6000</v>
      </c>
      <c r="E249" s="27"/>
      <c r="F249" s="30"/>
      <c r="G249" s="30"/>
      <c r="H249" s="28"/>
      <c r="I249" s="46"/>
      <c r="J249" s="43">
        <f>H249*I249+H249</f>
        <v>0</v>
      </c>
      <c r="K249" s="51">
        <f>H249*D249</f>
        <v>0</v>
      </c>
      <c r="L249" s="55">
        <f>K249*I249+K249</f>
        <v>0</v>
      </c>
      <c r="M249" s="3"/>
      <c r="N249" s="3"/>
    </row>
    <row r="250" spans="1:14" ht="64.5" customHeight="1">
      <c r="A250" s="2">
        <v>2</v>
      </c>
      <c r="B250" s="4" t="s">
        <v>186</v>
      </c>
      <c r="C250" s="27"/>
      <c r="D250" s="27">
        <v>6000</v>
      </c>
      <c r="E250" s="27"/>
      <c r="F250" s="27"/>
      <c r="G250" s="27"/>
      <c r="H250" s="98"/>
      <c r="I250" s="125"/>
      <c r="J250" s="117">
        <f>H250*I250+H250</f>
        <v>0</v>
      </c>
      <c r="K250" s="54">
        <f>H250*D250</f>
        <v>0</v>
      </c>
      <c r="L250" s="55">
        <f>K250*I250+K250</f>
        <v>0</v>
      </c>
      <c r="M250" s="3"/>
      <c r="N250" s="3"/>
    </row>
    <row r="251" spans="1:14">
      <c r="A251" s="44" t="s">
        <v>187</v>
      </c>
      <c r="B251" s="84"/>
      <c r="C251" s="44"/>
      <c r="D251" s="44"/>
      <c r="E251" s="44"/>
      <c r="F251" s="44"/>
      <c r="G251" s="37"/>
      <c r="H251" s="37"/>
      <c r="I251" s="37"/>
      <c r="J251" s="101" t="s">
        <v>19</v>
      </c>
      <c r="K251" s="93">
        <f>SUM(K249:K250)</f>
        <v>0</v>
      </c>
      <c r="L251" s="94">
        <f>SUM(L249:L250)</f>
        <v>0</v>
      </c>
      <c r="M251" s="18"/>
      <c r="N251" s="18"/>
    </row>
    <row r="252" spans="1:14">
      <c r="A252" s="44"/>
      <c r="B252" s="84"/>
      <c r="C252" s="44"/>
      <c r="D252" s="44"/>
      <c r="E252" s="44"/>
      <c r="F252" s="44"/>
      <c r="G252" s="37"/>
      <c r="H252" s="37"/>
      <c r="I252" s="37"/>
      <c r="J252" s="23" t="s">
        <v>20</v>
      </c>
      <c r="K252" s="93">
        <f>K251/5</f>
        <v>0</v>
      </c>
      <c r="L252" s="93">
        <f>L251/5</f>
        <v>0</v>
      </c>
      <c r="M252" s="18"/>
      <c r="N252" s="18"/>
    </row>
    <row r="253" spans="1:14">
      <c r="A253" s="44"/>
      <c r="B253" s="84"/>
      <c r="C253" s="44"/>
      <c r="D253" s="44"/>
      <c r="E253" s="44"/>
      <c r="F253" s="44"/>
      <c r="G253" s="37"/>
      <c r="H253" s="37"/>
      <c r="I253" s="37"/>
      <c r="J253" s="23" t="s">
        <v>21</v>
      </c>
      <c r="K253" s="93">
        <f>SUM(K251*1.2)</f>
        <v>0</v>
      </c>
      <c r="L253" s="93">
        <f>L251*1.2</f>
        <v>0</v>
      </c>
      <c r="M253" s="18"/>
      <c r="N253" s="18"/>
    </row>
    <row r="254" spans="1:14">
      <c r="A254" s="44"/>
      <c r="B254" s="84"/>
      <c r="C254" s="44"/>
      <c r="D254" s="44"/>
      <c r="E254" s="44"/>
      <c r="F254" s="44"/>
      <c r="G254" s="37"/>
      <c r="H254" s="37"/>
      <c r="I254" s="37"/>
      <c r="J254" s="123"/>
      <c r="K254" s="37"/>
      <c r="L254" s="37"/>
      <c r="M254" s="18"/>
      <c r="N254" s="18"/>
    </row>
    <row r="255" spans="1:14">
      <c r="A255" s="36" t="s">
        <v>188</v>
      </c>
      <c r="B255" s="84"/>
      <c r="C255" s="44"/>
      <c r="D255" s="37"/>
      <c r="E255" s="36"/>
      <c r="F255" s="37"/>
      <c r="G255" s="37"/>
      <c r="H255" s="38"/>
      <c r="I255" s="38"/>
      <c r="J255" s="37"/>
      <c r="K255" s="37"/>
      <c r="L255" s="37"/>
      <c r="M255" s="18"/>
      <c r="N255" s="18"/>
    </row>
    <row r="256" spans="1:14" ht="65.25" customHeight="1">
      <c r="A256" s="39" t="s">
        <v>1</v>
      </c>
      <c r="B256" s="100" t="s">
        <v>2</v>
      </c>
      <c r="C256" s="39" t="s">
        <v>3</v>
      </c>
      <c r="D256" s="39" t="s">
        <v>4</v>
      </c>
      <c r="E256" s="39" t="s">
        <v>95</v>
      </c>
      <c r="F256" s="39" t="s">
        <v>6</v>
      </c>
      <c r="G256" s="39" t="s">
        <v>7</v>
      </c>
      <c r="H256" s="39" t="s">
        <v>8</v>
      </c>
      <c r="I256" s="39" t="s">
        <v>9</v>
      </c>
      <c r="J256" s="39" t="s">
        <v>10</v>
      </c>
      <c r="K256" s="101" t="s">
        <v>11</v>
      </c>
      <c r="L256" s="39" t="s">
        <v>12</v>
      </c>
      <c r="M256" s="102" t="s">
        <v>57</v>
      </c>
      <c r="N256" s="102" t="s">
        <v>14</v>
      </c>
    </row>
    <row r="257" spans="1:14" ht="66.75" customHeight="1">
      <c r="A257" s="2">
        <v>1</v>
      </c>
      <c r="B257" s="4" t="s">
        <v>189</v>
      </c>
      <c r="C257" s="27" t="s">
        <v>37</v>
      </c>
      <c r="D257" s="27">
        <v>500</v>
      </c>
      <c r="E257" s="27"/>
      <c r="F257" s="126"/>
      <c r="G257" s="27"/>
      <c r="H257" s="28"/>
      <c r="I257" s="46"/>
      <c r="J257" s="117">
        <f>H257*I257+H257</f>
        <v>0</v>
      </c>
      <c r="K257" s="54">
        <f>H257*D257</f>
        <v>0</v>
      </c>
      <c r="L257" s="55">
        <f>K257*I257+K257</f>
        <v>0</v>
      </c>
      <c r="M257" s="3"/>
      <c r="N257" s="3"/>
    </row>
    <row r="258" spans="1:14">
      <c r="A258" s="44"/>
      <c r="B258" s="84"/>
      <c r="C258" s="44"/>
      <c r="D258" s="44"/>
      <c r="E258" s="44"/>
      <c r="F258" s="44"/>
      <c r="G258" s="37"/>
      <c r="H258" s="37"/>
      <c r="I258" s="37"/>
      <c r="J258" s="101" t="s">
        <v>19</v>
      </c>
      <c r="K258" s="93">
        <f>SUM(K257)</f>
        <v>0</v>
      </c>
      <c r="L258" s="94">
        <f>SUM(L257)</f>
        <v>0</v>
      </c>
      <c r="M258" s="18"/>
      <c r="N258" s="18"/>
    </row>
    <row r="259" spans="1:14">
      <c r="A259" s="44"/>
      <c r="B259" s="84"/>
      <c r="C259" s="44"/>
      <c r="D259" s="44"/>
      <c r="E259" s="44"/>
      <c r="F259" s="44"/>
      <c r="G259" s="37"/>
      <c r="H259" s="37"/>
      <c r="I259" s="37"/>
      <c r="J259" s="23" t="s">
        <v>20</v>
      </c>
      <c r="K259" s="93">
        <f>K258/5</f>
        <v>0</v>
      </c>
      <c r="L259" s="93">
        <f>L258/5</f>
        <v>0</v>
      </c>
      <c r="M259" s="18"/>
      <c r="N259" s="18"/>
    </row>
    <row r="260" spans="1:14">
      <c r="A260" s="44"/>
      <c r="B260" s="84"/>
      <c r="C260" s="44"/>
      <c r="D260" s="44"/>
      <c r="E260" s="44"/>
      <c r="F260" s="44"/>
      <c r="G260" s="37"/>
      <c r="H260" s="37"/>
      <c r="I260" s="37"/>
      <c r="J260" s="23" t="s">
        <v>21</v>
      </c>
      <c r="K260" s="93">
        <f>SUM(K258*1.2)</f>
        <v>0</v>
      </c>
      <c r="L260" s="93">
        <f>L258*1.2</f>
        <v>0</v>
      </c>
      <c r="M260" s="18"/>
      <c r="N260" s="18"/>
    </row>
    <row r="261" spans="1:14">
      <c r="A261" s="44"/>
      <c r="B261" s="84"/>
      <c r="C261" s="44"/>
      <c r="D261" s="44"/>
      <c r="E261" s="44"/>
      <c r="F261" s="44"/>
      <c r="G261" s="37"/>
      <c r="H261" s="37"/>
      <c r="I261" s="37"/>
      <c r="J261" s="127"/>
      <c r="K261" s="128"/>
      <c r="L261" s="129"/>
      <c r="M261" s="18"/>
      <c r="N261" s="18"/>
    </row>
    <row r="262" spans="1:14">
      <c r="A262" s="44"/>
      <c r="B262" s="84"/>
      <c r="C262" s="44"/>
      <c r="D262" s="44"/>
      <c r="E262" s="44"/>
      <c r="F262" s="44"/>
      <c r="G262" s="37"/>
      <c r="H262" s="37"/>
      <c r="I262" s="37"/>
      <c r="J262" s="127"/>
      <c r="K262" s="128"/>
      <c r="L262" s="129"/>
      <c r="M262" s="18"/>
      <c r="N262" s="18"/>
    </row>
    <row r="263" spans="1:14">
      <c r="A263" s="36" t="s">
        <v>190</v>
      </c>
      <c r="B263" s="84"/>
      <c r="C263" s="44"/>
      <c r="D263" s="37"/>
      <c r="E263" s="36"/>
      <c r="F263" s="37"/>
      <c r="G263" s="37"/>
      <c r="H263" s="38"/>
      <c r="I263" s="38"/>
      <c r="J263" s="38"/>
      <c r="K263" s="37"/>
      <c r="L263" s="37"/>
      <c r="M263" s="18"/>
      <c r="N263" s="18"/>
    </row>
    <row r="264" spans="1:14" ht="63">
      <c r="A264" s="39" t="s">
        <v>1</v>
      </c>
      <c r="B264" s="100" t="s">
        <v>2</v>
      </c>
      <c r="C264" s="39" t="s">
        <v>3</v>
      </c>
      <c r="D264" s="39" t="s">
        <v>4</v>
      </c>
      <c r="E264" s="39" t="s">
        <v>95</v>
      </c>
      <c r="F264" s="39" t="s">
        <v>6</v>
      </c>
      <c r="G264" s="39" t="s">
        <v>7</v>
      </c>
      <c r="H264" s="39" t="s">
        <v>8</v>
      </c>
      <c r="I264" s="39" t="s">
        <v>9</v>
      </c>
      <c r="J264" s="39" t="s">
        <v>10</v>
      </c>
      <c r="K264" s="101" t="s">
        <v>11</v>
      </c>
      <c r="L264" s="39" t="s">
        <v>12</v>
      </c>
      <c r="M264" s="102" t="s">
        <v>57</v>
      </c>
      <c r="N264" s="102" t="s">
        <v>14</v>
      </c>
    </row>
    <row r="265" spans="1:14" ht="41.25" customHeight="1">
      <c r="A265" s="2">
        <v>1</v>
      </c>
      <c r="B265" s="4" t="s">
        <v>191</v>
      </c>
      <c r="C265" s="86" t="s">
        <v>37</v>
      </c>
      <c r="D265" s="27">
        <v>10000</v>
      </c>
      <c r="E265" s="27"/>
      <c r="F265" s="27"/>
      <c r="G265" s="27"/>
      <c r="H265" s="28"/>
      <c r="I265" s="46"/>
      <c r="J265" s="117">
        <f>H265*I265+H265</f>
        <v>0</v>
      </c>
      <c r="K265" s="54">
        <f>H265*D265</f>
        <v>0</v>
      </c>
      <c r="L265" s="55">
        <f>K265*I265+K265</f>
        <v>0</v>
      </c>
      <c r="M265" s="3"/>
      <c r="N265" s="3"/>
    </row>
    <row r="266" spans="1:14" ht="16.5" customHeight="1">
      <c r="A266" s="44"/>
      <c r="B266" s="84"/>
      <c r="C266" s="44"/>
      <c r="D266" s="44"/>
      <c r="E266" s="44"/>
      <c r="F266" s="44"/>
      <c r="G266" s="37"/>
      <c r="H266" s="37"/>
      <c r="I266" s="37"/>
      <c r="J266" s="101" t="s">
        <v>19</v>
      </c>
      <c r="K266" s="93">
        <f>SUM(K265)</f>
        <v>0</v>
      </c>
      <c r="L266" s="94">
        <f>SUM(L265)</f>
        <v>0</v>
      </c>
      <c r="M266" s="18"/>
      <c r="N266" s="18"/>
    </row>
    <row r="267" spans="1:14" ht="13.5" customHeight="1">
      <c r="A267" s="44"/>
      <c r="B267" s="84"/>
      <c r="C267" s="44"/>
      <c r="D267" s="44"/>
      <c r="E267" s="44"/>
      <c r="F267" s="44"/>
      <c r="G267" s="37"/>
      <c r="H267" s="37"/>
      <c r="I267" s="37"/>
      <c r="J267" s="23" t="s">
        <v>20</v>
      </c>
      <c r="K267" s="93">
        <f>K266/5</f>
        <v>0</v>
      </c>
      <c r="L267" s="93">
        <f>L266/5</f>
        <v>0</v>
      </c>
      <c r="M267" s="18"/>
      <c r="N267" s="18"/>
    </row>
    <row r="268" spans="1:14" ht="16.5" customHeight="1">
      <c r="A268" s="44"/>
      <c r="B268" s="84"/>
      <c r="C268" s="44"/>
      <c r="D268" s="44"/>
      <c r="E268" s="44"/>
      <c r="F268" s="44"/>
      <c r="G268" s="37"/>
      <c r="H268" s="37"/>
      <c r="I268" s="37"/>
      <c r="J268" s="23" t="s">
        <v>21</v>
      </c>
      <c r="K268" s="93">
        <f>SUM(K266*1.2)</f>
        <v>0</v>
      </c>
      <c r="L268" s="93">
        <f>L266*1.2</f>
        <v>0</v>
      </c>
      <c r="M268" s="18"/>
      <c r="N268" s="18"/>
    </row>
    <row r="269" spans="1:14" ht="16.5" customHeight="1">
      <c r="A269" s="44"/>
      <c r="B269" s="84"/>
      <c r="C269" s="44"/>
      <c r="D269" s="44"/>
      <c r="E269" s="44"/>
      <c r="F269" s="44"/>
      <c r="G269" s="37"/>
      <c r="H269" s="37"/>
      <c r="I269" s="37"/>
      <c r="J269" s="118"/>
      <c r="K269" s="118"/>
      <c r="L269" s="118"/>
      <c r="M269" s="18"/>
      <c r="N269" s="18"/>
    </row>
    <row r="270" spans="1:14">
      <c r="A270" s="36" t="s">
        <v>192</v>
      </c>
      <c r="B270" s="84"/>
      <c r="C270" s="44"/>
      <c r="D270" s="44"/>
      <c r="E270" s="36"/>
      <c r="F270" s="37"/>
      <c r="G270" s="130"/>
      <c r="H270" s="38"/>
      <c r="I270" s="37"/>
      <c r="J270" s="37"/>
      <c r="K270" s="37"/>
      <c r="L270" s="37"/>
      <c r="M270" s="18"/>
      <c r="N270" s="18"/>
    </row>
    <row r="271" spans="1:14" ht="63">
      <c r="A271" s="39" t="s">
        <v>1</v>
      </c>
      <c r="B271" s="100" t="s">
        <v>2</v>
      </c>
      <c r="C271" s="39" t="s">
        <v>3</v>
      </c>
      <c r="D271" s="39" t="s">
        <v>4</v>
      </c>
      <c r="E271" s="39" t="s">
        <v>95</v>
      </c>
      <c r="F271" s="39" t="s">
        <v>6</v>
      </c>
      <c r="G271" s="39" t="s">
        <v>7</v>
      </c>
      <c r="H271" s="39" t="s">
        <v>8</v>
      </c>
      <c r="I271" s="39" t="s">
        <v>9</v>
      </c>
      <c r="J271" s="39" t="s">
        <v>10</v>
      </c>
      <c r="K271" s="101" t="s">
        <v>11</v>
      </c>
      <c r="L271" s="39" t="s">
        <v>12</v>
      </c>
      <c r="M271" s="102" t="s">
        <v>57</v>
      </c>
      <c r="N271" s="102" t="s">
        <v>14</v>
      </c>
    </row>
    <row r="272" spans="1:14" ht="108" customHeight="1">
      <c r="A272" s="2">
        <v>1</v>
      </c>
      <c r="B272" s="49" t="s">
        <v>193</v>
      </c>
      <c r="C272" s="86" t="s">
        <v>37</v>
      </c>
      <c r="D272" s="27">
        <v>1000</v>
      </c>
      <c r="E272" s="27"/>
      <c r="F272" s="27"/>
      <c r="G272" s="131"/>
      <c r="H272" s="28"/>
      <c r="I272" s="46"/>
      <c r="J272" s="131">
        <f>(H272*I272)+H272</f>
        <v>0</v>
      </c>
      <c r="K272" s="51">
        <f>H272*D272</f>
        <v>0</v>
      </c>
      <c r="L272" s="88">
        <f>(K272*I272)+K272</f>
        <v>0</v>
      </c>
      <c r="M272" s="3"/>
      <c r="N272" s="3"/>
    </row>
    <row r="273" spans="1:14" ht="87.75" customHeight="1">
      <c r="A273" s="79">
        <v>2</v>
      </c>
      <c r="B273" s="49" t="s">
        <v>194</v>
      </c>
      <c r="C273" s="132" t="s">
        <v>37</v>
      </c>
      <c r="D273" s="30">
        <v>1000</v>
      </c>
      <c r="E273" s="30"/>
      <c r="F273" s="30"/>
      <c r="G273" s="131"/>
      <c r="H273" s="31"/>
      <c r="I273" s="47"/>
      <c r="J273" s="131">
        <f t="shared" ref="J273:J279" si="15">(H273*I273)+H273</f>
        <v>0</v>
      </c>
      <c r="K273" s="51">
        <f t="shared" ref="K273:K281" si="16">H273*D273</f>
        <v>0</v>
      </c>
      <c r="L273" s="88">
        <f t="shared" ref="L273:L281" si="17">(K273*I273)+K273</f>
        <v>0</v>
      </c>
      <c r="M273" s="3"/>
      <c r="N273" s="3"/>
    </row>
    <row r="274" spans="1:14" ht="126.75" customHeight="1">
      <c r="A274" s="2">
        <v>3</v>
      </c>
      <c r="B274" s="49" t="s">
        <v>195</v>
      </c>
      <c r="C274" s="86" t="s">
        <v>37</v>
      </c>
      <c r="D274" s="27">
        <v>500</v>
      </c>
      <c r="E274" s="27"/>
      <c r="F274" s="27"/>
      <c r="G274" s="131"/>
      <c r="H274" s="28"/>
      <c r="I274" s="46"/>
      <c r="J274" s="131">
        <f t="shared" si="15"/>
        <v>0</v>
      </c>
      <c r="K274" s="51">
        <f t="shared" si="16"/>
        <v>0</v>
      </c>
      <c r="L274" s="88">
        <f t="shared" si="17"/>
        <v>0</v>
      </c>
      <c r="M274" s="3"/>
      <c r="N274" s="3"/>
    </row>
    <row r="275" spans="1:14" ht="105.75" customHeight="1">
      <c r="A275" s="79">
        <v>4</v>
      </c>
      <c r="B275" s="49" t="s">
        <v>196</v>
      </c>
      <c r="C275" s="86" t="s">
        <v>37</v>
      </c>
      <c r="D275" s="27">
        <v>500</v>
      </c>
      <c r="E275" s="27"/>
      <c r="F275" s="27"/>
      <c r="G275" s="131"/>
      <c r="H275" s="28"/>
      <c r="I275" s="47"/>
      <c r="J275" s="131">
        <f t="shared" si="15"/>
        <v>0</v>
      </c>
      <c r="K275" s="51">
        <f t="shared" si="16"/>
        <v>0</v>
      </c>
      <c r="L275" s="88">
        <f t="shared" si="17"/>
        <v>0</v>
      </c>
      <c r="M275" s="3"/>
      <c r="N275" s="3"/>
    </row>
    <row r="276" spans="1:14" ht="121.5" customHeight="1">
      <c r="A276" s="2">
        <v>5</v>
      </c>
      <c r="B276" s="49" t="s">
        <v>197</v>
      </c>
      <c r="C276" s="86" t="s">
        <v>37</v>
      </c>
      <c r="D276" s="27">
        <v>100</v>
      </c>
      <c r="E276" s="27"/>
      <c r="F276" s="27"/>
      <c r="G276" s="131"/>
      <c r="H276" s="28"/>
      <c r="I276" s="46"/>
      <c r="J276" s="131">
        <f t="shared" si="15"/>
        <v>0</v>
      </c>
      <c r="K276" s="51">
        <f t="shared" si="16"/>
        <v>0</v>
      </c>
      <c r="L276" s="88">
        <f t="shared" si="17"/>
        <v>0</v>
      </c>
      <c r="M276" s="3"/>
      <c r="N276" s="3"/>
    </row>
    <row r="277" spans="1:14" s="37" customFormat="1" ht="68.25" customHeight="1">
      <c r="A277" s="79">
        <v>6</v>
      </c>
      <c r="B277" s="49" t="s">
        <v>198</v>
      </c>
      <c r="C277" s="86"/>
      <c r="D277" s="27">
        <v>100</v>
      </c>
      <c r="E277" s="27"/>
      <c r="F277" s="27"/>
      <c r="G277" s="105"/>
      <c r="H277" s="28"/>
      <c r="I277" s="47"/>
      <c r="J277" s="131">
        <f t="shared" si="15"/>
        <v>0</v>
      </c>
      <c r="K277" s="51">
        <f t="shared" si="16"/>
        <v>0</v>
      </c>
      <c r="L277" s="88">
        <f t="shared" si="17"/>
        <v>0</v>
      </c>
      <c r="M277" s="2"/>
      <c r="N277" s="2"/>
    </row>
    <row r="278" spans="1:14" s="37" customFormat="1" ht="129.75" customHeight="1">
      <c r="A278" s="2">
        <v>7</v>
      </c>
      <c r="B278" s="111" t="s">
        <v>199</v>
      </c>
      <c r="C278" s="86"/>
      <c r="D278" s="27">
        <v>50</v>
      </c>
      <c r="E278" s="27"/>
      <c r="F278" s="27"/>
      <c r="G278" s="105"/>
      <c r="H278" s="28"/>
      <c r="I278" s="46"/>
      <c r="J278" s="131">
        <f t="shared" si="15"/>
        <v>0</v>
      </c>
      <c r="K278" s="51">
        <f t="shared" si="16"/>
        <v>0</v>
      </c>
      <c r="L278" s="88">
        <f t="shared" si="17"/>
        <v>0</v>
      </c>
      <c r="M278" s="2"/>
      <c r="N278" s="2"/>
    </row>
    <row r="279" spans="1:14" s="37" customFormat="1" ht="37.5" customHeight="1">
      <c r="A279" s="79">
        <v>8</v>
      </c>
      <c r="B279" s="133" t="s">
        <v>200</v>
      </c>
      <c r="C279" s="132"/>
      <c r="D279" s="30">
        <v>15000</v>
      </c>
      <c r="E279" s="30"/>
      <c r="F279" s="30"/>
      <c r="G279" s="134"/>
      <c r="H279" s="31"/>
      <c r="I279" s="47"/>
      <c r="J279" s="135">
        <f t="shared" si="15"/>
        <v>0</v>
      </c>
      <c r="K279" s="51">
        <f t="shared" si="16"/>
        <v>0</v>
      </c>
      <c r="L279" s="88">
        <f t="shared" si="17"/>
        <v>0</v>
      </c>
      <c r="M279" s="2"/>
      <c r="N279" s="2"/>
    </row>
    <row r="280" spans="1:14" s="37" customFormat="1" ht="140.25" customHeight="1">
      <c r="A280" s="2">
        <v>9</v>
      </c>
      <c r="B280" s="49" t="s">
        <v>201</v>
      </c>
      <c r="C280" s="86"/>
      <c r="D280" s="27">
        <v>50</v>
      </c>
      <c r="E280" s="27"/>
      <c r="F280" s="27"/>
      <c r="G280" s="105"/>
      <c r="H280" s="28"/>
      <c r="I280" s="46"/>
      <c r="J280" s="131">
        <f>(H280*I280)+H280</f>
        <v>0</v>
      </c>
      <c r="K280" s="51">
        <f t="shared" si="16"/>
        <v>0</v>
      </c>
      <c r="L280" s="88">
        <f t="shared" si="17"/>
        <v>0</v>
      </c>
      <c r="M280" s="2"/>
      <c r="N280" s="2"/>
    </row>
    <row r="281" spans="1:14" s="37" customFormat="1" ht="160.5" customHeight="1">
      <c r="A281" s="2">
        <v>10</v>
      </c>
      <c r="B281" s="49" t="s">
        <v>202</v>
      </c>
      <c r="C281" s="86"/>
      <c r="D281" s="27">
        <v>50</v>
      </c>
      <c r="E281" s="27"/>
      <c r="F281" s="27"/>
      <c r="G281" s="105"/>
      <c r="H281" s="28"/>
      <c r="I281" s="46"/>
      <c r="J281" s="135">
        <f>(H281*I281)+H281</f>
        <v>0</v>
      </c>
      <c r="K281" s="54">
        <f t="shared" si="16"/>
        <v>0</v>
      </c>
      <c r="L281" s="124">
        <f t="shared" si="17"/>
        <v>0</v>
      </c>
      <c r="M281" s="2"/>
      <c r="N281" s="2"/>
    </row>
    <row r="282" spans="1:14">
      <c r="A282" s="114"/>
      <c r="B282" s="121"/>
      <c r="C282" s="114"/>
      <c r="D282" s="114"/>
      <c r="E282" s="114"/>
      <c r="F282" s="114"/>
      <c r="G282" s="122"/>
      <c r="H282" s="122"/>
      <c r="I282" s="122"/>
      <c r="J282" s="101" t="s">
        <v>19</v>
      </c>
      <c r="K282" s="93">
        <f>SUM(K272:K281)</f>
        <v>0</v>
      </c>
      <c r="L282" s="94">
        <f>SUM(L272:L281)</f>
        <v>0</v>
      </c>
      <c r="M282" s="18"/>
      <c r="N282" s="18"/>
    </row>
    <row r="283" spans="1:14">
      <c r="A283" s="114"/>
      <c r="B283" s="121"/>
      <c r="C283" s="114"/>
      <c r="D283" s="114"/>
      <c r="E283" s="114"/>
      <c r="F283" s="114"/>
      <c r="G283" s="122"/>
      <c r="H283" s="122"/>
      <c r="I283" s="122"/>
      <c r="J283" s="23" t="s">
        <v>20</v>
      </c>
      <c r="K283" s="93">
        <f>K282/5</f>
        <v>0</v>
      </c>
      <c r="L283" s="93">
        <f>L282/5</f>
        <v>0</v>
      </c>
      <c r="M283" s="18"/>
      <c r="N283" s="18"/>
    </row>
    <row r="284" spans="1:14">
      <c r="A284" s="114"/>
      <c r="B284" s="121"/>
      <c r="C284" s="114"/>
      <c r="D284" s="114"/>
      <c r="E284" s="114"/>
      <c r="F284" s="114"/>
      <c r="G284" s="122"/>
      <c r="H284" s="122"/>
      <c r="I284" s="122"/>
      <c r="J284" s="23" t="s">
        <v>21</v>
      </c>
      <c r="K284" s="93">
        <f>SUM(K282*1.2)</f>
        <v>0</v>
      </c>
      <c r="L284" s="93">
        <f>L282*1.2</f>
        <v>0</v>
      </c>
      <c r="M284" s="18"/>
      <c r="N284" s="18"/>
    </row>
    <row r="285" spans="1:14">
      <c r="A285" s="114"/>
      <c r="B285" s="121"/>
      <c r="C285" s="114"/>
      <c r="D285" s="114"/>
      <c r="E285" s="114"/>
      <c r="F285" s="114"/>
      <c r="G285" s="122"/>
      <c r="H285" s="122"/>
      <c r="I285" s="122"/>
      <c r="J285" s="136"/>
      <c r="K285" s="137"/>
      <c r="L285" s="138"/>
      <c r="M285" s="18"/>
      <c r="N285" s="18"/>
    </row>
    <row r="286" spans="1:14">
      <c r="A286" s="139" t="s">
        <v>203</v>
      </c>
      <c r="B286" s="140"/>
      <c r="C286" s="114"/>
      <c r="D286" s="114"/>
      <c r="E286" s="114"/>
      <c r="F286" s="114"/>
      <c r="G286" s="122"/>
      <c r="H286" s="122"/>
      <c r="I286" s="122"/>
      <c r="J286" s="136"/>
      <c r="K286" s="122"/>
      <c r="L286" s="37"/>
      <c r="M286" s="18"/>
      <c r="N286" s="18"/>
    </row>
    <row r="287" spans="1:14" ht="63">
      <c r="A287" s="39" t="s">
        <v>1</v>
      </c>
      <c r="B287" s="100" t="s">
        <v>2</v>
      </c>
      <c r="C287" s="39" t="s">
        <v>3</v>
      </c>
      <c r="D287" s="39" t="s">
        <v>4</v>
      </c>
      <c r="E287" s="39" t="s">
        <v>95</v>
      </c>
      <c r="F287" s="39" t="s">
        <v>6</v>
      </c>
      <c r="G287" s="39" t="s">
        <v>7</v>
      </c>
      <c r="H287" s="39" t="s">
        <v>8</v>
      </c>
      <c r="I287" s="39" t="s">
        <v>9</v>
      </c>
      <c r="J287" s="39" t="s">
        <v>10</v>
      </c>
      <c r="K287" s="101" t="s">
        <v>11</v>
      </c>
      <c r="L287" s="39" t="s">
        <v>12</v>
      </c>
      <c r="M287" s="102" t="s">
        <v>57</v>
      </c>
      <c r="N287" s="102" t="s">
        <v>14</v>
      </c>
    </row>
    <row r="288" spans="1:14" ht="24.75" customHeight="1">
      <c r="A288" s="2">
        <v>1</v>
      </c>
      <c r="B288" s="4" t="s">
        <v>204</v>
      </c>
      <c r="C288" s="27"/>
      <c r="D288" s="27">
        <v>25000</v>
      </c>
      <c r="E288" s="27"/>
      <c r="F288" s="27"/>
      <c r="G288" s="45"/>
      <c r="H288" s="28"/>
      <c r="I288" s="46"/>
      <c r="J288" s="109">
        <f>H288*I288+H288</f>
        <v>0</v>
      </c>
      <c r="K288" s="51">
        <f>H288*D288</f>
        <v>0</v>
      </c>
      <c r="L288" s="52">
        <f>K288*I288+K288</f>
        <v>0</v>
      </c>
      <c r="M288" s="3"/>
      <c r="N288" s="3"/>
    </row>
    <row r="289" spans="1:14" ht="31.5">
      <c r="A289" s="2">
        <v>2</v>
      </c>
      <c r="B289" s="4" t="s">
        <v>205</v>
      </c>
      <c r="C289" s="27"/>
      <c r="D289" s="27">
        <v>10000</v>
      </c>
      <c r="E289" s="27"/>
      <c r="F289" s="27"/>
      <c r="G289" s="27"/>
      <c r="H289" s="28"/>
      <c r="I289" s="46"/>
      <c r="J289" s="43">
        <f>H289*I289+H289</f>
        <v>0</v>
      </c>
      <c r="K289" s="51">
        <f>H289*D289</f>
        <v>0</v>
      </c>
      <c r="L289" s="52">
        <f>K289*I289+K289</f>
        <v>0</v>
      </c>
      <c r="M289" s="3"/>
      <c r="N289" s="3"/>
    </row>
    <row r="290" spans="1:14" ht="27" customHeight="1">
      <c r="A290" s="79">
        <v>3</v>
      </c>
      <c r="B290" s="48" t="s">
        <v>206</v>
      </c>
      <c r="C290" s="30"/>
      <c r="D290" s="30">
        <v>3600</v>
      </c>
      <c r="E290" s="30"/>
      <c r="F290" s="30"/>
      <c r="G290" s="30"/>
      <c r="H290" s="31"/>
      <c r="I290" s="47"/>
      <c r="J290" s="109">
        <f>H290*I290+H290</f>
        <v>0</v>
      </c>
      <c r="K290" s="51">
        <f>H290*D290</f>
        <v>0</v>
      </c>
      <c r="L290" s="52">
        <f>K290*I290+K290</f>
        <v>0</v>
      </c>
      <c r="M290" s="3"/>
      <c r="N290" s="3"/>
    </row>
    <row r="291" spans="1:14" ht="58.5" customHeight="1">
      <c r="A291" s="2">
        <v>4</v>
      </c>
      <c r="B291" s="49" t="s">
        <v>207</v>
      </c>
      <c r="C291" s="27"/>
      <c r="D291" s="27">
        <v>200</v>
      </c>
      <c r="E291" s="27"/>
      <c r="F291" s="27"/>
      <c r="G291" s="27"/>
      <c r="H291" s="28"/>
      <c r="I291" s="46"/>
      <c r="J291" s="43">
        <f>H291*I291+H291</f>
        <v>0</v>
      </c>
      <c r="K291" s="51">
        <f>H291*D291</f>
        <v>0</v>
      </c>
      <c r="L291" s="52">
        <f>K291*I291+K291</f>
        <v>0</v>
      </c>
      <c r="M291" s="3"/>
      <c r="N291" s="3"/>
    </row>
    <row r="292" spans="1:14" ht="31.5">
      <c r="A292" s="2">
        <v>5</v>
      </c>
      <c r="B292" s="4" t="s">
        <v>208</v>
      </c>
      <c r="C292" s="27"/>
      <c r="D292" s="27">
        <v>1500</v>
      </c>
      <c r="E292" s="27"/>
      <c r="F292" s="27"/>
      <c r="G292" s="27"/>
      <c r="H292" s="28"/>
      <c r="I292" s="46"/>
      <c r="J292" s="117">
        <f>H292*I292+H292</f>
        <v>0</v>
      </c>
      <c r="K292" s="54">
        <f>H292*D292</f>
        <v>0</v>
      </c>
      <c r="L292" s="55">
        <f>K292*I292+K292</f>
        <v>0</v>
      </c>
      <c r="M292" s="3"/>
      <c r="N292" s="3"/>
    </row>
    <row r="293" spans="1:14">
      <c r="A293" s="44"/>
      <c r="B293" s="84"/>
      <c r="C293" s="44"/>
      <c r="D293" s="44"/>
      <c r="E293" s="44"/>
      <c r="F293" s="44"/>
      <c r="G293" s="37"/>
      <c r="H293" s="37"/>
      <c r="I293" s="37"/>
      <c r="J293" s="101" t="s">
        <v>19</v>
      </c>
      <c r="K293" s="93">
        <f>SUM(K288:K292)</f>
        <v>0</v>
      </c>
      <c r="L293" s="94">
        <f>SUM(L288:L292)</f>
        <v>0</v>
      </c>
      <c r="M293" s="18"/>
      <c r="N293" s="18"/>
    </row>
    <row r="294" spans="1:14">
      <c r="A294" s="44"/>
      <c r="B294" s="84"/>
      <c r="C294" s="44"/>
      <c r="D294" s="44"/>
      <c r="E294" s="44"/>
      <c r="F294" s="44"/>
      <c r="G294" s="37"/>
      <c r="H294" s="37"/>
      <c r="I294" s="37"/>
      <c r="J294" s="23" t="s">
        <v>20</v>
      </c>
      <c r="K294" s="93">
        <f>K293/5</f>
        <v>0</v>
      </c>
      <c r="L294" s="93">
        <f>L293/5</f>
        <v>0</v>
      </c>
      <c r="M294" s="18"/>
      <c r="N294" s="18"/>
    </row>
    <row r="295" spans="1:14">
      <c r="A295" s="44"/>
      <c r="B295" s="84"/>
      <c r="C295" s="44"/>
      <c r="D295" s="44"/>
      <c r="E295" s="44"/>
      <c r="F295" s="44"/>
      <c r="G295" s="37"/>
      <c r="H295" s="37"/>
      <c r="I295" s="37"/>
      <c r="J295" s="23" t="s">
        <v>21</v>
      </c>
      <c r="K295" s="93">
        <f>SUM(K293*1.2)</f>
        <v>0</v>
      </c>
      <c r="L295" s="93">
        <f>L293*1.2</f>
        <v>0</v>
      </c>
      <c r="M295" s="18"/>
      <c r="N295" s="18"/>
    </row>
    <row r="296" spans="1:14" s="37" customFormat="1">
      <c r="A296" s="36" t="s">
        <v>209</v>
      </c>
      <c r="B296" s="141"/>
      <c r="C296" s="44"/>
      <c r="D296" s="44"/>
      <c r="E296" s="36"/>
      <c r="F296" s="44"/>
      <c r="H296" s="38"/>
      <c r="I296" s="38"/>
      <c r="J296" s="38"/>
      <c r="K296" s="38"/>
      <c r="M296" s="122"/>
      <c r="N296" s="122"/>
    </row>
    <row r="297" spans="1:14" s="37" customFormat="1" ht="67.5" customHeight="1">
      <c r="A297" s="39" t="s">
        <v>1</v>
      </c>
      <c r="B297" s="100" t="s">
        <v>2</v>
      </c>
      <c r="C297" s="39" t="s">
        <v>3</v>
      </c>
      <c r="D297" s="39" t="s">
        <v>4</v>
      </c>
      <c r="E297" s="39" t="s">
        <v>95</v>
      </c>
      <c r="F297" s="39" t="s">
        <v>6</v>
      </c>
      <c r="G297" s="39" t="s">
        <v>7</v>
      </c>
      <c r="H297" s="39" t="s">
        <v>8</v>
      </c>
      <c r="I297" s="39" t="s">
        <v>9</v>
      </c>
      <c r="J297" s="39" t="s">
        <v>10</v>
      </c>
      <c r="K297" s="101" t="s">
        <v>11</v>
      </c>
      <c r="L297" s="39" t="s">
        <v>12</v>
      </c>
      <c r="M297" s="102" t="s">
        <v>57</v>
      </c>
      <c r="N297" s="102" t="s">
        <v>14</v>
      </c>
    </row>
    <row r="298" spans="1:14" s="37" customFormat="1" ht="73.5" customHeight="1">
      <c r="A298" s="2">
        <v>1</v>
      </c>
      <c r="B298" s="4" t="s">
        <v>210</v>
      </c>
      <c r="C298" s="27"/>
      <c r="D298" s="2">
        <v>50</v>
      </c>
      <c r="E298" s="27"/>
      <c r="F298" s="2"/>
      <c r="G298" s="2"/>
      <c r="H298" s="32"/>
      <c r="I298" s="33"/>
      <c r="J298" s="43">
        <f>H298*I298+H298</f>
        <v>0</v>
      </c>
      <c r="K298" s="51">
        <f>H298*D298</f>
        <v>0</v>
      </c>
      <c r="L298" s="52">
        <f>K298*I298+K298</f>
        <v>0</v>
      </c>
      <c r="M298" s="2"/>
      <c r="N298" s="2"/>
    </row>
    <row r="299" spans="1:14" s="37" customFormat="1" ht="75" customHeight="1">
      <c r="A299" s="2">
        <v>2</v>
      </c>
      <c r="B299" s="4" t="s">
        <v>211</v>
      </c>
      <c r="C299" s="27"/>
      <c r="D299" s="2">
        <v>50</v>
      </c>
      <c r="E299" s="27"/>
      <c r="F299" s="2"/>
      <c r="G299" s="2"/>
      <c r="H299" s="32"/>
      <c r="I299" s="29"/>
      <c r="J299" s="43">
        <f>H299*I299+H299</f>
        <v>0</v>
      </c>
      <c r="K299" s="51">
        <f>H299*D299</f>
        <v>0</v>
      </c>
      <c r="L299" s="88">
        <f>K299*I299+K299</f>
        <v>0</v>
      </c>
      <c r="M299" s="89"/>
      <c r="N299" s="2"/>
    </row>
    <row r="300" spans="1:14">
      <c r="A300" s="44"/>
      <c r="B300" s="84"/>
      <c r="C300" s="44"/>
      <c r="D300" s="44"/>
      <c r="E300" s="44"/>
      <c r="F300" s="44"/>
      <c r="G300" s="37"/>
      <c r="H300" s="37"/>
      <c r="I300" s="37"/>
      <c r="J300" s="101" t="s">
        <v>19</v>
      </c>
      <c r="K300" s="93">
        <f>SUM(K298:K299)</f>
        <v>0</v>
      </c>
      <c r="L300" s="94">
        <f>SUM(L298:L299)</f>
        <v>0</v>
      </c>
      <c r="M300" s="18"/>
      <c r="N300" s="18"/>
    </row>
    <row r="301" spans="1:14">
      <c r="A301" s="44"/>
      <c r="B301" s="84"/>
      <c r="C301" s="44"/>
      <c r="D301" s="44"/>
      <c r="E301" s="44"/>
      <c r="F301" s="44"/>
      <c r="G301" s="37"/>
      <c r="H301" s="37"/>
      <c r="I301" s="37"/>
      <c r="J301" s="23" t="s">
        <v>20</v>
      </c>
      <c r="K301" s="93">
        <f>K300/5</f>
        <v>0</v>
      </c>
      <c r="L301" s="93">
        <f>L300/5</f>
        <v>0</v>
      </c>
      <c r="M301" s="18"/>
      <c r="N301" s="18"/>
    </row>
    <row r="302" spans="1:14">
      <c r="A302" s="44"/>
      <c r="B302" s="84"/>
      <c r="C302" s="44"/>
      <c r="D302" s="44"/>
      <c r="E302" s="44"/>
      <c r="F302" s="44"/>
      <c r="G302" s="37"/>
      <c r="H302" s="37"/>
      <c r="I302" s="37"/>
      <c r="J302" s="23" t="s">
        <v>21</v>
      </c>
      <c r="K302" s="93">
        <f>SUM(K300*1.2)</f>
        <v>0</v>
      </c>
      <c r="L302" s="93">
        <f>L300*1.2</f>
        <v>0</v>
      </c>
      <c r="M302" s="18"/>
      <c r="N302" s="18"/>
    </row>
    <row r="303" spans="1:14" s="37" customFormat="1" ht="16.5" customHeight="1">
      <c r="A303" s="122"/>
      <c r="B303" s="121"/>
      <c r="C303" s="142"/>
      <c r="D303" s="122"/>
      <c r="E303" s="122"/>
      <c r="F303" s="122"/>
      <c r="G303" s="122"/>
      <c r="H303" s="143"/>
      <c r="I303" s="144"/>
      <c r="J303" s="145"/>
      <c r="K303" s="137"/>
      <c r="L303" s="146"/>
      <c r="M303" s="122"/>
      <c r="N303" s="122"/>
    </row>
    <row r="304" spans="1:14">
      <c r="A304" s="36" t="s">
        <v>212</v>
      </c>
      <c r="B304" s="119"/>
      <c r="C304" s="36"/>
      <c r="D304" s="36"/>
      <c r="E304" s="44"/>
      <c r="F304" s="44"/>
      <c r="G304" s="37"/>
      <c r="H304" s="37"/>
      <c r="I304" s="66"/>
      <c r="J304" s="37"/>
      <c r="K304" s="37"/>
      <c r="L304" s="37"/>
      <c r="M304" s="18"/>
      <c r="N304" s="18"/>
    </row>
    <row r="305" spans="1:14" ht="63">
      <c r="A305" s="39" t="s">
        <v>1</v>
      </c>
      <c r="B305" s="100" t="s">
        <v>2</v>
      </c>
      <c r="C305" s="39" t="s">
        <v>3</v>
      </c>
      <c r="D305" s="39" t="s">
        <v>4</v>
      </c>
      <c r="E305" s="39" t="s">
        <v>95</v>
      </c>
      <c r="F305" s="39" t="s">
        <v>6</v>
      </c>
      <c r="G305" s="39" t="s">
        <v>7</v>
      </c>
      <c r="H305" s="39" t="s">
        <v>8</v>
      </c>
      <c r="I305" s="39" t="s">
        <v>9</v>
      </c>
      <c r="J305" s="39" t="s">
        <v>10</v>
      </c>
      <c r="K305" s="101" t="s">
        <v>11</v>
      </c>
      <c r="L305" s="39" t="s">
        <v>12</v>
      </c>
      <c r="M305" s="102" t="s">
        <v>57</v>
      </c>
      <c r="N305" s="102" t="s">
        <v>14</v>
      </c>
    </row>
    <row r="306" spans="1:14" ht="233.25" customHeight="1">
      <c r="A306" s="2">
        <v>1</v>
      </c>
      <c r="B306" s="49" t="s">
        <v>213</v>
      </c>
      <c r="C306" s="27" t="s">
        <v>37</v>
      </c>
      <c r="D306" s="27">
        <v>400</v>
      </c>
      <c r="E306" s="27"/>
      <c r="F306" s="27"/>
      <c r="G306" s="28"/>
      <c r="H306" s="28"/>
      <c r="I306" s="46"/>
      <c r="J306" s="43">
        <f>H306*I306+H306</f>
        <v>0</v>
      </c>
      <c r="K306" s="51">
        <f>H306*D306</f>
        <v>0</v>
      </c>
      <c r="L306" s="88">
        <f>K306*I306+K306</f>
        <v>0</v>
      </c>
      <c r="M306" s="3"/>
      <c r="N306" s="3"/>
    </row>
    <row r="307" spans="1:14" ht="76.5" customHeight="1">
      <c r="A307" s="2">
        <v>2</v>
      </c>
      <c r="B307" s="49" t="s">
        <v>214</v>
      </c>
      <c r="C307" s="27" t="s">
        <v>37</v>
      </c>
      <c r="D307" s="27">
        <v>800</v>
      </c>
      <c r="E307" s="27"/>
      <c r="F307" s="27"/>
      <c r="G307" s="28"/>
      <c r="H307" s="28"/>
      <c r="I307" s="46"/>
      <c r="J307" s="43">
        <f>H307*I307+H307</f>
        <v>0</v>
      </c>
      <c r="K307" s="51">
        <f t="shared" ref="K307:K315" si="18">H307*D307</f>
        <v>0</v>
      </c>
      <c r="L307" s="88">
        <f t="shared" ref="L307:L315" si="19">K307*I307+K307</f>
        <v>0</v>
      </c>
      <c r="M307" s="3"/>
      <c r="N307" s="3"/>
    </row>
    <row r="308" spans="1:14" ht="69.75" customHeight="1">
      <c r="A308" s="2">
        <v>3</v>
      </c>
      <c r="B308" s="4" t="s">
        <v>215</v>
      </c>
      <c r="C308" s="27" t="s">
        <v>37</v>
      </c>
      <c r="D308" s="27">
        <v>20000</v>
      </c>
      <c r="E308" s="27"/>
      <c r="F308" s="27"/>
      <c r="G308" s="28"/>
      <c r="H308" s="28"/>
      <c r="I308" s="46"/>
      <c r="J308" s="43">
        <f t="shared" ref="J308:J323" si="20">H308*I308+H308</f>
        <v>0</v>
      </c>
      <c r="K308" s="51">
        <f t="shared" si="18"/>
        <v>0</v>
      </c>
      <c r="L308" s="88">
        <f t="shared" si="19"/>
        <v>0</v>
      </c>
      <c r="M308" s="3"/>
      <c r="N308" s="3"/>
    </row>
    <row r="309" spans="1:14" ht="88.5" customHeight="1">
      <c r="A309" s="2">
        <v>4</v>
      </c>
      <c r="B309" s="4" t="s">
        <v>216</v>
      </c>
      <c r="C309" s="27" t="s">
        <v>37</v>
      </c>
      <c r="D309" s="27">
        <v>100</v>
      </c>
      <c r="E309" s="27"/>
      <c r="F309" s="27"/>
      <c r="G309" s="28"/>
      <c r="H309" s="28"/>
      <c r="I309" s="46"/>
      <c r="J309" s="43">
        <f>H309*I309+H309</f>
        <v>0</v>
      </c>
      <c r="K309" s="51">
        <f t="shared" si="18"/>
        <v>0</v>
      </c>
      <c r="L309" s="88">
        <f t="shared" si="19"/>
        <v>0</v>
      </c>
      <c r="M309" s="3"/>
      <c r="N309" s="3"/>
    </row>
    <row r="310" spans="1:14" ht="31.5">
      <c r="A310" s="2">
        <v>5</v>
      </c>
      <c r="B310" s="4" t="s">
        <v>217</v>
      </c>
      <c r="C310" s="27" t="s">
        <v>37</v>
      </c>
      <c r="D310" s="27">
        <v>960</v>
      </c>
      <c r="E310" s="27"/>
      <c r="F310" s="27"/>
      <c r="G310" s="28"/>
      <c r="H310" s="28"/>
      <c r="I310" s="46"/>
      <c r="J310" s="43">
        <f>H310*I310+H310</f>
        <v>0</v>
      </c>
      <c r="K310" s="51">
        <f t="shared" si="18"/>
        <v>0</v>
      </c>
      <c r="L310" s="88">
        <f t="shared" si="19"/>
        <v>0</v>
      </c>
      <c r="M310" s="3"/>
      <c r="N310" s="3"/>
    </row>
    <row r="311" spans="1:14" ht="36" customHeight="1">
      <c r="A311" s="2">
        <v>6</v>
      </c>
      <c r="B311" s="4" t="s">
        <v>218</v>
      </c>
      <c r="C311" s="27" t="s">
        <v>37</v>
      </c>
      <c r="D311" s="27">
        <v>4140</v>
      </c>
      <c r="E311" s="27"/>
      <c r="F311" s="27"/>
      <c r="G311" s="28"/>
      <c r="H311" s="28"/>
      <c r="I311" s="46"/>
      <c r="J311" s="43">
        <f t="shared" si="20"/>
        <v>0</v>
      </c>
      <c r="K311" s="51">
        <f t="shared" si="18"/>
        <v>0</v>
      </c>
      <c r="L311" s="88">
        <f t="shared" si="19"/>
        <v>0</v>
      </c>
      <c r="M311" s="3"/>
      <c r="N311" s="3"/>
    </row>
    <row r="312" spans="1:14" ht="58.5" customHeight="1">
      <c r="A312" s="2">
        <v>7</v>
      </c>
      <c r="B312" s="4" t="s">
        <v>219</v>
      </c>
      <c r="C312" s="27" t="s">
        <v>37</v>
      </c>
      <c r="D312" s="27">
        <v>600</v>
      </c>
      <c r="E312" s="27"/>
      <c r="F312" s="27"/>
      <c r="G312" s="28"/>
      <c r="H312" s="28"/>
      <c r="I312" s="46"/>
      <c r="J312" s="43">
        <f t="shared" si="20"/>
        <v>0</v>
      </c>
      <c r="K312" s="51">
        <f t="shared" si="18"/>
        <v>0</v>
      </c>
      <c r="L312" s="88">
        <f t="shared" si="19"/>
        <v>0</v>
      </c>
      <c r="M312" s="3"/>
      <c r="N312" s="3"/>
    </row>
    <row r="313" spans="1:14" ht="66.75" customHeight="1">
      <c r="A313" s="2">
        <v>8</v>
      </c>
      <c r="B313" s="4" t="s">
        <v>220</v>
      </c>
      <c r="C313" s="27" t="s">
        <v>221</v>
      </c>
      <c r="D313" s="27">
        <v>600</v>
      </c>
      <c r="E313" s="27"/>
      <c r="F313" s="27"/>
      <c r="G313" s="28"/>
      <c r="H313" s="28"/>
      <c r="I313" s="46"/>
      <c r="J313" s="43">
        <f t="shared" si="20"/>
        <v>0</v>
      </c>
      <c r="K313" s="51">
        <f t="shared" si="18"/>
        <v>0</v>
      </c>
      <c r="L313" s="88">
        <f t="shared" si="19"/>
        <v>0</v>
      </c>
      <c r="M313" s="3"/>
      <c r="N313" s="3"/>
    </row>
    <row r="314" spans="1:14" ht="117.75" customHeight="1">
      <c r="A314" s="2">
        <v>9</v>
      </c>
      <c r="B314" s="4" t="s">
        <v>222</v>
      </c>
      <c r="C314" s="27" t="s">
        <v>37</v>
      </c>
      <c r="D314" s="27">
        <v>100</v>
      </c>
      <c r="E314" s="27"/>
      <c r="F314" s="27"/>
      <c r="G314" s="28"/>
      <c r="H314" s="28"/>
      <c r="I314" s="46"/>
      <c r="J314" s="43">
        <f t="shared" si="20"/>
        <v>0</v>
      </c>
      <c r="K314" s="51">
        <f t="shared" si="18"/>
        <v>0</v>
      </c>
      <c r="L314" s="88">
        <f t="shared" si="19"/>
        <v>0</v>
      </c>
      <c r="M314" s="3"/>
      <c r="N314" s="3"/>
    </row>
    <row r="315" spans="1:14" ht="200.25" customHeight="1">
      <c r="A315" s="2">
        <v>10</v>
      </c>
      <c r="B315" s="48" t="s">
        <v>223</v>
      </c>
      <c r="C315" s="30" t="s">
        <v>37</v>
      </c>
      <c r="D315" s="30">
        <v>500</v>
      </c>
      <c r="E315" s="30"/>
      <c r="F315" s="30"/>
      <c r="G315" s="31"/>
      <c r="H315" s="31"/>
      <c r="I315" s="47"/>
      <c r="J315" s="53">
        <f t="shared" si="20"/>
        <v>0</v>
      </c>
      <c r="K315" s="51">
        <f t="shared" si="18"/>
        <v>0</v>
      </c>
      <c r="L315" s="88">
        <f t="shared" si="19"/>
        <v>0</v>
      </c>
      <c r="M315" s="3"/>
      <c r="N315" s="3"/>
    </row>
    <row r="316" spans="1:14" ht="279" customHeight="1">
      <c r="A316" s="27">
        <v>11</v>
      </c>
      <c r="B316" s="48" t="s">
        <v>224</v>
      </c>
      <c r="C316" s="27" t="s">
        <v>37</v>
      </c>
      <c r="D316" s="27">
        <v>200</v>
      </c>
      <c r="E316" s="27"/>
      <c r="F316" s="27"/>
      <c r="G316" s="27"/>
      <c r="H316" s="28"/>
      <c r="I316" s="46"/>
      <c r="J316" s="43">
        <f t="shared" si="20"/>
        <v>0</v>
      </c>
      <c r="K316" s="51">
        <f>H316*D316</f>
        <v>0</v>
      </c>
      <c r="L316" s="147">
        <f>K316*I316+K316</f>
        <v>0</v>
      </c>
      <c r="M316" s="148"/>
      <c r="N316" s="148"/>
    </row>
    <row r="317" spans="1:14" ht="28.5" customHeight="1">
      <c r="A317" s="2">
        <v>12</v>
      </c>
      <c r="B317" s="49" t="s">
        <v>225</v>
      </c>
      <c r="C317" s="27" t="s">
        <v>37</v>
      </c>
      <c r="D317" s="2">
        <v>250</v>
      </c>
      <c r="E317" s="27"/>
      <c r="F317" s="27"/>
      <c r="G317" s="28"/>
      <c r="H317" s="28"/>
      <c r="I317" s="46"/>
      <c r="J317" s="43">
        <f t="shared" si="20"/>
        <v>0</v>
      </c>
      <c r="K317" s="51">
        <f>H317*D317</f>
        <v>0</v>
      </c>
      <c r="L317" s="52">
        <f>K317*I317+K317</f>
        <v>0</v>
      </c>
      <c r="M317" s="3"/>
      <c r="N317" s="3"/>
    </row>
    <row r="318" spans="1:14" ht="52.5">
      <c r="A318" s="27">
        <v>13</v>
      </c>
      <c r="B318" s="49" t="s">
        <v>226</v>
      </c>
      <c r="C318" s="27" t="s">
        <v>37</v>
      </c>
      <c r="D318" s="2">
        <v>1800</v>
      </c>
      <c r="E318" s="27"/>
      <c r="F318" s="27"/>
      <c r="G318" s="28"/>
      <c r="H318" s="28"/>
      <c r="I318" s="46"/>
      <c r="J318" s="43">
        <f t="shared" si="20"/>
        <v>0</v>
      </c>
      <c r="K318" s="51">
        <f t="shared" ref="K318:K323" si="21">H318*D318</f>
        <v>0</v>
      </c>
      <c r="L318" s="52">
        <f t="shared" ref="L318:L323" si="22">K318*I318+K318</f>
        <v>0</v>
      </c>
      <c r="M318" s="3"/>
      <c r="N318" s="3"/>
    </row>
    <row r="319" spans="1:14" ht="31.5">
      <c r="A319" s="27">
        <v>14</v>
      </c>
      <c r="B319" s="4" t="s">
        <v>227</v>
      </c>
      <c r="C319" s="27" t="s">
        <v>37</v>
      </c>
      <c r="D319" s="27">
        <v>200</v>
      </c>
      <c r="E319" s="27"/>
      <c r="F319" s="27"/>
      <c r="G319" s="28"/>
      <c r="H319" s="28"/>
      <c r="I319" s="46"/>
      <c r="J319" s="43">
        <f t="shared" si="20"/>
        <v>0</v>
      </c>
      <c r="K319" s="51">
        <f t="shared" si="21"/>
        <v>0</v>
      </c>
      <c r="L319" s="52">
        <f t="shared" si="22"/>
        <v>0</v>
      </c>
      <c r="M319" s="3"/>
      <c r="N319" s="3"/>
    </row>
    <row r="320" spans="1:14" ht="31.5">
      <c r="A320" s="27">
        <v>15</v>
      </c>
      <c r="B320" s="4" t="s">
        <v>228</v>
      </c>
      <c r="C320" s="27" t="s">
        <v>37</v>
      </c>
      <c r="D320" s="27">
        <v>120</v>
      </c>
      <c r="E320" s="27"/>
      <c r="F320" s="27"/>
      <c r="G320" s="28"/>
      <c r="H320" s="28"/>
      <c r="I320" s="46"/>
      <c r="J320" s="43">
        <f t="shared" si="20"/>
        <v>0</v>
      </c>
      <c r="K320" s="51">
        <f t="shared" si="21"/>
        <v>0</v>
      </c>
      <c r="L320" s="52">
        <f t="shared" si="22"/>
        <v>0</v>
      </c>
      <c r="M320" s="3"/>
      <c r="N320" s="3"/>
    </row>
    <row r="321" spans="1:14" ht="21">
      <c r="A321" s="50">
        <v>16</v>
      </c>
      <c r="B321" s="4" t="s">
        <v>229</v>
      </c>
      <c r="C321" s="27" t="s">
        <v>37</v>
      </c>
      <c r="D321" s="27">
        <v>700</v>
      </c>
      <c r="E321" s="27"/>
      <c r="F321" s="27"/>
      <c r="G321" s="149"/>
      <c r="H321" s="28"/>
      <c r="I321" s="46"/>
      <c r="J321" s="43">
        <f t="shared" si="20"/>
        <v>0</v>
      </c>
      <c r="K321" s="51">
        <f t="shared" si="21"/>
        <v>0</v>
      </c>
      <c r="L321" s="52">
        <f t="shared" si="22"/>
        <v>0</v>
      </c>
      <c r="M321" s="3"/>
      <c r="N321" s="3"/>
    </row>
    <row r="322" spans="1:14" ht="31.5">
      <c r="A322" s="27">
        <v>17</v>
      </c>
      <c r="B322" s="4" t="s">
        <v>230</v>
      </c>
      <c r="C322" s="27" t="s">
        <v>37</v>
      </c>
      <c r="D322" s="27">
        <v>720</v>
      </c>
      <c r="E322" s="27"/>
      <c r="F322" s="27"/>
      <c r="G322" s="28"/>
      <c r="H322" s="28"/>
      <c r="I322" s="46"/>
      <c r="J322" s="43">
        <f t="shared" si="20"/>
        <v>0</v>
      </c>
      <c r="K322" s="51">
        <f t="shared" si="21"/>
        <v>0</v>
      </c>
      <c r="L322" s="52">
        <f t="shared" si="22"/>
        <v>0</v>
      </c>
      <c r="M322" s="3"/>
      <c r="N322" s="3"/>
    </row>
    <row r="323" spans="1:14" ht="215.25" customHeight="1">
      <c r="A323" s="2">
        <v>18</v>
      </c>
      <c r="B323" s="48" t="s">
        <v>231</v>
      </c>
      <c r="C323" s="27" t="s">
        <v>37</v>
      </c>
      <c r="D323" s="27">
        <v>15</v>
      </c>
      <c r="E323" s="27"/>
      <c r="F323" s="27"/>
      <c r="G323" s="28"/>
      <c r="H323" s="28"/>
      <c r="I323" s="46"/>
      <c r="J323" s="43">
        <f t="shared" si="20"/>
        <v>0</v>
      </c>
      <c r="K323" s="51">
        <f t="shared" si="21"/>
        <v>0</v>
      </c>
      <c r="L323" s="52">
        <f t="shared" si="22"/>
        <v>0</v>
      </c>
      <c r="M323" s="3"/>
      <c r="N323" s="3"/>
    </row>
    <row r="324" spans="1:14">
      <c r="A324" s="491">
        <v>19</v>
      </c>
      <c r="B324" s="527" t="s">
        <v>232</v>
      </c>
      <c r="C324" s="498" t="s">
        <v>16</v>
      </c>
      <c r="D324" s="496">
        <v>70</v>
      </c>
      <c r="E324" s="496"/>
      <c r="F324" s="496"/>
      <c r="G324" s="481"/>
      <c r="H324" s="481"/>
      <c r="I324" s="484"/>
      <c r="J324" s="442">
        <f>(H324*I324)+H324</f>
        <v>0</v>
      </c>
      <c r="K324" s="487">
        <f>H324*D324</f>
        <v>0</v>
      </c>
      <c r="L324" s="489">
        <f>(K324*I324)+K324</f>
        <v>0</v>
      </c>
      <c r="M324" s="449"/>
      <c r="N324" s="449"/>
    </row>
    <row r="325" spans="1:14" ht="243.75" customHeight="1">
      <c r="A325" s="492"/>
      <c r="B325" s="527"/>
      <c r="C325" s="499"/>
      <c r="D325" s="461"/>
      <c r="E325" s="461"/>
      <c r="F325" s="461"/>
      <c r="G325" s="482"/>
      <c r="H325" s="482"/>
      <c r="I325" s="485"/>
      <c r="J325" s="443"/>
      <c r="K325" s="488"/>
      <c r="L325" s="490"/>
      <c r="M325" s="450"/>
      <c r="N325" s="450"/>
    </row>
    <row r="326" spans="1:14" ht="25.5" customHeight="1">
      <c r="A326" s="2">
        <v>20</v>
      </c>
      <c r="B326" s="150" t="s">
        <v>233</v>
      </c>
      <c r="C326" s="27" t="s">
        <v>37</v>
      </c>
      <c r="D326" s="27">
        <v>1000</v>
      </c>
      <c r="E326" s="27"/>
      <c r="F326" s="27"/>
      <c r="G326" s="27"/>
      <c r="H326" s="28"/>
      <c r="I326" s="46"/>
      <c r="J326" s="53">
        <f>$H326*$I326+$H326</f>
        <v>0</v>
      </c>
      <c r="K326" s="54">
        <f>H326*D326</f>
        <v>0</v>
      </c>
      <c r="L326" s="55">
        <f>K326*I326+K326</f>
        <v>0</v>
      </c>
      <c r="M326" s="3"/>
      <c r="N326" s="3"/>
    </row>
    <row r="327" spans="1:14">
      <c r="A327" s="44"/>
      <c r="B327" s="84"/>
      <c r="C327" s="44"/>
      <c r="D327" s="44"/>
      <c r="E327" s="44"/>
      <c r="F327" s="44"/>
      <c r="G327" s="37"/>
      <c r="H327" s="37"/>
      <c r="I327" s="37"/>
      <c r="J327" s="23" t="s">
        <v>19</v>
      </c>
      <c r="K327" s="93">
        <f>SUM(K306:K326)</f>
        <v>0</v>
      </c>
      <c r="L327" s="94">
        <f>SUM(L306:L326)</f>
        <v>0</v>
      </c>
      <c r="M327" s="18"/>
      <c r="N327" s="18"/>
    </row>
    <row r="328" spans="1:14">
      <c r="A328" s="44"/>
      <c r="B328" s="84"/>
      <c r="C328" s="44"/>
      <c r="D328" s="44"/>
      <c r="E328" s="44"/>
      <c r="F328" s="44"/>
      <c r="G328" s="37"/>
      <c r="H328" s="37"/>
      <c r="I328" s="37"/>
      <c r="J328" s="23" t="s">
        <v>20</v>
      </c>
      <c r="K328" s="93">
        <f>K327/5</f>
        <v>0</v>
      </c>
      <c r="L328" s="93">
        <f>L327/5</f>
        <v>0</v>
      </c>
      <c r="M328" s="18"/>
      <c r="N328" s="18"/>
    </row>
    <row r="329" spans="1:14">
      <c r="A329" s="44"/>
      <c r="B329" s="84"/>
      <c r="C329" s="44"/>
      <c r="D329" s="44"/>
      <c r="E329" s="44"/>
      <c r="F329" s="44"/>
      <c r="G329" s="37"/>
      <c r="H329" s="37"/>
      <c r="I329" s="37"/>
      <c r="J329" s="23" t="s">
        <v>21</v>
      </c>
      <c r="K329" s="93">
        <f>SUM(K327*1.2)</f>
        <v>0</v>
      </c>
      <c r="L329" s="93">
        <f>L327*1.2</f>
        <v>0</v>
      </c>
      <c r="M329" s="18"/>
      <c r="N329" s="18"/>
    </row>
    <row r="330" spans="1:14">
      <c r="A330" s="36" t="s">
        <v>234</v>
      </c>
      <c r="B330" s="84"/>
      <c r="C330" s="44"/>
      <c r="D330" s="44"/>
      <c r="E330" s="44"/>
      <c r="F330" s="44"/>
      <c r="G330" s="37"/>
      <c r="H330" s="38"/>
      <c r="I330" s="38"/>
      <c r="J330" s="38"/>
      <c r="K330" s="38"/>
      <c r="L330" s="37"/>
      <c r="M330" s="18"/>
      <c r="N330" s="18"/>
    </row>
    <row r="331" spans="1:14" ht="76.5" customHeight="1">
      <c r="A331" s="39" t="s">
        <v>1</v>
      </c>
      <c r="B331" s="100" t="s">
        <v>2</v>
      </c>
      <c r="C331" s="39" t="s">
        <v>3</v>
      </c>
      <c r="D331" s="39" t="s">
        <v>4</v>
      </c>
      <c r="E331" s="39" t="s">
        <v>95</v>
      </c>
      <c r="F331" s="39" t="s">
        <v>6</v>
      </c>
      <c r="G331" s="39" t="s">
        <v>7</v>
      </c>
      <c r="H331" s="39" t="s">
        <v>8</v>
      </c>
      <c r="I331" s="39" t="s">
        <v>9</v>
      </c>
      <c r="J331" s="39" t="s">
        <v>10</v>
      </c>
      <c r="K331" s="101" t="s">
        <v>11</v>
      </c>
      <c r="L331" s="39" t="s">
        <v>12</v>
      </c>
      <c r="M331" s="102" t="s">
        <v>57</v>
      </c>
      <c r="N331" s="102" t="s">
        <v>14</v>
      </c>
    </row>
    <row r="332" spans="1:14" ht="66" customHeight="1">
      <c r="A332" s="525">
        <v>1</v>
      </c>
      <c r="B332" s="4" t="s">
        <v>235</v>
      </c>
      <c r="C332" s="151" t="s">
        <v>37</v>
      </c>
      <c r="D332" s="27" t="s">
        <v>37</v>
      </c>
      <c r="E332" s="27" t="s">
        <v>37</v>
      </c>
      <c r="F332" s="27" t="s">
        <v>37</v>
      </c>
      <c r="G332" s="27" t="s">
        <v>37</v>
      </c>
      <c r="H332" s="2" t="s">
        <v>37</v>
      </c>
      <c r="I332" s="2" t="s">
        <v>37</v>
      </c>
      <c r="J332" s="2" t="s">
        <v>37</v>
      </c>
      <c r="K332" s="2" t="s">
        <v>37</v>
      </c>
      <c r="L332" s="152" t="s">
        <v>37</v>
      </c>
      <c r="M332" s="3" t="s">
        <v>37</v>
      </c>
      <c r="N332" s="3" t="s">
        <v>37</v>
      </c>
    </row>
    <row r="333" spans="1:14" ht="42.75" customHeight="1">
      <c r="A333" s="525"/>
      <c r="B333" s="4" t="s">
        <v>236</v>
      </c>
      <c r="C333" s="151"/>
      <c r="D333" s="27">
        <v>60</v>
      </c>
      <c r="E333" s="39"/>
      <c r="F333" s="2"/>
      <c r="G333" s="39"/>
      <c r="H333" s="43"/>
      <c r="I333" s="33"/>
      <c r="J333" s="43">
        <f>H333*I333+H333</f>
        <v>0</v>
      </c>
      <c r="K333" s="51">
        <f>D333*H333</f>
        <v>0</v>
      </c>
      <c r="L333" s="52">
        <f>K333*I333+K333</f>
        <v>0</v>
      </c>
      <c r="M333" s="3"/>
      <c r="N333" s="3"/>
    </row>
    <row r="334" spans="1:14" ht="36" customHeight="1">
      <c r="A334" s="525"/>
      <c r="B334" s="4" t="s">
        <v>237</v>
      </c>
      <c r="C334" s="151"/>
      <c r="D334" s="27">
        <v>50</v>
      </c>
      <c r="E334" s="39"/>
      <c r="F334" s="2"/>
      <c r="G334" s="39"/>
      <c r="H334" s="43"/>
      <c r="I334" s="33"/>
      <c r="J334" s="43">
        <f>H334*I334+H334</f>
        <v>0</v>
      </c>
      <c r="K334" s="51">
        <f>D334*H334</f>
        <v>0</v>
      </c>
      <c r="L334" s="52">
        <f>K334*I334+K334</f>
        <v>0</v>
      </c>
      <c r="M334" s="3"/>
      <c r="N334" s="3"/>
    </row>
    <row r="335" spans="1:14" ht="21">
      <c r="A335" s="525"/>
      <c r="B335" s="4" t="s">
        <v>238</v>
      </c>
      <c r="C335" s="151"/>
      <c r="D335" s="27">
        <v>60</v>
      </c>
      <c r="E335" s="39"/>
      <c r="F335" s="2"/>
      <c r="G335" s="39"/>
      <c r="H335" s="43"/>
      <c r="I335" s="33"/>
      <c r="J335" s="43">
        <f>H335*I335+H335</f>
        <v>0</v>
      </c>
      <c r="K335" s="51">
        <f>D335*H335</f>
        <v>0</v>
      </c>
      <c r="L335" s="52">
        <f>K335*I335+K335</f>
        <v>0</v>
      </c>
      <c r="M335" s="3"/>
      <c r="N335" s="3"/>
    </row>
    <row r="336" spans="1:14" ht="25.5" customHeight="1">
      <c r="A336" s="525"/>
      <c r="B336" s="4" t="s">
        <v>239</v>
      </c>
      <c r="C336" s="151"/>
      <c r="D336" s="27">
        <v>30</v>
      </c>
      <c r="E336" s="39"/>
      <c r="F336" s="62"/>
      <c r="G336" s="62"/>
      <c r="H336" s="43"/>
      <c r="I336" s="33"/>
      <c r="J336" s="43">
        <f>H336*I336+H336</f>
        <v>0</v>
      </c>
      <c r="K336" s="51">
        <f>D336*H336</f>
        <v>0</v>
      </c>
      <c r="L336" s="52">
        <f>K336*I336+K336</f>
        <v>0</v>
      </c>
      <c r="M336" s="3"/>
      <c r="N336" s="3"/>
    </row>
    <row r="337" spans="1:14">
      <c r="A337" s="526">
        <v>2</v>
      </c>
      <c r="B337" s="527" t="s">
        <v>240</v>
      </c>
      <c r="C337" s="528" t="s">
        <v>74</v>
      </c>
      <c r="D337" s="496">
        <v>3000</v>
      </c>
      <c r="E337" s="496"/>
      <c r="F337" s="496"/>
      <c r="G337" s="522"/>
      <c r="H337" s="442"/>
      <c r="I337" s="510"/>
      <c r="J337" s="442">
        <f>H337*I337+H337</f>
        <v>0</v>
      </c>
      <c r="K337" s="487">
        <f>H337*D337</f>
        <v>0</v>
      </c>
      <c r="L337" s="489">
        <f>K337*I337+K337</f>
        <v>0</v>
      </c>
      <c r="M337" s="449"/>
      <c r="N337" s="449"/>
    </row>
    <row r="338" spans="1:14">
      <c r="A338" s="526"/>
      <c r="B338" s="527"/>
      <c r="C338" s="458"/>
      <c r="D338" s="461"/>
      <c r="E338" s="461"/>
      <c r="F338" s="461"/>
      <c r="G338" s="523"/>
      <c r="H338" s="443"/>
      <c r="I338" s="511"/>
      <c r="J338" s="443"/>
      <c r="K338" s="488"/>
      <c r="L338" s="490"/>
      <c r="M338" s="450"/>
      <c r="N338" s="450"/>
    </row>
    <row r="339" spans="1:14">
      <c r="A339" s="526"/>
      <c r="B339" s="527"/>
      <c r="C339" s="458"/>
      <c r="D339" s="461"/>
      <c r="E339" s="461"/>
      <c r="F339" s="461"/>
      <c r="G339" s="523"/>
      <c r="H339" s="443"/>
      <c r="I339" s="511"/>
      <c r="J339" s="443"/>
      <c r="K339" s="488"/>
      <c r="L339" s="490"/>
      <c r="M339" s="450"/>
      <c r="N339" s="450"/>
    </row>
    <row r="340" spans="1:14">
      <c r="A340" s="526"/>
      <c r="B340" s="527"/>
      <c r="C340" s="458"/>
      <c r="D340" s="461"/>
      <c r="E340" s="461"/>
      <c r="F340" s="461"/>
      <c r="G340" s="523"/>
      <c r="H340" s="443"/>
      <c r="I340" s="511"/>
      <c r="J340" s="443"/>
      <c r="K340" s="488"/>
      <c r="L340" s="490"/>
      <c r="M340" s="450"/>
      <c r="N340" s="450"/>
    </row>
    <row r="341" spans="1:14" ht="113.25" customHeight="1">
      <c r="A341" s="526"/>
      <c r="B341" s="527"/>
      <c r="C341" s="529"/>
      <c r="D341" s="497"/>
      <c r="E341" s="497"/>
      <c r="F341" s="497"/>
      <c r="G341" s="524"/>
      <c r="H341" s="444"/>
      <c r="I341" s="512"/>
      <c r="J341" s="443"/>
      <c r="K341" s="488"/>
      <c r="L341" s="490"/>
      <c r="M341" s="417"/>
      <c r="N341" s="417"/>
    </row>
    <row r="342" spans="1:14">
      <c r="A342" s="438"/>
      <c r="B342" s="438"/>
      <c r="C342" s="438"/>
      <c r="D342" s="438"/>
      <c r="E342" s="438"/>
      <c r="F342" s="44"/>
      <c r="G342" s="37"/>
      <c r="H342" s="38"/>
      <c r="I342" s="37"/>
      <c r="J342" s="23" t="s">
        <v>19</v>
      </c>
      <c r="K342" s="93">
        <f>SUM(K333:K341)</f>
        <v>0</v>
      </c>
      <c r="L342" s="94">
        <f>SUM(L333:L341)</f>
        <v>0</v>
      </c>
      <c r="M342" s="18"/>
      <c r="N342" s="18"/>
    </row>
    <row r="343" spans="1:14">
      <c r="A343" s="429"/>
      <c r="B343" s="429"/>
      <c r="C343" s="429"/>
      <c r="D343" s="429"/>
      <c r="E343" s="429"/>
      <c r="F343" s="44"/>
      <c r="G343" s="37"/>
      <c r="H343" s="38"/>
      <c r="I343" s="37"/>
      <c r="J343" s="23" t="s">
        <v>20</v>
      </c>
      <c r="K343" s="93">
        <f>K342/5</f>
        <v>0</v>
      </c>
      <c r="L343" s="93">
        <f>L342/5</f>
        <v>0</v>
      </c>
      <c r="M343" s="18"/>
      <c r="N343" s="18"/>
    </row>
    <row r="344" spans="1:14">
      <c r="J344" s="23" t="s">
        <v>21</v>
      </c>
      <c r="K344" s="93">
        <f>SUM(K342*1.2)</f>
        <v>0</v>
      </c>
      <c r="L344" s="93">
        <f>L342*1.2</f>
        <v>0</v>
      </c>
      <c r="M344" s="18"/>
      <c r="N344" s="18"/>
    </row>
    <row r="345" spans="1:14">
      <c r="A345" s="36" t="s">
        <v>241</v>
      </c>
      <c r="B345" s="84"/>
      <c r="C345" s="44"/>
      <c r="D345" s="44"/>
      <c r="E345" s="37"/>
      <c r="F345" s="44"/>
      <c r="G345" s="37"/>
      <c r="H345" s="37"/>
      <c r="I345" s="37"/>
      <c r="J345" s="38"/>
      <c r="K345" s="38"/>
      <c r="L345" s="37"/>
      <c r="M345" s="18"/>
      <c r="N345" s="18"/>
    </row>
    <row r="346" spans="1:14" ht="63">
      <c r="A346" s="39" t="s">
        <v>1</v>
      </c>
      <c r="B346" s="100" t="s">
        <v>2</v>
      </c>
      <c r="C346" s="39" t="s">
        <v>3</v>
      </c>
      <c r="D346" s="39" t="s">
        <v>4</v>
      </c>
      <c r="E346" s="39" t="s">
        <v>95</v>
      </c>
      <c r="F346" s="39" t="s">
        <v>6</v>
      </c>
      <c r="G346" s="39" t="s">
        <v>7</v>
      </c>
      <c r="H346" s="39" t="s">
        <v>8</v>
      </c>
      <c r="I346" s="39" t="s">
        <v>9</v>
      </c>
      <c r="J346" s="39" t="s">
        <v>10</v>
      </c>
      <c r="K346" s="101" t="s">
        <v>11</v>
      </c>
      <c r="L346" s="39" t="s">
        <v>12</v>
      </c>
      <c r="M346" s="102" t="s">
        <v>57</v>
      </c>
      <c r="N346" s="102" t="s">
        <v>14</v>
      </c>
    </row>
    <row r="347" spans="1:14" ht="27.75" customHeight="1">
      <c r="A347" s="27">
        <v>1</v>
      </c>
      <c r="B347" s="4" t="s">
        <v>242</v>
      </c>
      <c r="C347" s="27"/>
      <c r="D347" s="27">
        <v>100</v>
      </c>
      <c r="E347" s="27"/>
      <c r="F347" s="27"/>
      <c r="G347" s="28"/>
      <c r="H347" s="28"/>
      <c r="I347" s="46"/>
      <c r="J347" s="43">
        <f t="shared" ref="J347:J352" si="23">H347*I347+H347</f>
        <v>0</v>
      </c>
      <c r="K347" s="51">
        <f t="shared" ref="K347:K352" si="24">H347*D347</f>
        <v>0</v>
      </c>
      <c r="L347" s="52">
        <f t="shared" ref="L347:L352" si="25">K347*I347+K347</f>
        <v>0</v>
      </c>
      <c r="M347" s="3"/>
      <c r="N347" s="3"/>
    </row>
    <row r="348" spans="1:14" ht="68.25" customHeight="1">
      <c r="A348" s="27">
        <v>2</v>
      </c>
      <c r="B348" s="106" t="s">
        <v>243</v>
      </c>
      <c r="C348" s="27"/>
      <c r="D348" s="27">
        <v>10</v>
      </c>
      <c r="E348" s="27"/>
      <c r="F348" s="27"/>
      <c r="G348" s="28"/>
      <c r="H348" s="28"/>
      <c r="I348" s="46"/>
      <c r="J348" s="43">
        <f t="shared" si="23"/>
        <v>0</v>
      </c>
      <c r="K348" s="51">
        <f t="shared" si="24"/>
        <v>0</v>
      </c>
      <c r="L348" s="52">
        <f t="shared" si="25"/>
        <v>0</v>
      </c>
      <c r="M348" s="3"/>
      <c r="N348" s="3"/>
    </row>
    <row r="349" spans="1:14" ht="38.25" customHeight="1">
      <c r="A349" s="27">
        <v>3</v>
      </c>
      <c r="B349" s="4" t="s">
        <v>244</v>
      </c>
      <c r="C349" s="27"/>
      <c r="D349" s="27">
        <v>100</v>
      </c>
      <c r="E349" s="27"/>
      <c r="F349" s="39"/>
      <c r="G349" s="28"/>
      <c r="H349" s="43"/>
      <c r="I349" s="33"/>
      <c r="J349" s="43">
        <f t="shared" si="23"/>
        <v>0</v>
      </c>
      <c r="K349" s="51">
        <f t="shared" si="24"/>
        <v>0</v>
      </c>
      <c r="L349" s="52">
        <f t="shared" si="25"/>
        <v>0</v>
      </c>
      <c r="M349" s="3"/>
      <c r="N349" s="3"/>
    </row>
    <row r="350" spans="1:14" ht="21.75" customHeight="1">
      <c r="A350" s="27">
        <v>4</v>
      </c>
      <c r="B350" s="4" t="s">
        <v>245</v>
      </c>
      <c r="C350" s="27"/>
      <c r="D350" s="27">
        <v>130</v>
      </c>
      <c r="E350" s="27"/>
      <c r="F350" s="39"/>
      <c r="G350" s="27"/>
      <c r="H350" s="43"/>
      <c r="I350" s="46"/>
      <c r="J350" s="43">
        <f t="shared" si="23"/>
        <v>0</v>
      </c>
      <c r="K350" s="51">
        <f t="shared" si="24"/>
        <v>0</v>
      </c>
      <c r="L350" s="52">
        <f t="shared" si="25"/>
        <v>0</v>
      </c>
      <c r="M350" s="3"/>
      <c r="N350" s="3"/>
    </row>
    <row r="351" spans="1:14" ht="95.25" customHeight="1">
      <c r="A351" s="27">
        <v>5</v>
      </c>
      <c r="B351" s="4" t="s">
        <v>246</v>
      </c>
      <c r="C351" s="27"/>
      <c r="D351" s="27">
        <v>78000</v>
      </c>
      <c r="E351" s="27"/>
      <c r="F351" s="39"/>
      <c r="G351" s="27"/>
      <c r="H351" s="43"/>
      <c r="I351" s="33"/>
      <c r="J351" s="43">
        <f t="shared" si="23"/>
        <v>0</v>
      </c>
      <c r="K351" s="51">
        <f t="shared" si="24"/>
        <v>0</v>
      </c>
      <c r="L351" s="52">
        <f t="shared" si="25"/>
        <v>0</v>
      </c>
      <c r="M351" s="3"/>
      <c r="N351" s="3"/>
    </row>
    <row r="352" spans="1:14" ht="94.5">
      <c r="A352" s="27">
        <v>6</v>
      </c>
      <c r="B352" s="4" t="s">
        <v>247</v>
      </c>
      <c r="C352" s="27"/>
      <c r="D352" s="27">
        <v>1000</v>
      </c>
      <c r="E352" s="27"/>
      <c r="F352" s="39"/>
      <c r="G352" s="28"/>
      <c r="H352" s="43"/>
      <c r="I352" s="46"/>
      <c r="J352" s="53">
        <f t="shared" si="23"/>
        <v>0</v>
      </c>
      <c r="K352" s="54">
        <f t="shared" si="24"/>
        <v>0</v>
      </c>
      <c r="L352" s="55">
        <f t="shared" si="25"/>
        <v>0</v>
      </c>
      <c r="M352" s="3"/>
      <c r="N352" s="3"/>
    </row>
    <row r="353" spans="1:14">
      <c r="A353" s="438"/>
      <c r="B353" s="438"/>
      <c r="C353" s="438"/>
      <c r="D353" s="438"/>
      <c r="E353" s="438"/>
      <c r="F353" s="44"/>
      <c r="G353" s="37"/>
      <c r="H353" s="38"/>
      <c r="I353" s="37"/>
      <c r="J353" s="23" t="s">
        <v>19</v>
      </c>
      <c r="K353" s="93">
        <f>SUM(K347:K352)</f>
        <v>0</v>
      </c>
      <c r="L353" s="94">
        <f>SUM(L347:L352)</f>
        <v>0</v>
      </c>
      <c r="M353" s="18"/>
      <c r="N353" s="18"/>
    </row>
    <row r="354" spans="1:14">
      <c r="A354" s="429"/>
      <c r="B354" s="429"/>
      <c r="C354" s="429"/>
      <c r="D354" s="429"/>
      <c r="E354" s="429"/>
      <c r="F354" s="44"/>
      <c r="G354" s="37"/>
      <c r="H354" s="38"/>
      <c r="I354" s="37"/>
      <c r="J354" s="23" t="s">
        <v>20</v>
      </c>
      <c r="K354" s="93">
        <f>K353/5</f>
        <v>0</v>
      </c>
      <c r="L354" s="93">
        <f>L353/5</f>
        <v>0</v>
      </c>
      <c r="M354" s="18"/>
      <c r="N354" s="18"/>
    </row>
    <row r="355" spans="1:14">
      <c r="J355" s="23" t="s">
        <v>21</v>
      </c>
      <c r="K355" s="93">
        <f>SUM(K353*1.2)</f>
        <v>0</v>
      </c>
      <c r="L355" s="93">
        <f>L353*1.2</f>
        <v>0</v>
      </c>
      <c r="M355" s="18"/>
      <c r="N355" s="18"/>
    </row>
    <row r="356" spans="1:14">
      <c r="A356" s="36" t="s">
        <v>248</v>
      </c>
      <c r="B356" s="84"/>
      <c r="C356" s="44"/>
      <c r="D356" s="44"/>
      <c r="E356" s="36"/>
      <c r="F356" s="44"/>
      <c r="G356" s="37"/>
      <c r="H356" s="38"/>
      <c r="I356" s="38"/>
      <c r="J356" s="38"/>
      <c r="K356" s="38"/>
      <c r="L356" s="37"/>
      <c r="M356" s="18"/>
      <c r="N356" s="18"/>
    </row>
    <row r="357" spans="1:14" ht="15" customHeight="1">
      <c r="A357" s="432" t="s">
        <v>1</v>
      </c>
      <c r="B357" s="436" t="s">
        <v>2</v>
      </c>
      <c r="C357" s="432" t="s">
        <v>3</v>
      </c>
      <c r="D357" s="432" t="s">
        <v>4</v>
      </c>
      <c r="E357" s="432" t="s">
        <v>5</v>
      </c>
      <c r="F357" s="432" t="s">
        <v>6</v>
      </c>
      <c r="G357" s="432" t="s">
        <v>7</v>
      </c>
      <c r="H357" s="430" t="s">
        <v>8</v>
      </c>
      <c r="I357" s="432" t="s">
        <v>9</v>
      </c>
      <c r="J357" s="430" t="s">
        <v>10</v>
      </c>
      <c r="K357" s="430" t="s">
        <v>11</v>
      </c>
      <c r="L357" s="434" t="s">
        <v>12</v>
      </c>
      <c r="M357" s="426" t="s">
        <v>57</v>
      </c>
      <c r="N357" s="426" t="s">
        <v>14</v>
      </c>
    </row>
    <row r="358" spans="1:14" ht="59.25" customHeight="1">
      <c r="A358" s="433"/>
      <c r="B358" s="437"/>
      <c r="C358" s="433"/>
      <c r="D358" s="433"/>
      <c r="E358" s="433"/>
      <c r="F358" s="433"/>
      <c r="G358" s="433"/>
      <c r="H358" s="431"/>
      <c r="I358" s="433"/>
      <c r="J358" s="431"/>
      <c r="K358" s="431"/>
      <c r="L358" s="435"/>
      <c r="M358" s="427"/>
      <c r="N358" s="427"/>
    </row>
    <row r="359" spans="1:14">
      <c r="A359" s="2">
        <v>1</v>
      </c>
      <c r="B359" s="4" t="s">
        <v>249</v>
      </c>
      <c r="C359" s="2"/>
      <c r="D359" s="2">
        <v>3000</v>
      </c>
      <c r="E359" s="27"/>
      <c r="F359" s="153"/>
      <c r="G359" s="28"/>
      <c r="H359" s="43"/>
      <c r="I359" s="33"/>
      <c r="J359" s="43">
        <f>H359*I359+H359</f>
        <v>0</v>
      </c>
      <c r="K359" s="51">
        <f>H359*D359</f>
        <v>0</v>
      </c>
      <c r="L359" s="52">
        <f>K359*I359+K359</f>
        <v>0</v>
      </c>
      <c r="M359" s="3"/>
      <c r="N359" s="3"/>
    </row>
    <row r="360" spans="1:14" ht="21" customHeight="1">
      <c r="A360" s="2">
        <v>2</v>
      </c>
      <c r="B360" s="48" t="s">
        <v>250</v>
      </c>
      <c r="C360" s="79"/>
      <c r="D360" s="79">
        <v>10</v>
      </c>
      <c r="E360" s="27"/>
      <c r="F360" s="154"/>
      <c r="G360" s="28"/>
      <c r="H360" s="43"/>
      <c r="I360" s="33"/>
      <c r="J360" s="53">
        <f>H360*I360+H360</f>
        <v>0</v>
      </c>
      <c r="K360" s="51">
        <f>H360*D360</f>
        <v>0</v>
      </c>
      <c r="L360" s="52">
        <f>K360*I360+K360</f>
        <v>0</v>
      </c>
      <c r="M360" s="3"/>
      <c r="N360" s="3"/>
    </row>
    <row r="361" spans="1:14" s="65" customFormat="1" ht="91.5" customHeight="1">
      <c r="A361" s="2">
        <v>3</v>
      </c>
      <c r="B361" s="155" t="s">
        <v>251</v>
      </c>
      <c r="C361" s="2"/>
      <c r="D361" s="2">
        <v>800</v>
      </c>
      <c r="E361" s="27"/>
      <c r="F361" s="27"/>
      <c r="G361" s="28"/>
      <c r="H361" s="43"/>
      <c r="I361" s="33"/>
      <c r="J361" s="43">
        <f>H361*I361+H361</f>
        <v>0</v>
      </c>
      <c r="K361" s="51">
        <f>H361*D361</f>
        <v>0</v>
      </c>
      <c r="L361" s="52">
        <f>K361*I361+K361</f>
        <v>0</v>
      </c>
      <c r="M361" s="2"/>
      <c r="N361" s="2"/>
    </row>
    <row r="362" spans="1:14" ht="66.75" customHeight="1">
      <c r="A362" s="2">
        <v>4</v>
      </c>
      <c r="B362" s="4" t="s">
        <v>252</v>
      </c>
      <c r="C362" s="2"/>
      <c r="D362" s="2">
        <v>60</v>
      </c>
      <c r="E362" s="27"/>
      <c r="F362" s="62"/>
      <c r="G362" s="28"/>
      <c r="H362" s="43"/>
      <c r="I362" s="29"/>
      <c r="J362" s="43">
        <f>H362*I362+H362</f>
        <v>0</v>
      </c>
      <c r="K362" s="51">
        <f>H362*D362</f>
        <v>0</v>
      </c>
      <c r="L362" s="88">
        <f>K362*I362+K362</f>
        <v>0</v>
      </c>
      <c r="M362" s="85"/>
      <c r="N362" s="3"/>
    </row>
    <row r="363" spans="1:14">
      <c r="A363" s="438"/>
      <c r="B363" s="438"/>
      <c r="C363" s="438"/>
      <c r="D363" s="438"/>
      <c r="E363" s="438"/>
      <c r="F363" s="44"/>
      <c r="G363" s="37"/>
      <c r="H363" s="38"/>
      <c r="I363" s="37"/>
      <c r="J363" s="23" t="s">
        <v>19</v>
      </c>
      <c r="K363" s="93">
        <f>SUM(K359:K362)</f>
        <v>0</v>
      </c>
      <c r="L363" s="94">
        <f>SUM(L359:L362)</f>
        <v>0</v>
      </c>
      <c r="M363" s="18"/>
      <c r="N363" s="18"/>
    </row>
    <row r="364" spans="1:14">
      <c r="A364" s="429"/>
      <c r="B364" s="429"/>
      <c r="C364" s="429"/>
      <c r="D364" s="429"/>
      <c r="E364" s="429"/>
      <c r="F364" s="44"/>
      <c r="G364" s="37"/>
      <c r="H364" s="38"/>
      <c r="I364" s="37"/>
      <c r="J364" s="23" t="s">
        <v>20</v>
      </c>
      <c r="K364" s="93">
        <f>K363/5</f>
        <v>0</v>
      </c>
      <c r="L364" s="93">
        <f>L363/5</f>
        <v>0</v>
      </c>
      <c r="M364" s="18"/>
      <c r="N364" s="18"/>
    </row>
    <row r="365" spans="1:14">
      <c r="J365" s="23" t="s">
        <v>21</v>
      </c>
      <c r="K365" s="93">
        <f>SUM(K363*1.2)</f>
        <v>0</v>
      </c>
      <c r="L365" s="93">
        <f>L363*1.2</f>
        <v>0</v>
      </c>
      <c r="M365" s="18"/>
      <c r="N365" s="18"/>
    </row>
    <row r="366" spans="1:14">
      <c r="A366" s="36" t="s">
        <v>253</v>
      </c>
      <c r="B366" s="84"/>
      <c r="C366" s="44"/>
      <c r="D366" s="44"/>
      <c r="E366" s="36"/>
      <c r="F366" s="44"/>
      <c r="G366" s="37"/>
      <c r="H366" s="38"/>
      <c r="I366" s="38"/>
      <c r="J366" s="38"/>
      <c r="K366" s="38"/>
      <c r="L366" s="37"/>
      <c r="M366" s="18"/>
      <c r="N366" s="18"/>
    </row>
    <row r="367" spans="1:14" ht="15" customHeight="1">
      <c r="A367" s="413" t="s">
        <v>1</v>
      </c>
      <c r="B367" s="428" t="s">
        <v>2</v>
      </c>
      <c r="C367" s="413" t="s">
        <v>3</v>
      </c>
      <c r="D367" s="413" t="s">
        <v>4</v>
      </c>
      <c r="E367" s="432" t="s">
        <v>5</v>
      </c>
      <c r="F367" s="432" t="s">
        <v>6</v>
      </c>
      <c r="G367" s="413" t="s">
        <v>7</v>
      </c>
      <c r="H367" s="424" t="s">
        <v>8</v>
      </c>
      <c r="I367" s="413" t="s">
        <v>9</v>
      </c>
      <c r="J367" s="424" t="s">
        <v>10</v>
      </c>
      <c r="K367" s="424" t="s">
        <v>11</v>
      </c>
      <c r="L367" s="425" t="s">
        <v>12</v>
      </c>
      <c r="M367" s="426" t="s">
        <v>57</v>
      </c>
      <c r="N367" s="426" t="s">
        <v>14</v>
      </c>
    </row>
    <row r="368" spans="1:14" ht="52.5" customHeight="1">
      <c r="A368" s="413"/>
      <c r="B368" s="428"/>
      <c r="C368" s="413"/>
      <c r="D368" s="413"/>
      <c r="E368" s="433"/>
      <c r="F368" s="433"/>
      <c r="G368" s="413"/>
      <c r="H368" s="424"/>
      <c r="I368" s="413"/>
      <c r="J368" s="424"/>
      <c r="K368" s="424"/>
      <c r="L368" s="425"/>
      <c r="M368" s="427"/>
      <c r="N368" s="427"/>
    </row>
    <row r="369" spans="1:14" ht="88.5" customHeight="1">
      <c r="A369" s="2">
        <v>1</v>
      </c>
      <c r="B369" s="4" t="s">
        <v>254</v>
      </c>
      <c r="C369" s="2"/>
      <c r="D369" s="2">
        <v>4000</v>
      </c>
      <c r="E369" s="62"/>
      <c r="F369" s="42"/>
      <c r="G369" s="27"/>
      <c r="H369" s="43"/>
      <c r="I369" s="33"/>
      <c r="J369" s="43">
        <f t="shared" ref="J369:J374" si="26">H369*I369+H369</f>
        <v>0</v>
      </c>
      <c r="K369" s="51">
        <f t="shared" ref="K369:K374" si="27">H369*D369</f>
        <v>0</v>
      </c>
      <c r="L369" s="52">
        <f t="shared" ref="L369:L374" si="28">K369*I369+K369</f>
        <v>0</v>
      </c>
      <c r="M369" s="3"/>
      <c r="N369" s="3"/>
    </row>
    <row r="370" spans="1:14" ht="43.5" customHeight="1">
      <c r="A370" s="79">
        <v>2</v>
      </c>
      <c r="B370" s="48" t="s">
        <v>255</v>
      </c>
      <c r="C370" s="79"/>
      <c r="D370" s="79">
        <v>100</v>
      </c>
      <c r="E370" s="27"/>
      <c r="F370" s="42"/>
      <c r="G370" s="27"/>
      <c r="H370" s="43"/>
      <c r="I370" s="33"/>
      <c r="J370" s="43">
        <f t="shared" si="26"/>
        <v>0</v>
      </c>
      <c r="K370" s="51">
        <f t="shared" si="27"/>
        <v>0</v>
      </c>
      <c r="L370" s="52">
        <f t="shared" si="28"/>
        <v>0</v>
      </c>
      <c r="M370" s="3"/>
      <c r="N370" s="3"/>
    </row>
    <row r="371" spans="1:14" ht="69" customHeight="1">
      <c r="A371" s="2">
        <v>3</v>
      </c>
      <c r="B371" s="4" t="s">
        <v>256</v>
      </c>
      <c r="C371" s="2"/>
      <c r="D371" s="2">
        <v>550</v>
      </c>
      <c r="E371" s="27"/>
      <c r="F371" s="42"/>
      <c r="G371" s="27"/>
      <c r="H371" s="43"/>
      <c r="I371" s="33"/>
      <c r="J371" s="43">
        <f t="shared" si="26"/>
        <v>0</v>
      </c>
      <c r="K371" s="51">
        <f t="shared" si="27"/>
        <v>0</v>
      </c>
      <c r="L371" s="52">
        <f t="shared" si="28"/>
        <v>0</v>
      </c>
      <c r="M371" s="3"/>
      <c r="N371" s="3"/>
    </row>
    <row r="372" spans="1:14" ht="46.5" customHeight="1">
      <c r="A372" s="79">
        <v>4</v>
      </c>
      <c r="B372" s="4" t="s">
        <v>257</v>
      </c>
      <c r="C372" s="27"/>
      <c r="D372" s="27">
        <v>2700</v>
      </c>
      <c r="E372" s="27"/>
      <c r="F372" s="27"/>
      <c r="G372" s="28"/>
      <c r="H372" s="56"/>
      <c r="I372" s="46"/>
      <c r="J372" s="43">
        <f t="shared" si="26"/>
        <v>0</v>
      </c>
      <c r="K372" s="51">
        <f t="shared" si="27"/>
        <v>0</v>
      </c>
      <c r="L372" s="52">
        <f t="shared" si="28"/>
        <v>0</v>
      </c>
      <c r="M372" s="3"/>
      <c r="N372" s="3"/>
    </row>
    <row r="373" spans="1:14" ht="15.75" customHeight="1">
      <c r="A373" s="2">
        <v>5</v>
      </c>
      <c r="B373" s="4" t="s">
        <v>258</v>
      </c>
      <c r="C373" s="27"/>
      <c r="D373" s="27">
        <v>1000</v>
      </c>
      <c r="E373" s="27"/>
      <c r="F373" s="27"/>
      <c r="G373" s="27"/>
      <c r="H373" s="56"/>
      <c r="I373" s="46"/>
      <c r="J373" s="43">
        <f t="shared" si="26"/>
        <v>0</v>
      </c>
      <c r="K373" s="51">
        <f t="shared" si="27"/>
        <v>0</v>
      </c>
      <c r="L373" s="52">
        <f t="shared" si="28"/>
        <v>0</v>
      </c>
      <c r="M373" s="3"/>
      <c r="N373" s="3"/>
    </row>
    <row r="374" spans="1:14" ht="115.5">
      <c r="A374" s="2">
        <v>6</v>
      </c>
      <c r="B374" s="4" t="s">
        <v>259</v>
      </c>
      <c r="C374" s="27"/>
      <c r="D374" s="27">
        <v>300</v>
      </c>
      <c r="E374" s="27"/>
      <c r="F374" s="27"/>
      <c r="G374" s="28"/>
      <c r="H374" s="43"/>
      <c r="I374" s="29"/>
      <c r="J374" s="43">
        <f t="shared" si="26"/>
        <v>0</v>
      </c>
      <c r="K374" s="51">
        <f t="shared" si="27"/>
        <v>0</v>
      </c>
      <c r="L374" s="88">
        <f t="shared" si="28"/>
        <v>0</v>
      </c>
      <c r="M374" s="85"/>
      <c r="N374" s="3"/>
    </row>
    <row r="375" spans="1:14">
      <c r="A375" s="438"/>
      <c r="B375" s="438"/>
      <c r="C375" s="438"/>
      <c r="D375" s="438"/>
      <c r="E375" s="438"/>
      <c r="F375" s="44"/>
      <c r="G375" s="37"/>
      <c r="H375" s="38"/>
      <c r="I375" s="37"/>
      <c r="J375" s="23" t="s">
        <v>19</v>
      </c>
      <c r="K375" s="93">
        <f>SUM(K369:K374)</f>
        <v>0</v>
      </c>
      <c r="L375" s="94">
        <f>SUM(L369:L374)</f>
        <v>0</v>
      </c>
      <c r="M375" s="18"/>
      <c r="N375" s="18"/>
    </row>
    <row r="376" spans="1:14">
      <c r="A376" s="114"/>
      <c r="B376" s="114"/>
      <c r="C376" s="114"/>
      <c r="D376" s="114"/>
      <c r="E376" s="114"/>
      <c r="F376" s="44"/>
      <c r="G376" s="37"/>
      <c r="H376" s="38"/>
      <c r="I376" s="37"/>
      <c r="J376" s="23" t="s">
        <v>20</v>
      </c>
      <c r="K376" s="93">
        <f>K375/5</f>
        <v>0</v>
      </c>
      <c r="L376" s="93">
        <f>L375/5</f>
        <v>0</v>
      </c>
      <c r="M376" s="18"/>
      <c r="N376" s="18"/>
    </row>
    <row r="377" spans="1:14">
      <c r="A377" s="429"/>
      <c r="B377" s="429"/>
      <c r="C377" s="429"/>
      <c r="D377" s="429"/>
      <c r="E377" s="429"/>
      <c r="F377" s="44"/>
      <c r="G377" s="37"/>
      <c r="H377" s="38"/>
      <c r="I377" s="37"/>
      <c r="J377" s="23" t="s">
        <v>21</v>
      </c>
      <c r="K377" s="93">
        <f>SUM(K375*1.2)</f>
        <v>0</v>
      </c>
      <c r="L377" s="93">
        <f>L375*1.2</f>
        <v>0</v>
      </c>
      <c r="M377" s="18"/>
      <c r="N377" s="18"/>
    </row>
    <row r="378" spans="1:14">
      <c r="A378" s="36" t="s">
        <v>260</v>
      </c>
      <c r="B378" s="84"/>
      <c r="C378" s="44"/>
      <c r="D378" s="44"/>
      <c r="E378" s="36"/>
      <c r="F378" s="44"/>
      <c r="G378" s="37"/>
      <c r="H378" s="38"/>
      <c r="I378" s="38"/>
      <c r="J378" s="38"/>
      <c r="K378" s="38"/>
      <c r="L378" s="37"/>
      <c r="M378" s="18"/>
      <c r="N378" s="18"/>
    </row>
    <row r="379" spans="1:14" ht="15" customHeight="1">
      <c r="A379" s="413" t="s">
        <v>1</v>
      </c>
      <c r="B379" s="428" t="s">
        <v>2</v>
      </c>
      <c r="C379" s="413" t="s">
        <v>3</v>
      </c>
      <c r="D379" s="413" t="s">
        <v>4</v>
      </c>
      <c r="E379" s="432" t="s">
        <v>5</v>
      </c>
      <c r="F379" s="432" t="s">
        <v>6</v>
      </c>
      <c r="G379" s="413" t="s">
        <v>7</v>
      </c>
      <c r="H379" s="424" t="s">
        <v>8</v>
      </c>
      <c r="I379" s="413" t="s">
        <v>9</v>
      </c>
      <c r="J379" s="424" t="s">
        <v>10</v>
      </c>
      <c r="K379" s="424" t="s">
        <v>11</v>
      </c>
      <c r="L379" s="425" t="s">
        <v>12</v>
      </c>
      <c r="M379" s="426" t="s">
        <v>57</v>
      </c>
      <c r="N379" s="426" t="s">
        <v>14</v>
      </c>
    </row>
    <row r="380" spans="1:14" ht="63" customHeight="1">
      <c r="A380" s="413"/>
      <c r="B380" s="428"/>
      <c r="C380" s="413"/>
      <c r="D380" s="413"/>
      <c r="E380" s="433"/>
      <c r="F380" s="433"/>
      <c r="G380" s="413"/>
      <c r="H380" s="424"/>
      <c r="I380" s="413"/>
      <c r="J380" s="424"/>
      <c r="K380" s="424"/>
      <c r="L380" s="425"/>
      <c r="M380" s="427"/>
      <c r="N380" s="427"/>
    </row>
    <row r="381" spans="1:14" ht="153" customHeight="1">
      <c r="A381" s="2">
        <v>1</v>
      </c>
      <c r="B381" s="4" t="s">
        <v>261</v>
      </c>
      <c r="C381" s="79"/>
      <c r="D381" s="79">
        <v>1000</v>
      </c>
      <c r="E381" s="27"/>
      <c r="F381" s="63"/>
      <c r="G381" s="53"/>
      <c r="H381" s="53"/>
      <c r="I381" s="156"/>
      <c r="J381" s="53">
        <f>H381*I381+H381</f>
        <v>0</v>
      </c>
      <c r="K381" s="54">
        <f>H381*D381</f>
        <v>0</v>
      </c>
      <c r="L381" s="55">
        <f>K381*I381+K381</f>
        <v>0</v>
      </c>
      <c r="M381" s="3"/>
      <c r="N381" s="3"/>
    </row>
    <row r="382" spans="1:14" ht="21" customHeight="1">
      <c r="A382" s="514">
        <v>2</v>
      </c>
      <c r="B382" s="493" t="s">
        <v>262</v>
      </c>
      <c r="C382" s="518" t="s">
        <v>263</v>
      </c>
      <c r="D382" s="491">
        <v>3000</v>
      </c>
      <c r="E382" s="496"/>
      <c r="F382" s="522"/>
      <c r="G382" s="442"/>
      <c r="H382" s="442"/>
      <c r="I382" s="510"/>
      <c r="J382" s="513">
        <f>H382*I382+H382</f>
        <v>0</v>
      </c>
      <c r="K382" s="487">
        <f>H382*D382</f>
        <v>0</v>
      </c>
      <c r="L382" s="487">
        <f>K382*I382+K382</f>
        <v>0</v>
      </c>
      <c r="M382" s="449"/>
      <c r="N382" s="449"/>
    </row>
    <row r="383" spans="1:14">
      <c r="A383" s="515"/>
      <c r="B383" s="455"/>
      <c r="C383" s="519"/>
      <c r="D383" s="492"/>
      <c r="E383" s="461"/>
      <c r="F383" s="523"/>
      <c r="G383" s="443"/>
      <c r="H383" s="443"/>
      <c r="I383" s="511"/>
      <c r="J383" s="513"/>
      <c r="K383" s="488"/>
      <c r="L383" s="488"/>
      <c r="M383" s="450"/>
      <c r="N383" s="450"/>
    </row>
    <row r="384" spans="1:14" ht="250.5" customHeight="1">
      <c r="A384" s="516"/>
      <c r="B384" s="517"/>
      <c r="C384" s="520"/>
      <c r="D384" s="521"/>
      <c r="E384" s="497"/>
      <c r="F384" s="524"/>
      <c r="G384" s="444"/>
      <c r="H384" s="444"/>
      <c r="I384" s="512"/>
      <c r="J384" s="442"/>
      <c r="K384" s="488"/>
      <c r="L384" s="488"/>
      <c r="M384" s="417"/>
      <c r="N384" s="417"/>
    </row>
    <row r="385" spans="1:14">
      <c r="A385" s="438"/>
      <c r="B385" s="438"/>
      <c r="C385" s="409"/>
      <c r="D385" s="409"/>
      <c r="E385" s="409"/>
      <c r="F385" s="44"/>
      <c r="G385" s="37"/>
      <c r="H385" s="38"/>
      <c r="I385" s="37"/>
      <c r="J385" s="23" t="s">
        <v>19</v>
      </c>
      <c r="K385" s="93">
        <f>SUM(K381:K384)</f>
        <v>0</v>
      </c>
      <c r="L385" s="94">
        <f>SUM(L381:L384)</f>
        <v>0</v>
      </c>
      <c r="M385" s="18"/>
      <c r="N385" s="18"/>
    </row>
    <row r="386" spans="1:14">
      <c r="A386" s="429"/>
      <c r="B386" s="429"/>
      <c r="C386" s="429"/>
      <c r="D386" s="429"/>
      <c r="E386" s="429"/>
      <c r="F386" s="44"/>
      <c r="G386" s="37"/>
      <c r="H386" s="38"/>
      <c r="I386" s="37"/>
      <c r="J386" s="23" t="s">
        <v>20</v>
      </c>
      <c r="K386" s="93">
        <f>K385/5</f>
        <v>0</v>
      </c>
      <c r="L386" s="93">
        <f>L385/5</f>
        <v>0</v>
      </c>
      <c r="M386" s="18"/>
      <c r="N386" s="18"/>
    </row>
    <row r="387" spans="1:14">
      <c r="A387" s="66"/>
      <c r="B387" s="84"/>
      <c r="C387" s="66"/>
      <c r="D387" s="66"/>
      <c r="E387" s="66"/>
      <c r="F387" s="66"/>
      <c r="G387" s="66"/>
      <c r="H387" s="66"/>
      <c r="I387" s="66"/>
      <c r="J387" s="23" t="s">
        <v>21</v>
      </c>
      <c r="K387" s="93">
        <f>SUM(K385*1.2)</f>
        <v>0</v>
      </c>
      <c r="L387" s="93">
        <f>L385*1.2</f>
        <v>0</v>
      </c>
      <c r="M387" s="18"/>
      <c r="N387" s="18"/>
    </row>
    <row r="388" spans="1:14">
      <c r="A388" s="36" t="s">
        <v>264</v>
      </c>
      <c r="B388" s="84"/>
      <c r="C388" s="44"/>
      <c r="D388" s="44"/>
      <c r="E388" s="36"/>
      <c r="F388" s="44"/>
      <c r="G388" s="37"/>
      <c r="H388" s="38"/>
      <c r="I388" s="38"/>
      <c r="J388" s="38"/>
      <c r="K388" s="38"/>
      <c r="L388" s="37"/>
      <c r="M388" s="18"/>
      <c r="N388" s="18"/>
    </row>
    <row r="389" spans="1:14" ht="70.5" customHeight="1">
      <c r="A389" s="39" t="s">
        <v>265</v>
      </c>
      <c r="B389" s="100" t="s">
        <v>266</v>
      </c>
      <c r="C389" s="39" t="s">
        <v>3</v>
      </c>
      <c r="D389" s="157" t="s">
        <v>267</v>
      </c>
      <c r="E389" s="157" t="s">
        <v>5</v>
      </c>
      <c r="F389" s="61" t="s">
        <v>268</v>
      </c>
      <c r="G389" s="39" t="s">
        <v>269</v>
      </c>
      <c r="H389" s="158" t="s">
        <v>270</v>
      </c>
      <c r="I389" s="39" t="s">
        <v>271</v>
      </c>
      <c r="J389" s="39" t="s">
        <v>9</v>
      </c>
      <c r="K389" s="39" t="s">
        <v>11</v>
      </c>
      <c r="L389" s="39" t="s">
        <v>12</v>
      </c>
      <c r="M389" s="102" t="s">
        <v>272</v>
      </c>
      <c r="N389" s="102" t="s">
        <v>14</v>
      </c>
    </row>
    <row r="390" spans="1:14" ht="162" customHeight="1">
      <c r="A390" s="159">
        <v>1</v>
      </c>
      <c r="B390" s="160" t="s">
        <v>273</v>
      </c>
      <c r="C390" s="97" t="s">
        <v>274</v>
      </c>
      <c r="D390" s="161" t="s">
        <v>275</v>
      </c>
      <c r="E390" s="162"/>
      <c r="F390" s="57">
        <v>10000</v>
      </c>
      <c r="G390" s="163"/>
      <c r="H390" s="164"/>
      <c r="I390" s="165">
        <f>H390*J390+H390</f>
        <v>0</v>
      </c>
      <c r="J390" s="166"/>
      <c r="K390" s="167">
        <f>H390*F390</f>
        <v>0</v>
      </c>
      <c r="L390" s="168">
        <f>K390*J390+K390</f>
        <v>0</v>
      </c>
      <c r="M390" s="3"/>
      <c r="N390" s="3"/>
    </row>
    <row r="391" spans="1:14" ht="162" customHeight="1">
      <c r="A391" s="159">
        <v>2</v>
      </c>
      <c r="B391" s="169" t="s">
        <v>276</v>
      </c>
      <c r="C391" s="97" t="s">
        <v>277</v>
      </c>
      <c r="D391" s="161" t="s">
        <v>275</v>
      </c>
      <c r="E391" s="6"/>
      <c r="F391" s="57">
        <v>15000</v>
      </c>
      <c r="G391" s="27"/>
      <c r="H391" s="170"/>
      <c r="I391" s="88">
        <f>H391*J391+H391</f>
        <v>0</v>
      </c>
      <c r="J391" s="33"/>
      <c r="K391" s="167">
        <f>H391*F391</f>
        <v>0</v>
      </c>
      <c r="L391" s="168">
        <f>K391*J391+K391</f>
        <v>0</v>
      </c>
      <c r="M391" s="3"/>
      <c r="N391" s="3"/>
    </row>
    <row r="392" spans="1:14" ht="159" customHeight="1">
      <c r="A392" s="171">
        <v>3</v>
      </c>
      <c r="B392" s="172" t="s">
        <v>278</v>
      </c>
      <c r="C392" s="173" t="s">
        <v>279</v>
      </c>
      <c r="D392" s="174" t="s">
        <v>275</v>
      </c>
      <c r="E392" s="162"/>
      <c r="F392" s="58">
        <v>30000</v>
      </c>
      <c r="G392" s="175"/>
      <c r="H392" s="176"/>
      <c r="I392" s="116">
        <f>H392*J392+H392</f>
        <v>0</v>
      </c>
      <c r="J392" s="177"/>
      <c r="K392" s="167">
        <f>H392*F392</f>
        <v>0</v>
      </c>
      <c r="L392" s="168">
        <f>K392*J392+K392</f>
        <v>0</v>
      </c>
      <c r="M392" s="3"/>
      <c r="N392" s="3"/>
    </row>
    <row r="393" spans="1:14" ht="187.5" customHeight="1">
      <c r="A393" s="27">
        <v>4</v>
      </c>
      <c r="B393" s="169" t="s">
        <v>280</v>
      </c>
      <c r="C393" s="27" t="s">
        <v>279</v>
      </c>
      <c r="D393" s="162" t="s">
        <v>275</v>
      </c>
      <c r="E393" s="162"/>
      <c r="F393" s="59">
        <v>5000</v>
      </c>
      <c r="G393" s="178"/>
      <c r="H393" s="170"/>
      <c r="I393" s="52"/>
      <c r="J393" s="33"/>
      <c r="K393" s="179">
        <f>H393*F393</f>
        <v>0</v>
      </c>
      <c r="L393" s="179">
        <f>K393*J393+K393</f>
        <v>0</v>
      </c>
      <c r="M393" s="85"/>
      <c r="N393" s="3"/>
    </row>
    <row r="394" spans="1:14">
      <c r="A394" s="409"/>
      <c r="B394" s="409"/>
      <c r="C394" s="409"/>
      <c r="D394" s="409"/>
      <c r="E394" s="409"/>
      <c r="F394" s="44"/>
      <c r="G394" s="37"/>
      <c r="H394" s="38"/>
      <c r="I394" s="37"/>
      <c r="J394" s="23" t="s">
        <v>19</v>
      </c>
      <c r="K394" s="93">
        <f>SUM(K390:K393)</f>
        <v>0</v>
      </c>
      <c r="L394" s="94">
        <f>SUM(L390:L393)</f>
        <v>0</v>
      </c>
      <c r="M394" s="95"/>
      <c r="N394" s="95"/>
    </row>
    <row r="395" spans="1:14" ht="12" customHeight="1">
      <c r="A395" s="142"/>
      <c r="B395" s="180"/>
      <c r="C395" s="142"/>
      <c r="D395" s="181"/>
      <c r="E395" s="181"/>
      <c r="F395" s="60"/>
      <c r="G395" s="182"/>
      <c r="H395" s="183"/>
      <c r="I395" s="146"/>
      <c r="J395" s="23" t="s">
        <v>20</v>
      </c>
      <c r="K395" s="93">
        <f>K394/5</f>
        <v>0</v>
      </c>
      <c r="L395" s="93">
        <f>L394/5</f>
        <v>0</v>
      </c>
      <c r="M395" s="18"/>
      <c r="N395" s="18"/>
    </row>
    <row r="396" spans="1:14" ht="12" customHeight="1">
      <c r="A396" s="142"/>
      <c r="B396" s="180"/>
      <c r="C396" s="142"/>
      <c r="D396" s="181"/>
      <c r="E396" s="181"/>
      <c r="F396" s="60"/>
      <c r="G396" s="182"/>
      <c r="H396" s="183"/>
      <c r="I396" s="146"/>
      <c r="J396" s="23" t="s">
        <v>21</v>
      </c>
      <c r="K396" s="93">
        <f>SUM(K394*1.2)</f>
        <v>0</v>
      </c>
      <c r="L396" s="93">
        <f>L394*1.2</f>
        <v>0</v>
      </c>
      <c r="M396" s="18"/>
      <c r="N396" s="18"/>
    </row>
    <row r="397" spans="1:14" ht="19.5" customHeight="1">
      <c r="A397" s="509" t="s">
        <v>281</v>
      </c>
      <c r="B397" s="509"/>
      <c r="C397" s="142"/>
      <c r="D397" s="181"/>
      <c r="E397" s="181"/>
      <c r="F397" s="60"/>
      <c r="G397" s="182"/>
      <c r="H397" s="183"/>
      <c r="I397" s="146"/>
      <c r="J397" s="144"/>
      <c r="K397" s="184"/>
      <c r="L397" s="184"/>
      <c r="M397" s="18"/>
      <c r="N397" s="18"/>
    </row>
    <row r="398" spans="1:14" ht="66" customHeight="1">
      <c r="A398" s="39" t="s">
        <v>265</v>
      </c>
      <c r="B398" s="100" t="s">
        <v>266</v>
      </c>
      <c r="C398" s="39" t="s">
        <v>3</v>
      </c>
      <c r="D398" s="157" t="s">
        <v>267</v>
      </c>
      <c r="E398" s="157" t="s">
        <v>5</v>
      </c>
      <c r="F398" s="61" t="s">
        <v>282</v>
      </c>
      <c r="G398" s="39" t="s">
        <v>269</v>
      </c>
      <c r="H398" s="158" t="s">
        <v>270</v>
      </c>
      <c r="I398" s="39" t="s">
        <v>271</v>
      </c>
      <c r="J398" s="39" t="s">
        <v>9</v>
      </c>
      <c r="K398" s="39" t="s">
        <v>11</v>
      </c>
      <c r="L398" s="39" t="s">
        <v>12</v>
      </c>
      <c r="M398" s="102" t="s">
        <v>272</v>
      </c>
      <c r="N398" s="102" t="s">
        <v>14</v>
      </c>
    </row>
    <row r="399" spans="1:14" ht="140.25" customHeight="1">
      <c r="A399" s="97">
        <v>1</v>
      </c>
      <c r="B399" s="185" t="s">
        <v>283</v>
      </c>
      <c r="C399" s="97" t="s">
        <v>284</v>
      </c>
      <c r="D399" s="161" t="s">
        <v>275</v>
      </c>
      <c r="E399" s="161"/>
      <c r="F399" s="57">
        <v>2000</v>
      </c>
      <c r="G399" s="186"/>
      <c r="H399" s="164"/>
      <c r="I399" s="187">
        <f>H399*J399+H399</f>
        <v>0</v>
      </c>
      <c r="J399" s="33"/>
      <c r="K399" s="179">
        <f>H399*F399</f>
        <v>0</v>
      </c>
      <c r="L399" s="179">
        <f>K399*J399+K399</f>
        <v>0</v>
      </c>
      <c r="M399" s="85"/>
      <c r="N399" s="3"/>
    </row>
    <row r="400" spans="1:14">
      <c r="A400" s="409"/>
      <c r="B400" s="409"/>
      <c r="C400" s="409"/>
      <c r="D400" s="409"/>
      <c r="E400" s="409"/>
      <c r="F400" s="44"/>
      <c r="G400" s="37"/>
      <c r="H400" s="38"/>
      <c r="I400" s="37"/>
      <c r="J400" s="23" t="s">
        <v>19</v>
      </c>
      <c r="K400" s="93">
        <f>SUM(K399)</f>
        <v>0</v>
      </c>
      <c r="L400" s="94">
        <f>SUM(L399)</f>
        <v>0</v>
      </c>
      <c r="M400" s="18"/>
      <c r="N400" s="18"/>
    </row>
    <row r="401" spans="1:14">
      <c r="A401" s="114"/>
      <c r="B401" s="114"/>
      <c r="C401" s="114"/>
      <c r="D401" s="114"/>
      <c r="E401" s="114"/>
      <c r="F401" s="44"/>
      <c r="G401" s="37"/>
      <c r="H401" s="38"/>
      <c r="I401" s="37"/>
      <c r="J401" s="23" t="s">
        <v>20</v>
      </c>
      <c r="K401" s="93">
        <f>K400/5</f>
        <v>0</v>
      </c>
      <c r="L401" s="93">
        <f>L400/5</f>
        <v>0</v>
      </c>
      <c r="M401" s="18"/>
      <c r="N401" s="18"/>
    </row>
    <row r="402" spans="1:14">
      <c r="A402" s="44"/>
      <c r="B402" s="44"/>
      <c r="C402" s="44"/>
      <c r="D402" s="44"/>
      <c r="E402" s="44"/>
      <c r="F402" s="44"/>
      <c r="G402" s="37"/>
      <c r="H402" s="38"/>
      <c r="I402" s="37"/>
      <c r="J402" s="23" t="s">
        <v>21</v>
      </c>
      <c r="K402" s="93">
        <f>SUM(K400*1.2)</f>
        <v>0</v>
      </c>
      <c r="L402" s="93">
        <f>L400*1.2</f>
        <v>0</v>
      </c>
      <c r="M402" s="18"/>
      <c r="N402" s="18"/>
    </row>
    <row r="403" spans="1:14">
      <c r="A403" s="36" t="s">
        <v>285</v>
      </c>
      <c r="B403" s="44"/>
      <c r="C403" s="44"/>
      <c r="D403" s="44"/>
      <c r="E403" s="44"/>
      <c r="F403" s="44"/>
      <c r="G403" s="37"/>
      <c r="H403" s="38"/>
      <c r="I403" s="37"/>
      <c r="J403" s="96"/>
      <c r="K403" s="96"/>
      <c r="L403" s="37"/>
      <c r="M403" s="18"/>
      <c r="N403" s="18"/>
    </row>
    <row r="404" spans="1:14" ht="19.5" customHeight="1">
      <c r="A404" s="413" t="s">
        <v>1</v>
      </c>
      <c r="B404" s="428" t="s">
        <v>2</v>
      </c>
      <c r="C404" s="413" t="s">
        <v>3</v>
      </c>
      <c r="D404" s="413" t="s">
        <v>4</v>
      </c>
      <c r="E404" s="413" t="s">
        <v>5</v>
      </c>
      <c r="F404" s="432" t="s">
        <v>6</v>
      </c>
      <c r="G404" s="413" t="s">
        <v>7</v>
      </c>
      <c r="H404" s="424" t="s">
        <v>8</v>
      </c>
      <c r="I404" s="413" t="s">
        <v>9</v>
      </c>
      <c r="J404" s="424" t="s">
        <v>10</v>
      </c>
      <c r="K404" s="424" t="s">
        <v>11</v>
      </c>
      <c r="L404" s="413" t="s">
        <v>12</v>
      </c>
      <c r="M404" s="426" t="s">
        <v>272</v>
      </c>
      <c r="N404" s="426" t="s">
        <v>14</v>
      </c>
    </row>
    <row r="405" spans="1:14" ht="48.75" customHeight="1">
      <c r="A405" s="413"/>
      <c r="B405" s="428"/>
      <c r="C405" s="413"/>
      <c r="D405" s="413"/>
      <c r="E405" s="413"/>
      <c r="F405" s="433"/>
      <c r="G405" s="413"/>
      <c r="H405" s="424"/>
      <c r="I405" s="413"/>
      <c r="J405" s="424"/>
      <c r="K405" s="424"/>
      <c r="L405" s="413"/>
      <c r="M405" s="427"/>
      <c r="N405" s="427"/>
    </row>
    <row r="406" spans="1:14" ht="235.5" customHeight="1">
      <c r="A406" s="79">
        <v>1</v>
      </c>
      <c r="B406" s="188" t="s">
        <v>286</v>
      </c>
      <c r="C406" s="79"/>
      <c r="D406" s="79">
        <v>2000</v>
      </c>
      <c r="E406" s="63"/>
      <c r="F406" s="63"/>
      <c r="G406" s="53"/>
      <c r="H406" s="53"/>
      <c r="I406" s="33"/>
      <c r="J406" s="53">
        <f t="shared" ref="J406:J411" si="29">H406*I406+H406</f>
        <v>0</v>
      </c>
      <c r="K406" s="54">
        <f t="shared" ref="K406:K411" si="30">H406*D406</f>
        <v>0</v>
      </c>
      <c r="L406" s="88">
        <f t="shared" ref="L406:L411" si="31">K406*I406+K406</f>
        <v>0</v>
      </c>
      <c r="M406" s="3"/>
      <c r="N406" s="3"/>
    </row>
    <row r="407" spans="1:14" ht="90" customHeight="1">
      <c r="A407" s="2">
        <v>2</v>
      </c>
      <c r="B407" s="189" t="s">
        <v>287</v>
      </c>
      <c r="C407" s="2"/>
      <c r="D407" s="2">
        <v>1000</v>
      </c>
      <c r="E407" s="62"/>
      <c r="F407" s="62"/>
      <c r="G407" s="53"/>
      <c r="H407" s="43"/>
      <c r="I407" s="33"/>
      <c r="J407" s="53">
        <f t="shared" si="29"/>
        <v>0</v>
      </c>
      <c r="K407" s="54">
        <f t="shared" si="30"/>
        <v>0</v>
      </c>
      <c r="L407" s="88">
        <f t="shared" si="31"/>
        <v>0</v>
      </c>
      <c r="M407" s="3"/>
      <c r="N407" s="3"/>
    </row>
    <row r="408" spans="1:14" ht="73.5" customHeight="1">
      <c r="A408" s="2">
        <v>3</v>
      </c>
      <c r="B408" s="189" t="s">
        <v>288</v>
      </c>
      <c r="C408" s="2"/>
      <c r="D408" s="2">
        <v>1000</v>
      </c>
      <c r="E408" s="62"/>
      <c r="F408" s="62"/>
      <c r="G408" s="53"/>
      <c r="H408" s="43"/>
      <c r="I408" s="33"/>
      <c r="J408" s="53">
        <f t="shared" si="29"/>
        <v>0</v>
      </c>
      <c r="K408" s="54">
        <f t="shared" si="30"/>
        <v>0</v>
      </c>
      <c r="L408" s="88">
        <f t="shared" si="31"/>
        <v>0</v>
      </c>
      <c r="M408" s="3"/>
      <c r="N408" s="3"/>
    </row>
    <row r="409" spans="1:14" ht="87.75" customHeight="1">
      <c r="A409" s="2">
        <v>4</v>
      </c>
      <c r="B409" s="189" t="s">
        <v>289</v>
      </c>
      <c r="C409" s="2"/>
      <c r="D409" s="2">
        <v>500</v>
      </c>
      <c r="E409" s="62"/>
      <c r="F409" s="62"/>
      <c r="G409" s="43"/>
      <c r="H409" s="43"/>
      <c r="I409" s="33"/>
      <c r="J409" s="43">
        <f t="shared" si="29"/>
        <v>0</v>
      </c>
      <c r="K409" s="54">
        <f t="shared" si="30"/>
        <v>0</v>
      </c>
      <c r="L409" s="88">
        <f t="shared" si="31"/>
        <v>0</v>
      </c>
      <c r="M409" s="3"/>
      <c r="N409" s="3"/>
    </row>
    <row r="410" spans="1:14" ht="87" customHeight="1">
      <c r="A410" s="2">
        <v>5</v>
      </c>
      <c r="B410" s="189" t="s">
        <v>290</v>
      </c>
      <c r="C410" s="2"/>
      <c r="D410" s="2">
        <v>300</v>
      </c>
      <c r="E410" s="62"/>
      <c r="F410" s="62"/>
      <c r="G410" s="43"/>
      <c r="H410" s="43"/>
      <c r="I410" s="33"/>
      <c r="J410" s="43">
        <f t="shared" si="29"/>
        <v>0</v>
      </c>
      <c r="K410" s="54">
        <f t="shared" si="30"/>
        <v>0</v>
      </c>
      <c r="L410" s="88">
        <f t="shared" si="31"/>
        <v>0</v>
      </c>
      <c r="M410" s="3"/>
      <c r="N410" s="3"/>
    </row>
    <row r="411" spans="1:14" s="65" customFormat="1" ht="122.25" customHeight="1">
      <c r="A411" s="2">
        <v>6</v>
      </c>
      <c r="B411" s="155" t="s">
        <v>291</v>
      </c>
      <c r="C411" s="2"/>
      <c r="D411" s="2">
        <v>7500</v>
      </c>
      <c r="E411" s="27"/>
      <c r="F411" s="153"/>
      <c r="G411" s="28"/>
      <c r="H411" s="43"/>
      <c r="I411" s="33"/>
      <c r="J411" s="53">
        <f t="shared" si="29"/>
        <v>0</v>
      </c>
      <c r="K411" s="54">
        <f t="shared" si="30"/>
        <v>0</v>
      </c>
      <c r="L411" s="124">
        <f t="shared" si="31"/>
        <v>0</v>
      </c>
      <c r="M411" s="2"/>
      <c r="N411" s="2"/>
    </row>
    <row r="412" spans="1:14">
      <c r="A412" s="438"/>
      <c r="B412" s="438"/>
      <c r="C412" s="438"/>
      <c r="D412" s="438"/>
      <c r="E412" s="438"/>
      <c r="F412" s="44"/>
      <c r="G412" s="37"/>
      <c r="H412" s="38"/>
      <c r="I412" s="37"/>
      <c r="J412" s="23" t="s">
        <v>19</v>
      </c>
      <c r="K412" s="93">
        <f>SUM(K406:K411)</f>
        <v>0</v>
      </c>
      <c r="L412" s="94">
        <f>SUM(L406:L411)</f>
        <v>0</v>
      </c>
      <c r="M412" s="18"/>
      <c r="N412" s="18"/>
    </row>
    <row r="413" spans="1:14">
      <c r="A413" s="429"/>
      <c r="B413" s="429"/>
      <c r="C413" s="429"/>
      <c r="D413" s="429"/>
      <c r="E413" s="429"/>
      <c r="F413" s="44"/>
      <c r="G413" s="37"/>
      <c r="H413" s="38"/>
      <c r="I413" s="37"/>
      <c r="J413" s="23" t="s">
        <v>20</v>
      </c>
      <c r="K413" s="93">
        <f>K412/5</f>
        <v>0</v>
      </c>
      <c r="L413" s="93">
        <f>L412/5</f>
        <v>0</v>
      </c>
      <c r="M413" s="18"/>
      <c r="N413" s="18"/>
    </row>
    <row r="414" spans="1:14">
      <c r="J414" s="23" t="s">
        <v>21</v>
      </c>
      <c r="K414" s="93">
        <f>SUM(K412*1.2)</f>
        <v>0</v>
      </c>
      <c r="L414" s="93">
        <f>L412*1.2</f>
        <v>0</v>
      </c>
      <c r="M414" s="18"/>
      <c r="N414" s="18"/>
    </row>
    <row r="415" spans="1:14">
      <c r="A415" s="36" t="s">
        <v>292</v>
      </c>
      <c r="B415" s="119"/>
      <c r="C415" s="44"/>
      <c r="D415" s="44"/>
      <c r="E415" s="36"/>
      <c r="F415" s="44"/>
      <c r="G415" s="190"/>
      <c r="H415" s="38"/>
      <c r="I415" s="38"/>
      <c r="J415" s="38"/>
      <c r="K415" s="38"/>
      <c r="L415" s="37"/>
      <c r="M415" s="18"/>
      <c r="N415" s="18"/>
    </row>
    <row r="416" spans="1:14" ht="15" customHeight="1">
      <c r="A416" s="413" t="s">
        <v>1</v>
      </c>
      <c r="B416" s="428" t="s">
        <v>2</v>
      </c>
      <c r="C416" s="413" t="s">
        <v>267</v>
      </c>
      <c r="D416" s="413" t="s">
        <v>293</v>
      </c>
      <c r="E416" s="413" t="s">
        <v>5</v>
      </c>
      <c r="F416" s="413" t="s">
        <v>6</v>
      </c>
      <c r="G416" s="413" t="s">
        <v>7</v>
      </c>
      <c r="H416" s="424" t="s">
        <v>270</v>
      </c>
      <c r="I416" s="413" t="s">
        <v>9</v>
      </c>
      <c r="J416" s="424" t="s">
        <v>294</v>
      </c>
      <c r="K416" s="424" t="s">
        <v>11</v>
      </c>
      <c r="L416" s="413" t="s">
        <v>12</v>
      </c>
      <c r="M416" s="426" t="s">
        <v>272</v>
      </c>
      <c r="N416" s="426" t="s">
        <v>14</v>
      </c>
    </row>
    <row r="417" spans="1:14" ht="57" customHeight="1">
      <c r="A417" s="413"/>
      <c r="B417" s="428"/>
      <c r="C417" s="413"/>
      <c r="D417" s="413"/>
      <c r="E417" s="413"/>
      <c r="F417" s="413"/>
      <c r="G417" s="413"/>
      <c r="H417" s="424"/>
      <c r="I417" s="413"/>
      <c r="J417" s="424"/>
      <c r="K417" s="424"/>
      <c r="L417" s="413"/>
      <c r="M417" s="427"/>
      <c r="N417" s="427"/>
    </row>
    <row r="418" spans="1:14" ht="171" customHeight="1">
      <c r="A418" s="27">
        <v>1</v>
      </c>
      <c r="B418" s="191" t="s">
        <v>295</v>
      </c>
      <c r="C418" s="27" t="s">
        <v>275</v>
      </c>
      <c r="D418" s="27">
        <v>500</v>
      </c>
      <c r="E418" s="74"/>
      <c r="F418" s="27"/>
      <c r="G418" s="27"/>
      <c r="H418" s="28"/>
      <c r="I418" s="33"/>
      <c r="J418" s="105">
        <f t="shared" ref="J418:J425" si="32">H418*I418+H418</f>
        <v>0</v>
      </c>
      <c r="K418" s="105">
        <f>H418*D418</f>
        <v>0</v>
      </c>
      <c r="L418" s="105">
        <f>K418*I418+K418</f>
        <v>0</v>
      </c>
      <c r="M418" s="3"/>
      <c r="N418" s="3"/>
    </row>
    <row r="419" spans="1:14" ht="156" customHeight="1">
      <c r="A419" s="27">
        <v>2</v>
      </c>
      <c r="B419" s="192" t="s">
        <v>296</v>
      </c>
      <c r="C419" s="27" t="s">
        <v>275</v>
      </c>
      <c r="D419" s="27">
        <v>500</v>
      </c>
      <c r="E419" s="27"/>
      <c r="F419" s="27"/>
      <c r="G419" s="27"/>
      <c r="H419" s="28"/>
      <c r="I419" s="33"/>
      <c r="J419" s="105">
        <f t="shared" si="32"/>
        <v>0</v>
      </c>
      <c r="K419" s="105">
        <f t="shared" ref="K419:K425" si="33">H419*D419</f>
        <v>0</v>
      </c>
      <c r="L419" s="105">
        <f t="shared" ref="L419:L425" si="34">K419*I419+K419</f>
        <v>0</v>
      </c>
      <c r="M419" s="3"/>
      <c r="N419" s="3"/>
    </row>
    <row r="420" spans="1:14" ht="227.25" customHeight="1">
      <c r="A420" s="27">
        <v>3</v>
      </c>
      <c r="B420" s="191" t="s">
        <v>297</v>
      </c>
      <c r="C420" s="27" t="s">
        <v>298</v>
      </c>
      <c r="D420" s="27">
        <v>1500</v>
      </c>
      <c r="E420" s="27"/>
      <c r="F420" s="27"/>
      <c r="G420" s="27"/>
      <c r="H420" s="28"/>
      <c r="I420" s="33"/>
      <c r="J420" s="105">
        <f t="shared" si="32"/>
        <v>0</v>
      </c>
      <c r="K420" s="105">
        <f t="shared" si="33"/>
        <v>0</v>
      </c>
      <c r="L420" s="105">
        <f t="shared" si="34"/>
        <v>0</v>
      </c>
      <c r="M420" s="3"/>
      <c r="N420" s="3"/>
    </row>
    <row r="421" spans="1:14" ht="141.75" customHeight="1">
      <c r="A421" s="27">
        <v>4</v>
      </c>
      <c r="B421" s="191" t="s">
        <v>299</v>
      </c>
      <c r="C421" s="27" t="s">
        <v>300</v>
      </c>
      <c r="D421" s="27">
        <v>400</v>
      </c>
      <c r="E421" s="27"/>
      <c r="F421" s="27"/>
      <c r="G421" s="27"/>
      <c r="H421" s="28"/>
      <c r="I421" s="33"/>
      <c r="J421" s="105">
        <f t="shared" si="32"/>
        <v>0</v>
      </c>
      <c r="K421" s="105">
        <f t="shared" si="33"/>
        <v>0</v>
      </c>
      <c r="L421" s="105">
        <f t="shared" si="34"/>
        <v>0</v>
      </c>
      <c r="M421" s="3"/>
      <c r="N421" s="3"/>
    </row>
    <row r="422" spans="1:14" ht="98.25" customHeight="1">
      <c r="A422" s="27">
        <v>5</v>
      </c>
      <c r="B422" s="193" t="s">
        <v>301</v>
      </c>
      <c r="C422" s="27" t="s">
        <v>275</v>
      </c>
      <c r="D422" s="27">
        <v>2000</v>
      </c>
      <c r="E422" s="27"/>
      <c r="F422" s="27"/>
      <c r="G422" s="27"/>
      <c r="H422" s="28"/>
      <c r="I422" s="33"/>
      <c r="J422" s="105">
        <f t="shared" si="32"/>
        <v>0</v>
      </c>
      <c r="K422" s="105">
        <f t="shared" si="33"/>
        <v>0</v>
      </c>
      <c r="L422" s="105">
        <f t="shared" si="34"/>
        <v>0</v>
      </c>
      <c r="M422" s="3"/>
      <c r="N422" s="3"/>
    </row>
    <row r="423" spans="1:14" ht="84" customHeight="1">
      <c r="A423" s="27">
        <v>6</v>
      </c>
      <c r="B423" s="191" t="s">
        <v>302</v>
      </c>
      <c r="C423" s="27" t="s">
        <v>303</v>
      </c>
      <c r="D423" s="27">
        <v>4600</v>
      </c>
      <c r="E423" s="27"/>
      <c r="F423" s="27"/>
      <c r="G423" s="27"/>
      <c r="H423" s="28"/>
      <c r="I423" s="33"/>
      <c r="J423" s="105">
        <f t="shared" si="32"/>
        <v>0</v>
      </c>
      <c r="K423" s="105">
        <f t="shared" si="33"/>
        <v>0</v>
      </c>
      <c r="L423" s="105">
        <f t="shared" si="34"/>
        <v>0</v>
      </c>
      <c r="M423" s="3"/>
      <c r="N423" s="3"/>
    </row>
    <row r="424" spans="1:14" ht="123" customHeight="1">
      <c r="A424" s="27">
        <v>7</v>
      </c>
      <c r="B424" s="194" t="s">
        <v>304</v>
      </c>
      <c r="C424" s="195" t="s">
        <v>300</v>
      </c>
      <c r="D424" s="27">
        <v>1000</v>
      </c>
      <c r="E424" s="27"/>
      <c r="F424" s="27"/>
      <c r="G424" s="27"/>
      <c r="H424" s="28"/>
      <c r="I424" s="33"/>
      <c r="J424" s="105">
        <f t="shared" si="32"/>
        <v>0</v>
      </c>
      <c r="K424" s="105">
        <f t="shared" si="33"/>
        <v>0</v>
      </c>
      <c r="L424" s="105">
        <f t="shared" si="34"/>
        <v>0</v>
      </c>
      <c r="M424" s="3"/>
      <c r="N424" s="3"/>
    </row>
    <row r="425" spans="1:14" ht="136.5">
      <c r="A425" s="27">
        <v>8</v>
      </c>
      <c r="B425" s="191" t="s">
        <v>305</v>
      </c>
      <c r="C425" s="27" t="s">
        <v>275</v>
      </c>
      <c r="D425" s="27">
        <v>500</v>
      </c>
      <c r="E425" s="27"/>
      <c r="F425" s="27"/>
      <c r="G425" s="27"/>
      <c r="H425" s="28"/>
      <c r="I425" s="33"/>
      <c r="J425" s="134">
        <f t="shared" si="32"/>
        <v>0</v>
      </c>
      <c r="K425" s="134">
        <f t="shared" si="33"/>
        <v>0</v>
      </c>
      <c r="L425" s="134">
        <f t="shared" si="34"/>
        <v>0</v>
      </c>
      <c r="M425" s="3"/>
      <c r="N425" s="3"/>
    </row>
    <row r="426" spans="1:14">
      <c r="A426" s="438"/>
      <c r="B426" s="438"/>
      <c r="C426" s="438"/>
      <c r="D426" s="438"/>
      <c r="E426" s="438"/>
      <c r="F426" s="66"/>
      <c r="G426" s="66"/>
      <c r="H426" s="66"/>
      <c r="I426" s="66"/>
      <c r="J426" s="23" t="s">
        <v>19</v>
      </c>
      <c r="K426" s="93">
        <f>SUM(K418:K425)</f>
        <v>0</v>
      </c>
      <c r="L426" s="93">
        <f>SUM(L418:L425)</f>
        <v>0</v>
      </c>
      <c r="M426" s="18"/>
      <c r="N426" s="18"/>
    </row>
    <row r="427" spans="1:14">
      <c r="A427" s="409"/>
      <c r="B427" s="409"/>
      <c r="C427" s="409"/>
      <c r="D427" s="409"/>
      <c r="E427" s="409"/>
      <c r="F427" s="66"/>
      <c r="G427" s="66"/>
      <c r="H427" s="66"/>
      <c r="I427" s="66"/>
      <c r="J427" s="23" t="s">
        <v>20</v>
      </c>
      <c r="K427" s="93">
        <f>K426/5</f>
        <v>0</v>
      </c>
      <c r="L427" s="93">
        <f>L426/5</f>
        <v>0</v>
      </c>
      <c r="M427" s="18"/>
      <c r="N427" s="18"/>
    </row>
    <row r="428" spans="1:14">
      <c r="J428" s="23" t="s">
        <v>21</v>
      </c>
      <c r="K428" s="93">
        <f>SUM(K426*1.2)</f>
        <v>0</v>
      </c>
      <c r="L428" s="93">
        <f>L426*1.2</f>
        <v>0</v>
      </c>
      <c r="M428" s="18"/>
      <c r="N428" s="18"/>
    </row>
    <row r="429" spans="1:14">
      <c r="M429" s="18"/>
      <c r="N429" s="18"/>
    </row>
    <row r="430" spans="1:14">
      <c r="A430" s="36" t="s">
        <v>306</v>
      </c>
      <c r="B430" s="84"/>
      <c r="C430" s="44"/>
      <c r="D430" s="44"/>
      <c r="E430" s="36"/>
      <c r="F430" s="44"/>
      <c r="G430" s="37"/>
      <c r="H430" s="38"/>
      <c r="I430" s="38"/>
      <c r="J430" s="38"/>
      <c r="K430" s="38"/>
      <c r="L430" s="37"/>
      <c r="M430" s="18"/>
      <c r="N430" s="18"/>
    </row>
    <row r="431" spans="1:14" ht="15" customHeight="1">
      <c r="A431" s="413" t="s">
        <v>1</v>
      </c>
      <c r="B431" s="428" t="s">
        <v>2</v>
      </c>
      <c r="C431" s="413" t="s">
        <v>3</v>
      </c>
      <c r="D431" s="413" t="s">
        <v>4</v>
      </c>
      <c r="E431" s="413" t="s">
        <v>5</v>
      </c>
      <c r="F431" s="432" t="s">
        <v>6</v>
      </c>
      <c r="G431" s="413" t="s">
        <v>7</v>
      </c>
      <c r="H431" s="424" t="s">
        <v>8</v>
      </c>
      <c r="I431" s="413" t="s">
        <v>9</v>
      </c>
      <c r="J431" s="424" t="s">
        <v>10</v>
      </c>
      <c r="K431" s="424" t="s">
        <v>11</v>
      </c>
      <c r="L431" s="425" t="s">
        <v>12</v>
      </c>
      <c r="M431" s="426" t="s">
        <v>272</v>
      </c>
      <c r="N431" s="426" t="s">
        <v>14</v>
      </c>
    </row>
    <row r="432" spans="1:14" ht="57.75" customHeight="1">
      <c r="A432" s="413"/>
      <c r="B432" s="428"/>
      <c r="C432" s="413"/>
      <c r="D432" s="413"/>
      <c r="E432" s="413"/>
      <c r="F432" s="433"/>
      <c r="G432" s="413"/>
      <c r="H432" s="424"/>
      <c r="I432" s="413"/>
      <c r="J432" s="424"/>
      <c r="K432" s="424"/>
      <c r="L432" s="425"/>
      <c r="M432" s="427"/>
      <c r="N432" s="427"/>
    </row>
    <row r="433" spans="1:14" ht="87.75" customHeight="1">
      <c r="A433" s="2">
        <v>1</v>
      </c>
      <c r="B433" s="4" t="s">
        <v>307</v>
      </c>
      <c r="C433" s="27"/>
      <c r="D433" s="27">
        <v>960</v>
      </c>
      <c r="E433" s="27"/>
      <c r="F433" s="62"/>
      <c r="G433" s="28"/>
      <c r="H433" s="43"/>
      <c r="I433" s="33"/>
      <c r="J433" s="43">
        <f t="shared" ref="J433:J441" si="35">H433*I433+H433</f>
        <v>0</v>
      </c>
      <c r="K433" s="51">
        <f>H433*D433</f>
        <v>0</v>
      </c>
      <c r="L433" s="52">
        <f>K433*I433+K433</f>
        <v>0</v>
      </c>
      <c r="M433" s="3"/>
      <c r="N433" s="3"/>
    </row>
    <row r="434" spans="1:14" ht="39" customHeight="1">
      <c r="A434" s="2">
        <v>2</v>
      </c>
      <c r="B434" s="4" t="s">
        <v>308</v>
      </c>
      <c r="C434" s="27"/>
      <c r="D434" s="27">
        <v>5</v>
      </c>
      <c r="E434" s="27"/>
      <c r="F434" s="62"/>
      <c r="G434" s="196"/>
      <c r="H434" s="43"/>
      <c r="I434" s="33"/>
      <c r="J434" s="43">
        <f t="shared" si="35"/>
        <v>0</v>
      </c>
      <c r="K434" s="51">
        <f t="shared" ref="K434:K441" si="36">H434*D434</f>
        <v>0</v>
      </c>
      <c r="L434" s="52">
        <f t="shared" ref="L434:L441" si="37">K434*I434+K434</f>
        <v>0</v>
      </c>
      <c r="M434" s="3"/>
      <c r="N434" s="3"/>
    </row>
    <row r="435" spans="1:14" ht="40.5" customHeight="1">
      <c r="A435" s="2">
        <v>3</v>
      </c>
      <c r="B435" s="106" t="s">
        <v>309</v>
      </c>
      <c r="C435" s="27"/>
      <c r="D435" s="27">
        <v>500</v>
      </c>
      <c r="E435" s="62"/>
      <c r="F435" s="62"/>
      <c r="G435" s="196"/>
      <c r="H435" s="43"/>
      <c r="I435" s="33"/>
      <c r="J435" s="43">
        <f t="shared" si="35"/>
        <v>0</v>
      </c>
      <c r="K435" s="51">
        <f t="shared" si="36"/>
        <v>0</v>
      </c>
      <c r="L435" s="52">
        <f t="shared" si="37"/>
        <v>0</v>
      </c>
      <c r="M435" s="3"/>
      <c r="N435" s="3"/>
    </row>
    <row r="436" spans="1:14" ht="27.75" customHeight="1">
      <c r="A436" s="2">
        <v>4</v>
      </c>
      <c r="B436" s="106" t="s">
        <v>310</v>
      </c>
      <c r="C436" s="27"/>
      <c r="D436" s="27">
        <v>400</v>
      </c>
      <c r="E436" s="62"/>
      <c r="F436" s="62"/>
      <c r="G436" s="196"/>
      <c r="H436" s="43"/>
      <c r="I436" s="33"/>
      <c r="J436" s="43">
        <f t="shared" si="35"/>
        <v>0</v>
      </c>
      <c r="K436" s="51">
        <f t="shared" si="36"/>
        <v>0</v>
      </c>
      <c r="L436" s="52">
        <f t="shared" si="37"/>
        <v>0</v>
      </c>
      <c r="M436" s="3"/>
      <c r="N436" s="3"/>
    </row>
    <row r="437" spans="1:14" ht="33.75" customHeight="1">
      <c r="A437" s="2">
        <v>5</v>
      </c>
      <c r="B437" s="106" t="s">
        <v>311</v>
      </c>
      <c r="C437" s="27"/>
      <c r="D437" s="27">
        <v>500</v>
      </c>
      <c r="E437" s="62"/>
      <c r="F437" s="62"/>
      <c r="G437" s="196"/>
      <c r="H437" s="43"/>
      <c r="I437" s="33"/>
      <c r="J437" s="43">
        <f t="shared" si="35"/>
        <v>0</v>
      </c>
      <c r="K437" s="51">
        <f t="shared" si="36"/>
        <v>0</v>
      </c>
      <c r="L437" s="52">
        <f t="shared" si="37"/>
        <v>0</v>
      </c>
      <c r="M437" s="3"/>
      <c r="N437" s="3"/>
    </row>
    <row r="438" spans="1:14" ht="46.5" customHeight="1">
      <c r="A438" s="2">
        <v>6</v>
      </c>
      <c r="B438" s="106" t="s">
        <v>312</v>
      </c>
      <c r="C438" s="27"/>
      <c r="D438" s="27">
        <v>200</v>
      </c>
      <c r="E438" s="62"/>
      <c r="F438" s="62"/>
      <c r="G438" s="196"/>
      <c r="H438" s="43"/>
      <c r="I438" s="33"/>
      <c r="J438" s="43">
        <f t="shared" si="35"/>
        <v>0</v>
      </c>
      <c r="K438" s="51">
        <f t="shared" si="36"/>
        <v>0</v>
      </c>
      <c r="L438" s="52">
        <f t="shared" si="37"/>
        <v>0</v>
      </c>
      <c r="M438" s="3"/>
      <c r="N438" s="3"/>
    </row>
    <row r="439" spans="1:14" ht="35.25" customHeight="1">
      <c r="A439" s="2">
        <v>7</v>
      </c>
      <c r="B439" s="106" t="s">
        <v>313</v>
      </c>
      <c r="C439" s="27"/>
      <c r="D439" s="27">
        <v>300</v>
      </c>
      <c r="E439" s="62"/>
      <c r="F439" s="62"/>
      <c r="G439" s="196"/>
      <c r="H439" s="43"/>
      <c r="I439" s="33"/>
      <c r="J439" s="43">
        <f t="shared" si="35"/>
        <v>0</v>
      </c>
      <c r="K439" s="51">
        <f t="shared" si="36"/>
        <v>0</v>
      </c>
      <c r="L439" s="52">
        <f t="shared" si="37"/>
        <v>0</v>
      </c>
      <c r="M439" s="3"/>
      <c r="N439" s="3"/>
    </row>
    <row r="440" spans="1:14" ht="33" customHeight="1">
      <c r="A440" s="2">
        <v>8</v>
      </c>
      <c r="B440" s="106" t="s">
        <v>314</v>
      </c>
      <c r="C440" s="27"/>
      <c r="D440" s="27">
        <v>500</v>
      </c>
      <c r="E440" s="62"/>
      <c r="F440" s="62"/>
      <c r="G440" s="196"/>
      <c r="H440" s="43"/>
      <c r="I440" s="33"/>
      <c r="J440" s="43">
        <f t="shared" si="35"/>
        <v>0</v>
      </c>
      <c r="K440" s="51">
        <f t="shared" si="36"/>
        <v>0</v>
      </c>
      <c r="L440" s="52">
        <f t="shared" si="37"/>
        <v>0</v>
      </c>
      <c r="M440" s="3"/>
      <c r="N440" s="3"/>
    </row>
    <row r="441" spans="1:14" ht="38.25" customHeight="1">
      <c r="A441" s="2">
        <v>9</v>
      </c>
      <c r="B441" s="106" t="s">
        <v>315</v>
      </c>
      <c r="C441" s="27"/>
      <c r="D441" s="27">
        <v>300</v>
      </c>
      <c r="E441" s="62"/>
      <c r="F441" s="62"/>
      <c r="G441" s="196"/>
      <c r="H441" s="43"/>
      <c r="I441" s="33"/>
      <c r="J441" s="53">
        <f t="shared" si="35"/>
        <v>0</v>
      </c>
      <c r="K441" s="54">
        <f t="shared" si="36"/>
        <v>0</v>
      </c>
      <c r="L441" s="55">
        <f t="shared" si="37"/>
        <v>0</v>
      </c>
      <c r="M441" s="3"/>
      <c r="N441" s="3"/>
    </row>
    <row r="442" spans="1:14" ht="12" customHeight="1">
      <c r="A442" s="508" t="s">
        <v>316</v>
      </c>
      <c r="B442" s="508"/>
      <c r="C442" s="508"/>
      <c r="D442" s="508"/>
      <c r="E442" s="508"/>
      <c r="F442" s="508"/>
      <c r="G442" s="508"/>
      <c r="H442" s="508"/>
      <c r="I442" s="37"/>
      <c r="J442" s="23" t="s">
        <v>19</v>
      </c>
      <c r="K442" s="93">
        <f>SUM(K433:K441)</f>
        <v>0</v>
      </c>
      <c r="L442" s="94">
        <f>SUM(L433:L441)</f>
        <v>0</v>
      </c>
      <c r="M442" s="18"/>
      <c r="N442" s="18"/>
    </row>
    <row r="443" spans="1:14">
      <c r="A443" s="66"/>
      <c r="B443" s="65"/>
      <c r="C443" s="66"/>
      <c r="D443" s="66"/>
      <c r="E443" s="66"/>
      <c r="F443" s="44"/>
      <c r="G443" s="37"/>
      <c r="H443" s="38"/>
      <c r="I443" s="37"/>
      <c r="J443" s="23" t="s">
        <v>20</v>
      </c>
      <c r="K443" s="93">
        <f>K442/5</f>
        <v>0</v>
      </c>
      <c r="L443" s="93">
        <f>L442/5</f>
        <v>0</v>
      </c>
      <c r="M443" s="18"/>
      <c r="N443" s="18"/>
    </row>
    <row r="444" spans="1:14">
      <c r="A444" s="429"/>
      <c r="B444" s="429"/>
      <c r="C444" s="429"/>
      <c r="D444" s="429"/>
      <c r="E444" s="429"/>
      <c r="F444" s="66"/>
      <c r="G444" s="66"/>
      <c r="H444" s="66"/>
      <c r="I444" s="66"/>
      <c r="J444" s="23" t="s">
        <v>21</v>
      </c>
      <c r="K444" s="93">
        <f>SUM(K442*1.2)</f>
        <v>0</v>
      </c>
      <c r="L444" s="93">
        <f>L442*1.2</f>
        <v>0</v>
      </c>
      <c r="M444" s="18"/>
      <c r="N444" s="18"/>
    </row>
    <row r="445" spans="1:14">
      <c r="M445" s="18"/>
      <c r="N445" s="18"/>
    </row>
    <row r="446" spans="1:14">
      <c r="A446" s="36" t="s">
        <v>317</v>
      </c>
      <c r="B446" s="84"/>
      <c r="C446" s="44"/>
      <c r="D446" s="44"/>
      <c r="E446" s="36"/>
      <c r="F446" s="44"/>
      <c r="G446" s="37"/>
      <c r="H446" s="38"/>
      <c r="I446" s="38"/>
      <c r="J446" s="38"/>
      <c r="K446" s="38"/>
      <c r="L446" s="37"/>
      <c r="M446" s="18"/>
      <c r="N446" s="18"/>
    </row>
    <row r="447" spans="1:14" ht="15" customHeight="1">
      <c r="A447" s="413" t="s">
        <v>1</v>
      </c>
      <c r="B447" s="428" t="s">
        <v>2</v>
      </c>
      <c r="C447" s="413" t="s">
        <v>3</v>
      </c>
      <c r="D447" s="413" t="s">
        <v>4</v>
      </c>
      <c r="E447" s="432" t="s">
        <v>5</v>
      </c>
      <c r="F447" s="432" t="s">
        <v>6</v>
      </c>
      <c r="G447" s="413" t="s">
        <v>7</v>
      </c>
      <c r="H447" s="424" t="s">
        <v>8</v>
      </c>
      <c r="I447" s="413" t="s">
        <v>9</v>
      </c>
      <c r="J447" s="424" t="s">
        <v>10</v>
      </c>
      <c r="K447" s="424" t="s">
        <v>11</v>
      </c>
      <c r="L447" s="425" t="s">
        <v>12</v>
      </c>
      <c r="M447" s="426" t="s">
        <v>272</v>
      </c>
      <c r="N447" s="426" t="s">
        <v>14</v>
      </c>
    </row>
    <row r="448" spans="1:14" ht="53.25" customHeight="1">
      <c r="A448" s="413"/>
      <c r="B448" s="428"/>
      <c r="C448" s="413"/>
      <c r="D448" s="413"/>
      <c r="E448" s="433"/>
      <c r="F448" s="433"/>
      <c r="G448" s="413"/>
      <c r="H448" s="424"/>
      <c r="I448" s="413"/>
      <c r="J448" s="424"/>
      <c r="K448" s="424"/>
      <c r="L448" s="425"/>
      <c r="M448" s="427"/>
      <c r="N448" s="427"/>
    </row>
    <row r="449" spans="1:14" ht="39.75" customHeight="1">
      <c r="A449" s="2">
        <v>1</v>
      </c>
      <c r="B449" s="49" t="s">
        <v>318</v>
      </c>
      <c r="C449" s="2" t="s">
        <v>37</v>
      </c>
      <c r="D449" s="2">
        <v>50</v>
      </c>
      <c r="E449" s="42"/>
      <c r="F449" s="62"/>
      <c r="G449" s="43"/>
      <c r="H449" s="43"/>
      <c r="I449" s="33"/>
      <c r="J449" s="53">
        <f>H449*I449+H449</f>
        <v>0</v>
      </c>
      <c r="K449" s="54">
        <f>H449*D449</f>
        <v>0</v>
      </c>
      <c r="L449" s="55">
        <f>K449*I449+K449</f>
        <v>0</v>
      </c>
      <c r="M449" s="3"/>
      <c r="N449" s="3"/>
    </row>
    <row r="450" spans="1:14">
      <c r="A450" s="438"/>
      <c r="B450" s="438"/>
      <c r="C450" s="438"/>
      <c r="D450" s="438"/>
      <c r="E450" s="438"/>
      <c r="F450" s="44"/>
      <c r="G450" s="37"/>
      <c r="H450" s="38"/>
      <c r="I450" s="37"/>
      <c r="J450" s="23" t="s">
        <v>19</v>
      </c>
      <c r="K450" s="93">
        <f>SUM(K449:K449)</f>
        <v>0</v>
      </c>
      <c r="L450" s="94">
        <f>SUM(L449:L449)</f>
        <v>0</v>
      </c>
      <c r="M450" s="18"/>
      <c r="N450" s="18"/>
    </row>
    <row r="451" spans="1:14">
      <c r="A451" s="429"/>
      <c r="B451" s="429"/>
      <c r="C451" s="429"/>
      <c r="D451" s="429"/>
      <c r="E451" s="429"/>
      <c r="F451" s="44"/>
      <c r="G451" s="37"/>
      <c r="H451" s="38"/>
      <c r="I451" s="37"/>
      <c r="J451" s="23" t="s">
        <v>20</v>
      </c>
      <c r="K451" s="93">
        <f>K450/5</f>
        <v>0</v>
      </c>
      <c r="L451" s="93">
        <f>L450/5</f>
        <v>0</v>
      </c>
      <c r="M451" s="18"/>
      <c r="N451" s="18"/>
    </row>
    <row r="452" spans="1:14">
      <c r="A452" s="44"/>
      <c r="B452" s="44"/>
      <c r="C452" s="44"/>
      <c r="D452" s="44"/>
      <c r="E452" s="44"/>
      <c r="F452" s="44"/>
      <c r="G452" s="37"/>
      <c r="H452" s="38"/>
      <c r="I452" s="37"/>
      <c r="J452" s="23" t="s">
        <v>21</v>
      </c>
      <c r="K452" s="93">
        <f>SUM(K450*1.2)</f>
        <v>0</v>
      </c>
      <c r="L452" s="93">
        <f>L450*1.2</f>
        <v>0</v>
      </c>
      <c r="M452" s="18"/>
      <c r="N452" s="18"/>
    </row>
    <row r="453" spans="1:14">
      <c r="A453" s="36" t="s">
        <v>319</v>
      </c>
      <c r="B453" s="84"/>
      <c r="C453" s="44"/>
      <c r="D453" s="44"/>
      <c r="E453" s="36"/>
      <c r="F453" s="44"/>
      <c r="G453" s="37"/>
      <c r="H453" s="38"/>
      <c r="I453" s="38"/>
      <c r="J453" s="38"/>
      <c r="K453" s="38"/>
      <c r="L453" s="37"/>
      <c r="M453" s="18"/>
      <c r="N453" s="18"/>
    </row>
    <row r="454" spans="1:14" ht="15" customHeight="1">
      <c r="A454" s="413" t="s">
        <v>1</v>
      </c>
      <c r="B454" s="428" t="s">
        <v>2</v>
      </c>
      <c r="C454" s="413" t="s">
        <v>3</v>
      </c>
      <c r="D454" s="413" t="s">
        <v>4</v>
      </c>
      <c r="E454" s="432" t="s">
        <v>5</v>
      </c>
      <c r="F454" s="432" t="s">
        <v>6</v>
      </c>
      <c r="G454" s="413" t="s">
        <v>7</v>
      </c>
      <c r="H454" s="424" t="s">
        <v>8</v>
      </c>
      <c r="I454" s="413" t="s">
        <v>9</v>
      </c>
      <c r="J454" s="424" t="s">
        <v>10</v>
      </c>
      <c r="K454" s="424" t="s">
        <v>11</v>
      </c>
      <c r="L454" s="425" t="s">
        <v>12</v>
      </c>
      <c r="M454" s="426" t="s">
        <v>272</v>
      </c>
      <c r="N454" s="426" t="s">
        <v>14</v>
      </c>
    </row>
    <row r="455" spans="1:14" ht="49.5" customHeight="1">
      <c r="A455" s="413"/>
      <c r="B455" s="428"/>
      <c r="C455" s="413"/>
      <c r="D455" s="413"/>
      <c r="E455" s="433"/>
      <c r="F455" s="433"/>
      <c r="G455" s="413"/>
      <c r="H455" s="424"/>
      <c r="I455" s="413"/>
      <c r="J455" s="424"/>
      <c r="K455" s="424"/>
      <c r="L455" s="425"/>
      <c r="M455" s="427"/>
      <c r="N455" s="427"/>
    </row>
    <row r="456" spans="1:14" ht="164.25" customHeight="1">
      <c r="A456" s="2">
        <v>1</v>
      </c>
      <c r="B456" s="4" t="s">
        <v>320</v>
      </c>
      <c r="C456" s="2"/>
      <c r="D456" s="2">
        <v>30</v>
      </c>
      <c r="E456" s="62"/>
      <c r="F456" s="62"/>
      <c r="G456" s="43"/>
      <c r="H456" s="43"/>
      <c r="I456" s="33"/>
      <c r="J456" s="53">
        <f>H456*I456+H456</f>
        <v>0</v>
      </c>
      <c r="K456" s="54">
        <f>H456*D456</f>
        <v>0</v>
      </c>
      <c r="L456" s="55">
        <f>K456*I456+K456</f>
        <v>0</v>
      </c>
      <c r="M456" s="3"/>
      <c r="N456" s="3"/>
    </row>
    <row r="457" spans="1:14">
      <c r="A457" s="438"/>
      <c r="B457" s="438"/>
      <c r="C457" s="438"/>
      <c r="D457" s="438"/>
      <c r="E457" s="438"/>
      <c r="F457" s="44"/>
      <c r="G457" s="37"/>
      <c r="H457" s="38"/>
      <c r="I457" s="37"/>
      <c r="J457" s="23" t="s">
        <v>19</v>
      </c>
      <c r="K457" s="93">
        <f>SUM(K456:K456)</f>
        <v>0</v>
      </c>
      <c r="L457" s="94">
        <f>SUM(L456:L456)</f>
        <v>0</v>
      </c>
      <c r="M457" s="18"/>
      <c r="N457" s="18"/>
    </row>
    <row r="458" spans="1:14">
      <c r="A458" s="114"/>
      <c r="B458" s="114"/>
      <c r="C458" s="114"/>
      <c r="D458" s="114"/>
      <c r="E458" s="114"/>
      <c r="F458" s="44"/>
      <c r="G458" s="37"/>
      <c r="H458" s="38"/>
      <c r="I458" s="37"/>
      <c r="J458" s="23" t="s">
        <v>20</v>
      </c>
      <c r="K458" s="93">
        <f>K457/5</f>
        <v>0</v>
      </c>
      <c r="L458" s="93">
        <f>L457/5</f>
        <v>0</v>
      </c>
      <c r="M458" s="18"/>
      <c r="N458" s="18"/>
    </row>
    <row r="459" spans="1:14" ht="8.25" customHeight="1">
      <c r="A459" s="429"/>
      <c r="B459" s="429"/>
      <c r="C459" s="429"/>
      <c r="D459" s="429"/>
      <c r="E459" s="429"/>
      <c r="F459" s="44"/>
      <c r="G459" s="37"/>
      <c r="H459" s="38"/>
      <c r="I459" s="37"/>
      <c r="J459" s="23" t="s">
        <v>21</v>
      </c>
      <c r="K459" s="93">
        <f>SUM(K457*1.2)</f>
        <v>0</v>
      </c>
      <c r="L459" s="93">
        <f>L457*1.2</f>
        <v>0</v>
      </c>
      <c r="M459" s="18"/>
      <c r="N459" s="18"/>
    </row>
    <row r="460" spans="1:14">
      <c r="A460" s="36" t="s">
        <v>321</v>
      </c>
      <c r="B460" s="84"/>
      <c r="C460" s="44"/>
      <c r="D460" s="44"/>
      <c r="E460" s="36"/>
      <c r="F460" s="44"/>
      <c r="G460" s="37"/>
      <c r="H460" s="38"/>
      <c r="I460" s="38"/>
      <c r="J460" s="38"/>
      <c r="K460" s="38"/>
      <c r="L460" s="37"/>
      <c r="M460" s="18"/>
      <c r="N460" s="18"/>
    </row>
    <row r="461" spans="1:14" ht="15" customHeight="1">
      <c r="A461" s="432" t="s">
        <v>1</v>
      </c>
      <c r="B461" s="436" t="s">
        <v>2</v>
      </c>
      <c r="C461" s="432" t="s">
        <v>3</v>
      </c>
      <c r="D461" s="432" t="s">
        <v>4</v>
      </c>
      <c r="E461" s="432" t="s">
        <v>5</v>
      </c>
      <c r="F461" s="432" t="s">
        <v>6</v>
      </c>
      <c r="G461" s="432" t="s">
        <v>7</v>
      </c>
      <c r="H461" s="430" t="s">
        <v>8</v>
      </c>
      <c r="I461" s="432" t="s">
        <v>9</v>
      </c>
      <c r="J461" s="430" t="s">
        <v>10</v>
      </c>
      <c r="K461" s="430" t="s">
        <v>11</v>
      </c>
      <c r="L461" s="434" t="s">
        <v>12</v>
      </c>
      <c r="M461" s="426" t="s">
        <v>272</v>
      </c>
      <c r="N461" s="426" t="s">
        <v>14</v>
      </c>
    </row>
    <row r="462" spans="1:14" ht="53.25" customHeight="1">
      <c r="A462" s="433"/>
      <c r="B462" s="437"/>
      <c r="C462" s="433"/>
      <c r="D462" s="433"/>
      <c r="E462" s="433"/>
      <c r="F462" s="433"/>
      <c r="G462" s="433"/>
      <c r="H462" s="431"/>
      <c r="I462" s="433"/>
      <c r="J462" s="431"/>
      <c r="K462" s="431"/>
      <c r="L462" s="435"/>
      <c r="M462" s="427"/>
      <c r="N462" s="427"/>
    </row>
    <row r="463" spans="1:14" ht="78" customHeight="1">
      <c r="A463" s="79">
        <v>1</v>
      </c>
      <c r="B463" s="48" t="s">
        <v>322</v>
      </c>
      <c r="C463" s="78" t="s">
        <v>323</v>
      </c>
      <c r="D463" s="79">
        <v>5000</v>
      </c>
      <c r="E463" s="42"/>
      <c r="F463" s="63"/>
      <c r="G463" s="53"/>
      <c r="H463" s="53"/>
      <c r="I463" s="156"/>
      <c r="J463" s="53">
        <f>H463*I463+H463</f>
        <v>0</v>
      </c>
      <c r="K463" s="54">
        <f>H463*D463</f>
        <v>0</v>
      </c>
      <c r="L463" s="55">
        <f>K463*I463+K463</f>
        <v>0</v>
      </c>
      <c r="M463" s="3"/>
      <c r="N463" s="3"/>
    </row>
    <row r="464" spans="1:14" ht="19.5" customHeight="1">
      <c r="A464" s="2">
        <v>2</v>
      </c>
      <c r="B464" s="5" t="s">
        <v>324</v>
      </c>
      <c r="C464" s="2"/>
      <c r="D464" s="2">
        <v>12</v>
      </c>
      <c r="E464" s="62"/>
      <c r="F464" s="62"/>
      <c r="G464" s="43"/>
      <c r="H464" s="43"/>
      <c r="I464" s="29"/>
      <c r="J464" s="43">
        <f>H464*I464+H464</f>
        <v>0</v>
      </c>
      <c r="K464" s="51">
        <f>H464*D464</f>
        <v>0</v>
      </c>
      <c r="L464" s="88">
        <f>K464*I464+K464</f>
        <v>0</v>
      </c>
      <c r="M464" s="85"/>
      <c r="N464" s="3"/>
    </row>
    <row r="465" spans="1:14">
      <c r="A465" s="409"/>
      <c r="B465" s="409"/>
      <c r="C465" s="409"/>
      <c r="D465" s="409"/>
      <c r="E465" s="409"/>
      <c r="F465" s="44"/>
      <c r="G465" s="37"/>
      <c r="H465" s="38"/>
      <c r="I465" s="37"/>
      <c r="J465" s="23" t="s">
        <v>19</v>
      </c>
      <c r="K465" s="93">
        <f>SUM(K463:K464)</f>
        <v>0</v>
      </c>
      <c r="L465" s="94">
        <f>SUM(L463:L464)</f>
        <v>0</v>
      </c>
      <c r="M465" s="18"/>
      <c r="N465" s="18"/>
    </row>
    <row r="466" spans="1:14">
      <c r="A466" s="429"/>
      <c r="B466" s="429"/>
      <c r="C466" s="429"/>
      <c r="D466" s="429"/>
      <c r="E466" s="429"/>
      <c r="F466" s="44"/>
      <c r="G466" s="37"/>
      <c r="H466" s="38"/>
      <c r="I466" s="37"/>
      <c r="J466" s="23" t="s">
        <v>20</v>
      </c>
      <c r="K466" s="93">
        <f>K465/5</f>
        <v>0</v>
      </c>
      <c r="L466" s="93">
        <f>L465/5</f>
        <v>0</v>
      </c>
      <c r="M466" s="18"/>
      <c r="N466" s="18"/>
    </row>
    <row r="467" spans="1:14">
      <c r="J467" s="23" t="s">
        <v>21</v>
      </c>
      <c r="K467" s="93">
        <f>SUM(K465*1.2)</f>
        <v>0</v>
      </c>
      <c r="L467" s="93">
        <f>L465*1.2</f>
        <v>0</v>
      </c>
      <c r="M467" s="18"/>
      <c r="N467" s="18"/>
    </row>
    <row r="468" spans="1:14">
      <c r="A468" s="36" t="s">
        <v>325</v>
      </c>
      <c r="B468" s="84"/>
      <c r="C468" s="44"/>
      <c r="D468" s="44"/>
      <c r="E468" s="36"/>
      <c r="F468" s="44"/>
      <c r="G468" s="37"/>
      <c r="H468" s="38"/>
      <c r="I468" s="38"/>
      <c r="J468" s="38"/>
      <c r="K468" s="38"/>
      <c r="L468" s="37"/>
      <c r="M468" s="18"/>
      <c r="N468" s="18"/>
    </row>
    <row r="469" spans="1:14" ht="15" customHeight="1">
      <c r="A469" s="413" t="s">
        <v>1</v>
      </c>
      <c r="B469" s="428" t="s">
        <v>2</v>
      </c>
      <c r="C469" s="413" t="s">
        <v>3</v>
      </c>
      <c r="D469" s="413" t="s">
        <v>4</v>
      </c>
      <c r="E469" s="432" t="s">
        <v>5</v>
      </c>
      <c r="F469" s="432" t="s">
        <v>6</v>
      </c>
      <c r="G469" s="413" t="s">
        <v>7</v>
      </c>
      <c r="H469" s="424" t="s">
        <v>8</v>
      </c>
      <c r="I469" s="413" t="s">
        <v>9</v>
      </c>
      <c r="J469" s="424" t="s">
        <v>10</v>
      </c>
      <c r="K469" s="424" t="s">
        <v>11</v>
      </c>
      <c r="L469" s="425" t="s">
        <v>12</v>
      </c>
      <c r="M469" s="426" t="s">
        <v>272</v>
      </c>
      <c r="N469" s="426" t="s">
        <v>14</v>
      </c>
    </row>
    <row r="470" spans="1:14" ht="51" customHeight="1">
      <c r="A470" s="413"/>
      <c r="B470" s="428"/>
      <c r="C470" s="413"/>
      <c r="D470" s="413"/>
      <c r="E470" s="433"/>
      <c r="F470" s="433"/>
      <c r="G470" s="413"/>
      <c r="H470" s="424"/>
      <c r="I470" s="413"/>
      <c r="J470" s="424"/>
      <c r="K470" s="424"/>
      <c r="L470" s="425"/>
      <c r="M470" s="427"/>
      <c r="N470" s="427"/>
    </row>
    <row r="471" spans="1:14" ht="339.75" customHeight="1">
      <c r="A471" s="79">
        <v>1</v>
      </c>
      <c r="B471" s="197" t="s">
        <v>326</v>
      </c>
      <c r="C471" s="79" t="s">
        <v>327</v>
      </c>
      <c r="D471" s="79">
        <v>2000</v>
      </c>
      <c r="E471" s="63"/>
      <c r="F471" s="63"/>
      <c r="G471" s="53"/>
      <c r="H471" s="53"/>
      <c r="I471" s="33"/>
      <c r="J471" s="53">
        <f t="shared" ref="J471:J477" si="38">H471*I471+H471</f>
        <v>0</v>
      </c>
      <c r="K471" s="54">
        <f>H471*D471</f>
        <v>0</v>
      </c>
      <c r="L471" s="55">
        <f>K471*I471+K471</f>
        <v>0</v>
      </c>
      <c r="M471" s="3"/>
      <c r="N471" s="3"/>
    </row>
    <row r="472" spans="1:14" ht="242.25" customHeight="1">
      <c r="A472" s="79">
        <v>2</v>
      </c>
      <c r="B472" s="197" t="s">
        <v>328</v>
      </c>
      <c r="C472" s="2"/>
      <c r="D472" s="2">
        <v>50</v>
      </c>
      <c r="E472" s="62"/>
      <c r="F472" s="62"/>
      <c r="G472" s="43"/>
      <c r="H472" s="43"/>
      <c r="I472" s="33"/>
      <c r="J472" s="53">
        <f t="shared" si="38"/>
        <v>0</v>
      </c>
      <c r="K472" s="54">
        <f t="shared" ref="K472:K477" si="39">H472*D472</f>
        <v>0</v>
      </c>
      <c r="L472" s="55">
        <f t="shared" ref="L472:L477" si="40">K472*I472+K472</f>
        <v>0</v>
      </c>
      <c r="M472" s="3"/>
      <c r="N472" s="3"/>
    </row>
    <row r="473" spans="1:14" ht="122.25" customHeight="1">
      <c r="A473" s="79">
        <v>3</v>
      </c>
      <c r="B473" s="198" t="s">
        <v>329</v>
      </c>
      <c r="C473" s="79"/>
      <c r="D473" s="79">
        <v>15</v>
      </c>
      <c r="E473" s="63"/>
      <c r="F473" s="63"/>
      <c r="G473" s="53"/>
      <c r="H473" s="53"/>
      <c r="I473" s="33"/>
      <c r="J473" s="53">
        <f t="shared" si="38"/>
        <v>0</v>
      </c>
      <c r="K473" s="54">
        <f t="shared" si="39"/>
        <v>0</v>
      </c>
      <c r="L473" s="55">
        <f t="shared" si="40"/>
        <v>0</v>
      </c>
      <c r="M473" s="3"/>
      <c r="N473" s="3"/>
    </row>
    <row r="474" spans="1:14" ht="153" customHeight="1">
      <c r="A474" s="79">
        <v>4</v>
      </c>
      <c r="B474" s="198" t="s">
        <v>330</v>
      </c>
      <c r="C474" s="79"/>
      <c r="D474" s="79">
        <v>1000</v>
      </c>
      <c r="E474" s="63"/>
      <c r="F474" s="63"/>
      <c r="G474" s="53"/>
      <c r="H474" s="53"/>
      <c r="I474" s="33"/>
      <c r="J474" s="53">
        <f t="shared" si="38"/>
        <v>0</v>
      </c>
      <c r="K474" s="54">
        <f t="shared" si="39"/>
        <v>0</v>
      </c>
      <c r="L474" s="55">
        <f t="shared" si="40"/>
        <v>0</v>
      </c>
      <c r="M474" s="3"/>
      <c r="N474" s="3"/>
    </row>
    <row r="475" spans="1:14" ht="105" customHeight="1">
      <c r="A475" s="79">
        <v>5</v>
      </c>
      <c r="B475" s="198" t="s">
        <v>331</v>
      </c>
      <c r="C475" s="79"/>
      <c r="D475" s="79">
        <v>5</v>
      </c>
      <c r="E475" s="63"/>
      <c r="F475" s="63"/>
      <c r="G475" s="53"/>
      <c r="H475" s="53"/>
      <c r="I475" s="33"/>
      <c r="J475" s="53">
        <f t="shared" si="38"/>
        <v>0</v>
      </c>
      <c r="K475" s="54">
        <f t="shared" si="39"/>
        <v>0</v>
      </c>
      <c r="L475" s="55">
        <f t="shared" si="40"/>
        <v>0</v>
      </c>
      <c r="M475" s="3"/>
      <c r="N475" s="3"/>
    </row>
    <row r="476" spans="1:14" ht="115.5">
      <c r="A476" s="79">
        <v>6</v>
      </c>
      <c r="B476" s="199" t="s">
        <v>332</v>
      </c>
      <c r="C476" s="79"/>
      <c r="D476" s="79">
        <v>1000</v>
      </c>
      <c r="E476" s="63"/>
      <c r="F476" s="63"/>
      <c r="G476" s="53"/>
      <c r="H476" s="53"/>
      <c r="I476" s="156"/>
      <c r="J476" s="53">
        <f t="shared" si="38"/>
        <v>0</v>
      </c>
      <c r="K476" s="54">
        <f t="shared" si="39"/>
        <v>0</v>
      </c>
      <c r="L476" s="55">
        <f t="shared" si="40"/>
        <v>0</v>
      </c>
      <c r="M476" s="3"/>
      <c r="N476" s="3"/>
    </row>
    <row r="477" spans="1:14" ht="176.25" customHeight="1">
      <c r="A477" s="2">
        <v>7</v>
      </c>
      <c r="B477" s="200" t="s">
        <v>333</v>
      </c>
      <c r="C477" s="2"/>
      <c r="D477" s="2">
        <v>200</v>
      </c>
      <c r="E477" s="62"/>
      <c r="F477" s="62"/>
      <c r="G477" s="43"/>
      <c r="H477" s="43"/>
      <c r="I477" s="29"/>
      <c r="J477" s="43">
        <f t="shared" si="38"/>
        <v>0</v>
      </c>
      <c r="K477" s="51">
        <f t="shared" si="39"/>
        <v>0</v>
      </c>
      <c r="L477" s="88">
        <f t="shared" si="40"/>
        <v>0</v>
      </c>
      <c r="M477" s="85"/>
      <c r="N477" s="3"/>
    </row>
    <row r="478" spans="1:14">
      <c r="A478" s="409"/>
      <c r="B478" s="409"/>
      <c r="C478" s="409"/>
      <c r="D478" s="409"/>
      <c r="E478" s="409"/>
      <c r="F478" s="44"/>
      <c r="G478" s="37"/>
      <c r="H478" s="38"/>
      <c r="I478" s="37"/>
      <c r="J478" s="23" t="s">
        <v>19</v>
      </c>
      <c r="K478" s="93">
        <f>SUM(K471:K477)</f>
        <v>0</v>
      </c>
      <c r="L478" s="94">
        <f>SUM(L471:L477)</f>
        <v>0</v>
      </c>
      <c r="M478" s="18"/>
      <c r="N478" s="18"/>
    </row>
    <row r="479" spans="1:14">
      <c r="A479" s="429"/>
      <c r="B479" s="429"/>
      <c r="C479" s="429"/>
      <c r="D479" s="429"/>
      <c r="E479" s="429"/>
      <c r="F479" s="44"/>
      <c r="G479" s="37"/>
      <c r="H479" s="38"/>
      <c r="I479" s="37"/>
      <c r="J479" s="23" t="s">
        <v>20</v>
      </c>
      <c r="K479" s="93">
        <f>K478/5</f>
        <v>0</v>
      </c>
      <c r="L479" s="93">
        <f>L478/5</f>
        <v>0</v>
      </c>
      <c r="M479" s="18"/>
      <c r="N479" s="18"/>
    </row>
    <row r="480" spans="1:14">
      <c r="J480" s="23" t="s">
        <v>21</v>
      </c>
      <c r="K480" s="93">
        <f>SUM(K478*1.2)</f>
        <v>0</v>
      </c>
      <c r="L480" s="93">
        <f>L478*1.2</f>
        <v>0</v>
      </c>
      <c r="M480" s="18"/>
      <c r="N480" s="18"/>
    </row>
    <row r="481" spans="1:14">
      <c r="A481" s="36" t="s">
        <v>334</v>
      </c>
      <c r="B481" s="84"/>
      <c r="C481" s="44"/>
      <c r="D481" s="44"/>
      <c r="E481" s="36"/>
      <c r="F481" s="44"/>
      <c r="G481" s="37"/>
      <c r="H481" s="38"/>
      <c r="I481" s="38"/>
      <c r="J481" s="38"/>
      <c r="K481" s="38"/>
      <c r="L481" s="37"/>
      <c r="M481" s="18"/>
      <c r="N481" s="18"/>
    </row>
    <row r="482" spans="1:14" ht="15" customHeight="1">
      <c r="A482" s="413" t="s">
        <v>1</v>
      </c>
      <c r="B482" s="428" t="s">
        <v>2</v>
      </c>
      <c r="C482" s="413" t="s">
        <v>3</v>
      </c>
      <c r="D482" s="413" t="s">
        <v>4</v>
      </c>
      <c r="E482" s="432" t="s">
        <v>5</v>
      </c>
      <c r="F482" s="432" t="s">
        <v>6</v>
      </c>
      <c r="G482" s="413" t="s">
        <v>7</v>
      </c>
      <c r="H482" s="424" t="s">
        <v>8</v>
      </c>
      <c r="I482" s="413" t="s">
        <v>9</v>
      </c>
      <c r="J482" s="424" t="s">
        <v>10</v>
      </c>
      <c r="K482" s="424" t="s">
        <v>11</v>
      </c>
      <c r="L482" s="425" t="s">
        <v>12</v>
      </c>
      <c r="M482" s="426" t="s">
        <v>272</v>
      </c>
      <c r="N482" s="426" t="s">
        <v>14</v>
      </c>
    </row>
    <row r="483" spans="1:14" ht="53.25" customHeight="1">
      <c r="A483" s="413"/>
      <c r="B483" s="428"/>
      <c r="C483" s="413"/>
      <c r="D483" s="413"/>
      <c r="E483" s="433"/>
      <c r="F483" s="433"/>
      <c r="G483" s="413"/>
      <c r="H483" s="424"/>
      <c r="I483" s="413"/>
      <c r="J483" s="424"/>
      <c r="K483" s="424"/>
      <c r="L483" s="425"/>
      <c r="M483" s="427"/>
      <c r="N483" s="427"/>
    </row>
    <row r="484" spans="1:14" ht="192.75" customHeight="1">
      <c r="A484" s="2">
        <v>1</v>
      </c>
      <c r="B484" s="194" t="s">
        <v>335</v>
      </c>
      <c r="C484" s="2"/>
      <c r="D484" s="2">
        <v>500</v>
      </c>
      <c r="E484" s="62"/>
      <c r="F484" s="42"/>
      <c r="G484" s="43"/>
      <c r="H484" s="43"/>
      <c r="I484" s="33"/>
      <c r="J484" s="53">
        <f>H484*I484+H484</f>
        <v>0</v>
      </c>
      <c r="K484" s="54">
        <f>H484*D484</f>
        <v>0</v>
      </c>
      <c r="L484" s="55">
        <f>K484*I484+K484</f>
        <v>0</v>
      </c>
      <c r="M484" s="3"/>
      <c r="N484" s="3"/>
    </row>
    <row r="485" spans="1:14">
      <c r="A485" s="438"/>
      <c r="B485" s="438"/>
      <c r="C485" s="438"/>
      <c r="D485" s="438"/>
      <c r="E485" s="438"/>
      <c r="F485" s="44"/>
      <c r="G485" s="37"/>
      <c r="H485" s="38"/>
      <c r="I485" s="37"/>
      <c r="J485" s="23" t="s">
        <v>19</v>
      </c>
      <c r="K485" s="93">
        <f>SUM(K484:K484)</f>
        <v>0</v>
      </c>
      <c r="L485" s="94">
        <f>SUM(L484:L484)</f>
        <v>0</v>
      </c>
      <c r="M485" s="18"/>
      <c r="N485" s="18"/>
    </row>
    <row r="486" spans="1:14">
      <c r="A486" s="429"/>
      <c r="B486" s="429"/>
      <c r="C486" s="429"/>
      <c r="D486" s="429"/>
      <c r="E486" s="429"/>
      <c r="F486" s="44"/>
      <c r="G486" s="37"/>
      <c r="H486" s="38"/>
      <c r="I486" s="37"/>
      <c r="J486" s="23" t="s">
        <v>20</v>
      </c>
      <c r="K486" s="93">
        <f>K485/5</f>
        <v>0</v>
      </c>
      <c r="L486" s="93">
        <f>L485/5</f>
        <v>0</v>
      </c>
      <c r="M486" s="18"/>
      <c r="N486" s="18"/>
    </row>
    <row r="487" spans="1:14">
      <c r="A487" s="44"/>
      <c r="B487" s="44"/>
      <c r="C487" s="44"/>
      <c r="D487" s="44"/>
      <c r="E487" s="44"/>
      <c r="F487" s="44"/>
      <c r="G487" s="37"/>
      <c r="H487" s="38"/>
      <c r="I487" s="37"/>
      <c r="J487" s="23" t="s">
        <v>21</v>
      </c>
      <c r="K487" s="93">
        <f>SUM(K485*1.2)</f>
        <v>0</v>
      </c>
      <c r="L487" s="93">
        <f>L485*1.2</f>
        <v>0</v>
      </c>
      <c r="M487" s="18"/>
      <c r="N487" s="18"/>
    </row>
    <row r="488" spans="1:14">
      <c r="A488" s="64" t="s">
        <v>336</v>
      </c>
      <c r="B488" s="65"/>
      <c r="C488" s="66"/>
      <c r="D488" s="67"/>
      <c r="E488" s="67"/>
      <c r="F488" s="68"/>
      <c r="G488" s="64"/>
      <c r="H488" s="69"/>
      <c r="I488" s="66"/>
      <c r="J488" s="66"/>
      <c r="K488" s="66"/>
      <c r="L488" s="66"/>
      <c r="M488" s="18"/>
      <c r="N488" s="18"/>
    </row>
    <row r="489" spans="1:14" ht="66" customHeight="1">
      <c r="A489" s="39" t="s">
        <v>265</v>
      </c>
      <c r="B489" s="100" t="s">
        <v>266</v>
      </c>
      <c r="C489" s="39" t="s">
        <v>3</v>
      </c>
      <c r="D489" s="157" t="s">
        <v>337</v>
      </c>
      <c r="E489" s="157" t="s">
        <v>5</v>
      </c>
      <c r="F489" s="201" t="s">
        <v>282</v>
      </c>
      <c r="G489" s="39" t="s">
        <v>269</v>
      </c>
      <c r="H489" s="202" t="s">
        <v>270</v>
      </c>
      <c r="I489" s="39" t="s">
        <v>9</v>
      </c>
      <c r="J489" s="39" t="s">
        <v>271</v>
      </c>
      <c r="K489" s="39" t="s">
        <v>11</v>
      </c>
      <c r="L489" s="39" t="s">
        <v>12</v>
      </c>
      <c r="M489" s="102" t="s">
        <v>338</v>
      </c>
      <c r="N489" s="102" t="s">
        <v>14</v>
      </c>
    </row>
    <row r="490" spans="1:14" ht="178.5">
      <c r="A490" s="203">
        <v>1</v>
      </c>
      <c r="B490" s="204" t="s">
        <v>339</v>
      </c>
      <c r="C490" s="97"/>
      <c r="D490" s="70" t="s">
        <v>275</v>
      </c>
      <c r="E490" s="70"/>
      <c r="F490" s="205">
        <v>500</v>
      </c>
      <c r="G490" s="206"/>
      <c r="H490" s="207"/>
      <c r="I490" s="166"/>
      <c r="J490" s="207">
        <f>(H490*I490)+H490</f>
        <v>0</v>
      </c>
      <c r="K490" s="207">
        <f>H490*F490</f>
        <v>0</v>
      </c>
      <c r="L490" s="208">
        <f>(K490*I490)+K490</f>
        <v>0</v>
      </c>
      <c r="M490" s="3"/>
      <c r="N490" s="3"/>
    </row>
    <row r="491" spans="1:14" ht="52.5">
      <c r="A491" s="209">
        <v>2</v>
      </c>
      <c r="B491" s="210" t="s">
        <v>340</v>
      </c>
      <c r="C491" s="27"/>
      <c r="D491" s="72" t="s">
        <v>275</v>
      </c>
      <c r="E491" s="72"/>
      <c r="F491" s="211">
        <v>500</v>
      </c>
      <c r="G491" s="212"/>
      <c r="H491" s="213"/>
      <c r="I491" s="33"/>
      <c r="J491" s="207">
        <f>(H491*I491)+H491</f>
        <v>0</v>
      </c>
      <c r="K491" s="207">
        <f>H491*F491</f>
        <v>0</v>
      </c>
      <c r="L491" s="208">
        <f>(K491*I491)+K491</f>
        <v>0</v>
      </c>
      <c r="M491" s="3"/>
      <c r="N491" s="3"/>
    </row>
    <row r="492" spans="1:14" ht="31.5">
      <c r="A492" s="209">
        <v>3</v>
      </c>
      <c r="B492" s="210" t="s">
        <v>341</v>
      </c>
      <c r="C492" s="27"/>
      <c r="D492" s="72" t="s">
        <v>275</v>
      </c>
      <c r="E492" s="72"/>
      <c r="F492" s="211">
        <v>100</v>
      </c>
      <c r="G492" s="212"/>
      <c r="H492" s="213"/>
      <c r="I492" s="33"/>
      <c r="J492" s="207">
        <f>(H492*I492)+H492</f>
        <v>0</v>
      </c>
      <c r="K492" s="207">
        <f>H492*F492</f>
        <v>0</v>
      </c>
      <c r="L492" s="208">
        <f>(K492*I492)+K492</f>
        <v>0</v>
      </c>
      <c r="M492" s="3"/>
      <c r="N492" s="3"/>
    </row>
    <row r="493" spans="1:14" ht="81.75" customHeight="1">
      <c r="A493" s="2">
        <v>4</v>
      </c>
      <c r="B493" s="210" t="s">
        <v>342</v>
      </c>
      <c r="C493" s="27" t="s">
        <v>343</v>
      </c>
      <c r="D493" s="72" t="s">
        <v>275</v>
      </c>
      <c r="E493" s="72"/>
      <c r="F493" s="211">
        <v>200</v>
      </c>
      <c r="G493" s="212"/>
      <c r="H493" s="214"/>
      <c r="I493" s="33"/>
      <c r="J493" s="207">
        <f>(H493*I493)+H493</f>
        <v>0</v>
      </c>
      <c r="K493" s="215">
        <f>H493*F493</f>
        <v>0</v>
      </c>
      <c r="L493" s="216">
        <f>(K493*I493)+K493</f>
        <v>0</v>
      </c>
      <c r="M493" s="3"/>
      <c r="N493" s="3"/>
    </row>
    <row r="494" spans="1:14">
      <c r="A494" s="409"/>
      <c r="B494" s="409"/>
      <c r="C494" s="409"/>
      <c r="D494" s="409"/>
      <c r="E494" s="409"/>
      <c r="F494" s="44"/>
      <c r="G494" s="37"/>
      <c r="H494" s="38"/>
      <c r="I494" s="37"/>
      <c r="J494" s="23" t="s">
        <v>19</v>
      </c>
      <c r="K494" s="93">
        <f>SUM(K490:K493)</f>
        <v>0</v>
      </c>
      <c r="L494" s="94">
        <f>SUM(L490:L493)</f>
        <v>0</v>
      </c>
      <c r="M494" s="18"/>
      <c r="N494" s="18"/>
    </row>
    <row r="495" spans="1:14">
      <c r="A495" s="114"/>
      <c r="B495" s="114"/>
      <c r="C495" s="114"/>
      <c r="D495" s="114"/>
      <c r="E495" s="114"/>
      <c r="F495" s="44"/>
      <c r="G495" s="37"/>
      <c r="H495" s="38"/>
      <c r="I495" s="37"/>
      <c r="J495" s="23" t="s">
        <v>20</v>
      </c>
      <c r="K495" s="93">
        <f>K494/5</f>
        <v>0</v>
      </c>
      <c r="L495" s="93">
        <f>L494/5</f>
        <v>0</v>
      </c>
      <c r="M495" s="18"/>
      <c r="N495" s="18"/>
    </row>
    <row r="496" spans="1:14">
      <c r="A496" s="429"/>
      <c r="B496" s="429"/>
      <c r="C496" s="429"/>
      <c r="D496" s="429"/>
      <c r="E496" s="429"/>
      <c r="F496" s="44"/>
      <c r="G496" s="37"/>
      <c r="H496" s="38"/>
      <c r="I496" s="37"/>
      <c r="J496" s="23" t="s">
        <v>21</v>
      </c>
      <c r="K496" s="93">
        <f>SUM(K494*1.2)</f>
        <v>0</v>
      </c>
      <c r="L496" s="93">
        <f>L494*1.2</f>
        <v>0</v>
      </c>
      <c r="M496" s="18"/>
      <c r="N496" s="18"/>
    </row>
    <row r="497" spans="1:14">
      <c r="A497" s="64" t="s">
        <v>344</v>
      </c>
      <c r="B497" s="65"/>
      <c r="C497" s="66"/>
      <c r="D497" s="67"/>
      <c r="E497" s="67"/>
      <c r="F497" s="68"/>
      <c r="G497" s="64"/>
      <c r="H497" s="69"/>
      <c r="I497" s="66"/>
      <c r="J497" s="66"/>
      <c r="K497" s="66"/>
      <c r="L497" s="66"/>
      <c r="M497" s="18"/>
      <c r="N497" s="18"/>
    </row>
    <row r="498" spans="1:14" ht="67.5" customHeight="1">
      <c r="A498" s="102" t="s">
        <v>265</v>
      </c>
      <c r="B498" s="217" t="s">
        <v>266</v>
      </c>
      <c r="C498" s="102" t="s">
        <v>3</v>
      </c>
      <c r="D498" s="218" t="s">
        <v>337</v>
      </c>
      <c r="E498" s="218" t="s">
        <v>5</v>
      </c>
      <c r="F498" s="219" t="s">
        <v>282</v>
      </c>
      <c r="G498" s="102" t="s">
        <v>269</v>
      </c>
      <c r="H498" s="220" t="s">
        <v>270</v>
      </c>
      <c r="I498" s="102" t="s">
        <v>271</v>
      </c>
      <c r="J498" s="102" t="s">
        <v>9</v>
      </c>
      <c r="K498" s="102" t="s">
        <v>11</v>
      </c>
      <c r="L498" s="102" t="s">
        <v>12</v>
      </c>
      <c r="M498" s="102" t="s">
        <v>338</v>
      </c>
      <c r="N498" s="102" t="s">
        <v>14</v>
      </c>
    </row>
    <row r="499" spans="1:14" ht="73.5">
      <c r="A499" s="80">
        <v>1</v>
      </c>
      <c r="B499" s="104" t="s">
        <v>345</v>
      </c>
      <c r="C499" s="97"/>
      <c r="D499" s="70" t="s">
        <v>275</v>
      </c>
      <c r="E499" s="70"/>
      <c r="F499" s="71">
        <v>500</v>
      </c>
      <c r="G499" s="186"/>
      <c r="H499" s="207"/>
      <c r="I499" s="221">
        <f t="shared" ref="I499:I504" si="41">(H499*J499)+H499</f>
        <v>0</v>
      </c>
      <c r="J499" s="166"/>
      <c r="K499" s="207">
        <f t="shared" ref="K499:K504" si="42">H499*F499</f>
        <v>0</v>
      </c>
      <c r="L499" s="208">
        <f t="shared" ref="L499:L504" si="43">(K499*J499)+K499</f>
        <v>0</v>
      </c>
      <c r="M499" s="3"/>
      <c r="N499" s="3"/>
    </row>
    <row r="500" spans="1:14" ht="52.5">
      <c r="A500" s="80">
        <v>2</v>
      </c>
      <c r="B500" s="104" t="s">
        <v>346</v>
      </c>
      <c r="C500" s="97"/>
      <c r="D500" s="70" t="s">
        <v>275</v>
      </c>
      <c r="E500" s="70"/>
      <c r="F500" s="71">
        <v>200</v>
      </c>
      <c r="G500" s="163"/>
      <c r="H500" s="207"/>
      <c r="I500" s="221">
        <f t="shared" si="41"/>
        <v>0</v>
      </c>
      <c r="J500" s="166"/>
      <c r="K500" s="207">
        <f t="shared" si="42"/>
        <v>0</v>
      </c>
      <c r="L500" s="208">
        <f t="shared" si="43"/>
        <v>0</v>
      </c>
      <c r="M500" s="3"/>
      <c r="N500" s="3"/>
    </row>
    <row r="501" spans="1:14" ht="63">
      <c r="A501" s="2">
        <v>3</v>
      </c>
      <c r="B501" s="106" t="s">
        <v>347</v>
      </c>
      <c r="C501" s="27" t="s">
        <v>348</v>
      </c>
      <c r="D501" s="70" t="s">
        <v>275</v>
      </c>
      <c r="E501" s="72"/>
      <c r="F501" s="73">
        <v>500</v>
      </c>
      <c r="G501" s="186"/>
      <c r="H501" s="213"/>
      <c r="I501" s="221">
        <f t="shared" si="41"/>
        <v>0</v>
      </c>
      <c r="J501" s="33"/>
      <c r="K501" s="207">
        <f t="shared" si="42"/>
        <v>0</v>
      </c>
      <c r="L501" s="208">
        <f t="shared" si="43"/>
        <v>0</v>
      </c>
      <c r="M501" s="3"/>
      <c r="N501" s="3"/>
    </row>
    <row r="502" spans="1:14" ht="51.75" customHeight="1">
      <c r="A502" s="2">
        <v>4</v>
      </c>
      <c r="B502" s="106" t="s">
        <v>349</v>
      </c>
      <c r="C502" s="27" t="s">
        <v>348</v>
      </c>
      <c r="D502" s="70" t="s">
        <v>275</v>
      </c>
      <c r="E502" s="72"/>
      <c r="F502" s="73">
        <v>200</v>
      </c>
      <c r="G502" s="212"/>
      <c r="H502" s="213"/>
      <c r="I502" s="221">
        <f t="shared" si="41"/>
        <v>0</v>
      </c>
      <c r="J502" s="33"/>
      <c r="K502" s="207">
        <f t="shared" si="42"/>
        <v>0</v>
      </c>
      <c r="L502" s="208">
        <f t="shared" si="43"/>
        <v>0</v>
      </c>
      <c r="M502" s="3"/>
      <c r="N502" s="3"/>
    </row>
    <row r="503" spans="1:14" ht="31.5">
      <c r="A503" s="2">
        <v>5</v>
      </c>
      <c r="B503" s="106" t="s">
        <v>350</v>
      </c>
      <c r="C503" s="27"/>
      <c r="D503" s="72" t="s">
        <v>275</v>
      </c>
      <c r="E503" s="72"/>
      <c r="F503" s="73">
        <v>70</v>
      </c>
      <c r="G503" s="178"/>
      <c r="H503" s="213"/>
      <c r="I503" s="221">
        <f t="shared" si="41"/>
        <v>0</v>
      </c>
      <c r="J503" s="33"/>
      <c r="K503" s="207">
        <f t="shared" si="42"/>
        <v>0</v>
      </c>
      <c r="L503" s="208">
        <f t="shared" si="43"/>
        <v>0</v>
      </c>
      <c r="M503" s="3"/>
      <c r="N503" s="3"/>
    </row>
    <row r="504" spans="1:14">
      <c r="A504" s="2">
        <v>6</v>
      </c>
      <c r="B504" s="106" t="s">
        <v>351</v>
      </c>
      <c r="C504" s="27"/>
      <c r="D504" s="72" t="s">
        <v>275</v>
      </c>
      <c r="E504" s="72"/>
      <c r="F504" s="73">
        <v>500</v>
      </c>
      <c r="G504" s="178"/>
      <c r="H504" s="213"/>
      <c r="I504" s="221">
        <f t="shared" si="41"/>
        <v>0</v>
      </c>
      <c r="J504" s="156"/>
      <c r="K504" s="215">
        <f t="shared" si="42"/>
        <v>0</v>
      </c>
      <c r="L504" s="216">
        <f t="shared" si="43"/>
        <v>0</v>
      </c>
      <c r="M504" s="3"/>
      <c r="N504" s="3"/>
    </row>
    <row r="505" spans="1:14">
      <c r="A505" s="409"/>
      <c r="B505" s="409"/>
      <c r="C505" s="409"/>
      <c r="D505" s="409"/>
      <c r="E505" s="409"/>
      <c r="F505" s="44" t="s">
        <v>352</v>
      </c>
      <c r="G505" s="37"/>
      <c r="H505" s="38"/>
      <c r="I505" s="37"/>
      <c r="J505" s="23" t="s">
        <v>19</v>
      </c>
      <c r="K505" s="93">
        <f>SUM(K499:K504)</f>
        <v>0</v>
      </c>
      <c r="L505" s="94">
        <f>SUM(L499:L504)</f>
        <v>0</v>
      </c>
      <c r="M505" s="18"/>
      <c r="N505" s="18"/>
    </row>
    <row r="506" spans="1:14">
      <c r="A506" s="429"/>
      <c r="B506" s="429"/>
      <c r="C506" s="429"/>
      <c r="D506" s="429"/>
      <c r="E506" s="429"/>
      <c r="F506" s="44"/>
      <c r="G506" s="37"/>
      <c r="H506" s="38"/>
      <c r="I506" s="37"/>
      <c r="J506" s="23" t="s">
        <v>20</v>
      </c>
      <c r="K506" s="93">
        <f>K505/5</f>
        <v>0</v>
      </c>
      <c r="L506" s="93">
        <f>L505/5</f>
        <v>0</v>
      </c>
      <c r="M506" s="18"/>
      <c r="N506" s="18"/>
    </row>
    <row r="507" spans="1:14">
      <c r="J507" s="23" t="s">
        <v>21</v>
      </c>
      <c r="K507" s="93">
        <f>SUM(K505*1.2)</f>
        <v>0</v>
      </c>
      <c r="L507" s="93">
        <f>L505*1.2</f>
        <v>0</v>
      </c>
      <c r="M507" s="18"/>
      <c r="N507" s="18"/>
    </row>
    <row r="508" spans="1:14">
      <c r="A508" s="36" t="s">
        <v>353</v>
      </c>
      <c r="B508" s="84"/>
      <c r="C508" s="44"/>
      <c r="D508" s="44"/>
      <c r="E508" s="36"/>
      <c r="F508" s="44"/>
      <c r="G508" s="37"/>
      <c r="H508" s="38"/>
      <c r="I508" s="38"/>
      <c r="J508" s="38"/>
      <c r="K508" s="38"/>
      <c r="L508" s="37"/>
      <c r="M508" s="18"/>
      <c r="N508" s="18"/>
    </row>
    <row r="509" spans="1:14" ht="42" customHeight="1">
      <c r="A509" s="413" t="s">
        <v>1</v>
      </c>
      <c r="B509" s="428" t="s">
        <v>2</v>
      </c>
      <c r="C509" s="413" t="s">
        <v>3</v>
      </c>
      <c r="D509" s="413" t="s">
        <v>4</v>
      </c>
      <c r="E509" s="413" t="s">
        <v>5</v>
      </c>
      <c r="F509" s="432" t="s">
        <v>6</v>
      </c>
      <c r="G509" s="413" t="s">
        <v>7</v>
      </c>
      <c r="H509" s="424" t="s">
        <v>8</v>
      </c>
      <c r="I509" s="413" t="s">
        <v>9</v>
      </c>
      <c r="J509" s="424" t="s">
        <v>10</v>
      </c>
      <c r="K509" s="424" t="s">
        <v>11</v>
      </c>
      <c r="L509" s="425" t="s">
        <v>12</v>
      </c>
      <c r="M509" s="426" t="s">
        <v>57</v>
      </c>
      <c r="N509" s="426" t="s">
        <v>14</v>
      </c>
    </row>
    <row r="510" spans="1:14" ht="22.5" customHeight="1">
      <c r="A510" s="413"/>
      <c r="B510" s="428"/>
      <c r="C510" s="413"/>
      <c r="D510" s="413"/>
      <c r="E510" s="413"/>
      <c r="F510" s="433"/>
      <c r="G510" s="413"/>
      <c r="H510" s="424"/>
      <c r="I510" s="413"/>
      <c r="J510" s="424"/>
      <c r="K510" s="424"/>
      <c r="L510" s="425"/>
      <c r="M510" s="427"/>
      <c r="N510" s="427"/>
    </row>
    <row r="511" spans="1:14" ht="147">
      <c r="A511" s="79">
        <v>1</v>
      </c>
      <c r="B511" s="48" t="s">
        <v>354</v>
      </c>
      <c r="C511" s="79"/>
      <c r="D511" s="79">
        <v>300</v>
      </c>
      <c r="E511" s="30"/>
      <c r="F511" s="63"/>
      <c r="G511" s="53"/>
      <c r="H511" s="53"/>
      <c r="I511" s="33"/>
      <c r="J511" s="53">
        <f>H511*I511+H511</f>
        <v>0</v>
      </c>
      <c r="K511" s="54">
        <f>H511*D511</f>
        <v>0</v>
      </c>
      <c r="L511" s="55">
        <f>K511*I511+K511</f>
        <v>0</v>
      </c>
      <c r="M511" s="3"/>
      <c r="N511" s="3"/>
    </row>
    <row r="512" spans="1:14" ht="31.5">
      <c r="A512" s="2">
        <v>2</v>
      </c>
      <c r="B512" s="4" t="s">
        <v>355</v>
      </c>
      <c r="C512" s="2"/>
      <c r="D512" s="2">
        <v>500</v>
      </c>
      <c r="E512" s="27"/>
      <c r="F512" s="62"/>
      <c r="G512" s="43"/>
      <c r="H512" s="43"/>
      <c r="I512" s="33"/>
      <c r="J512" s="53">
        <f>H512*I512+H512</f>
        <v>0</v>
      </c>
      <c r="K512" s="54">
        <f>H512*D512</f>
        <v>0</v>
      </c>
      <c r="L512" s="55">
        <f>K512*I512+K512</f>
        <v>0</v>
      </c>
      <c r="M512" s="3"/>
      <c r="N512" s="3"/>
    </row>
    <row r="513" spans="1:14" ht="52.5">
      <c r="A513" s="79">
        <v>3</v>
      </c>
      <c r="B513" s="4" t="s">
        <v>356</v>
      </c>
      <c r="C513" s="2"/>
      <c r="D513" s="2">
        <v>200</v>
      </c>
      <c r="E513" s="27"/>
      <c r="F513" s="62"/>
      <c r="G513" s="43"/>
      <c r="H513" s="43"/>
      <c r="I513" s="33"/>
      <c r="J513" s="53">
        <f>H513*I513+H513</f>
        <v>0</v>
      </c>
      <c r="K513" s="54">
        <f>H513*D513</f>
        <v>0</v>
      </c>
      <c r="L513" s="55">
        <f>K513*I513+K513</f>
        <v>0</v>
      </c>
      <c r="M513" s="3"/>
      <c r="N513" s="3"/>
    </row>
    <row r="514" spans="1:14" ht="189">
      <c r="A514" s="2">
        <v>4</v>
      </c>
      <c r="B514" s="4" t="s">
        <v>357</v>
      </c>
      <c r="C514" s="2"/>
      <c r="D514" s="2">
        <v>100</v>
      </c>
      <c r="E514" s="27"/>
      <c r="F514" s="62"/>
      <c r="G514" s="43"/>
      <c r="H514" s="43"/>
      <c r="I514" s="33"/>
      <c r="J514" s="53">
        <f>H514*I514+H514</f>
        <v>0</v>
      </c>
      <c r="K514" s="54">
        <f>H514*D514</f>
        <v>0</v>
      </c>
      <c r="L514" s="55">
        <f>K514*I514+K514</f>
        <v>0</v>
      </c>
      <c r="M514" s="3"/>
      <c r="N514" s="3"/>
    </row>
    <row r="515" spans="1:14" ht="103.5" customHeight="1">
      <c r="A515" s="2">
        <v>5</v>
      </c>
      <c r="B515" s="4" t="s">
        <v>358</v>
      </c>
      <c r="C515" s="2"/>
      <c r="D515" s="2">
        <v>400</v>
      </c>
      <c r="E515" s="62"/>
      <c r="F515" s="62"/>
      <c r="G515" s="43"/>
      <c r="H515" s="43"/>
      <c r="I515" s="33"/>
      <c r="J515" s="53">
        <f>H515*I515+H515</f>
        <v>0</v>
      </c>
      <c r="K515" s="54">
        <f>H515*D515</f>
        <v>0</v>
      </c>
      <c r="L515" s="55">
        <f>K515*I515+K515</f>
        <v>0</v>
      </c>
      <c r="M515" s="3"/>
      <c r="N515" s="3"/>
    </row>
    <row r="516" spans="1:14">
      <c r="A516" s="409"/>
      <c r="B516" s="409"/>
      <c r="C516" s="409"/>
      <c r="D516" s="409"/>
      <c r="E516" s="409"/>
      <c r="F516" s="44"/>
      <c r="G516" s="37"/>
      <c r="H516" s="38"/>
      <c r="I516" s="144"/>
      <c r="J516" s="23" t="s">
        <v>19</v>
      </c>
      <c r="K516" s="93">
        <f>SUM(K511:K515)</f>
        <v>0</v>
      </c>
      <c r="L516" s="94">
        <f>SUM(L511:L515)</f>
        <v>0</v>
      </c>
      <c r="M516" s="18"/>
      <c r="N516" s="18"/>
    </row>
    <row r="517" spans="1:14">
      <c r="A517" s="429"/>
      <c r="B517" s="429"/>
      <c r="C517" s="429"/>
      <c r="D517" s="429"/>
      <c r="E517" s="429"/>
      <c r="F517" s="44"/>
      <c r="G517" s="37"/>
      <c r="H517" s="38"/>
      <c r="I517" s="37"/>
      <c r="J517" s="23" t="s">
        <v>20</v>
      </c>
      <c r="K517" s="93">
        <f>K516/5</f>
        <v>0</v>
      </c>
      <c r="L517" s="93">
        <f>L516/5</f>
        <v>0</v>
      </c>
      <c r="M517" s="18"/>
      <c r="N517" s="18"/>
    </row>
    <row r="518" spans="1:14">
      <c r="J518" s="23" t="s">
        <v>21</v>
      </c>
      <c r="K518" s="93">
        <f>SUM(K516*1.2)</f>
        <v>0</v>
      </c>
      <c r="L518" s="93">
        <f>L516*1.2</f>
        <v>0</v>
      </c>
      <c r="M518" s="18"/>
      <c r="N518" s="18"/>
    </row>
    <row r="519" spans="1:14">
      <c r="M519" s="18"/>
      <c r="N519" s="18"/>
    </row>
    <row r="520" spans="1:14">
      <c r="A520" s="36" t="s">
        <v>359</v>
      </c>
      <c r="B520" s="84"/>
      <c r="C520" s="44"/>
      <c r="D520" s="44"/>
      <c r="E520" s="36"/>
      <c r="F520" s="44"/>
      <c r="G520" s="37"/>
      <c r="H520" s="38"/>
      <c r="I520" s="38"/>
      <c r="J520" s="38"/>
      <c r="K520" s="38"/>
      <c r="L520" s="37"/>
      <c r="M520" s="18"/>
      <c r="N520" s="18"/>
    </row>
    <row r="521" spans="1:14" ht="15" customHeight="1">
      <c r="A521" s="413" t="s">
        <v>1</v>
      </c>
      <c r="B521" s="428" t="s">
        <v>2</v>
      </c>
      <c r="C521" s="413" t="s">
        <v>3</v>
      </c>
      <c r="D521" s="413" t="s">
        <v>4</v>
      </c>
      <c r="E521" s="432" t="s">
        <v>5</v>
      </c>
      <c r="F521" s="432" t="s">
        <v>6</v>
      </c>
      <c r="G521" s="413" t="s">
        <v>7</v>
      </c>
      <c r="H521" s="424" t="s">
        <v>8</v>
      </c>
      <c r="I521" s="413" t="s">
        <v>9</v>
      </c>
      <c r="J521" s="424" t="s">
        <v>10</v>
      </c>
      <c r="K521" s="424" t="s">
        <v>11</v>
      </c>
      <c r="L521" s="425" t="s">
        <v>12</v>
      </c>
      <c r="M521" s="426" t="s">
        <v>272</v>
      </c>
      <c r="N521" s="426" t="s">
        <v>14</v>
      </c>
    </row>
    <row r="522" spans="1:14" ht="51" customHeight="1">
      <c r="A522" s="413"/>
      <c r="B522" s="428"/>
      <c r="C522" s="413"/>
      <c r="D522" s="413"/>
      <c r="E522" s="433"/>
      <c r="F522" s="433"/>
      <c r="G522" s="413"/>
      <c r="H522" s="424"/>
      <c r="I522" s="413"/>
      <c r="J522" s="424"/>
      <c r="K522" s="424"/>
      <c r="L522" s="425"/>
      <c r="M522" s="427"/>
      <c r="N522" s="427"/>
    </row>
    <row r="523" spans="1:14" ht="83.25" customHeight="1">
      <c r="A523" s="2">
        <v>1</v>
      </c>
      <c r="B523" s="194" t="s">
        <v>360</v>
      </c>
      <c r="C523" s="2"/>
      <c r="D523" s="2">
        <v>100</v>
      </c>
      <c r="E523" s="27"/>
      <c r="F523" s="62"/>
      <c r="G523" s="43"/>
      <c r="H523" s="43"/>
      <c r="I523" s="33"/>
      <c r="J523" s="53">
        <f>H523*I523+H523</f>
        <v>0</v>
      </c>
      <c r="K523" s="54">
        <f>H523*D523</f>
        <v>0</v>
      </c>
      <c r="L523" s="55">
        <f>K523*I523+K523</f>
        <v>0</v>
      </c>
      <c r="M523" s="3"/>
      <c r="N523" s="3"/>
    </row>
    <row r="524" spans="1:14">
      <c r="A524" s="438"/>
      <c r="B524" s="438"/>
      <c r="C524" s="438"/>
      <c r="D524" s="438"/>
      <c r="E524" s="438"/>
      <c r="F524" s="44"/>
      <c r="G524" s="37"/>
      <c r="H524" s="38"/>
      <c r="I524" s="37"/>
      <c r="J524" s="23" t="s">
        <v>19</v>
      </c>
      <c r="K524" s="93">
        <f>SUM(K523:K523)</f>
        <v>0</v>
      </c>
      <c r="L524" s="94">
        <f>SUM(L523:L523)</f>
        <v>0</v>
      </c>
      <c r="M524" s="18"/>
      <c r="N524" s="18"/>
    </row>
    <row r="525" spans="1:14">
      <c r="A525" s="429"/>
      <c r="B525" s="429"/>
      <c r="C525" s="429"/>
      <c r="D525" s="429"/>
      <c r="E525" s="429"/>
      <c r="F525" s="44"/>
      <c r="G525" s="37"/>
      <c r="H525" s="38"/>
      <c r="I525" s="37"/>
      <c r="J525" s="23" t="s">
        <v>20</v>
      </c>
      <c r="K525" s="93">
        <f>K524/5</f>
        <v>0</v>
      </c>
      <c r="L525" s="93">
        <f>L524/5</f>
        <v>0</v>
      </c>
      <c r="M525" s="18"/>
      <c r="N525" s="18"/>
    </row>
    <row r="526" spans="1:14">
      <c r="J526" s="23" t="s">
        <v>21</v>
      </c>
      <c r="K526" s="93">
        <f>SUM(K524*1.2)</f>
        <v>0</v>
      </c>
      <c r="L526" s="93">
        <f>L524*1.2</f>
        <v>0</v>
      </c>
      <c r="M526" s="18"/>
      <c r="N526" s="18"/>
    </row>
    <row r="527" spans="1:14">
      <c r="A527" s="36" t="s">
        <v>361</v>
      </c>
      <c r="B527" s="84"/>
      <c r="C527" s="44"/>
      <c r="D527" s="44"/>
      <c r="E527" s="36"/>
      <c r="F527" s="44"/>
      <c r="G527" s="37"/>
      <c r="H527" s="38"/>
      <c r="I527" s="38"/>
      <c r="J527" s="38"/>
      <c r="K527" s="38"/>
      <c r="L527" s="37"/>
      <c r="M527" s="18"/>
      <c r="N527" s="18"/>
    </row>
    <row r="528" spans="1:14" ht="15" customHeight="1">
      <c r="A528" s="413" t="s">
        <v>1</v>
      </c>
      <c r="B528" s="428" t="s">
        <v>2</v>
      </c>
      <c r="C528" s="413" t="s">
        <v>3</v>
      </c>
      <c r="D528" s="413" t="s">
        <v>4</v>
      </c>
      <c r="E528" s="432" t="s">
        <v>5</v>
      </c>
      <c r="F528" s="432" t="s">
        <v>6</v>
      </c>
      <c r="G528" s="413" t="s">
        <v>7</v>
      </c>
      <c r="H528" s="424" t="s">
        <v>8</v>
      </c>
      <c r="I528" s="413" t="s">
        <v>9</v>
      </c>
      <c r="J528" s="424" t="s">
        <v>10</v>
      </c>
      <c r="K528" s="424" t="s">
        <v>11</v>
      </c>
      <c r="L528" s="425" t="s">
        <v>12</v>
      </c>
      <c r="M528" s="426" t="s">
        <v>272</v>
      </c>
      <c r="N528" s="426" t="s">
        <v>14</v>
      </c>
    </row>
    <row r="529" spans="1:14" ht="49.5" customHeight="1">
      <c r="A529" s="413"/>
      <c r="B529" s="428"/>
      <c r="C529" s="413"/>
      <c r="D529" s="413"/>
      <c r="E529" s="433"/>
      <c r="F529" s="433"/>
      <c r="G529" s="413"/>
      <c r="H529" s="424"/>
      <c r="I529" s="413"/>
      <c r="J529" s="424"/>
      <c r="K529" s="424"/>
      <c r="L529" s="425"/>
      <c r="M529" s="427"/>
      <c r="N529" s="427"/>
    </row>
    <row r="530" spans="1:14">
      <c r="A530" s="79">
        <v>1</v>
      </c>
      <c r="B530" s="194" t="s">
        <v>362</v>
      </c>
      <c r="C530" s="79"/>
      <c r="D530" s="79">
        <v>300</v>
      </c>
      <c r="E530" s="63"/>
      <c r="F530" s="63"/>
      <c r="G530" s="53"/>
      <c r="H530" s="53"/>
      <c r="I530" s="33"/>
      <c r="J530" s="53">
        <f>H530*I530+H530</f>
        <v>0</v>
      </c>
      <c r="K530" s="54">
        <f>H530*D530</f>
        <v>0</v>
      </c>
      <c r="L530" s="55">
        <f>K530*I530+K530</f>
        <v>0</v>
      </c>
      <c r="M530" s="3"/>
      <c r="N530" s="3"/>
    </row>
    <row r="531" spans="1:14">
      <c r="A531" s="2">
        <v>2</v>
      </c>
      <c r="B531" s="5" t="s">
        <v>363</v>
      </c>
      <c r="C531" s="2"/>
      <c r="D531" s="2">
        <v>300</v>
      </c>
      <c r="E531" s="62"/>
      <c r="F531" s="62"/>
      <c r="G531" s="43"/>
      <c r="H531" s="43"/>
      <c r="I531" s="33"/>
      <c r="J531" s="53">
        <f>H531*I531+H531</f>
        <v>0</v>
      </c>
      <c r="K531" s="54">
        <f>H531*D531</f>
        <v>0</v>
      </c>
      <c r="L531" s="55">
        <f>K531*I531+K531</f>
        <v>0</v>
      </c>
      <c r="M531" s="3"/>
      <c r="N531" s="3"/>
    </row>
    <row r="532" spans="1:14">
      <c r="A532" s="409"/>
      <c r="B532" s="409"/>
      <c r="C532" s="409"/>
      <c r="D532" s="409"/>
      <c r="E532" s="409"/>
      <c r="F532" s="44"/>
      <c r="G532" s="37"/>
      <c r="H532" s="38"/>
      <c r="I532" s="37"/>
      <c r="J532" s="23" t="s">
        <v>19</v>
      </c>
      <c r="K532" s="93">
        <f>SUM(K530:K531)</f>
        <v>0</v>
      </c>
      <c r="L532" s="94">
        <f>SUM(L530:L531)</f>
        <v>0</v>
      </c>
      <c r="M532" s="18"/>
      <c r="N532" s="18"/>
    </row>
    <row r="533" spans="1:14">
      <c r="A533" s="429"/>
      <c r="B533" s="429"/>
      <c r="C533" s="429"/>
      <c r="D533" s="429"/>
      <c r="E533" s="429"/>
      <c r="F533" s="44"/>
      <c r="G533" s="37"/>
      <c r="H533" s="38"/>
      <c r="I533" s="37"/>
      <c r="J533" s="23" t="s">
        <v>20</v>
      </c>
      <c r="K533" s="93">
        <f>K532/5</f>
        <v>0</v>
      </c>
      <c r="L533" s="93">
        <f>L532/5</f>
        <v>0</v>
      </c>
      <c r="M533" s="18"/>
      <c r="N533" s="18"/>
    </row>
    <row r="534" spans="1:14">
      <c r="J534" s="23" t="s">
        <v>21</v>
      </c>
      <c r="K534" s="93">
        <f>SUM(K532*1.2)</f>
        <v>0</v>
      </c>
      <c r="L534" s="93">
        <f>L532*1.2</f>
        <v>0</v>
      </c>
      <c r="M534" s="18"/>
      <c r="N534" s="18"/>
    </row>
    <row r="535" spans="1:14">
      <c r="A535" s="36" t="s">
        <v>364</v>
      </c>
      <c r="B535" s="84"/>
      <c r="C535" s="44"/>
      <c r="D535" s="44"/>
      <c r="E535" s="36"/>
      <c r="F535" s="44"/>
      <c r="G535" s="37"/>
      <c r="H535" s="38"/>
      <c r="I535" s="38"/>
      <c r="J535" s="38"/>
      <c r="K535" s="38"/>
      <c r="L535" s="37"/>
      <c r="M535" s="18"/>
      <c r="N535" s="18"/>
    </row>
    <row r="536" spans="1:14" ht="15" customHeight="1">
      <c r="A536" s="413" t="s">
        <v>1</v>
      </c>
      <c r="B536" s="428" t="s">
        <v>2</v>
      </c>
      <c r="C536" s="413" t="s">
        <v>3</v>
      </c>
      <c r="D536" s="413" t="s">
        <v>4</v>
      </c>
      <c r="E536" s="432" t="s">
        <v>5</v>
      </c>
      <c r="F536" s="432" t="s">
        <v>6</v>
      </c>
      <c r="G536" s="413" t="s">
        <v>7</v>
      </c>
      <c r="H536" s="424" t="s">
        <v>8</v>
      </c>
      <c r="I536" s="413" t="s">
        <v>9</v>
      </c>
      <c r="J536" s="424" t="s">
        <v>10</v>
      </c>
      <c r="K536" s="424" t="s">
        <v>11</v>
      </c>
      <c r="L536" s="425" t="s">
        <v>12</v>
      </c>
      <c r="M536" s="426" t="s">
        <v>272</v>
      </c>
      <c r="N536" s="426" t="s">
        <v>14</v>
      </c>
    </row>
    <row r="537" spans="1:14" ht="52.5" customHeight="1">
      <c r="A537" s="413"/>
      <c r="B537" s="428"/>
      <c r="C537" s="413"/>
      <c r="D537" s="413"/>
      <c r="E537" s="433"/>
      <c r="F537" s="433"/>
      <c r="G537" s="413"/>
      <c r="H537" s="424"/>
      <c r="I537" s="413"/>
      <c r="J537" s="424"/>
      <c r="K537" s="424"/>
      <c r="L537" s="425"/>
      <c r="M537" s="427"/>
      <c r="N537" s="427"/>
    </row>
    <row r="538" spans="1:14" ht="16.5" customHeight="1">
      <c r="A538" s="2">
        <v>1</v>
      </c>
      <c r="B538" s="194" t="s">
        <v>365</v>
      </c>
      <c r="C538" s="2"/>
      <c r="D538" s="2">
        <v>300</v>
      </c>
      <c r="E538" s="62"/>
      <c r="F538" s="62"/>
      <c r="G538" s="43"/>
      <c r="H538" s="43"/>
      <c r="I538" s="33"/>
      <c r="J538" s="53">
        <f>H538*I538+H538</f>
        <v>0</v>
      </c>
      <c r="K538" s="54">
        <f>H538*D538</f>
        <v>0</v>
      </c>
      <c r="L538" s="55">
        <f>K538*I538+K538</f>
        <v>0</v>
      </c>
      <c r="M538" s="3"/>
      <c r="N538" s="3"/>
    </row>
    <row r="539" spans="1:14">
      <c r="A539" s="438"/>
      <c r="B539" s="438"/>
      <c r="C539" s="438"/>
      <c r="D539" s="438"/>
      <c r="E539" s="438"/>
      <c r="F539" s="44"/>
      <c r="G539" s="37"/>
      <c r="H539" s="38"/>
      <c r="I539" s="37"/>
      <c r="J539" s="23" t="s">
        <v>19</v>
      </c>
      <c r="K539" s="93">
        <f>SUM(K538:K538)</f>
        <v>0</v>
      </c>
      <c r="L539" s="94">
        <f>SUM(L538:L538)</f>
        <v>0</v>
      </c>
      <c r="M539" s="18"/>
      <c r="N539" s="18"/>
    </row>
    <row r="540" spans="1:14">
      <c r="A540" s="114"/>
      <c r="B540" s="114"/>
      <c r="C540" s="114"/>
      <c r="D540" s="114"/>
      <c r="E540" s="114"/>
      <c r="F540" s="44"/>
      <c r="G540" s="37"/>
      <c r="H540" s="38"/>
      <c r="I540" s="37"/>
      <c r="J540" s="23" t="s">
        <v>20</v>
      </c>
      <c r="K540" s="93">
        <f>K539/5</f>
        <v>0</v>
      </c>
      <c r="L540" s="93">
        <f>L539/5</f>
        <v>0</v>
      </c>
      <c r="M540" s="18"/>
      <c r="N540" s="18"/>
    </row>
    <row r="541" spans="1:14" ht="21.75" customHeight="1">
      <c r="J541" s="23" t="s">
        <v>21</v>
      </c>
      <c r="K541" s="93">
        <f>SUM(K539*1.2)</f>
        <v>0</v>
      </c>
      <c r="L541" s="93">
        <f>L539*1.2</f>
        <v>0</v>
      </c>
      <c r="M541" s="18"/>
      <c r="N541" s="18"/>
    </row>
    <row r="542" spans="1:14" ht="17.25" customHeight="1">
      <c r="A542" s="36" t="s">
        <v>366</v>
      </c>
      <c r="B542" s="222"/>
      <c r="C542" s="222"/>
      <c r="D542" s="507"/>
      <c r="E542" s="507"/>
      <c r="F542" s="507"/>
      <c r="G542" s="507"/>
      <c r="H542" s="222"/>
      <c r="I542" s="222"/>
      <c r="J542" s="222"/>
      <c r="K542" s="222"/>
      <c r="L542" s="222"/>
      <c r="M542" s="18"/>
      <c r="N542" s="18"/>
    </row>
    <row r="543" spans="1:14" ht="42" customHeight="1">
      <c r="A543" s="413" t="s">
        <v>1</v>
      </c>
      <c r="B543" s="428" t="s">
        <v>2</v>
      </c>
      <c r="C543" s="413" t="s">
        <v>3</v>
      </c>
      <c r="D543" s="413" t="s">
        <v>4</v>
      </c>
      <c r="E543" s="432" t="s">
        <v>5</v>
      </c>
      <c r="F543" s="432" t="s">
        <v>6</v>
      </c>
      <c r="G543" s="413" t="s">
        <v>7</v>
      </c>
      <c r="H543" s="424" t="s">
        <v>8</v>
      </c>
      <c r="I543" s="413" t="s">
        <v>9</v>
      </c>
      <c r="J543" s="424" t="s">
        <v>10</v>
      </c>
      <c r="K543" s="424" t="s">
        <v>11</v>
      </c>
      <c r="L543" s="425" t="s">
        <v>12</v>
      </c>
      <c r="M543" s="426" t="s">
        <v>272</v>
      </c>
      <c r="N543" s="426" t="s">
        <v>14</v>
      </c>
    </row>
    <row r="544" spans="1:14" ht="20.25" customHeight="1">
      <c r="A544" s="413"/>
      <c r="B544" s="428"/>
      <c r="C544" s="413"/>
      <c r="D544" s="413"/>
      <c r="E544" s="433"/>
      <c r="F544" s="433"/>
      <c r="G544" s="413"/>
      <c r="H544" s="424"/>
      <c r="I544" s="413"/>
      <c r="J544" s="424"/>
      <c r="K544" s="424"/>
      <c r="L544" s="425"/>
      <c r="M544" s="427"/>
      <c r="N544" s="427"/>
    </row>
    <row r="545" spans="1:14" ht="122.25" customHeight="1">
      <c r="A545" s="2">
        <v>1</v>
      </c>
      <c r="B545" s="194" t="s">
        <v>367</v>
      </c>
      <c r="C545" s="2"/>
      <c r="D545" s="2">
        <v>800</v>
      </c>
      <c r="E545" s="62"/>
      <c r="F545" s="62"/>
      <c r="G545" s="43"/>
      <c r="H545" s="43"/>
      <c r="I545" s="29"/>
      <c r="J545" s="43">
        <f>H545*I545+H545</f>
        <v>0</v>
      </c>
      <c r="K545" s="51">
        <f>H545*D545</f>
        <v>0</v>
      </c>
      <c r="L545" s="88">
        <f>K545*I545+K545</f>
        <v>0</v>
      </c>
      <c r="M545" s="85"/>
      <c r="N545" s="3"/>
    </row>
    <row r="546" spans="1:14" ht="19.5" customHeight="1">
      <c r="A546" s="506" t="s">
        <v>368</v>
      </c>
      <c r="B546" s="506"/>
      <c r="C546" s="506"/>
      <c r="D546" s="506"/>
      <c r="E546" s="506"/>
      <c r="F546" s="44"/>
      <c r="G546" s="37"/>
      <c r="H546" s="38"/>
      <c r="I546" s="37"/>
      <c r="J546" s="23" t="s">
        <v>19</v>
      </c>
      <c r="K546" s="93">
        <f>SUM(K545:K545)</f>
        <v>0</v>
      </c>
      <c r="L546" s="94">
        <f>SUM(L545:L545)</f>
        <v>0</v>
      </c>
      <c r="M546" s="95"/>
      <c r="N546" s="95"/>
    </row>
    <row r="547" spans="1:14">
      <c r="A547" s="114"/>
      <c r="B547" s="114"/>
      <c r="C547" s="114"/>
      <c r="D547" s="114"/>
      <c r="E547" s="114"/>
      <c r="F547" s="44"/>
      <c r="G547" s="37"/>
      <c r="H547" s="38"/>
      <c r="I547" s="37"/>
      <c r="J547" s="23" t="s">
        <v>20</v>
      </c>
      <c r="K547" s="93">
        <f>K546/5</f>
        <v>0</v>
      </c>
      <c r="L547" s="93">
        <f>L546/5</f>
        <v>0</v>
      </c>
      <c r="M547" s="95"/>
      <c r="N547" s="95"/>
    </row>
    <row r="548" spans="1:14">
      <c r="A548" s="429"/>
      <c r="B548" s="429"/>
      <c r="C548" s="429"/>
      <c r="D548" s="429"/>
      <c r="E548" s="429"/>
      <c r="J548" s="23" t="s">
        <v>21</v>
      </c>
      <c r="K548" s="93">
        <f>SUM(K546*1.2)</f>
        <v>0</v>
      </c>
      <c r="L548" s="93">
        <f>L546*1.2</f>
        <v>0</v>
      </c>
      <c r="M548" s="18"/>
      <c r="N548" s="18"/>
    </row>
    <row r="549" spans="1:14">
      <c r="A549" s="36" t="s">
        <v>369</v>
      </c>
      <c r="B549" s="84"/>
      <c r="C549" s="44"/>
      <c r="D549" s="44"/>
      <c r="E549" s="36"/>
      <c r="F549" s="44"/>
      <c r="G549" s="37"/>
      <c r="H549" s="38"/>
      <c r="I549" s="38"/>
      <c r="J549" s="38"/>
      <c r="K549" s="38"/>
      <c r="L549" s="37"/>
      <c r="M549" s="18"/>
      <c r="N549" s="18"/>
    </row>
    <row r="550" spans="1:14" ht="42" customHeight="1">
      <c r="A550" s="413" t="s">
        <v>1</v>
      </c>
      <c r="B550" s="428" t="s">
        <v>2</v>
      </c>
      <c r="C550" s="413" t="s">
        <v>3</v>
      </c>
      <c r="D550" s="413" t="s">
        <v>4</v>
      </c>
      <c r="E550" s="432" t="s">
        <v>5</v>
      </c>
      <c r="F550" s="432" t="s">
        <v>6</v>
      </c>
      <c r="G550" s="413" t="s">
        <v>7</v>
      </c>
      <c r="H550" s="424" t="s">
        <v>8</v>
      </c>
      <c r="I550" s="413" t="s">
        <v>9</v>
      </c>
      <c r="J550" s="424" t="s">
        <v>10</v>
      </c>
      <c r="K550" s="424" t="s">
        <v>11</v>
      </c>
      <c r="L550" s="425" t="s">
        <v>12</v>
      </c>
      <c r="M550" s="426" t="s">
        <v>272</v>
      </c>
      <c r="N550" s="426" t="s">
        <v>14</v>
      </c>
    </row>
    <row r="551" spans="1:14" ht="22.5" customHeight="1">
      <c r="A551" s="413"/>
      <c r="B551" s="428"/>
      <c r="C551" s="413"/>
      <c r="D551" s="413"/>
      <c r="E551" s="433"/>
      <c r="F551" s="433"/>
      <c r="G551" s="413"/>
      <c r="H551" s="424"/>
      <c r="I551" s="413"/>
      <c r="J551" s="424"/>
      <c r="K551" s="424"/>
      <c r="L551" s="425"/>
      <c r="M551" s="427"/>
      <c r="N551" s="427"/>
    </row>
    <row r="552" spans="1:14" ht="52.5">
      <c r="A552" s="2">
        <v>1</v>
      </c>
      <c r="B552" s="194" t="s">
        <v>370</v>
      </c>
      <c r="C552" s="2" t="s">
        <v>371</v>
      </c>
      <c r="D552" s="2">
        <v>5000</v>
      </c>
      <c r="E552" s="62"/>
      <c r="F552" s="62"/>
      <c r="G552" s="43"/>
      <c r="H552" s="43"/>
      <c r="I552" s="33"/>
      <c r="J552" s="53">
        <f>H552*I552+H552</f>
        <v>0</v>
      </c>
      <c r="K552" s="54">
        <f>H552*D552</f>
        <v>0</v>
      </c>
      <c r="L552" s="55">
        <f>K552*I552+K552</f>
        <v>0</v>
      </c>
      <c r="M552" s="3"/>
      <c r="N552" s="3"/>
    </row>
    <row r="553" spans="1:14" ht="124.5" customHeight="1">
      <c r="A553" s="2">
        <v>2</v>
      </c>
      <c r="B553" s="5" t="s">
        <v>372</v>
      </c>
      <c r="C553" s="2"/>
      <c r="D553" s="2">
        <v>1000</v>
      </c>
      <c r="E553" s="62"/>
      <c r="F553" s="62"/>
      <c r="G553" s="43"/>
      <c r="H553" s="43"/>
      <c r="I553" s="33"/>
      <c r="J553" s="53">
        <f>H553*I553+H553</f>
        <v>0</v>
      </c>
      <c r="K553" s="54">
        <f>H553*D553</f>
        <v>0</v>
      </c>
      <c r="L553" s="55">
        <f>K553*I553+K553</f>
        <v>0</v>
      </c>
      <c r="M553" s="3"/>
      <c r="N553" s="3"/>
    </row>
    <row r="554" spans="1:14">
      <c r="A554" s="438"/>
      <c r="B554" s="438"/>
      <c r="C554" s="438"/>
      <c r="D554" s="438"/>
      <c r="E554" s="438"/>
      <c r="F554" s="44"/>
      <c r="G554" s="37"/>
      <c r="H554" s="38"/>
      <c r="I554" s="37"/>
      <c r="J554" s="23" t="s">
        <v>19</v>
      </c>
      <c r="K554" s="93">
        <f>SUM(K552:K553)</f>
        <v>0</v>
      </c>
      <c r="L554" s="94">
        <f>SUM(L552:L553)</f>
        <v>0</v>
      </c>
      <c r="M554" s="18"/>
      <c r="N554" s="18"/>
    </row>
    <row r="555" spans="1:14">
      <c r="A555" s="114"/>
      <c r="B555" s="114"/>
      <c r="C555" s="114"/>
      <c r="D555" s="114"/>
      <c r="E555" s="114"/>
      <c r="F555" s="44"/>
      <c r="G555" s="37"/>
      <c r="H555" s="38"/>
      <c r="I555" s="37"/>
      <c r="J555" s="23" t="s">
        <v>20</v>
      </c>
      <c r="K555" s="93">
        <f>K554/5</f>
        <v>0</v>
      </c>
      <c r="L555" s="93">
        <f>L554/5</f>
        <v>0</v>
      </c>
      <c r="M555" s="18"/>
      <c r="N555" s="18"/>
    </row>
    <row r="556" spans="1:14">
      <c r="A556" s="429"/>
      <c r="B556" s="429"/>
      <c r="C556" s="429"/>
      <c r="D556" s="429"/>
      <c r="E556" s="429"/>
      <c r="J556" s="23" t="s">
        <v>21</v>
      </c>
      <c r="K556" s="93">
        <f>SUM(K554*1.2)</f>
        <v>0</v>
      </c>
      <c r="L556" s="93">
        <f>L554*1.2</f>
        <v>0</v>
      </c>
      <c r="M556" s="18"/>
      <c r="N556" s="18"/>
    </row>
    <row r="557" spans="1:14">
      <c r="A557" s="36" t="s">
        <v>373</v>
      </c>
      <c r="B557" s="84"/>
      <c r="C557" s="44"/>
      <c r="D557" s="44"/>
      <c r="E557" s="36"/>
      <c r="F557" s="44"/>
      <c r="G557" s="37"/>
      <c r="H557" s="38"/>
      <c r="I557" s="38"/>
      <c r="J557" s="38"/>
      <c r="K557" s="38"/>
      <c r="L557" s="37"/>
      <c r="M557" s="18"/>
      <c r="N557" s="18"/>
    </row>
    <row r="558" spans="1:14" ht="15" customHeight="1">
      <c r="A558" s="413" t="s">
        <v>1</v>
      </c>
      <c r="B558" s="428" t="s">
        <v>2</v>
      </c>
      <c r="C558" s="413" t="s">
        <v>3</v>
      </c>
      <c r="D558" s="413" t="s">
        <v>4</v>
      </c>
      <c r="E558" s="432" t="s">
        <v>5</v>
      </c>
      <c r="F558" s="432" t="s">
        <v>6</v>
      </c>
      <c r="G558" s="413" t="s">
        <v>7</v>
      </c>
      <c r="H558" s="424" t="s">
        <v>8</v>
      </c>
      <c r="I558" s="413" t="s">
        <v>9</v>
      </c>
      <c r="J558" s="424" t="s">
        <v>10</v>
      </c>
      <c r="K558" s="424" t="s">
        <v>11</v>
      </c>
      <c r="L558" s="425" t="s">
        <v>12</v>
      </c>
      <c r="M558" s="426" t="s">
        <v>272</v>
      </c>
      <c r="N558" s="426" t="s">
        <v>14</v>
      </c>
    </row>
    <row r="559" spans="1:14" ht="53.25" customHeight="1">
      <c r="A559" s="413"/>
      <c r="B559" s="428"/>
      <c r="C559" s="413"/>
      <c r="D559" s="413"/>
      <c r="E559" s="433"/>
      <c r="F559" s="433"/>
      <c r="G559" s="413"/>
      <c r="H559" s="424"/>
      <c r="I559" s="413"/>
      <c r="J559" s="424"/>
      <c r="K559" s="424"/>
      <c r="L559" s="425"/>
      <c r="M559" s="427"/>
      <c r="N559" s="427"/>
    </row>
    <row r="560" spans="1:14" ht="26.25" customHeight="1">
      <c r="A560" s="2">
        <v>1</v>
      </c>
      <c r="B560" s="194" t="s">
        <v>374</v>
      </c>
      <c r="C560" s="2"/>
      <c r="D560" s="2">
        <v>800</v>
      </c>
      <c r="E560" s="42"/>
      <c r="F560" s="62"/>
      <c r="G560" s="43"/>
      <c r="H560" s="43"/>
      <c r="I560" s="33"/>
      <c r="J560" s="53">
        <f>H560*I560+H560</f>
        <v>0</v>
      </c>
      <c r="K560" s="54">
        <f>H560*D560</f>
        <v>0</v>
      </c>
      <c r="L560" s="55">
        <f>K560*I560+K560</f>
        <v>0</v>
      </c>
      <c r="M560" s="3"/>
      <c r="N560" s="3"/>
    </row>
    <row r="561" spans="1:14">
      <c r="A561" s="438"/>
      <c r="B561" s="438"/>
      <c r="C561" s="438"/>
      <c r="D561" s="438"/>
      <c r="E561" s="438"/>
      <c r="F561" s="44"/>
      <c r="G561" s="37"/>
      <c r="H561" s="38"/>
      <c r="I561" s="37"/>
      <c r="J561" s="23" t="s">
        <v>19</v>
      </c>
      <c r="K561" s="93">
        <f>SUM(K560:K560)</f>
        <v>0</v>
      </c>
      <c r="L561" s="94">
        <f>SUM(L560:L560)</f>
        <v>0</v>
      </c>
      <c r="M561" s="18"/>
      <c r="N561" s="18"/>
    </row>
    <row r="562" spans="1:14">
      <c r="A562" s="429"/>
      <c r="B562" s="429"/>
      <c r="C562" s="429"/>
      <c r="D562" s="429"/>
      <c r="E562" s="429"/>
      <c r="J562" s="23" t="s">
        <v>20</v>
      </c>
      <c r="K562" s="93">
        <f>K561/5</f>
        <v>0</v>
      </c>
      <c r="L562" s="93">
        <f>L561/5</f>
        <v>0</v>
      </c>
      <c r="M562" s="18"/>
      <c r="N562" s="18"/>
    </row>
    <row r="563" spans="1:14">
      <c r="J563" s="23" t="s">
        <v>21</v>
      </c>
      <c r="K563" s="93">
        <f>SUM(K561*1.2)</f>
        <v>0</v>
      </c>
      <c r="L563" s="93">
        <f>L561*1.2</f>
        <v>0</v>
      </c>
      <c r="M563" s="18"/>
      <c r="N563" s="18"/>
    </row>
    <row r="564" spans="1:14">
      <c r="M564" s="18"/>
      <c r="N564" s="18"/>
    </row>
    <row r="565" spans="1:14">
      <c r="A565" s="36" t="s">
        <v>375</v>
      </c>
      <c r="B565" s="84"/>
      <c r="C565" s="44"/>
      <c r="D565" s="44"/>
      <c r="E565" s="36"/>
      <c r="F565" s="44"/>
      <c r="G565" s="37"/>
      <c r="H565" s="38"/>
      <c r="I565" s="38"/>
      <c r="J565" s="38"/>
      <c r="K565" s="38"/>
      <c r="L565" s="37"/>
      <c r="M565" s="18"/>
      <c r="N565" s="18"/>
    </row>
    <row r="566" spans="1:14" ht="42" customHeight="1">
      <c r="A566" s="413" t="s">
        <v>1</v>
      </c>
      <c r="B566" s="428" t="s">
        <v>2</v>
      </c>
      <c r="C566" s="413" t="s">
        <v>3</v>
      </c>
      <c r="D566" s="413" t="s">
        <v>4</v>
      </c>
      <c r="E566" s="432" t="s">
        <v>5</v>
      </c>
      <c r="F566" s="432" t="s">
        <v>6</v>
      </c>
      <c r="G566" s="413" t="s">
        <v>7</v>
      </c>
      <c r="H566" s="424" t="s">
        <v>8</v>
      </c>
      <c r="I566" s="413" t="s">
        <v>9</v>
      </c>
      <c r="J566" s="424" t="s">
        <v>10</v>
      </c>
      <c r="K566" s="424" t="s">
        <v>11</v>
      </c>
      <c r="L566" s="425" t="s">
        <v>12</v>
      </c>
      <c r="M566" s="426" t="s">
        <v>272</v>
      </c>
      <c r="N566" s="426" t="s">
        <v>14</v>
      </c>
    </row>
    <row r="567" spans="1:14" ht="25.5" customHeight="1">
      <c r="A567" s="413"/>
      <c r="B567" s="428"/>
      <c r="C567" s="413"/>
      <c r="D567" s="413"/>
      <c r="E567" s="433"/>
      <c r="F567" s="433"/>
      <c r="G567" s="413"/>
      <c r="H567" s="424"/>
      <c r="I567" s="413"/>
      <c r="J567" s="424"/>
      <c r="K567" s="424"/>
      <c r="L567" s="425"/>
      <c r="M567" s="427"/>
      <c r="N567" s="427"/>
    </row>
    <row r="568" spans="1:14" ht="34.5" customHeight="1">
      <c r="A568" s="2">
        <v>1</v>
      </c>
      <c r="B568" s="194" t="s">
        <v>376</v>
      </c>
      <c r="C568" s="2"/>
      <c r="D568" s="2">
        <v>300</v>
      </c>
      <c r="E568" s="42"/>
      <c r="F568" s="62"/>
      <c r="G568" s="43"/>
      <c r="H568" s="43"/>
      <c r="I568" s="33"/>
      <c r="J568" s="53">
        <f>H568*I568+H568</f>
        <v>0</v>
      </c>
      <c r="K568" s="54">
        <f>H568*D568</f>
        <v>0</v>
      </c>
      <c r="L568" s="55">
        <f>K568*I568+K568</f>
        <v>0</v>
      </c>
      <c r="M568" s="3"/>
      <c r="N568" s="3"/>
    </row>
    <row r="569" spans="1:14">
      <c r="A569" s="438"/>
      <c r="B569" s="438"/>
      <c r="C569" s="438"/>
      <c r="D569" s="438"/>
      <c r="E569" s="438"/>
      <c r="F569" s="44"/>
      <c r="G569" s="37"/>
      <c r="H569" s="38"/>
      <c r="I569" s="37"/>
      <c r="J569" s="23" t="s">
        <v>19</v>
      </c>
      <c r="K569" s="93">
        <f>SUM(K568:K568)</f>
        <v>0</v>
      </c>
      <c r="L569" s="94">
        <f>SUM(L568:L568)</f>
        <v>0</v>
      </c>
      <c r="M569" s="18"/>
      <c r="N569" s="18"/>
    </row>
    <row r="570" spans="1:14">
      <c r="A570" s="429"/>
      <c r="B570" s="429"/>
      <c r="C570" s="429"/>
      <c r="D570" s="429"/>
      <c r="E570" s="429"/>
      <c r="J570" s="23" t="s">
        <v>20</v>
      </c>
      <c r="K570" s="93">
        <f>K569/5</f>
        <v>0</v>
      </c>
      <c r="L570" s="93">
        <f>L569/5</f>
        <v>0</v>
      </c>
      <c r="M570" s="18"/>
      <c r="N570" s="18"/>
    </row>
    <row r="571" spans="1:14">
      <c r="J571" s="23" t="s">
        <v>21</v>
      </c>
      <c r="K571" s="93">
        <f>SUM(K569*1.2)</f>
        <v>0</v>
      </c>
      <c r="L571" s="93">
        <f>L569*1.2</f>
        <v>0</v>
      </c>
      <c r="M571" s="18"/>
      <c r="N571" s="18"/>
    </row>
    <row r="572" spans="1:14">
      <c r="M572" s="18"/>
      <c r="N572" s="18"/>
    </row>
    <row r="573" spans="1:14">
      <c r="A573" s="36" t="s">
        <v>0</v>
      </c>
      <c r="B573" s="84"/>
      <c r="C573" s="44"/>
      <c r="D573" s="44"/>
      <c r="E573" s="36"/>
      <c r="F573" s="44"/>
      <c r="G573" s="37"/>
      <c r="H573" s="38"/>
      <c r="I573" s="37"/>
      <c r="J573" s="38"/>
      <c r="K573" s="38"/>
      <c r="L573" s="37"/>
      <c r="M573" s="18"/>
      <c r="N573" s="18"/>
    </row>
    <row r="574" spans="1:14" ht="64.5" customHeight="1">
      <c r="A574" s="39" t="s">
        <v>1</v>
      </c>
      <c r="B574" s="100" t="s">
        <v>2</v>
      </c>
      <c r="C574" s="39" t="s">
        <v>3</v>
      </c>
      <c r="D574" s="39" t="s">
        <v>4</v>
      </c>
      <c r="E574" s="39" t="s">
        <v>5</v>
      </c>
      <c r="F574" s="39" t="s">
        <v>6</v>
      </c>
      <c r="G574" s="39" t="s">
        <v>7</v>
      </c>
      <c r="H574" s="39" t="s">
        <v>8</v>
      </c>
      <c r="I574" s="39" t="s">
        <v>9</v>
      </c>
      <c r="J574" s="39" t="s">
        <v>10</v>
      </c>
      <c r="K574" s="101" t="s">
        <v>11</v>
      </c>
      <c r="L574" s="40" t="s">
        <v>12</v>
      </c>
      <c r="M574" s="102" t="s">
        <v>13</v>
      </c>
      <c r="N574" s="102" t="s">
        <v>14</v>
      </c>
    </row>
    <row r="575" spans="1:14">
      <c r="A575" s="491">
        <v>1</v>
      </c>
      <c r="B575" s="493" t="s">
        <v>15</v>
      </c>
      <c r="C575" s="498" t="s">
        <v>16</v>
      </c>
      <c r="D575" s="449">
        <v>80</v>
      </c>
      <c r="E575" s="501"/>
      <c r="F575" s="496"/>
      <c r="G575" s="496"/>
      <c r="H575" s="481"/>
      <c r="I575" s="484"/>
      <c r="J575" s="442">
        <f>(H575*I575)+H575</f>
        <v>0</v>
      </c>
      <c r="K575" s="487">
        <f>D575*H575</f>
        <v>0</v>
      </c>
      <c r="L575" s="489">
        <f>(K575*I575)+K575</f>
        <v>0</v>
      </c>
      <c r="M575" s="449"/>
      <c r="N575" s="449"/>
    </row>
    <row r="576" spans="1:14">
      <c r="A576" s="492"/>
      <c r="B576" s="455"/>
      <c r="C576" s="499"/>
      <c r="D576" s="450"/>
      <c r="E576" s="502"/>
      <c r="F576" s="461"/>
      <c r="G576" s="461"/>
      <c r="H576" s="482"/>
      <c r="I576" s="485"/>
      <c r="J576" s="443"/>
      <c r="K576" s="488"/>
      <c r="L576" s="490"/>
      <c r="M576" s="450"/>
      <c r="N576" s="450"/>
    </row>
    <row r="577" spans="1:14">
      <c r="A577" s="492"/>
      <c r="B577" s="455"/>
      <c r="C577" s="499"/>
      <c r="D577" s="450"/>
      <c r="E577" s="502"/>
      <c r="F577" s="461"/>
      <c r="G577" s="461"/>
      <c r="H577" s="482"/>
      <c r="I577" s="485"/>
      <c r="J577" s="443"/>
      <c r="K577" s="488"/>
      <c r="L577" s="490"/>
      <c r="M577" s="450"/>
      <c r="N577" s="450"/>
    </row>
    <row r="578" spans="1:14">
      <c r="A578" s="450"/>
      <c r="B578" s="494"/>
      <c r="C578" s="499"/>
      <c r="D578" s="450"/>
      <c r="E578" s="502"/>
      <c r="F578" s="461"/>
      <c r="G578" s="461"/>
      <c r="H578" s="482"/>
      <c r="I578" s="485"/>
      <c r="J578" s="443"/>
      <c r="K578" s="488"/>
      <c r="L578" s="490"/>
      <c r="M578" s="450"/>
      <c r="N578" s="450"/>
    </row>
    <row r="579" spans="1:14">
      <c r="A579" s="450"/>
      <c r="B579" s="494"/>
      <c r="C579" s="499"/>
      <c r="D579" s="450"/>
      <c r="E579" s="502"/>
      <c r="F579" s="461"/>
      <c r="G579" s="461"/>
      <c r="H579" s="482"/>
      <c r="I579" s="485"/>
      <c r="J579" s="443"/>
      <c r="K579" s="488"/>
      <c r="L579" s="490"/>
      <c r="M579" s="450"/>
      <c r="N579" s="450"/>
    </row>
    <row r="580" spans="1:14" ht="66.75" customHeight="1">
      <c r="A580" s="417"/>
      <c r="B580" s="495"/>
      <c r="C580" s="500"/>
      <c r="D580" s="417"/>
      <c r="E580" s="503"/>
      <c r="F580" s="497"/>
      <c r="G580" s="497"/>
      <c r="H580" s="483"/>
      <c r="I580" s="486"/>
      <c r="J580" s="444"/>
      <c r="K580" s="505"/>
      <c r="L580" s="504"/>
      <c r="M580" s="417"/>
      <c r="N580" s="417"/>
    </row>
    <row r="581" spans="1:14" ht="140.25" customHeight="1">
      <c r="A581" s="3">
        <v>2</v>
      </c>
      <c r="B581" s="49" t="s">
        <v>17</v>
      </c>
      <c r="C581" s="86" t="s">
        <v>18</v>
      </c>
      <c r="D581" s="3">
        <v>20</v>
      </c>
      <c r="E581" s="223"/>
      <c r="F581" s="27"/>
      <c r="G581" s="27"/>
      <c r="H581" s="28"/>
      <c r="I581" s="46"/>
      <c r="J581" s="53">
        <f>(H581*I581)+H581</f>
        <v>0</v>
      </c>
      <c r="K581" s="54">
        <f>H581*D581</f>
        <v>0</v>
      </c>
      <c r="L581" s="224">
        <f>(K581*I581)+K581</f>
        <v>0</v>
      </c>
      <c r="M581" s="3"/>
      <c r="N581" s="3"/>
    </row>
    <row r="582" spans="1:14">
      <c r="A582" s="44"/>
      <c r="B582" s="84"/>
      <c r="C582" s="44"/>
      <c r="D582" s="44"/>
      <c r="E582" s="44"/>
      <c r="F582" s="44"/>
      <c r="G582" s="37"/>
      <c r="H582" s="37"/>
      <c r="I582" s="37"/>
      <c r="J582" s="101" t="s">
        <v>19</v>
      </c>
      <c r="K582" s="93">
        <f>SUM(K575:K581)</f>
        <v>0</v>
      </c>
      <c r="L582" s="94">
        <f>SUM(L575:L581)</f>
        <v>0</v>
      </c>
      <c r="M582" s="18"/>
      <c r="N582" s="18"/>
    </row>
    <row r="583" spans="1:14">
      <c r="A583" s="44"/>
      <c r="B583" s="84"/>
      <c r="C583" s="44"/>
      <c r="D583" s="44"/>
      <c r="E583" s="44"/>
      <c r="F583" s="44"/>
      <c r="G583" s="37"/>
      <c r="H583" s="37"/>
      <c r="I583" s="37"/>
      <c r="J583" s="23" t="s">
        <v>20</v>
      </c>
      <c r="K583" s="93">
        <f>K582/5</f>
        <v>0</v>
      </c>
      <c r="L583" s="93">
        <f>L582/5</f>
        <v>0</v>
      </c>
      <c r="M583" s="18"/>
      <c r="N583" s="18"/>
    </row>
    <row r="584" spans="1:14">
      <c r="J584" s="23" t="s">
        <v>21</v>
      </c>
      <c r="K584" s="93">
        <f>SUM(K582*1.2)</f>
        <v>0</v>
      </c>
      <c r="L584" s="93">
        <f>L582*1.2</f>
        <v>0</v>
      </c>
      <c r="M584" s="18"/>
      <c r="N584" s="18"/>
    </row>
    <row r="585" spans="1:14">
      <c r="A585" s="36" t="s">
        <v>22</v>
      </c>
      <c r="B585" s="84"/>
      <c r="C585" s="44"/>
      <c r="D585" s="44"/>
      <c r="E585" s="36"/>
      <c r="F585" s="44"/>
      <c r="G585" s="37"/>
      <c r="H585" s="38"/>
      <c r="I585" s="37"/>
      <c r="J585" s="38"/>
      <c r="K585" s="38"/>
      <c r="L585" s="37"/>
      <c r="M585" s="18"/>
      <c r="N585" s="18"/>
    </row>
    <row r="586" spans="1:14" ht="68.25" customHeight="1">
      <c r="A586" s="39" t="s">
        <v>1</v>
      </c>
      <c r="B586" s="100" t="s">
        <v>2</v>
      </c>
      <c r="C586" s="39" t="s">
        <v>3</v>
      </c>
      <c r="D586" s="39" t="s">
        <v>4</v>
      </c>
      <c r="E586" s="39" t="s">
        <v>5</v>
      </c>
      <c r="F586" s="39" t="s">
        <v>6</v>
      </c>
      <c r="G586" s="39" t="s">
        <v>7</v>
      </c>
      <c r="H586" s="39" t="s">
        <v>8</v>
      </c>
      <c r="I586" s="39" t="s">
        <v>9</v>
      </c>
      <c r="J586" s="39" t="s">
        <v>10</v>
      </c>
      <c r="K586" s="101" t="s">
        <v>11</v>
      </c>
      <c r="L586" s="40" t="s">
        <v>12</v>
      </c>
      <c r="M586" s="102" t="s">
        <v>13</v>
      </c>
      <c r="N586" s="102" t="s">
        <v>14</v>
      </c>
    </row>
    <row r="587" spans="1:14">
      <c r="A587" s="491">
        <v>1</v>
      </c>
      <c r="B587" s="493" t="s">
        <v>23</v>
      </c>
      <c r="C587" s="496" t="s">
        <v>24</v>
      </c>
      <c r="D587" s="496">
        <v>3000</v>
      </c>
      <c r="E587" s="496"/>
      <c r="F587" s="496"/>
      <c r="G587" s="496"/>
      <c r="H587" s="481"/>
      <c r="I587" s="484"/>
      <c r="J587" s="442">
        <f>(H587*I587)+H587</f>
        <v>0</v>
      </c>
      <c r="K587" s="487">
        <f>D587*H587</f>
        <v>0</v>
      </c>
      <c r="L587" s="489">
        <f>(K587*I587)+K587</f>
        <v>0</v>
      </c>
      <c r="M587" s="449"/>
      <c r="N587" s="449"/>
    </row>
    <row r="588" spans="1:14">
      <c r="A588" s="492"/>
      <c r="B588" s="455"/>
      <c r="C588" s="461"/>
      <c r="D588" s="461"/>
      <c r="E588" s="461"/>
      <c r="F588" s="461"/>
      <c r="G588" s="461"/>
      <c r="H588" s="482"/>
      <c r="I588" s="485"/>
      <c r="J588" s="443"/>
      <c r="K588" s="488"/>
      <c r="L588" s="490"/>
      <c r="M588" s="450"/>
      <c r="N588" s="450"/>
    </row>
    <row r="589" spans="1:14">
      <c r="A589" s="492"/>
      <c r="B589" s="455"/>
      <c r="C589" s="461"/>
      <c r="D589" s="461"/>
      <c r="E589" s="461"/>
      <c r="F589" s="461"/>
      <c r="G589" s="461"/>
      <c r="H589" s="482"/>
      <c r="I589" s="485"/>
      <c r="J589" s="443"/>
      <c r="K589" s="488"/>
      <c r="L589" s="490"/>
      <c r="M589" s="450"/>
      <c r="N589" s="450"/>
    </row>
    <row r="590" spans="1:14">
      <c r="A590" s="450"/>
      <c r="B590" s="494"/>
      <c r="C590" s="461"/>
      <c r="D590" s="461"/>
      <c r="E590" s="461"/>
      <c r="F590" s="461"/>
      <c r="G590" s="461"/>
      <c r="H590" s="482"/>
      <c r="I590" s="485"/>
      <c r="J590" s="443"/>
      <c r="K590" s="488"/>
      <c r="L590" s="490"/>
      <c r="M590" s="450"/>
      <c r="N590" s="450"/>
    </row>
    <row r="591" spans="1:14">
      <c r="A591" s="450"/>
      <c r="B591" s="494"/>
      <c r="C591" s="461"/>
      <c r="D591" s="461"/>
      <c r="E591" s="461"/>
      <c r="F591" s="461"/>
      <c r="G591" s="461"/>
      <c r="H591" s="482"/>
      <c r="I591" s="485"/>
      <c r="J591" s="443"/>
      <c r="K591" s="488"/>
      <c r="L591" s="490"/>
      <c r="M591" s="450"/>
      <c r="N591" s="450"/>
    </row>
    <row r="592" spans="1:14">
      <c r="A592" s="417"/>
      <c r="B592" s="495"/>
      <c r="C592" s="497"/>
      <c r="D592" s="497"/>
      <c r="E592" s="497"/>
      <c r="F592" s="497"/>
      <c r="G592" s="497"/>
      <c r="H592" s="483"/>
      <c r="I592" s="486"/>
      <c r="J592" s="443"/>
      <c r="K592" s="488"/>
      <c r="L592" s="490"/>
      <c r="M592" s="417"/>
      <c r="N592" s="417"/>
    </row>
    <row r="593" spans="1:14">
      <c r="A593" s="44"/>
      <c r="B593" s="84"/>
      <c r="C593" s="44"/>
      <c r="D593" s="44"/>
      <c r="E593" s="44"/>
      <c r="F593" s="44"/>
      <c r="G593" s="37"/>
      <c r="H593" s="37"/>
      <c r="I593" s="37"/>
      <c r="J593" s="101" t="s">
        <v>19</v>
      </c>
      <c r="K593" s="93">
        <f>SUM(K587)</f>
        <v>0</v>
      </c>
      <c r="L593" s="94">
        <f>SUM(L587)</f>
        <v>0</v>
      </c>
      <c r="M593" s="18"/>
      <c r="N593" s="18"/>
    </row>
    <row r="594" spans="1:14">
      <c r="A594" s="44"/>
      <c r="B594" s="84"/>
      <c r="C594" s="44"/>
      <c r="D594" s="44"/>
      <c r="E594" s="44"/>
      <c r="F594" s="44"/>
      <c r="G594" s="37"/>
      <c r="H594" s="37"/>
      <c r="I594" s="37"/>
      <c r="J594" s="23" t="s">
        <v>20</v>
      </c>
      <c r="K594" s="93">
        <f>K593/5</f>
        <v>0</v>
      </c>
      <c r="L594" s="93">
        <f>L593/5</f>
        <v>0</v>
      </c>
      <c r="M594" s="18"/>
      <c r="N594" s="18"/>
    </row>
    <row r="595" spans="1:14">
      <c r="J595" s="23" t="s">
        <v>21</v>
      </c>
      <c r="K595" s="93">
        <f>SUM(K593*1.2)</f>
        <v>0</v>
      </c>
      <c r="L595" s="93">
        <f>L593*1.2</f>
        <v>0</v>
      </c>
      <c r="M595" s="18"/>
      <c r="N595" s="18"/>
    </row>
    <row r="596" spans="1:14">
      <c r="A596" s="36" t="s">
        <v>25</v>
      </c>
      <c r="B596" s="84"/>
      <c r="C596" s="44"/>
      <c r="D596" s="44"/>
      <c r="E596" s="36"/>
      <c r="F596" s="44"/>
      <c r="G596" s="37"/>
      <c r="H596" s="38"/>
      <c r="I596" s="38"/>
      <c r="J596" s="38"/>
      <c r="K596" s="38"/>
      <c r="L596" s="37"/>
      <c r="M596" s="18"/>
      <c r="N596" s="18"/>
    </row>
    <row r="597" spans="1:14" ht="62.25" customHeight="1">
      <c r="A597" s="39" t="s">
        <v>1</v>
      </c>
      <c r="B597" s="100" t="s">
        <v>2</v>
      </c>
      <c r="C597" s="39" t="s">
        <v>3</v>
      </c>
      <c r="D597" s="39" t="s">
        <v>4</v>
      </c>
      <c r="E597" s="39" t="s">
        <v>5</v>
      </c>
      <c r="F597" s="39" t="s">
        <v>6</v>
      </c>
      <c r="G597" s="39" t="s">
        <v>7</v>
      </c>
      <c r="H597" s="39" t="s">
        <v>8</v>
      </c>
      <c r="I597" s="39" t="s">
        <v>9</v>
      </c>
      <c r="J597" s="39" t="s">
        <v>10</v>
      </c>
      <c r="K597" s="101" t="s">
        <v>11</v>
      </c>
      <c r="L597" s="40" t="s">
        <v>12</v>
      </c>
      <c r="M597" s="102" t="s">
        <v>13</v>
      </c>
      <c r="N597" s="102" t="s">
        <v>14</v>
      </c>
    </row>
    <row r="598" spans="1:14" ht="21">
      <c r="A598" s="27">
        <v>1</v>
      </c>
      <c r="B598" s="4" t="s">
        <v>26</v>
      </c>
      <c r="C598" s="1"/>
      <c r="D598" s="1" t="s">
        <v>27</v>
      </c>
      <c r="E598" s="27"/>
      <c r="F598" s="2"/>
      <c r="G598" s="3"/>
      <c r="H598" s="32"/>
      <c r="I598" s="33"/>
      <c r="J598" s="109">
        <f>H598*I598+H598</f>
        <v>0</v>
      </c>
      <c r="K598" s="51">
        <f>H598*D598</f>
        <v>0</v>
      </c>
      <c r="L598" s="52">
        <f>K598*I598+K598</f>
        <v>0</v>
      </c>
      <c r="M598" s="3"/>
      <c r="N598" s="3"/>
    </row>
    <row r="599" spans="1:14" ht="21">
      <c r="A599" s="27">
        <v>2</v>
      </c>
      <c r="B599" s="4" t="s">
        <v>28</v>
      </c>
      <c r="C599" s="1"/>
      <c r="D599" s="1" t="s">
        <v>29</v>
      </c>
      <c r="E599" s="27"/>
      <c r="F599" s="2"/>
      <c r="G599" s="91"/>
      <c r="H599" s="32"/>
      <c r="I599" s="33"/>
      <c r="J599" s="117">
        <f>H599*I599+H599</f>
        <v>0</v>
      </c>
      <c r="K599" s="54">
        <f>H599*D599</f>
        <v>0</v>
      </c>
      <c r="L599" s="55">
        <f>K599*I599+K599</f>
        <v>0</v>
      </c>
      <c r="M599" s="3"/>
      <c r="N599" s="3"/>
    </row>
    <row r="600" spans="1:14">
      <c r="A600" s="44"/>
      <c r="B600" s="84"/>
      <c r="C600" s="44"/>
      <c r="D600" s="44"/>
      <c r="E600" s="44"/>
      <c r="F600" s="44"/>
      <c r="G600" s="37"/>
      <c r="H600" s="38"/>
      <c r="I600" s="37"/>
      <c r="J600" s="23" t="s">
        <v>19</v>
      </c>
      <c r="K600" s="93">
        <f>SUM(K598:K599)</f>
        <v>0</v>
      </c>
      <c r="L600" s="94">
        <f>SUM(L598:L599)</f>
        <v>0</v>
      </c>
      <c r="M600" s="18"/>
      <c r="N600" s="18"/>
    </row>
    <row r="601" spans="1:14">
      <c r="A601" s="44"/>
      <c r="B601" s="84"/>
      <c r="C601" s="44"/>
      <c r="D601" s="44"/>
      <c r="E601" s="44"/>
      <c r="F601" s="44"/>
      <c r="G601" s="37"/>
      <c r="H601" s="38"/>
      <c r="I601" s="37"/>
      <c r="J601" s="23" t="s">
        <v>20</v>
      </c>
      <c r="K601" s="93">
        <f>K600/5</f>
        <v>0</v>
      </c>
      <c r="L601" s="93">
        <f>L600/5</f>
        <v>0</v>
      </c>
      <c r="M601" s="18"/>
      <c r="N601" s="18"/>
    </row>
    <row r="602" spans="1:14">
      <c r="J602" s="23" t="s">
        <v>21</v>
      </c>
      <c r="K602" s="93">
        <f>SUM(K600*1.2)</f>
        <v>0</v>
      </c>
      <c r="L602" s="93">
        <f>L600*1.2</f>
        <v>0</v>
      </c>
      <c r="M602" s="18"/>
      <c r="N602" s="18"/>
    </row>
    <row r="603" spans="1:14">
      <c r="A603" s="36" t="s">
        <v>30</v>
      </c>
      <c r="B603" s="119"/>
      <c r="C603" s="36"/>
      <c r="D603" s="44"/>
      <c r="E603" s="44"/>
      <c r="F603" s="44"/>
      <c r="G603" s="37"/>
      <c r="H603" s="38"/>
      <c r="I603" s="37"/>
      <c r="J603" s="38"/>
      <c r="K603" s="38"/>
      <c r="L603" s="37"/>
      <c r="M603" s="18"/>
      <c r="N603" s="18"/>
    </row>
    <row r="604" spans="1:14" ht="63">
      <c r="A604" s="39" t="s">
        <v>1</v>
      </c>
      <c r="B604" s="100" t="s">
        <v>2</v>
      </c>
      <c r="C604" s="39" t="s">
        <v>3</v>
      </c>
      <c r="D604" s="39" t="s">
        <v>4</v>
      </c>
      <c r="E604" s="39" t="s">
        <v>5</v>
      </c>
      <c r="F604" s="39" t="s">
        <v>6</v>
      </c>
      <c r="G604" s="39" t="s">
        <v>31</v>
      </c>
      <c r="H604" s="39" t="s">
        <v>8</v>
      </c>
      <c r="I604" s="39" t="s">
        <v>9</v>
      </c>
      <c r="J604" s="39" t="s">
        <v>10</v>
      </c>
      <c r="K604" s="101" t="s">
        <v>11</v>
      </c>
      <c r="L604" s="39" t="s">
        <v>12</v>
      </c>
      <c r="M604" s="102" t="s">
        <v>13</v>
      </c>
      <c r="N604" s="102" t="s">
        <v>14</v>
      </c>
    </row>
    <row r="605" spans="1:14" ht="217.5" customHeight="1">
      <c r="A605" s="2">
        <v>1</v>
      </c>
      <c r="B605" s="4" t="s">
        <v>32</v>
      </c>
      <c r="C605" s="1"/>
      <c r="D605" s="2">
        <v>20</v>
      </c>
      <c r="E605" s="91"/>
      <c r="F605" s="2"/>
      <c r="G605" s="27"/>
      <c r="H605" s="32"/>
      <c r="I605" s="33"/>
      <c r="J605" s="53">
        <f>H605*I605+H605</f>
        <v>0</v>
      </c>
      <c r="K605" s="54">
        <f>H605*D605</f>
        <v>0</v>
      </c>
      <c r="L605" s="55">
        <f>K605*I605+K605</f>
        <v>0</v>
      </c>
      <c r="M605" s="3"/>
      <c r="N605" s="3"/>
    </row>
    <row r="606" spans="1:14">
      <c r="A606" s="44"/>
      <c r="B606" s="84"/>
      <c r="C606" s="44"/>
      <c r="D606" s="44"/>
      <c r="E606" s="44"/>
      <c r="F606" s="44"/>
      <c r="G606" s="37"/>
      <c r="H606" s="38"/>
      <c r="I606" s="37"/>
      <c r="J606" s="23" t="s">
        <v>19</v>
      </c>
      <c r="K606" s="93">
        <f>SUM(K605:K605)</f>
        <v>0</v>
      </c>
      <c r="L606" s="94">
        <f>SUM(L605:L605)</f>
        <v>0</v>
      </c>
      <c r="M606" s="18"/>
      <c r="N606" s="18"/>
    </row>
    <row r="607" spans="1:14">
      <c r="A607" s="44"/>
      <c r="B607" s="84"/>
      <c r="C607" s="44"/>
      <c r="D607" s="44"/>
      <c r="E607" s="44"/>
      <c r="F607" s="44"/>
      <c r="G607" s="37"/>
      <c r="H607" s="38"/>
      <c r="I607" s="37"/>
      <c r="J607" s="23" t="s">
        <v>20</v>
      </c>
      <c r="K607" s="93">
        <f>K606/5</f>
        <v>0</v>
      </c>
      <c r="L607" s="93">
        <f>L606/5</f>
        <v>0</v>
      </c>
      <c r="M607" s="18"/>
      <c r="N607" s="18"/>
    </row>
    <row r="608" spans="1:14">
      <c r="A608" s="44"/>
      <c r="B608" s="84"/>
      <c r="C608" s="44"/>
      <c r="D608" s="44"/>
      <c r="E608" s="44"/>
      <c r="F608" s="44"/>
      <c r="G608" s="37"/>
      <c r="H608" s="38"/>
      <c r="I608" s="37"/>
      <c r="J608" s="23" t="s">
        <v>21</v>
      </c>
      <c r="K608" s="93">
        <f>SUM(K606*1.2)</f>
        <v>0</v>
      </c>
      <c r="L608" s="93">
        <f>L606*1.2</f>
        <v>0</v>
      </c>
      <c r="M608" s="18"/>
      <c r="N608" s="18"/>
    </row>
    <row r="609" spans="1:14">
      <c r="A609" s="36" t="s">
        <v>33</v>
      </c>
      <c r="B609" s="84"/>
      <c r="C609" s="44"/>
      <c r="D609" s="37"/>
      <c r="E609" s="36"/>
      <c r="F609" s="37"/>
      <c r="G609" s="37"/>
      <c r="H609" s="38"/>
      <c r="I609" s="38"/>
      <c r="J609" s="37"/>
      <c r="K609" s="37"/>
      <c r="L609" s="37"/>
      <c r="M609" s="18"/>
      <c r="N609" s="18"/>
    </row>
    <row r="610" spans="1:14" ht="69" customHeight="1">
      <c r="A610" s="39" t="s">
        <v>1</v>
      </c>
      <c r="B610" s="100" t="s">
        <v>2</v>
      </c>
      <c r="C610" s="39" t="s">
        <v>3</v>
      </c>
      <c r="D610" s="39" t="s">
        <v>4</v>
      </c>
      <c r="E610" s="39" t="s">
        <v>5</v>
      </c>
      <c r="F610" s="39" t="s">
        <v>6</v>
      </c>
      <c r="G610" s="39" t="s">
        <v>31</v>
      </c>
      <c r="H610" s="39" t="s">
        <v>8</v>
      </c>
      <c r="I610" s="39" t="s">
        <v>9</v>
      </c>
      <c r="J610" s="39" t="s">
        <v>10</v>
      </c>
      <c r="K610" s="101" t="s">
        <v>11</v>
      </c>
      <c r="L610" s="39" t="s">
        <v>12</v>
      </c>
      <c r="M610" s="102" t="s">
        <v>13</v>
      </c>
      <c r="N610" s="102" t="s">
        <v>14</v>
      </c>
    </row>
    <row r="611" spans="1:14" ht="28.5" customHeight="1">
      <c r="A611" s="2">
        <v>1</v>
      </c>
      <c r="B611" s="4" t="s">
        <v>34</v>
      </c>
      <c r="C611" s="27"/>
      <c r="D611" s="27">
        <v>3000</v>
      </c>
      <c r="E611" s="27"/>
      <c r="F611" s="27"/>
      <c r="G611" s="27"/>
      <c r="H611" s="28"/>
      <c r="I611" s="33"/>
      <c r="J611" s="117">
        <f>H611*I611+H611</f>
        <v>0</v>
      </c>
      <c r="K611" s="54">
        <f>H611*D611</f>
        <v>0</v>
      </c>
      <c r="L611" s="55">
        <f>K611*I611+K611</f>
        <v>0</v>
      </c>
      <c r="M611" s="3"/>
      <c r="N611" s="3"/>
    </row>
    <row r="612" spans="1:14">
      <c r="A612" s="44"/>
      <c r="B612" s="84"/>
      <c r="C612" s="44"/>
      <c r="D612" s="44"/>
      <c r="E612" s="44"/>
      <c r="F612" s="44"/>
      <c r="G612" s="37"/>
      <c r="H612" s="37"/>
      <c r="I612" s="37"/>
      <c r="J612" s="101" t="s">
        <v>19</v>
      </c>
      <c r="K612" s="93">
        <f>SUM(K611)</f>
        <v>0</v>
      </c>
      <c r="L612" s="94">
        <f>SUM(L611)</f>
        <v>0</v>
      </c>
      <c r="M612" s="18"/>
      <c r="N612" s="18"/>
    </row>
    <row r="613" spans="1:14">
      <c r="A613" s="44"/>
      <c r="B613" s="84"/>
      <c r="C613" s="44"/>
      <c r="D613" s="44"/>
      <c r="E613" s="44"/>
      <c r="F613" s="44"/>
      <c r="G613" s="37"/>
      <c r="H613" s="37"/>
      <c r="I613" s="37"/>
      <c r="J613" s="23" t="s">
        <v>20</v>
      </c>
      <c r="K613" s="93">
        <f>K612/5</f>
        <v>0</v>
      </c>
      <c r="L613" s="93">
        <f>L612/5</f>
        <v>0</v>
      </c>
      <c r="M613" s="18"/>
      <c r="N613" s="18"/>
    </row>
    <row r="614" spans="1:14">
      <c r="A614" s="44"/>
      <c r="B614" s="84"/>
      <c r="C614" s="44"/>
      <c r="D614" s="44"/>
      <c r="E614" s="44"/>
      <c r="F614" s="44"/>
      <c r="G614" s="37"/>
      <c r="H614" s="37"/>
      <c r="I614" s="37"/>
      <c r="J614" s="23" t="s">
        <v>21</v>
      </c>
      <c r="K614" s="93">
        <f>SUM(K612*1.2)</f>
        <v>0</v>
      </c>
      <c r="L614" s="93">
        <f>L612*1.2</f>
        <v>0</v>
      </c>
      <c r="M614" s="18"/>
      <c r="N614" s="18"/>
    </row>
    <row r="615" spans="1:14">
      <c r="A615" s="25" t="s">
        <v>35</v>
      </c>
      <c r="M615" s="18"/>
      <c r="N615" s="18"/>
    </row>
    <row r="616" spans="1:14" ht="15" customHeight="1">
      <c r="A616" s="432" t="s">
        <v>1</v>
      </c>
      <c r="B616" s="436" t="s">
        <v>2</v>
      </c>
      <c r="C616" s="432" t="s">
        <v>3</v>
      </c>
      <c r="D616" s="432" t="s">
        <v>4</v>
      </c>
      <c r="E616" s="432" t="s">
        <v>5</v>
      </c>
      <c r="F616" s="432" t="s">
        <v>6</v>
      </c>
      <c r="G616" s="432" t="s">
        <v>7</v>
      </c>
      <c r="H616" s="430" t="s">
        <v>8</v>
      </c>
      <c r="I616" s="432" t="s">
        <v>9</v>
      </c>
      <c r="J616" s="430" t="s">
        <v>10</v>
      </c>
      <c r="K616" s="430" t="s">
        <v>11</v>
      </c>
      <c r="L616" s="434" t="s">
        <v>12</v>
      </c>
      <c r="M616" s="426" t="s">
        <v>13</v>
      </c>
      <c r="N616" s="426" t="s">
        <v>14</v>
      </c>
    </row>
    <row r="617" spans="1:14" ht="51" customHeight="1">
      <c r="A617" s="433"/>
      <c r="B617" s="437"/>
      <c r="C617" s="433"/>
      <c r="D617" s="433"/>
      <c r="E617" s="433"/>
      <c r="F617" s="433"/>
      <c r="G617" s="433"/>
      <c r="H617" s="431"/>
      <c r="I617" s="433"/>
      <c r="J617" s="431"/>
      <c r="K617" s="431"/>
      <c r="L617" s="435"/>
      <c r="M617" s="427"/>
      <c r="N617" s="427"/>
    </row>
    <row r="618" spans="1:14" ht="30" customHeight="1">
      <c r="A618" s="2">
        <v>1</v>
      </c>
      <c r="B618" s="111" t="s">
        <v>36</v>
      </c>
      <c r="C618" s="2" t="s">
        <v>37</v>
      </c>
      <c r="D618" s="2">
        <v>100</v>
      </c>
      <c r="E618" s="62"/>
      <c r="F618" s="62"/>
      <c r="G618" s="43"/>
      <c r="H618" s="43"/>
      <c r="I618" s="33"/>
      <c r="J618" s="53">
        <f>H618*I618+H618</f>
        <v>0</v>
      </c>
      <c r="K618" s="54">
        <f>H618*D618</f>
        <v>0</v>
      </c>
      <c r="L618" s="55">
        <f>K618*I618+K618</f>
        <v>0</v>
      </c>
      <c r="M618" s="3"/>
      <c r="N618" s="3"/>
    </row>
    <row r="619" spans="1:14">
      <c r="A619" s="438"/>
      <c r="B619" s="438"/>
      <c r="C619" s="438"/>
      <c r="D619" s="438"/>
      <c r="E619" s="438"/>
      <c r="F619" s="44"/>
      <c r="G619" s="37"/>
      <c r="H619" s="38"/>
      <c r="I619" s="37"/>
      <c r="J619" s="23" t="s">
        <v>19</v>
      </c>
      <c r="K619" s="93">
        <f>SUM(K618:K618)</f>
        <v>0</v>
      </c>
      <c r="L619" s="94">
        <f>SUM(L618:L618)</f>
        <v>0</v>
      </c>
      <c r="M619" s="18"/>
      <c r="N619" s="18"/>
    </row>
    <row r="620" spans="1:14">
      <c r="J620" s="23" t="s">
        <v>20</v>
      </c>
      <c r="K620" s="93">
        <f>K619/5</f>
        <v>0</v>
      </c>
      <c r="L620" s="93">
        <f>L619/5</f>
        <v>0</v>
      </c>
      <c r="M620" s="18"/>
      <c r="N620" s="18"/>
    </row>
    <row r="621" spans="1:14">
      <c r="J621" s="23" t="s">
        <v>21</v>
      </c>
      <c r="K621" s="93">
        <f>SUM(K619*1.2)</f>
        <v>0</v>
      </c>
      <c r="L621" s="93">
        <f>L619*1.2</f>
        <v>0</v>
      </c>
      <c r="M621" s="18"/>
      <c r="N621" s="18"/>
    </row>
    <row r="622" spans="1:14">
      <c r="A622" s="25" t="s">
        <v>38</v>
      </c>
      <c r="M622" s="18"/>
      <c r="N622" s="18"/>
    </row>
    <row r="623" spans="1:14" ht="42" customHeight="1">
      <c r="A623" s="413" t="s">
        <v>1</v>
      </c>
      <c r="B623" s="428" t="s">
        <v>2</v>
      </c>
      <c r="C623" s="413" t="s">
        <v>3</v>
      </c>
      <c r="D623" s="413" t="s">
        <v>4</v>
      </c>
      <c r="E623" s="432" t="s">
        <v>5</v>
      </c>
      <c r="F623" s="432" t="s">
        <v>6</v>
      </c>
      <c r="G623" s="413" t="s">
        <v>7</v>
      </c>
      <c r="H623" s="424" t="s">
        <v>8</v>
      </c>
      <c r="I623" s="413" t="s">
        <v>9</v>
      </c>
      <c r="J623" s="424" t="s">
        <v>10</v>
      </c>
      <c r="K623" s="424" t="s">
        <v>11</v>
      </c>
      <c r="L623" s="425" t="s">
        <v>12</v>
      </c>
      <c r="M623" s="426" t="s">
        <v>13</v>
      </c>
      <c r="N623" s="426" t="s">
        <v>14</v>
      </c>
    </row>
    <row r="624" spans="1:14" ht="25.5" customHeight="1">
      <c r="A624" s="413"/>
      <c r="B624" s="428"/>
      <c r="C624" s="413"/>
      <c r="D624" s="413"/>
      <c r="E624" s="433"/>
      <c r="F624" s="433"/>
      <c r="G624" s="413"/>
      <c r="H624" s="424"/>
      <c r="I624" s="413"/>
      <c r="J624" s="424"/>
      <c r="K624" s="424"/>
      <c r="L624" s="425"/>
      <c r="M624" s="427"/>
      <c r="N624" s="427"/>
    </row>
    <row r="625" spans="1:14" ht="52.5">
      <c r="A625" s="79">
        <v>1</v>
      </c>
      <c r="B625" s="194" t="s">
        <v>39</v>
      </c>
      <c r="C625" s="30" t="s">
        <v>40</v>
      </c>
      <c r="D625" s="2">
        <v>20</v>
      </c>
      <c r="E625" s="42"/>
      <c r="F625" s="62"/>
      <c r="G625" s="53"/>
      <c r="H625" s="53"/>
      <c r="I625" s="156"/>
      <c r="J625" s="53">
        <f>H625*I625+H625</f>
        <v>0</v>
      </c>
      <c r="K625" s="54">
        <f>H625*D625</f>
        <v>0</v>
      </c>
      <c r="L625" s="55">
        <f>K625*I625+K625</f>
        <v>0</v>
      </c>
      <c r="M625" s="3"/>
      <c r="N625" s="3"/>
    </row>
    <row r="626" spans="1:14" ht="52.5">
      <c r="A626" s="2">
        <v>2</v>
      </c>
      <c r="B626" s="5" t="s">
        <v>41</v>
      </c>
      <c r="C626" s="27" t="s">
        <v>42</v>
      </c>
      <c r="D626" s="2">
        <v>20</v>
      </c>
      <c r="E626" s="42"/>
      <c r="F626" s="62"/>
      <c r="G626" s="43"/>
      <c r="H626" s="43"/>
      <c r="I626" s="33"/>
      <c r="J626" s="53">
        <f>H626*I626+H626</f>
        <v>0</v>
      </c>
      <c r="K626" s="54">
        <f>H626*D626</f>
        <v>0</v>
      </c>
      <c r="L626" s="55">
        <f>K626*I626+K626</f>
        <v>0</v>
      </c>
      <c r="M626" s="3"/>
      <c r="N626" s="3"/>
    </row>
    <row r="627" spans="1:14">
      <c r="A627" s="409"/>
      <c r="B627" s="409"/>
      <c r="C627" s="409"/>
      <c r="D627" s="409"/>
      <c r="E627" s="409"/>
      <c r="F627" s="44"/>
      <c r="G627" s="37"/>
      <c r="H627" s="38"/>
      <c r="I627" s="37"/>
      <c r="J627" s="23" t="s">
        <v>19</v>
      </c>
      <c r="K627" s="93">
        <f>SUM(K625:K626)</f>
        <v>0</v>
      </c>
      <c r="L627" s="94">
        <f>SUM(L625:L626)</f>
        <v>0</v>
      </c>
      <c r="M627" s="18"/>
      <c r="N627" s="18"/>
    </row>
    <row r="628" spans="1:14">
      <c r="J628" s="23" t="s">
        <v>20</v>
      </c>
      <c r="K628" s="93">
        <f>K627/5</f>
        <v>0</v>
      </c>
      <c r="L628" s="93">
        <f>L627/5</f>
        <v>0</v>
      </c>
      <c r="M628" s="18"/>
      <c r="N628" s="18"/>
    </row>
    <row r="629" spans="1:14">
      <c r="J629" s="23" t="s">
        <v>21</v>
      </c>
      <c r="K629" s="93">
        <f>SUM(K627*1.2)</f>
        <v>0</v>
      </c>
      <c r="L629" s="93">
        <f>L627*1.2</f>
        <v>0</v>
      </c>
      <c r="M629" s="18"/>
      <c r="N629" s="18"/>
    </row>
    <row r="630" spans="1:14">
      <c r="A630" s="25" t="s">
        <v>43</v>
      </c>
      <c r="M630" s="18"/>
      <c r="N630" s="18"/>
    </row>
    <row r="631" spans="1:14" ht="42" customHeight="1">
      <c r="A631" s="478" t="s">
        <v>1</v>
      </c>
      <c r="B631" s="479" t="s">
        <v>2</v>
      </c>
      <c r="C631" s="478" t="s">
        <v>3</v>
      </c>
      <c r="D631" s="478" t="s">
        <v>4</v>
      </c>
      <c r="E631" s="432" t="s">
        <v>5</v>
      </c>
      <c r="F631" s="478" t="s">
        <v>6</v>
      </c>
      <c r="G631" s="478" t="s">
        <v>7</v>
      </c>
      <c r="H631" s="477" t="s">
        <v>8</v>
      </c>
      <c r="I631" s="478" t="s">
        <v>9</v>
      </c>
      <c r="J631" s="477" t="s">
        <v>10</v>
      </c>
      <c r="K631" s="477" t="s">
        <v>11</v>
      </c>
      <c r="L631" s="480" t="s">
        <v>12</v>
      </c>
      <c r="M631" s="426" t="s">
        <v>13</v>
      </c>
      <c r="N631" s="426" t="s">
        <v>14</v>
      </c>
    </row>
    <row r="632" spans="1:14" ht="26.25" customHeight="1">
      <c r="A632" s="478"/>
      <c r="B632" s="479"/>
      <c r="C632" s="478"/>
      <c r="D632" s="478"/>
      <c r="E632" s="433"/>
      <c r="F632" s="478"/>
      <c r="G632" s="478"/>
      <c r="H632" s="477"/>
      <c r="I632" s="478"/>
      <c r="J632" s="477"/>
      <c r="K632" s="477"/>
      <c r="L632" s="480"/>
      <c r="M632" s="427"/>
      <c r="N632" s="427"/>
    </row>
    <row r="633" spans="1:14" ht="48.75" customHeight="1">
      <c r="A633" s="3">
        <v>1</v>
      </c>
      <c r="B633" s="4" t="s">
        <v>44</v>
      </c>
      <c r="C633" s="3" t="s">
        <v>37</v>
      </c>
      <c r="D633" s="3">
        <v>66000</v>
      </c>
      <c r="E633" s="11"/>
      <c r="F633" s="6"/>
      <c r="G633" s="7"/>
      <c r="H633" s="7"/>
      <c r="I633" s="8"/>
      <c r="J633" s="7">
        <f>H633*I633+H633</f>
        <v>0</v>
      </c>
      <c r="K633" s="9">
        <f>H633*D633</f>
        <v>0</v>
      </c>
      <c r="L633" s="10">
        <f>(K633*I633)+K633</f>
        <v>0</v>
      </c>
      <c r="M633" s="3"/>
      <c r="N633" s="3"/>
    </row>
    <row r="634" spans="1:14" ht="42.75" customHeight="1">
      <c r="A634" s="3">
        <v>2</v>
      </c>
      <c r="B634" s="4" t="s">
        <v>518</v>
      </c>
      <c r="C634" s="3"/>
      <c r="D634" s="3">
        <v>17000</v>
      </c>
      <c r="E634" s="5"/>
      <c r="F634" s="6"/>
      <c r="G634" s="7"/>
      <c r="H634" s="7"/>
      <c r="I634" s="8"/>
      <c r="J634" s="7">
        <f>H634*I634+H634</f>
        <v>0</v>
      </c>
      <c r="K634" s="9">
        <f>H634*D634</f>
        <v>0</v>
      </c>
      <c r="L634" s="10">
        <f>(K634*I634)+K634</f>
        <v>0</v>
      </c>
      <c r="M634" s="3"/>
      <c r="N634" s="3"/>
    </row>
    <row r="635" spans="1:14" ht="20.25" customHeight="1">
      <c r="A635" s="3">
        <v>3</v>
      </c>
      <c r="B635" s="4" t="s">
        <v>45</v>
      </c>
      <c r="C635" s="3"/>
      <c r="D635" s="3">
        <v>500</v>
      </c>
      <c r="E635" s="11"/>
      <c r="F635" s="6"/>
      <c r="G635" s="7"/>
      <c r="H635" s="7"/>
      <c r="I635" s="8"/>
      <c r="J635" s="7">
        <f>H635*I635+H635</f>
        <v>0</v>
      </c>
      <c r="K635" s="9">
        <f>H635*D635</f>
        <v>0</v>
      </c>
      <c r="L635" s="10">
        <f>(K635*I635)+K635</f>
        <v>0</v>
      </c>
      <c r="M635" s="3"/>
      <c r="N635" s="3"/>
    </row>
    <row r="636" spans="1:14" ht="28.5" customHeight="1">
      <c r="A636" s="3">
        <v>4</v>
      </c>
      <c r="B636" s="4" t="s">
        <v>46</v>
      </c>
      <c r="C636" s="3"/>
      <c r="D636" s="3">
        <v>4</v>
      </c>
      <c r="E636" s="11"/>
      <c r="F636" s="6"/>
      <c r="G636" s="7"/>
      <c r="H636" s="7"/>
      <c r="I636" s="8"/>
      <c r="J636" s="12">
        <f>H636*I636+H636</f>
        <v>0</v>
      </c>
      <c r="K636" s="13">
        <f>H636*D636</f>
        <v>0</v>
      </c>
      <c r="L636" s="14">
        <f>(K636*I636)+K636</f>
        <v>0</v>
      </c>
      <c r="M636" s="3"/>
      <c r="N636" s="3"/>
    </row>
    <row r="637" spans="1:14" ht="15" customHeight="1">
      <c r="A637" s="15" t="s">
        <v>47</v>
      </c>
      <c r="B637" s="16"/>
      <c r="C637" s="16"/>
      <c r="D637" s="16"/>
      <c r="E637" s="16"/>
      <c r="F637" s="17"/>
      <c r="G637" s="18"/>
      <c r="H637" s="19"/>
      <c r="I637" s="18"/>
      <c r="J637" s="20" t="s">
        <v>19</v>
      </c>
      <c r="K637" s="21">
        <f>SUM(K633:K636)</f>
        <v>0</v>
      </c>
      <c r="L637" s="22">
        <f>SUM(L633:L636)</f>
        <v>0</v>
      </c>
      <c r="M637" s="18"/>
      <c r="N637" s="18"/>
    </row>
    <row r="638" spans="1:14" ht="15" customHeight="1">
      <c r="A638" s="16"/>
      <c r="B638" s="16"/>
      <c r="C638" s="16"/>
      <c r="D638" s="16"/>
      <c r="E638" s="16"/>
      <c r="F638" s="17"/>
      <c r="G638" s="18"/>
      <c r="H638" s="19"/>
      <c r="I638" s="18"/>
      <c r="J638" s="23" t="s">
        <v>20</v>
      </c>
      <c r="K638" s="21">
        <f>K637/5</f>
        <v>0</v>
      </c>
      <c r="L638" s="21">
        <f>L637/5</f>
        <v>0</v>
      </c>
      <c r="M638" s="18"/>
      <c r="N638" s="18"/>
    </row>
    <row r="639" spans="1:14">
      <c r="A639" s="16"/>
      <c r="B639" s="16"/>
      <c r="C639" s="16"/>
      <c r="D639" s="16"/>
      <c r="E639" s="16"/>
      <c r="J639" s="23" t="s">
        <v>21</v>
      </c>
      <c r="K639" s="21">
        <f>SUM(K637*1.2)</f>
        <v>0</v>
      </c>
      <c r="L639" s="21">
        <f>L637*1.2</f>
        <v>0</v>
      </c>
      <c r="M639" s="18"/>
      <c r="N639" s="18"/>
    </row>
    <row r="640" spans="1:14">
      <c r="A640" s="25" t="s">
        <v>48</v>
      </c>
      <c r="M640" s="18"/>
      <c r="N640" s="18"/>
    </row>
    <row r="641" spans="1:14" ht="63.75" customHeight="1">
      <c r="A641" s="39" t="s">
        <v>1</v>
      </c>
      <c r="B641" s="100" t="s">
        <v>2</v>
      </c>
      <c r="C641" s="39" t="s">
        <v>3</v>
      </c>
      <c r="D641" s="39" t="s">
        <v>4</v>
      </c>
      <c r="E641" s="39" t="s">
        <v>5</v>
      </c>
      <c r="F641" s="39" t="s">
        <v>6</v>
      </c>
      <c r="G641" s="39" t="s">
        <v>7</v>
      </c>
      <c r="H641" s="39" t="s">
        <v>8</v>
      </c>
      <c r="I641" s="39" t="s">
        <v>9</v>
      </c>
      <c r="J641" s="39" t="s">
        <v>10</v>
      </c>
      <c r="K641" s="101" t="s">
        <v>11</v>
      </c>
      <c r="L641" s="40" t="s">
        <v>12</v>
      </c>
      <c r="M641" s="102" t="s">
        <v>49</v>
      </c>
      <c r="N641" s="102" t="s">
        <v>14</v>
      </c>
    </row>
    <row r="642" spans="1:14" ht="86.25" customHeight="1">
      <c r="A642" s="2">
        <v>1</v>
      </c>
      <c r="B642" s="4" t="s">
        <v>50</v>
      </c>
      <c r="C642" s="2"/>
      <c r="D642" s="2">
        <v>2000</v>
      </c>
      <c r="E642" s="27"/>
      <c r="F642" s="2"/>
      <c r="G642" s="27"/>
      <c r="H642" s="41"/>
      <c r="I642" s="33"/>
      <c r="J642" s="53">
        <f>H642*I642+H642</f>
        <v>0</v>
      </c>
      <c r="K642" s="54">
        <f>H642*D642</f>
        <v>0</v>
      </c>
      <c r="L642" s="55">
        <f>K642*I642+K642</f>
        <v>0</v>
      </c>
      <c r="M642" s="3"/>
      <c r="N642" s="3"/>
    </row>
    <row r="643" spans="1:14">
      <c r="A643" s="476"/>
      <c r="B643" s="476"/>
      <c r="C643" s="476"/>
      <c r="D643" s="476"/>
      <c r="E643" s="476"/>
      <c r="F643" s="17"/>
      <c r="G643" s="18"/>
      <c r="H643" s="19"/>
      <c r="I643" s="18"/>
      <c r="J643" s="20" t="s">
        <v>19</v>
      </c>
      <c r="K643" s="21">
        <f>SUM(K640:K642)</f>
        <v>0</v>
      </c>
      <c r="L643" s="22">
        <f>SUM(L640:L642)</f>
        <v>0</v>
      </c>
      <c r="M643" s="18"/>
      <c r="N643" s="18"/>
    </row>
    <row r="644" spans="1:14">
      <c r="J644" s="23" t="s">
        <v>20</v>
      </c>
      <c r="K644" s="21">
        <f>K643/5</f>
        <v>0</v>
      </c>
      <c r="L644" s="21">
        <f>L643/5</f>
        <v>0</v>
      </c>
      <c r="M644" s="18"/>
      <c r="N644" s="18"/>
    </row>
    <row r="645" spans="1:14">
      <c r="J645" s="23" t="s">
        <v>21</v>
      </c>
      <c r="K645" s="21">
        <f>SUM(K643*1.2)</f>
        <v>0</v>
      </c>
      <c r="L645" s="21">
        <f>L643*1.2</f>
        <v>0</v>
      </c>
      <c r="M645" s="18"/>
      <c r="N645" s="18"/>
    </row>
    <row r="646" spans="1:14" ht="15.75" customHeight="1">
      <c r="M646" s="18"/>
      <c r="N646" s="18"/>
    </row>
    <row r="647" spans="1:14">
      <c r="A647" s="36" t="s">
        <v>377</v>
      </c>
      <c r="B647" s="84"/>
      <c r="C647" s="44"/>
      <c r="D647" s="44"/>
      <c r="E647" s="36"/>
      <c r="F647" s="44"/>
      <c r="G647" s="37"/>
      <c r="H647" s="38"/>
      <c r="I647" s="38"/>
      <c r="J647" s="38"/>
      <c r="K647" s="38"/>
      <c r="L647" s="37"/>
      <c r="M647" s="18"/>
      <c r="N647" s="18"/>
    </row>
    <row r="648" spans="1:14" ht="63">
      <c r="A648" s="39" t="s">
        <v>1</v>
      </c>
      <c r="B648" s="100" t="s">
        <v>2</v>
      </c>
      <c r="C648" s="39" t="s">
        <v>3</v>
      </c>
      <c r="D648" s="39" t="s">
        <v>4</v>
      </c>
      <c r="E648" s="39" t="s">
        <v>5</v>
      </c>
      <c r="F648" s="39" t="s">
        <v>6</v>
      </c>
      <c r="G648" s="39" t="s">
        <v>7</v>
      </c>
      <c r="H648" s="39" t="s">
        <v>8</v>
      </c>
      <c r="I648" s="39" t="s">
        <v>9</v>
      </c>
      <c r="J648" s="39" t="s">
        <v>10</v>
      </c>
      <c r="K648" s="101" t="s">
        <v>11</v>
      </c>
      <c r="L648" s="40" t="s">
        <v>12</v>
      </c>
      <c r="M648" s="102" t="s">
        <v>49</v>
      </c>
      <c r="N648" s="102" t="s">
        <v>14</v>
      </c>
    </row>
    <row r="649" spans="1:14" ht="21.75" customHeight="1">
      <c r="A649" s="2">
        <v>1</v>
      </c>
      <c r="B649" s="194" t="s">
        <v>378</v>
      </c>
      <c r="C649" s="2" t="s">
        <v>37</v>
      </c>
      <c r="D649" s="2">
        <v>200</v>
      </c>
      <c r="E649" s="62"/>
      <c r="F649" s="62"/>
      <c r="G649" s="43"/>
      <c r="H649" s="43"/>
      <c r="I649" s="33"/>
      <c r="J649" s="53">
        <f>H649*I649+H649</f>
        <v>0</v>
      </c>
      <c r="K649" s="54">
        <f>H649*D649</f>
        <v>0</v>
      </c>
      <c r="L649" s="55">
        <f>K649*I649+K649</f>
        <v>0</v>
      </c>
      <c r="M649" s="3"/>
      <c r="N649" s="3"/>
    </row>
    <row r="650" spans="1:14">
      <c r="A650" s="438"/>
      <c r="B650" s="438"/>
      <c r="C650" s="438"/>
      <c r="D650" s="438"/>
      <c r="E650" s="438"/>
      <c r="F650" s="44"/>
      <c r="G650" s="37"/>
      <c r="H650" s="38"/>
      <c r="I650" s="37"/>
      <c r="J650" s="23" t="s">
        <v>19</v>
      </c>
      <c r="K650" s="93">
        <f>SUM(K649:K649)</f>
        <v>0</v>
      </c>
      <c r="L650" s="94">
        <f>SUM(L649:L649)</f>
        <v>0</v>
      </c>
      <c r="M650" s="18"/>
      <c r="N650" s="18"/>
    </row>
    <row r="651" spans="1:14" ht="12" customHeight="1">
      <c r="A651" s="429"/>
      <c r="B651" s="429"/>
      <c r="C651" s="429"/>
      <c r="D651" s="429"/>
      <c r="E651" s="429"/>
      <c r="F651" s="44"/>
      <c r="G651" s="37"/>
      <c r="H651" s="38"/>
      <c r="I651" s="37"/>
      <c r="J651" s="23" t="s">
        <v>20</v>
      </c>
      <c r="K651" s="93">
        <f>K650/5</f>
        <v>0</v>
      </c>
      <c r="L651" s="93">
        <f>L650/5</f>
        <v>0</v>
      </c>
      <c r="M651" s="18"/>
      <c r="N651" s="18"/>
    </row>
    <row r="652" spans="1:14" ht="12" customHeight="1">
      <c r="J652" s="23" t="s">
        <v>21</v>
      </c>
      <c r="K652" s="93">
        <f>SUM(K650*1.2)</f>
        <v>0</v>
      </c>
      <c r="L652" s="93">
        <f>L650*1.2</f>
        <v>0</v>
      </c>
      <c r="M652" s="18"/>
      <c r="N652" s="18"/>
    </row>
    <row r="653" spans="1:14" ht="12" customHeight="1">
      <c r="M653" s="18"/>
      <c r="N653" s="18"/>
    </row>
    <row r="654" spans="1:14" ht="12" customHeight="1">
      <c r="A654" s="36" t="s">
        <v>379</v>
      </c>
      <c r="B654" s="84"/>
      <c r="C654" s="44"/>
      <c r="D654" s="44"/>
      <c r="E654" s="36"/>
      <c r="F654" s="44"/>
      <c r="G654" s="37"/>
      <c r="H654" s="38"/>
      <c r="I654" s="38"/>
      <c r="J654" s="38"/>
      <c r="K654" s="38"/>
      <c r="L654" s="37"/>
      <c r="M654" s="18"/>
      <c r="N654" s="18"/>
    </row>
    <row r="655" spans="1:14" ht="63">
      <c r="A655" s="39" t="s">
        <v>1</v>
      </c>
      <c r="B655" s="100" t="s">
        <v>2</v>
      </c>
      <c r="C655" s="39" t="s">
        <v>3</v>
      </c>
      <c r="D655" s="39" t="s">
        <v>4</v>
      </c>
      <c r="E655" s="39" t="s">
        <v>5</v>
      </c>
      <c r="F655" s="39" t="s">
        <v>6</v>
      </c>
      <c r="G655" s="39" t="s">
        <v>7</v>
      </c>
      <c r="H655" s="39" t="s">
        <v>8</v>
      </c>
      <c r="I655" s="39" t="s">
        <v>9</v>
      </c>
      <c r="J655" s="39" t="s">
        <v>10</v>
      </c>
      <c r="K655" s="101" t="s">
        <v>11</v>
      </c>
      <c r="L655" s="40" t="s">
        <v>12</v>
      </c>
      <c r="M655" s="102" t="s">
        <v>49</v>
      </c>
      <c r="N655" s="102" t="s">
        <v>14</v>
      </c>
    </row>
    <row r="656" spans="1:14" ht="19.5" customHeight="1">
      <c r="A656" s="2">
        <v>1</v>
      </c>
      <c r="B656" s="194" t="s">
        <v>380</v>
      </c>
      <c r="C656" s="2" t="s">
        <v>37</v>
      </c>
      <c r="D656" s="2">
        <v>50</v>
      </c>
      <c r="E656" s="62"/>
      <c r="F656" s="62"/>
      <c r="G656" s="43"/>
      <c r="H656" s="43"/>
      <c r="I656" s="33"/>
      <c r="J656" s="53">
        <f>H656*I656+H656</f>
        <v>0</v>
      </c>
      <c r="K656" s="54">
        <f>H656*D656</f>
        <v>0</v>
      </c>
      <c r="L656" s="55">
        <f>K656*I656+K656</f>
        <v>0</v>
      </c>
      <c r="M656" s="3"/>
      <c r="N656" s="3"/>
    </row>
    <row r="657" spans="1:14" ht="12.75" customHeight="1">
      <c r="A657" s="438"/>
      <c r="B657" s="438"/>
      <c r="C657" s="438"/>
      <c r="D657" s="438"/>
      <c r="E657" s="438"/>
      <c r="F657" s="44"/>
      <c r="G657" s="37"/>
      <c r="H657" s="38"/>
      <c r="I657" s="37"/>
      <c r="J657" s="23" t="s">
        <v>19</v>
      </c>
      <c r="K657" s="93">
        <f>SUM(K656:K656)</f>
        <v>0</v>
      </c>
      <c r="L657" s="94">
        <f>SUM(L656:L656)</f>
        <v>0</v>
      </c>
      <c r="M657" s="18"/>
      <c r="N657" s="18"/>
    </row>
    <row r="658" spans="1:14" ht="12.75" customHeight="1">
      <c r="A658" s="114"/>
      <c r="B658" s="114"/>
      <c r="C658" s="114"/>
      <c r="D658" s="114"/>
      <c r="E658" s="114"/>
      <c r="F658" s="44"/>
      <c r="G658" s="37"/>
      <c r="H658" s="38"/>
      <c r="I658" s="37"/>
      <c r="J658" s="23" t="s">
        <v>20</v>
      </c>
      <c r="K658" s="93">
        <f>K657/5</f>
        <v>0</v>
      </c>
      <c r="L658" s="93">
        <f>L657/5</f>
        <v>0</v>
      </c>
      <c r="M658" s="18"/>
      <c r="N658" s="18"/>
    </row>
    <row r="659" spans="1:14" ht="12.75" customHeight="1">
      <c r="A659" s="429"/>
      <c r="B659" s="429"/>
      <c r="C659" s="429"/>
      <c r="D659" s="429"/>
      <c r="E659" s="429"/>
      <c r="F659" s="44"/>
      <c r="G659" s="37"/>
      <c r="H659" s="38"/>
      <c r="I659" s="37"/>
      <c r="J659" s="23" t="s">
        <v>21</v>
      </c>
      <c r="K659" s="93">
        <f>SUM(K657*1.2)</f>
        <v>0</v>
      </c>
      <c r="L659" s="93">
        <f>L657*1.2</f>
        <v>0</v>
      </c>
      <c r="M659" s="18"/>
      <c r="N659" s="18"/>
    </row>
    <row r="660" spans="1:14" ht="12.75" customHeight="1">
      <c r="A660" s="36" t="s">
        <v>381</v>
      </c>
      <c r="B660" s="84"/>
      <c r="C660" s="44"/>
      <c r="D660" s="44"/>
      <c r="E660" s="36"/>
      <c r="F660" s="44"/>
      <c r="G660" s="37"/>
      <c r="H660" s="38"/>
      <c r="I660" s="38"/>
      <c r="J660" s="38"/>
      <c r="K660" s="38"/>
      <c r="L660" s="37"/>
      <c r="M660" s="18"/>
      <c r="N660" s="18"/>
    </row>
    <row r="661" spans="1:14" ht="63">
      <c r="A661" s="39" t="s">
        <v>1</v>
      </c>
      <c r="B661" s="100" t="s">
        <v>2</v>
      </c>
      <c r="C661" s="39" t="s">
        <v>3</v>
      </c>
      <c r="D661" s="39" t="s">
        <v>4</v>
      </c>
      <c r="E661" s="39" t="s">
        <v>5</v>
      </c>
      <c r="F661" s="39" t="s">
        <v>6</v>
      </c>
      <c r="G661" s="39" t="s">
        <v>7</v>
      </c>
      <c r="H661" s="39" t="s">
        <v>8</v>
      </c>
      <c r="I661" s="39" t="s">
        <v>9</v>
      </c>
      <c r="J661" s="39" t="s">
        <v>10</v>
      </c>
      <c r="K661" s="101" t="s">
        <v>11</v>
      </c>
      <c r="L661" s="40" t="s">
        <v>12</v>
      </c>
      <c r="M661" s="102" t="s">
        <v>49</v>
      </c>
      <c r="N661" s="102" t="s">
        <v>14</v>
      </c>
    </row>
    <row r="662" spans="1:14" ht="38.25" customHeight="1">
      <c r="A662" s="2">
        <v>1</v>
      </c>
      <c r="B662" s="5" t="s">
        <v>382</v>
      </c>
      <c r="C662" s="2"/>
      <c r="D662" s="2">
        <v>40</v>
      </c>
      <c r="E662" s="62"/>
      <c r="F662" s="62"/>
      <c r="G662" s="43"/>
      <c r="H662" s="43"/>
      <c r="I662" s="33"/>
      <c r="J662" s="53">
        <f>H662*I662+H662</f>
        <v>0</v>
      </c>
      <c r="K662" s="54">
        <f>H662*D662</f>
        <v>0</v>
      </c>
      <c r="L662" s="55">
        <f>K662*I662+K662</f>
        <v>0</v>
      </c>
      <c r="M662" s="3"/>
      <c r="N662" s="3"/>
    </row>
    <row r="663" spans="1:14">
      <c r="A663" s="475"/>
      <c r="B663" s="475"/>
      <c r="C663" s="475"/>
      <c r="D663" s="475"/>
      <c r="E663" s="475"/>
      <c r="F663" s="44"/>
      <c r="G663" s="37"/>
      <c r="H663" s="38"/>
      <c r="I663" s="37"/>
      <c r="J663" s="23" t="s">
        <v>19</v>
      </c>
      <c r="K663" s="93">
        <f>SUM(K662:K662)</f>
        <v>0</v>
      </c>
      <c r="L663" s="94">
        <f>SUM(L662:L662)</f>
        <v>0</v>
      </c>
      <c r="M663" s="18"/>
      <c r="N663" s="18"/>
    </row>
    <row r="664" spans="1:14" hidden="1">
      <c r="M664" s="18"/>
      <c r="N664" s="18"/>
    </row>
    <row r="665" spans="1:14" hidden="1">
      <c r="M665" s="18"/>
      <c r="N665" s="18"/>
    </row>
    <row r="666" spans="1:14" hidden="1">
      <c r="M666" s="18"/>
      <c r="N666" s="18"/>
    </row>
    <row r="667" spans="1:14">
      <c r="J667" s="23" t="s">
        <v>20</v>
      </c>
      <c r="K667" s="93">
        <f>K663/5</f>
        <v>0</v>
      </c>
      <c r="L667" s="93">
        <f>L663/5</f>
        <v>0</v>
      </c>
      <c r="M667" s="18"/>
      <c r="N667" s="18"/>
    </row>
    <row r="668" spans="1:14">
      <c r="J668" s="23" t="s">
        <v>21</v>
      </c>
      <c r="K668" s="93">
        <f>K663*1.2</f>
        <v>0</v>
      </c>
      <c r="L668" s="93">
        <f>L663*1.2</f>
        <v>0</v>
      </c>
      <c r="M668" s="18"/>
      <c r="N668" s="18"/>
    </row>
    <row r="669" spans="1:14">
      <c r="A669" s="36" t="s">
        <v>383</v>
      </c>
      <c r="B669" s="84"/>
      <c r="C669" s="44"/>
      <c r="D669" s="44"/>
      <c r="E669" s="36"/>
      <c r="F669" s="44"/>
      <c r="G669" s="37"/>
      <c r="H669" s="38"/>
      <c r="I669" s="38"/>
      <c r="J669" s="38"/>
      <c r="K669" s="38"/>
      <c r="L669" s="37"/>
      <c r="M669" s="18"/>
      <c r="N669" s="18"/>
    </row>
    <row r="670" spans="1:14" ht="63">
      <c r="A670" s="39" t="s">
        <v>1</v>
      </c>
      <c r="B670" s="100" t="s">
        <v>2</v>
      </c>
      <c r="C670" s="39" t="s">
        <v>3</v>
      </c>
      <c r="D670" s="39" t="s">
        <v>4</v>
      </c>
      <c r="E670" s="39" t="s">
        <v>5</v>
      </c>
      <c r="F670" s="39" t="s">
        <v>6</v>
      </c>
      <c r="G670" s="39" t="s">
        <v>7</v>
      </c>
      <c r="H670" s="39" t="s">
        <v>8</v>
      </c>
      <c r="I670" s="39" t="s">
        <v>9</v>
      </c>
      <c r="J670" s="39" t="s">
        <v>10</v>
      </c>
      <c r="K670" s="101" t="s">
        <v>11</v>
      </c>
      <c r="L670" s="40" t="s">
        <v>12</v>
      </c>
      <c r="M670" s="102" t="s">
        <v>49</v>
      </c>
      <c r="N670" s="102" t="s">
        <v>14</v>
      </c>
    </row>
    <row r="671" spans="1:14" ht="24" customHeight="1">
      <c r="A671" s="2">
        <v>1</v>
      </c>
      <c r="B671" s="225" t="s">
        <v>384</v>
      </c>
      <c r="C671" s="2"/>
      <c r="D671" s="2">
        <v>12</v>
      </c>
      <c r="E671" s="62"/>
      <c r="F671" s="62"/>
      <c r="G671" s="43"/>
      <c r="H671" s="43"/>
      <c r="I671" s="33"/>
      <c r="J671" s="43">
        <f>H671*I671+H671</f>
        <v>0</v>
      </c>
      <c r="K671" s="51">
        <f>H671*D671</f>
        <v>0</v>
      </c>
      <c r="L671" s="52">
        <f>K671*I671+K671</f>
        <v>0</v>
      </c>
      <c r="M671" s="3"/>
      <c r="N671" s="3"/>
    </row>
    <row r="672" spans="1:14" ht="29.25" customHeight="1">
      <c r="A672" s="2">
        <v>2</v>
      </c>
      <c r="B672" s="226" t="s">
        <v>385</v>
      </c>
      <c r="C672" s="2"/>
      <c r="D672" s="2">
        <v>10</v>
      </c>
      <c r="E672" s="62"/>
      <c r="F672" s="62"/>
      <c r="G672" s="43"/>
      <c r="H672" s="43"/>
      <c r="I672" s="33"/>
      <c r="J672" s="53">
        <f>H672*I672+H672</f>
        <v>0</v>
      </c>
      <c r="K672" s="54">
        <f>H672*D672</f>
        <v>0</v>
      </c>
      <c r="L672" s="55">
        <f>K672*I672+K672</f>
        <v>0</v>
      </c>
      <c r="M672" s="3"/>
      <c r="N672" s="3"/>
    </row>
    <row r="673" spans="1:14">
      <c r="A673" s="409"/>
      <c r="B673" s="409"/>
      <c r="C673" s="409"/>
      <c r="D673" s="409"/>
      <c r="E673" s="409"/>
      <c r="F673" s="44"/>
      <c r="G673" s="37"/>
      <c r="H673" s="38"/>
      <c r="I673" s="37"/>
      <c r="J673" s="23" t="s">
        <v>19</v>
      </c>
      <c r="K673" s="93">
        <f>SUM(K671:K672)</f>
        <v>0</v>
      </c>
      <c r="L673" s="94">
        <f>SUM(L671:L672)</f>
        <v>0</v>
      </c>
      <c r="M673" s="18"/>
      <c r="N673" s="18"/>
    </row>
    <row r="674" spans="1:14">
      <c r="A674" s="429"/>
      <c r="B674" s="429"/>
      <c r="C674" s="429"/>
      <c r="D674" s="429"/>
      <c r="E674" s="429"/>
      <c r="F674" s="44"/>
      <c r="G674" s="37"/>
      <c r="H674" s="38"/>
      <c r="I674" s="37"/>
      <c r="J674" s="23" t="s">
        <v>20</v>
      </c>
      <c r="K674" s="93">
        <f>K673/5</f>
        <v>0</v>
      </c>
      <c r="L674" s="93">
        <f>L673/5</f>
        <v>0</v>
      </c>
      <c r="M674" s="18"/>
      <c r="N674" s="18"/>
    </row>
    <row r="675" spans="1:14">
      <c r="J675" s="23" t="s">
        <v>21</v>
      </c>
      <c r="K675" s="93">
        <f>SUM(K673*1.2)</f>
        <v>0</v>
      </c>
      <c r="L675" s="93">
        <f>L673*1.2</f>
        <v>0</v>
      </c>
      <c r="M675" s="18"/>
      <c r="N675" s="18"/>
    </row>
    <row r="676" spans="1:14">
      <c r="A676" s="36" t="s">
        <v>386</v>
      </c>
      <c r="B676" s="84"/>
      <c r="C676" s="44"/>
      <c r="D676" s="44"/>
      <c r="E676" s="36"/>
      <c r="F676" s="44"/>
      <c r="G676" s="37"/>
      <c r="H676" s="38"/>
      <c r="I676" s="38"/>
      <c r="J676" s="38"/>
      <c r="K676" s="38"/>
      <c r="L676" s="37"/>
      <c r="M676" s="18"/>
      <c r="N676" s="18"/>
    </row>
    <row r="677" spans="1:14" ht="63">
      <c r="A677" s="39" t="s">
        <v>1</v>
      </c>
      <c r="B677" s="100" t="s">
        <v>2</v>
      </c>
      <c r="C677" s="39" t="s">
        <v>3</v>
      </c>
      <c r="D677" s="39" t="s">
        <v>4</v>
      </c>
      <c r="E677" s="39" t="s">
        <v>5</v>
      </c>
      <c r="F677" s="39" t="s">
        <v>6</v>
      </c>
      <c r="G677" s="39" t="s">
        <v>7</v>
      </c>
      <c r="H677" s="39" t="s">
        <v>8</v>
      </c>
      <c r="I677" s="39" t="s">
        <v>9</v>
      </c>
      <c r="J677" s="39" t="s">
        <v>10</v>
      </c>
      <c r="K677" s="101" t="s">
        <v>11</v>
      </c>
      <c r="L677" s="40" t="s">
        <v>12</v>
      </c>
      <c r="M677" s="102" t="s">
        <v>49</v>
      </c>
      <c r="N677" s="102" t="s">
        <v>14</v>
      </c>
    </row>
    <row r="678" spans="1:14" ht="70.5" customHeight="1">
      <c r="A678" s="2">
        <v>1</v>
      </c>
      <c r="B678" s="4" t="s">
        <v>387</v>
      </c>
      <c r="C678" s="2" t="s">
        <v>388</v>
      </c>
      <c r="D678" s="2">
        <v>100</v>
      </c>
      <c r="E678" s="62"/>
      <c r="F678" s="62"/>
      <c r="G678" s="43"/>
      <c r="H678" s="43"/>
      <c r="I678" s="33"/>
      <c r="J678" s="53">
        <f>H678*I678+H678</f>
        <v>0</v>
      </c>
      <c r="K678" s="54">
        <f>H678*D678</f>
        <v>0</v>
      </c>
      <c r="L678" s="55">
        <f>K678*I678+K678</f>
        <v>0</v>
      </c>
      <c r="M678" s="3"/>
      <c r="N678" s="3"/>
    </row>
    <row r="679" spans="1:14">
      <c r="A679" s="438"/>
      <c r="B679" s="438"/>
      <c r="C679" s="438"/>
      <c r="D679" s="438"/>
      <c r="E679" s="438"/>
      <c r="F679" s="44"/>
      <c r="G679" s="37"/>
      <c r="H679" s="38"/>
      <c r="I679" s="37"/>
      <c r="J679" s="23" t="s">
        <v>19</v>
      </c>
      <c r="K679" s="93">
        <f>SUM(K678:K678)</f>
        <v>0</v>
      </c>
      <c r="L679" s="94">
        <f>SUM(L678:L678)</f>
        <v>0</v>
      </c>
      <c r="M679" s="18"/>
      <c r="N679" s="18"/>
    </row>
    <row r="680" spans="1:14">
      <c r="A680" s="429"/>
      <c r="B680" s="429"/>
      <c r="C680" s="429"/>
      <c r="D680" s="429"/>
      <c r="E680" s="429"/>
      <c r="F680" s="44"/>
      <c r="G680" s="37"/>
      <c r="H680" s="38"/>
      <c r="I680" s="37"/>
      <c r="J680" s="23" t="s">
        <v>20</v>
      </c>
      <c r="K680" s="93">
        <f>K679/5</f>
        <v>0</v>
      </c>
      <c r="L680" s="93">
        <f>L679/5</f>
        <v>0</v>
      </c>
      <c r="M680" s="18"/>
      <c r="N680" s="18"/>
    </row>
    <row r="681" spans="1:14" ht="16.149999999999999" customHeight="1">
      <c r="J681" s="23" t="s">
        <v>21</v>
      </c>
      <c r="K681" s="93">
        <f>SUM(K679*1.2)</f>
        <v>0</v>
      </c>
      <c r="L681" s="93">
        <f>L679*1.2</f>
        <v>0</v>
      </c>
      <c r="M681" s="18"/>
      <c r="N681" s="18"/>
    </row>
    <row r="682" spans="1:14">
      <c r="A682" s="36" t="s">
        <v>389</v>
      </c>
      <c r="B682" s="84"/>
      <c r="C682" s="44"/>
      <c r="D682" s="44"/>
      <c r="E682" s="36"/>
      <c r="F682" s="44"/>
      <c r="G682" s="37"/>
      <c r="H682" s="38"/>
      <c r="I682" s="38"/>
      <c r="J682" s="38"/>
      <c r="K682" s="38"/>
      <c r="L682" s="37"/>
      <c r="M682" s="18"/>
      <c r="N682" s="18"/>
    </row>
    <row r="683" spans="1:14" ht="63">
      <c r="A683" s="39" t="s">
        <v>1</v>
      </c>
      <c r="B683" s="100" t="s">
        <v>2</v>
      </c>
      <c r="C683" s="39" t="s">
        <v>3</v>
      </c>
      <c r="D683" s="39" t="s">
        <v>4</v>
      </c>
      <c r="E683" s="39" t="s">
        <v>5</v>
      </c>
      <c r="F683" s="39" t="s">
        <v>6</v>
      </c>
      <c r="G683" s="39" t="s">
        <v>7</v>
      </c>
      <c r="H683" s="39" t="s">
        <v>8</v>
      </c>
      <c r="I683" s="39" t="s">
        <v>9</v>
      </c>
      <c r="J683" s="39" t="s">
        <v>10</v>
      </c>
      <c r="K683" s="101" t="s">
        <v>11</v>
      </c>
      <c r="L683" s="40" t="s">
        <v>12</v>
      </c>
      <c r="M683" s="102" t="s">
        <v>49</v>
      </c>
      <c r="N683" s="102" t="s">
        <v>14</v>
      </c>
    </row>
    <row r="684" spans="1:14" ht="31.5">
      <c r="A684" s="2">
        <v>1</v>
      </c>
      <c r="B684" s="4" t="s">
        <v>390</v>
      </c>
      <c r="C684" s="2"/>
      <c r="D684" s="2">
        <v>1000</v>
      </c>
      <c r="E684" s="62"/>
      <c r="F684" s="62"/>
      <c r="G684" s="43"/>
      <c r="H684" s="43"/>
      <c r="I684" s="33"/>
      <c r="J684" s="53">
        <f>H684*I684+H684</f>
        <v>0</v>
      </c>
      <c r="K684" s="54">
        <f>H684*D684</f>
        <v>0</v>
      </c>
      <c r="L684" s="55">
        <f>K684*I684+K684</f>
        <v>0</v>
      </c>
      <c r="M684" s="3"/>
      <c r="N684" s="3"/>
    </row>
    <row r="685" spans="1:14">
      <c r="A685" s="438"/>
      <c r="B685" s="438"/>
      <c r="C685" s="438"/>
      <c r="D685" s="438"/>
      <c r="E685" s="438"/>
      <c r="F685" s="44"/>
      <c r="G685" s="37"/>
      <c r="H685" s="38"/>
      <c r="I685" s="37"/>
      <c r="J685" s="23" t="s">
        <v>19</v>
      </c>
      <c r="K685" s="93">
        <f>SUM(K684:K684)</f>
        <v>0</v>
      </c>
      <c r="L685" s="94">
        <f>SUM(L684:L684)</f>
        <v>0</v>
      </c>
      <c r="M685" s="18"/>
      <c r="N685" s="18"/>
    </row>
    <row r="686" spans="1:14">
      <c r="A686" s="429"/>
      <c r="B686" s="429"/>
      <c r="C686" s="429"/>
      <c r="D686" s="429"/>
      <c r="E686" s="429"/>
      <c r="F686" s="44"/>
      <c r="G686" s="37"/>
      <c r="H686" s="38"/>
      <c r="I686" s="37"/>
      <c r="J686" s="23" t="s">
        <v>20</v>
      </c>
      <c r="K686" s="93">
        <f>K685/5</f>
        <v>0</v>
      </c>
      <c r="L686" s="93">
        <f>L685/5</f>
        <v>0</v>
      </c>
      <c r="M686" s="18"/>
      <c r="N686" s="18"/>
    </row>
    <row r="687" spans="1:14">
      <c r="J687" s="23" t="s">
        <v>21</v>
      </c>
      <c r="K687" s="93">
        <f>SUM(K685*1.2)</f>
        <v>0</v>
      </c>
      <c r="L687" s="93">
        <f>L685*1.2</f>
        <v>0</v>
      </c>
      <c r="M687" s="18"/>
      <c r="N687" s="18"/>
    </row>
    <row r="688" spans="1:14">
      <c r="A688" s="36" t="s">
        <v>391</v>
      </c>
      <c r="B688" s="119"/>
      <c r="C688" s="44"/>
      <c r="D688" s="44"/>
      <c r="E688" s="36"/>
      <c r="F688" s="44"/>
      <c r="G688" s="130"/>
      <c r="H688" s="38"/>
      <c r="I688" s="38"/>
      <c r="J688" s="38"/>
      <c r="K688" s="38"/>
      <c r="L688" s="37"/>
      <c r="M688" s="18"/>
      <c r="N688" s="18"/>
    </row>
    <row r="689" spans="1:14" ht="42" customHeight="1">
      <c r="A689" s="413" t="s">
        <v>1</v>
      </c>
      <c r="B689" s="428" t="s">
        <v>2</v>
      </c>
      <c r="C689" s="413" t="s">
        <v>267</v>
      </c>
      <c r="D689" s="413" t="s">
        <v>293</v>
      </c>
      <c r="E689" s="413" t="s">
        <v>5</v>
      </c>
      <c r="F689" s="413" t="s">
        <v>6</v>
      </c>
      <c r="G689" s="413" t="s">
        <v>7</v>
      </c>
      <c r="H689" s="424" t="s">
        <v>270</v>
      </c>
      <c r="I689" s="413" t="s">
        <v>9</v>
      </c>
      <c r="J689" s="424" t="s">
        <v>294</v>
      </c>
      <c r="K689" s="424" t="s">
        <v>11</v>
      </c>
      <c r="L689" s="413" t="s">
        <v>12</v>
      </c>
      <c r="M689" s="426" t="s">
        <v>49</v>
      </c>
      <c r="N689" s="426" t="s">
        <v>14</v>
      </c>
    </row>
    <row r="690" spans="1:14" ht="24.75" customHeight="1">
      <c r="A690" s="413"/>
      <c r="B690" s="428"/>
      <c r="C690" s="413"/>
      <c r="D690" s="413"/>
      <c r="E690" s="413"/>
      <c r="F690" s="413"/>
      <c r="G690" s="413"/>
      <c r="H690" s="424"/>
      <c r="I690" s="413"/>
      <c r="J690" s="424"/>
      <c r="K690" s="424"/>
      <c r="L690" s="413"/>
      <c r="M690" s="427"/>
      <c r="N690" s="427"/>
    </row>
    <row r="691" spans="1:14" ht="156.75" customHeight="1">
      <c r="A691" s="27">
        <v>1</v>
      </c>
      <c r="B691" s="185" t="s">
        <v>392</v>
      </c>
      <c r="C691" s="27" t="s">
        <v>275</v>
      </c>
      <c r="D691" s="27">
        <v>150</v>
      </c>
      <c r="E691" s="74"/>
      <c r="F691" s="27"/>
      <c r="G691" s="27"/>
      <c r="H691" s="28"/>
      <c r="I691" s="46"/>
      <c r="J691" s="53">
        <f>H691*I691+H691</f>
        <v>0</v>
      </c>
      <c r="K691" s="105">
        <f>(H691*D691)</f>
        <v>0</v>
      </c>
      <c r="L691" s="105">
        <f>K691*I691+K691</f>
        <v>0</v>
      </c>
      <c r="M691" s="3"/>
      <c r="N691" s="3"/>
    </row>
    <row r="692" spans="1:14" ht="169.5" customHeight="1">
      <c r="A692" s="27">
        <v>2</v>
      </c>
      <c r="B692" s="49" t="s">
        <v>393</v>
      </c>
      <c r="C692" s="27" t="s">
        <v>275</v>
      </c>
      <c r="D692" s="27">
        <v>150</v>
      </c>
      <c r="E692" s="74"/>
      <c r="F692" s="27"/>
      <c r="G692" s="27"/>
      <c r="H692" s="28"/>
      <c r="I692" s="46"/>
      <c r="J692" s="53">
        <f>H692*I692+H692</f>
        <v>0</v>
      </c>
      <c r="K692" s="105">
        <f>(H692*D692)</f>
        <v>0</v>
      </c>
      <c r="L692" s="105">
        <f>K692*I692+K692</f>
        <v>0</v>
      </c>
      <c r="M692" s="3"/>
      <c r="N692" s="3"/>
    </row>
    <row r="693" spans="1:14" ht="199.5" customHeight="1">
      <c r="A693" s="27">
        <v>3</v>
      </c>
      <c r="B693" s="49" t="s">
        <v>394</v>
      </c>
      <c r="C693" s="27" t="s">
        <v>275</v>
      </c>
      <c r="D693" s="27">
        <v>150</v>
      </c>
      <c r="E693" s="74"/>
      <c r="F693" s="27"/>
      <c r="G693" s="27"/>
      <c r="H693" s="28"/>
      <c r="I693" s="46"/>
      <c r="J693" s="53">
        <f>H693*I693+H693</f>
        <v>0</v>
      </c>
      <c r="K693" s="134">
        <f>(H693*D693)</f>
        <v>0</v>
      </c>
      <c r="L693" s="134">
        <f>K693*I693+K693</f>
        <v>0</v>
      </c>
      <c r="M693" s="3"/>
      <c r="N693" s="3"/>
    </row>
    <row r="694" spans="1:14">
      <c r="A694" s="438"/>
      <c r="B694" s="438"/>
      <c r="C694" s="409"/>
      <c r="D694" s="409"/>
      <c r="E694" s="409"/>
      <c r="F694" s="66"/>
      <c r="G694" s="66"/>
      <c r="H694" s="66"/>
      <c r="I694" s="66"/>
      <c r="J694" s="23" t="s">
        <v>19</v>
      </c>
      <c r="K694" s="93">
        <f>SUM(K691:K693)</f>
        <v>0</v>
      </c>
      <c r="L694" s="93">
        <f>SUM(L691:L693)</f>
        <v>0</v>
      </c>
      <c r="M694" s="18"/>
      <c r="N694" s="18"/>
    </row>
    <row r="695" spans="1:14">
      <c r="A695" s="429"/>
      <c r="B695" s="429"/>
      <c r="C695" s="429"/>
      <c r="D695" s="429"/>
      <c r="E695" s="429"/>
      <c r="F695" s="66"/>
      <c r="G695" s="66"/>
      <c r="H695" s="66"/>
      <c r="I695" s="66"/>
      <c r="J695" s="23" t="s">
        <v>20</v>
      </c>
      <c r="K695" s="93">
        <f>K694/5</f>
        <v>0</v>
      </c>
      <c r="L695" s="93">
        <f>L694/5</f>
        <v>0</v>
      </c>
      <c r="M695" s="18"/>
      <c r="N695" s="18"/>
    </row>
    <row r="696" spans="1:14">
      <c r="J696" s="23" t="s">
        <v>21</v>
      </c>
      <c r="K696" s="93">
        <f>SUM(K694*1.2)</f>
        <v>0</v>
      </c>
      <c r="L696" s="93">
        <f>L694*1.2</f>
        <v>0</v>
      </c>
      <c r="M696" s="18"/>
      <c r="N696" s="18"/>
    </row>
    <row r="697" spans="1:14" ht="22.5" customHeight="1">
      <c r="M697" s="18"/>
      <c r="N697" s="18"/>
    </row>
    <row r="698" spans="1:14">
      <c r="A698" s="36" t="s">
        <v>395</v>
      </c>
      <c r="B698" s="84"/>
      <c r="C698" s="44"/>
      <c r="D698" s="44"/>
      <c r="E698" s="36"/>
      <c r="F698" s="44"/>
      <c r="G698" s="37"/>
      <c r="H698" s="38"/>
      <c r="I698" s="38"/>
      <c r="J698" s="38"/>
      <c r="K698" s="38"/>
      <c r="L698" s="37"/>
      <c r="M698" s="18"/>
      <c r="N698" s="18"/>
    </row>
    <row r="699" spans="1:14" ht="63">
      <c r="A699" s="39" t="s">
        <v>1</v>
      </c>
      <c r="B699" s="100" t="s">
        <v>2</v>
      </c>
      <c r="C699" s="39" t="s">
        <v>3</v>
      </c>
      <c r="D699" s="39" t="s">
        <v>4</v>
      </c>
      <c r="E699" s="39" t="s">
        <v>5</v>
      </c>
      <c r="F699" s="39" t="s">
        <v>6</v>
      </c>
      <c r="G699" s="39" t="s">
        <v>7</v>
      </c>
      <c r="H699" s="39" t="s">
        <v>8</v>
      </c>
      <c r="I699" s="39" t="s">
        <v>9</v>
      </c>
      <c r="J699" s="39" t="s">
        <v>10</v>
      </c>
      <c r="K699" s="101" t="s">
        <v>11</v>
      </c>
      <c r="L699" s="40" t="s">
        <v>12</v>
      </c>
      <c r="M699" s="102" t="s">
        <v>49</v>
      </c>
      <c r="N699" s="102" t="s">
        <v>14</v>
      </c>
    </row>
    <row r="700" spans="1:14" ht="27" customHeight="1">
      <c r="A700" s="2">
        <v>1</v>
      </c>
      <c r="B700" s="4" t="s">
        <v>396</v>
      </c>
      <c r="C700" s="2"/>
      <c r="D700" s="2">
        <v>8000</v>
      </c>
      <c r="E700" s="62"/>
      <c r="F700" s="62"/>
      <c r="G700" s="43"/>
      <c r="H700" s="43"/>
      <c r="I700" s="33"/>
      <c r="J700" s="53">
        <f>H700*I700+H700</f>
        <v>0</v>
      </c>
      <c r="K700" s="54">
        <f>H700*D700</f>
        <v>0</v>
      </c>
      <c r="L700" s="55">
        <f>K700*I700+K700</f>
        <v>0</v>
      </c>
      <c r="M700" s="3"/>
      <c r="N700" s="3"/>
    </row>
    <row r="701" spans="1:14">
      <c r="A701" s="438"/>
      <c r="B701" s="438"/>
      <c r="C701" s="438"/>
      <c r="D701" s="438"/>
      <c r="E701" s="438"/>
      <c r="F701" s="44"/>
      <c r="G701" s="37"/>
      <c r="H701" s="38"/>
      <c r="I701" s="37"/>
      <c r="J701" s="23" t="s">
        <v>19</v>
      </c>
      <c r="K701" s="93">
        <f>SUM(K700:K700)</f>
        <v>0</v>
      </c>
      <c r="L701" s="94">
        <f>SUM(L700:L700)</f>
        <v>0</v>
      </c>
      <c r="M701" s="18"/>
      <c r="N701" s="18"/>
    </row>
    <row r="702" spans="1:14">
      <c r="A702" s="114"/>
      <c r="B702" s="114"/>
      <c r="C702" s="114"/>
      <c r="D702" s="114"/>
      <c r="E702" s="114"/>
      <c r="F702" s="44"/>
      <c r="G702" s="37"/>
      <c r="H702" s="38"/>
      <c r="I702" s="37"/>
      <c r="J702" s="23" t="s">
        <v>20</v>
      </c>
      <c r="K702" s="93">
        <f>K701/5</f>
        <v>0</v>
      </c>
      <c r="L702" s="93">
        <f>L701/5</f>
        <v>0</v>
      </c>
      <c r="M702" s="18"/>
      <c r="N702" s="18"/>
    </row>
    <row r="703" spans="1:14">
      <c r="J703" s="23" t="s">
        <v>21</v>
      </c>
      <c r="K703" s="93">
        <f>SUM(K701*1.2)</f>
        <v>0</v>
      </c>
      <c r="L703" s="93">
        <f>L701*1.2</f>
        <v>0</v>
      </c>
      <c r="M703" s="18"/>
      <c r="N703" s="18"/>
    </row>
    <row r="704" spans="1:14">
      <c r="A704" s="36" t="s">
        <v>397</v>
      </c>
      <c r="B704" s="84"/>
      <c r="C704" s="44"/>
      <c r="D704" s="44"/>
      <c r="E704" s="36"/>
      <c r="F704" s="44"/>
      <c r="G704" s="37"/>
      <c r="H704" s="38"/>
      <c r="I704" s="38"/>
      <c r="J704" s="38"/>
      <c r="K704" s="38"/>
      <c r="L704" s="37"/>
      <c r="M704" s="18"/>
      <c r="N704" s="18"/>
    </row>
    <row r="705" spans="1:14" ht="42" customHeight="1">
      <c r="A705" s="413" t="s">
        <v>1</v>
      </c>
      <c r="B705" s="428" t="s">
        <v>2</v>
      </c>
      <c r="C705" s="413" t="s">
        <v>3</v>
      </c>
      <c r="D705" s="413" t="s">
        <v>267</v>
      </c>
      <c r="E705" s="413" t="s">
        <v>293</v>
      </c>
      <c r="F705" s="432" t="s">
        <v>6</v>
      </c>
      <c r="G705" s="413" t="s">
        <v>7</v>
      </c>
      <c r="H705" s="424" t="s">
        <v>398</v>
      </c>
      <c r="I705" s="413" t="s">
        <v>9</v>
      </c>
      <c r="J705" s="424" t="s">
        <v>399</v>
      </c>
      <c r="K705" s="424" t="s">
        <v>11</v>
      </c>
      <c r="L705" s="425" t="s">
        <v>12</v>
      </c>
      <c r="M705" s="426" t="s">
        <v>400</v>
      </c>
      <c r="N705" s="426" t="s">
        <v>14</v>
      </c>
    </row>
    <row r="706" spans="1:14" ht="29.25" customHeight="1" thickBot="1">
      <c r="A706" s="413"/>
      <c r="B706" s="428"/>
      <c r="C706" s="413"/>
      <c r="D706" s="413"/>
      <c r="E706" s="413"/>
      <c r="F706" s="433"/>
      <c r="G706" s="413"/>
      <c r="H706" s="424"/>
      <c r="I706" s="413"/>
      <c r="J706" s="430"/>
      <c r="K706" s="430"/>
      <c r="L706" s="434"/>
      <c r="M706" s="427"/>
      <c r="N706" s="427"/>
    </row>
    <row r="707" spans="1:14">
      <c r="A707" s="451">
        <v>1</v>
      </c>
      <c r="B707" s="454" t="s">
        <v>401</v>
      </c>
      <c r="C707" s="457" t="s">
        <v>402</v>
      </c>
      <c r="D707" s="460" t="s">
        <v>275</v>
      </c>
      <c r="E707" s="463">
        <v>160</v>
      </c>
      <c r="F707" s="466"/>
      <c r="G707" s="469"/>
      <c r="H707" s="472"/>
      <c r="I707" s="439"/>
      <c r="J707" s="442">
        <f>(H707*I707)+H707</f>
        <v>0</v>
      </c>
      <c r="K707" s="445">
        <f>H707*E707</f>
        <v>0</v>
      </c>
      <c r="L707" s="445">
        <f>(K707*I707)+K707</f>
        <v>0</v>
      </c>
      <c r="M707" s="446"/>
      <c r="N707" s="449"/>
    </row>
    <row r="708" spans="1:14">
      <c r="A708" s="452"/>
      <c r="B708" s="455"/>
      <c r="C708" s="458"/>
      <c r="D708" s="461"/>
      <c r="E708" s="464"/>
      <c r="F708" s="467"/>
      <c r="G708" s="470"/>
      <c r="H708" s="473"/>
      <c r="I708" s="440"/>
      <c r="J708" s="443"/>
      <c r="K708" s="445"/>
      <c r="L708" s="445"/>
      <c r="M708" s="447"/>
      <c r="N708" s="450"/>
    </row>
    <row r="709" spans="1:14" ht="102" customHeight="1" thickBot="1">
      <c r="A709" s="453"/>
      <c r="B709" s="456"/>
      <c r="C709" s="459"/>
      <c r="D709" s="462"/>
      <c r="E709" s="465"/>
      <c r="F709" s="468"/>
      <c r="G709" s="471"/>
      <c r="H709" s="474"/>
      <c r="I709" s="441"/>
      <c r="J709" s="444"/>
      <c r="K709" s="445"/>
      <c r="L709" s="445"/>
      <c r="M709" s="448"/>
      <c r="N709" s="417"/>
    </row>
    <row r="710" spans="1:14">
      <c r="A710" s="438"/>
      <c r="B710" s="438"/>
      <c r="C710" s="438"/>
      <c r="D710" s="438"/>
      <c r="E710" s="438"/>
      <c r="F710" s="44"/>
      <c r="G710" s="37"/>
      <c r="H710" s="38"/>
      <c r="I710" s="37"/>
      <c r="J710" s="23" t="s">
        <v>19</v>
      </c>
      <c r="K710" s="93">
        <f>SUM(K707)</f>
        <v>0</v>
      </c>
      <c r="L710" s="94">
        <f>SUM(L707)</f>
        <v>0</v>
      </c>
      <c r="M710" s="18"/>
      <c r="N710" s="18"/>
    </row>
    <row r="711" spans="1:14">
      <c r="A711" s="114"/>
      <c r="B711" s="114"/>
      <c r="C711" s="114"/>
      <c r="D711" s="114"/>
      <c r="E711" s="114"/>
      <c r="F711" s="44"/>
      <c r="G711" s="37"/>
      <c r="H711" s="38"/>
      <c r="I711" s="37"/>
      <c r="J711" s="23" t="s">
        <v>20</v>
      </c>
      <c r="K711" s="93">
        <f>K710/5</f>
        <v>0</v>
      </c>
      <c r="L711" s="93">
        <f>L710/5</f>
        <v>0</v>
      </c>
      <c r="M711" s="18"/>
      <c r="N711" s="18"/>
    </row>
    <row r="712" spans="1:14" s="231" customFormat="1">
      <c r="A712" s="227"/>
      <c r="B712" s="228"/>
      <c r="C712" s="229"/>
      <c r="D712" s="229"/>
      <c r="E712" s="229"/>
      <c r="F712" s="229"/>
      <c r="G712" s="229"/>
      <c r="H712" s="229"/>
      <c r="I712" s="229"/>
      <c r="J712" s="23" t="s">
        <v>21</v>
      </c>
      <c r="K712" s="93">
        <f>SUM(K710*1.2)</f>
        <v>0</v>
      </c>
      <c r="L712" s="93">
        <f>L710*1.2</f>
        <v>0</v>
      </c>
      <c r="M712" s="230"/>
      <c r="N712" s="230"/>
    </row>
    <row r="713" spans="1:14">
      <c r="M713" s="18"/>
      <c r="N713" s="18"/>
    </row>
    <row r="714" spans="1:14">
      <c r="A714" s="36" t="s">
        <v>403</v>
      </c>
      <c r="B714" s="84"/>
      <c r="C714" s="44"/>
      <c r="D714" s="44"/>
      <c r="E714" s="36"/>
      <c r="F714" s="44"/>
      <c r="G714" s="37"/>
      <c r="H714" s="38"/>
      <c r="I714" s="38"/>
      <c r="J714" s="38"/>
      <c r="K714" s="38"/>
      <c r="L714" s="37"/>
      <c r="M714" s="18"/>
      <c r="N714" s="18"/>
    </row>
    <row r="715" spans="1:14" ht="69.75" customHeight="1">
      <c r="A715" s="39" t="s">
        <v>1</v>
      </c>
      <c r="B715" s="100" t="s">
        <v>2</v>
      </c>
      <c r="C715" s="39" t="s">
        <v>3</v>
      </c>
      <c r="D715" s="39" t="s">
        <v>4</v>
      </c>
      <c r="E715" s="39" t="s">
        <v>5</v>
      </c>
      <c r="F715" s="39" t="s">
        <v>6</v>
      </c>
      <c r="G715" s="39" t="s">
        <v>7</v>
      </c>
      <c r="H715" s="39" t="s">
        <v>8</v>
      </c>
      <c r="I715" s="39" t="s">
        <v>9</v>
      </c>
      <c r="J715" s="39" t="s">
        <v>10</v>
      </c>
      <c r="K715" s="101" t="s">
        <v>11</v>
      </c>
      <c r="L715" s="40" t="s">
        <v>12</v>
      </c>
      <c r="M715" s="102" t="s">
        <v>49</v>
      </c>
      <c r="N715" s="102" t="s">
        <v>14</v>
      </c>
    </row>
    <row r="716" spans="1:14" ht="87" customHeight="1">
      <c r="A716" s="2">
        <v>1</v>
      </c>
      <c r="B716" s="5" t="s">
        <v>404</v>
      </c>
      <c r="C716" s="2"/>
      <c r="D716" s="2">
        <v>800</v>
      </c>
      <c r="E716" s="62"/>
      <c r="F716" s="62"/>
      <c r="G716" s="43"/>
      <c r="H716" s="43"/>
      <c r="I716" s="33"/>
      <c r="J716" s="43">
        <f>H716*I716+H716</f>
        <v>0</v>
      </c>
      <c r="K716" s="51">
        <f>H716*D716</f>
        <v>0</v>
      </c>
      <c r="L716" s="52">
        <f>K716*I716+K716</f>
        <v>0</v>
      </c>
      <c r="M716" s="3"/>
      <c r="N716" s="3"/>
    </row>
    <row r="717" spans="1:14" ht="84">
      <c r="A717" s="2">
        <v>2</v>
      </c>
      <c r="B717" s="5" t="s">
        <v>405</v>
      </c>
      <c r="C717" s="2"/>
      <c r="D717" s="2">
        <v>800</v>
      </c>
      <c r="E717" s="62"/>
      <c r="F717" s="42"/>
      <c r="G717" s="43"/>
      <c r="H717" s="43"/>
      <c r="I717" s="33"/>
      <c r="J717" s="43">
        <f>H717*I717+H717</f>
        <v>0</v>
      </c>
      <c r="K717" s="51">
        <f>H717*D717</f>
        <v>0</v>
      </c>
      <c r="L717" s="52">
        <f>K717*I717+K717</f>
        <v>0</v>
      </c>
      <c r="M717" s="3"/>
      <c r="N717" s="3"/>
    </row>
    <row r="718" spans="1:14" ht="92.25" customHeight="1">
      <c r="A718" s="2">
        <v>3</v>
      </c>
      <c r="B718" s="5" t="s">
        <v>406</v>
      </c>
      <c r="C718" s="2"/>
      <c r="D718" s="2">
        <v>800</v>
      </c>
      <c r="E718" s="62"/>
      <c r="F718" s="232"/>
      <c r="G718" s="43"/>
      <c r="H718" s="43"/>
      <c r="I718" s="33"/>
      <c r="J718" s="43">
        <f>H718*I718+H718</f>
        <v>0</v>
      </c>
      <c r="K718" s="51">
        <f>H718*D718</f>
        <v>0</v>
      </c>
      <c r="L718" s="52">
        <f>K718*I718+K718</f>
        <v>0</v>
      </c>
      <c r="M718" s="3"/>
      <c r="N718" s="3"/>
    </row>
    <row r="719" spans="1:14" ht="21">
      <c r="A719" s="2">
        <v>4</v>
      </c>
      <c r="B719" s="5" t="s">
        <v>407</v>
      </c>
      <c r="C719" s="2"/>
      <c r="D719" s="2">
        <v>130</v>
      </c>
      <c r="E719" s="62"/>
      <c r="F719" s="62"/>
      <c r="G719" s="43"/>
      <c r="H719" s="43"/>
      <c r="I719" s="33"/>
      <c r="J719" s="53">
        <f>H719*I719+H719</f>
        <v>0</v>
      </c>
      <c r="K719" s="54">
        <f>H719*D719</f>
        <v>0</v>
      </c>
      <c r="L719" s="55">
        <f>K719*I719+K719</f>
        <v>0</v>
      </c>
      <c r="M719" s="3"/>
      <c r="N719" s="3"/>
    </row>
    <row r="720" spans="1:14">
      <c r="A720" s="409"/>
      <c r="B720" s="409"/>
      <c r="C720" s="409"/>
      <c r="D720" s="409"/>
      <c r="E720" s="409"/>
      <c r="F720" s="44"/>
      <c r="G720" s="37"/>
      <c r="H720" s="38"/>
      <c r="I720" s="37"/>
      <c r="J720" s="23" t="s">
        <v>19</v>
      </c>
      <c r="K720" s="93">
        <f>SUM(K716:K719)</f>
        <v>0</v>
      </c>
      <c r="L720" s="94">
        <f>SUM(L716:L719)</f>
        <v>0</v>
      </c>
      <c r="M720" s="18"/>
      <c r="N720" s="18"/>
    </row>
    <row r="721" spans="1:14">
      <c r="J721" s="23" t="s">
        <v>20</v>
      </c>
      <c r="K721" s="93">
        <f>K720/5</f>
        <v>0</v>
      </c>
      <c r="L721" s="93">
        <f>L720/5</f>
        <v>0</v>
      </c>
      <c r="M721" s="18"/>
      <c r="N721" s="18"/>
    </row>
    <row r="722" spans="1:14">
      <c r="J722" s="23" t="s">
        <v>21</v>
      </c>
      <c r="K722" s="93">
        <f>SUM(K720*1.2)</f>
        <v>0</v>
      </c>
      <c r="L722" s="93">
        <f>L720*1.2</f>
        <v>0</v>
      </c>
      <c r="M722" s="18"/>
      <c r="N722" s="18"/>
    </row>
    <row r="723" spans="1:14">
      <c r="A723" s="36" t="s">
        <v>408</v>
      </c>
      <c r="B723" s="84"/>
      <c r="C723" s="44"/>
      <c r="D723" s="44"/>
      <c r="E723" s="36"/>
      <c r="F723" s="44"/>
      <c r="G723" s="37"/>
      <c r="H723" s="38"/>
      <c r="I723" s="38"/>
      <c r="J723" s="38"/>
      <c r="K723" s="38"/>
      <c r="L723" s="37"/>
      <c r="M723" s="18"/>
      <c r="N723" s="18"/>
    </row>
    <row r="724" spans="1:14" ht="63">
      <c r="A724" s="39" t="s">
        <v>1</v>
      </c>
      <c r="B724" s="100" t="s">
        <v>2</v>
      </c>
      <c r="C724" s="39" t="s">
        <v>3</v>
      </c>
      <c r="D724" s="39" t="s">
        <v>4</v>
      </c>
      <c r="E724" s="39" t="s">
        <v>5</v>
      </c>
      <c r="F724" s="39" t="s">
        <v>6</v>
      </c>
      <c r="G724" s="39" t="s">
        <v>7</v>
      </c>
      <c r="H724" s="39" t="s">
        <v>8</v>
      </c>
      <c r="I724" s="39" t="s">
        <v>9</v>
      </c>
      <c r="J724" s="39" t="s">
        <v>10</v>
      </c>
      <c r="K724" s="101" t="s">
        <v>11</v>
      </c>
      <c r="L724" s="40" t="s">
        <v>12</v>
      </c>
      <c r="M724" s="102" t="s">
        <v>49</v>
      </c>
      <c r="N724" s="102" t="s">
        <v>14</v>
      </c>
    </row>
    <row r="725" spans="1:14" ht="168">
      <c r="A725" s="2">
        <v>1</v>
      </c>
      <c r="B725" s="5" t="s">
        <v>409</v>
      </c>
      <c r="C725" s="2" t="s">
        <v>348</v>
      </c>
      <c r="D725" s="2">
        <v>1200</v>
      </c>
      <c r="E725" s="62"/>
      <c r="F725" s="62"/>
      <c r="G725" s="43"/>
      <c r="H725" s="43"/>
      <c r="I725" s="29"/>
      <c r="J725" s="43">
        <f>H725*I725+H725</f>
        <v>0</v>
      </c>
      <c r="K725" s="51">
        <f>H725*D725</f>
        <v>0</v>
      </c>
      <c r="L725" s="88">
        <f>K725*I725+K725</f>
        <v>0</v>
      </c>
      <c r="M725" s="85"/>
      <c r="N725" s="2"/>
    </row>
    <row r="726" spans="1:14">
      <c r="A726" s="409"/>
      <c r="B726" s="409"/>
      <c r="C726" s="409"/>
      <c r="D726" s="409"/>
      <c r="E726" s="409"/>
      <c r="F726" s="44"/>
      <c r="G726" s="37"/>
      <c r="H726" s="38"/>
      <c r="I726" s="37"/>
      <c r="J726" s="23" t="s">
        <v>19</v>
      </c>
      <c r="K726" s="93">
        <f>SUM(K725:K725)</f>
        <v>0</v>
      </c>
      <c r="L726" s="94">
        <f>SUM(L725:L725)</f>
        <v>0</v>
      </c>
      <c r="M726" s="18"/>
      <c r="N726" s="18"/>
    </row>
    <row r="727" spans="1:14">
      <c r="A727" s="429"/>
      <c r="B727" s="429"/>
      <c r="C727" s="429"/>
      <c r="D727" s="429"/>
      <c r="E727" s="429"/>
      <c r="F727" s="44"/>
      <c r="G727" s="37"/>
      <c r="H727" s="38"/>
      <c r="I727" s="37"/>
      <c r="J727" s="23" t="s">
        <v>20</v>
      </c>
      <c r="K727" s="93">
        <f>K726/5</f>
        <v>0</v>
      </c>
      <c r="L727" s="93">
        <f>L726/5</f>
        <v>0</v>
      </c>
      <c r="M727" s="18"/>
      <c r="N727" s="18"/>
    </row>
    <row r="728" spans="1:14">
      <c r="J728" s="23" t="s">
        <v>21</v>
      </c>
      <c r="K728" s="93">
        <f>SUM(K726*1.2)</f>
        <v>0</v>
      </c>
      <c r="L728" s="93">
        <f>L726*1.2</f>
        <v>0</v>
      </c>
      <c r="M728" s="18"/>
      <c r="N728" s="18"/>
    </row>
    <row r="729" spans="1:14">
      <c r="A729" s="36" t="s">
        <v>410</v>
      </c>
      <c r="B729" s="84"/>
      <c r="C729" s="44"/>
      <c r="D729" s="44"/>
      <c r="E729" s="36"/>
      <c r="F729" s="44"/>
      <c r="G729" s="37"/>
      <c r="H729" s="38"/>
      <c r="I729" s="38"/>
      <c r="J729" s="38"/>
      <c r="K729" s="38"/>
      <c r="L729" s="37"/>
      <c r="M729" s="18"/>
      <c r="N729" s="18"/>
    </row>
    <row r="730" spans="1:14" ht="42" customHeight="1">
      <c r="A730" s="413" t="s">
        <v>1</v>
      </c>
      <c r="B730" s="428" t="s">
        <v>2</v>
      </c>
      <c r="C730" s="413" t="s">
        <v>3</v>
      </c>
      <c r="D730" s="413" t="s">
        <v>4</v>
      </c>
      <c r="E730" s="413" t="s">
        <v>5</v>
      </c>
      <c r="F730" s="413" t="s">
        <v>6</v>
      </c>
      <c r="G730" s="413" t="s">
        <v>7</v>
      </c>
      <c r="H730" s="424" t="s">
        <v>8</v>
      </c>
      <c r="I730" s="413" t="s">
        <v>9</v>
      </c>
      <c r="J730" s="424" t="s">
        <v>10</v>
      </c>
      <c r="K730" s="424" t="s">
        <v>11</v>
      </c>
      <c r="L730" s="425" t="s">
        <v>12</v>
      </c>
      <c r="M730" s="426" t="s">
        <v>49</v>
      </c>
      <c r="N730" s="426" t="s">
        <v>14</v>
      </c>
    </row>
    <row r="731" spans="1:14" ht="24" customHeight="1">
      <c r="A731" s="413"/>
      <c r="B731" s="428"/>
      <c r="C731" s="413"/>
      <c r="D731" s="413"/>
      <c r="E731" s="413"/>
      <c r="F731" s="413"/>
      <c r="G731" s="413"/>
      <c r="H731" s="424"/>
      <c r="I731" s="413"/>
      <c r="J731" s="424"/>
      <c r="K731" s="424"/>
      <c r="L731" s="425"/>
      <c r="M731" s="427"/>
      <c r="N731" s="427"/>
    </row>
    <row r="732" spans="1:14" ht="26.25" customHeight="1">
      <c r="A732" s="2">
        <v>1</v>
      </c>
      <c r="B732" s="5" t="s">
        <v>411</v>
      </c>
      <c r="C732" s="2"/>
      <c r="D732" s="2">
        <v>750</v>
      </c>
      <c r="E732" s="62"/>
      <c r="F732" s="62"/>
      <c r="G732" s="43"/>
      <c r="H732" s="43"/>
      <c r="I732" s="33"/>
      <c r="J732" s="43">
        <f>H732*I732+H732</f>
        <v>0</v>
      </c>
      <c r="K732" s="51">
        <f>H732*D732</f>
        <v>0</v>
      </c>
      <c r="L732" s="52">
        <f>K732*I732+K732</f>
        <v>0</v>
      </c>
      <c r="M732" s="3"/>
      <c r="N732" s="3"/>
    </row>
    <row r="733" spans="1:14" ht="24.75" customHeight="1">
      <c r="A733" s="2">
        <v>2</v>
      </c>
      <c r="B733" s="5" t="s">
        <v>412</v>
      </c>
      <c r="C733" s="2"/>
      <c r="D733" s="2">
        <v>400</v>
      </c>
      <c r="E733" s="62"/>
      <c r="F733" s="62"/>
      <c r="G733" s="43"/>
      <c r="H733" s="43"/>
      <c r="I733" s="29"/>
      <c r="J733" s="43">
        <f>H733*I733+H733</f>
        <v>0</v>
      </c>
      <c r="K733" s="51">
        <f>H733*D733</f>
        <v>0</v>
      </c>
      <c r="L733" s="88">
        <f>K733*I733+K733</f>
        <v>0</v>
      </c>
      <c r="M733" s="85"/>
      <c r="N733" s="3"/>
    </row>
    <row r="734" spans="1:14">
      <c r="A734" s="409"/>
      <c r="B734" s="409"/>
      <c r="C734" s="409"/>
      <c r="D734" s="409"/>
      <c r="E734" s="409"/>
      <c r="F734" s="44"/>
      <c r="G734" s="37"/>
      <c r="H734" s="38"/>
      <c r="I734" s="37"/>
      <c r="J734" s="23" t="s">
        <v>19</v>
      </c>
      <c r="K734" s="93">
        <f>SUM(K732:K733)</f>
        <v>0</v>
      </c>
      <c r="L734" s="94">
        <f>SUM(L732:L733)</f>
        <v>0</v>
      </c>
      <c r="M734" s="18"/>
      <c r="N734" s="18"/>
    </row>
    <row r="735" spans="1:14">
      <c r="A735" s="114"/>
      <c r="B735" s="114"/>
      <c r="C735" s="114"/>
      <c r="D735" s="114"/>
      <c r="E735" s="114"/>
      <c r="F735" s="44"/>
      <c r="G735" s="37"/>
      <c r="H735" s="38"/>
      <c r="I735" s="37"/>
      <c r="J735" s="23" t="s">
        <v>20</v>
      </c>
      <c r="K735" s="93">
        <f>K734/5</f>
        <v>0</v>
      </c>
      <c r="L735" s="93">
        <f>L734/5</f>
        <v>0</v>
      </c>
      <c r="M735" s="18"/>
      <c r="N735" s="18"/>
    </row>
    <row r="736" spans="1:14">
      <c r="J736" s="23" t="s">
        <v>21</v>
      </c>
      <c r="K736" s="93">
        <f>SUM(K734*1.2)</f>
        <v>0</v>
      </c>
      <c r="L736" s="93">
        <f>L734*1.2</f>
        <v>0</v>
      </c>
      <c r="M736" s="18"/>
      <c r="N736" s="18"/>
    </row>
    <row r="737" spans="1:14">
      <c r="A737" s="36" t="s">
        <v>413</v>
      </c>
      <c r="B737" s="84"/>
      <c r="C737" s="44"/>
      <c r="D737" s="44"/>
      <c r="E737" s="36"/>
      <c r="F737" s="44"/>
      <c r="G737" s="37"/>
      <c r="H737" s="38"/>
      <c r="I737" s="38"/>
      <c r="J737" s="38"/>
      <c r="K737" s="38"/>
      <c r="L737" s="37"/>
      <c r="M737" s="18"/>
      <c r="N737" s="18"/>
    </row>
    <row r="738" spans="1:14" ht="15" customHeight="1">
      <c r="A738" s="432" t="s">
        <v>1</v>
      </c>
      <c r="B738" s="436" t="s">
        <v>2</v>
      </c>
      <c r="C738" s="432" t="s">
        <v>3</v>
      </c>
      <c r="D738" s="432" t="s">
        <v>4</v>
      </c>
      <c r="E738" s="413" t="s">
        <v>5</v>
      </c>
      <c r="F738" s="432" t="s">
        <v>6</v>
      </c>
      <c r="G738" s="432" t="s">
        <v>7</v>
      </c>
      <c r="H738" s="430" t="s">
        <v>8</v>
      </c>
      <c r="I738" s="432" t="s">
        <v>9</v>
      </c>
      <c r="J738" s="430" t="s">
        <v>10</v>
      </c>
      <c r="K738" s="430" t="s">
        <v>11</v>
      </c>
      <c r="L738" s="434" t="s">
        <v>12</v>
      </c>
      <c r="M738" s="426" t="s">
        <v>414</v>
      </c>
      <c r="N738" s="426" t="s">
        <v>14</v>
      </c>
    </row>
    <row r="739" spans="1:14" ht="51.75" customHeight="1">
      <c r="A739" s="433"/>
      <c r="B739" s="437"/>
      <c r="C739" s="433"/>
      <c r="D739" s="433"/>
      <c r="E739" s="413"/>
      <c r="F739" s="433"/>
      <c r="G739" s="433"/>
      <c r="H739" s="431"/>
      <c r="I739" s="433"/>
      <c r="J739" s="431"/>
      <c r="K739" s="431"/>
      <c r="L739" s="435"/>
      <c r="M739" s="427"/>
      <c r="N739" s="427"/>
    </row>
    <row r="740" spans="1:14" ht="80.25" customHeight="1">
      <c r="A740" s="2">
        <v>1</v>
      </c>
      <c r="B740" s="5" t="s">
        <v>415</v>
      </c>
      <c r="C740" s="2"/>
      <c r="D740" s="2">
        <v>200</v>
      </c>
      <c r="E740" s="2"/>
      <c r="F740" s="62"/>
      <c r="G740" s="43"/>
      <c r="H740" s="43"/>
      <c r="I740" s="33"/>
      <c r="J740" s="53">
        <f>H740*I740+H740</f>
        <v>0</v>
      </c>
      <c r="K740" s="54">
        <f>H740*D740</f>
        <v>0</v>
      </c>
      <c r="L740" s="55">
        <f>K740*I740+K740</f>
        <v>0</v>
      </c>
      <c r="M740" s="3"/>
      <c r="N740" s="3"/>
    </row>
    <row r="741" spans="1:14">
      <c r="A741" s="409"/>
      <c r="B741" s="409"/>
      <c r="C741" s="409"/>
      <c r="D741" s="409"/>
      <c r="E741" s="409"/>
      <c r="F741" s="44"/>
      <c r="G741" s="37"/>
      <c r="H741" s="38"/>
      <c r="I741" s="37"/>
      <c r="J741" s="23" t="s">
        <v>19</v>
      </c>
      <c r="K741" s="93">
        <f>SUM(K740:K740)</f>
        <v>0</v>
      </c>
      <c r="L741" s="94">
        <f>SUM(L740:L740)</f>
        <v>0</v>
      </c>
      <c r="M741" s="18"/>
      <c r="N741" s="18"/>
    </row>
    <row r="742" spans="1:14">
      <c r="A742" s="114"/>
      <c r="B742" s="114"/>
      <c r="C742" s="114"/>
      <c r="D742" s="114"/>
      <c r="E742" s="114"/>
      <c r="F742" s="44"/>
      <c r="G742" s="37"/>
      <c r="H742" s="38"/>
      <c r="I742" s="37"/>
      <c r="J742" s="23" t="s">
        <v>20</v>
      </c>
      <c r="K742" s="93">
        <f>K741/5</f>
        <v>0</v>
      </c>
      <c r="L742" s="93">
        <f>L741/5</f>
        <v>0</v>
      </c>
      <c r="M742" s="18"/>
      <c r="N742" s="18"/>
    </row>
    <row r="743" spans="1:14">
      <c r="J743" s="23" t="s">
        <v>21</v>
      </c>
      <c r="K743" s="93">
        <f>SUM(K741*1.2)</f>
        <v>0</v>
      </c>
      <c r="L743" s="93">
        <f>L741*1.2</f>
        <v>0</v>
      </c>
      <c r="M743" s="18"/>
      <c r="N743" s="18"/>
    </row>
    <row r="744" spans="1:14">
      <c r="A744" s="36" t="s">
        <v>416</v>
      </c>
      <c r="B744" s="84"/>
      <c r="C744" s="44"/>
      <c r="D744" s="44"/>
      <c r="E744" s="36"/>
      <c r="F744" s="44"/>
      <c r="G744" s="37"/>
      <c r="H744" s="38"/>
      <c r="I744" s="38"/>
      <c r="J744" s="38"/>
      <c r="K744" s="38"/>
      <c r="L744" s="37"/>
      <c r="M744" s="18"/>
      <c r="N744" s="18"/>
    </row>
    <row r="745" spans="1:14" ht="15" customHeight="1">
      <c r="A745" s="432" t="s">
        <v>1</v>
      </c>
      <c r="B745" s="436" t="s">
        <v>2</v>
      </c>
      <c r="C745" s="432" t="s">
        <v>3</v>
      </c>
      <c r="D745" s="432" t="s">
        <v>4</v>
      </c>
      <c r="E745" s="413" t="s">
        <v>5</v>
      </c>
      <c r="F745" s="432" t="s">
        <v>6</v>
      </c>
      <c r="G745" s="432" t="s">
        <v>7</v>
      </c>
      <c r="H745" s="430" t="s">
        <v>8</v>
      </c>
      <c r="I745" s="432" t="s">
        <v>9</v>
      </c>
      <c r="J745" s="430" t="s">
        <v>10</v>
      </c>
      <c r="K745" s="430" t="s">
        <v>11</v>
      </c>
      <c r="L745" s="434" t="s">
        <v>12</v>
      </c>
      <c r="M745" s="426" t="s">
        <v>414</v>
      </c>
      <c r="N745" s="426" t="s">
        <v>14</v>
      </c>
    </row>
    <row r="746" spans="1:14" ht="45.75" customHeight="1">
      <c r="A746" s="433"/>
      <c r="B746" s="437"/>
      <c r="C746" s="433"/>
      <c r="D746" s="433"/>
      <c r="E746" s="413"/>
      <c r="F746" s="433"/>
      <c r="G746" s="433"/>
      <c r="H746" s="431"/>
      <c r="I746" s="433"/>
      <c r="J746" s="431"/>
      <c r="K746" s="431"/>
      <c r="L746" s="435"/>
      <c r="M746" s="427"/>
      <c r="N746" s="427"/>
    </row>
    <row r="747" spans="1:14" ht="60" customHeight="1">
      <c r="A747" s="2">
        <v>1</v>
      </c>
      <c r="B747" s="194" t="s">
        <v>417</v>
      </c>
      <c r="C747" s="2"/>
      <c r="D747" s="2">
        <v>150</v>
      </c>
      <c r="E747" s="62"/>
      <c r="F747" s="62"/>
      <c r="G747" s="43"/>
      <c r="H747" s="233"/>
      <c r="I747" s="33"/>
      <c r="J747" s="43">
        <f>(H747*I747)+H747</f>
        <v>0</v>
      </c>
      <c r="K747" s="51">
        <f>H747*D747</f>
        <v>0</v>
      </c>
      <c r="L747" s="52">
        <f>(K747*I747)+K747</f>
        <v>0</v>
      </c>
      <c r="M747" s="3"/>
      <c r="N747" s="3"/>
    </row>
    <row r="748" spans="1:14" ht="31.5">
      <c r="A748" s="2">
        <v>2</v>
      </c>
      <c r="B748" s="5" t="s">
        <v>418</v>
      </c>
      <c r="C748" s="2"/>
      <c r="D748" s="2">
        <v>200</v>
      </c>
      <c r="E748" s="42"/>
      <c r="F748" s="62"/>
      <c r="G748" s="43"/>
      <c r="H748" s="233"/>
      <c r="I748" s="33"/>
      <c r="J748" s="53">
        <f>(H748*I748)+H748</f>
        <v>0</v>
      </c>
      <c r="K748" s="54">
        <f>H748*D748</f>
        <v>0</v>
      </c>
      <c r="L748" s="55">
        <f>(K748*I748)+K748</f>
        <v>0</v>
      </c>
      <c r="M748" s="3"/>
      <c r="N748" s="3"/>
    </row>
    <row r="749" spans="1:14">
      <c r="A749" s="409"/>
      <c r="B749" s="409"/>
      <c r="C749" s="409"/>
      <c r="D749" s="409"/>
      <c r="E749" s="409"/>
      <c r="F749" s="44"/>
      <c r="G749" s="37"/>
      <c r="H749" s="38"/>
      <c r="I749" s="37"/>
      <c r="J749" s="23" t="s">
        <v>19</v>
      </c>
      <c r="K749" s="93">
        <f>SUM(K747:K748)</f>
        <v>0</v>
      </c>
      <c r="L749" s="94">
        <f>SUM(L747:L748)</f>
        <v>0</v>
      </c>
      <c r="M749" s="18"/>
      <c r="N749" s="18"/>
    </row>
    <row r="750" spans="1:14">
      <c r="A750" s="114"/>
      <c r="B750" s="114"/>
      <c r="C750" s="114"/>
      <c r="D750" s="114"/>
      <c r="E750" s="114"/>
      <c r="F750" s="44"/>
      <c r="G750" s="37"/>
      <c r="H750" s="38"/>
      <c r="I750" s="37"/>
      <c r="J750" s="23" t="s">
        <v>20</v>
      </c>
      <c r="K750" s="93">
        <f>K749/5</f>
        <v>0</v>
      </c>
      <c r="L750" s="93">
        <f>L749/5</f>
        <v>0</v>
      </c>
      <c r="M750" s="18"/>
      <c r="N750" s="18"/>
    </row>
    <row r="751" spans="1:14">
      <c r="A751" s="429"/>
      <c r="B751" s="429"/>
      <c r="C751" s="429"/>
      <c r="D751" s="429"/>
      <c r="E751" s="429"/>
      <c r="F751" s="44"/>
      <c r="G751" s="37"/>
      <c r="H751" s="38"/>
      <c r="I751" s="37"/>
      <c r="J751" s="23" t="s">
        <v>21</v>
      </c>
      <c r="K751" s="93">
        <f>SUM(K749*1.2)</f>
        <v>0</v>
      </c>
      <c r="L751" s="93">
        <f>L749*1.2</f>
        <v>0</v>
      </c>
      <c r="M751" s="18"/>
      <c r="N751" s="18"/>
    </row>
    <row r="752" spans="1:14">
      <c r="A752" s="36" t="s">
        <v>419</v>
      </c>
      <c r="B752" s="84"/>
      <c r="C752" s="44"/>
      <c r="D752" s="44"/>
      <c r="E752" s="36"/>
      <c r="F752" s="44"/>
      <c r="G752" s="37"/>
      <c r="H752" s="38"/>
      <c r="I752" s="38"/>
      <c r="J752" s="38"/>
      <c r="K752" s="38"/>
      <c r="L752" s="37"/>
      <c r="M752" s="18"/>
      <c r="N752" s="18"/>
    </row>
    <row r="753" spans="1:14" ht="42" customHeight="1">
      <c r="A753" s="413" t="s">
        <v>1</v>
      </c>
      <c r="B753" s="428" t="s">
        <v>2</v>
      </c>
      <c r="C753" s="413" t="s">
        <v>3</v>
      </c>
      <c r="D753" s="413" t="s">
        <v>4</v>
      </c>
      <c r="E753" s="413" t="s">
        <v>5</v>
      </c>
      <c r="F753" s="413" t="s">
        <v>6</v>
      </c>
      <c r="G753" s="413" t="s">
        <v>7</v>
      </c>
      <c r="H753" s="424" t="s">
        <v>8</v>
      </c>
      <c r="I753" s="413" t="s">
        <v>9</v>
      </c>
      <c r="J753" s="424" t="s">
        <v>10</v>
      </c>
      <c r="K753" s="424" t="s">
        <v>11</v>
      </c>
      <c r="L753" s="425" t="s">
        <v>12</v>
      </c>
      <c r="M753" s="426" t="s">
        <v>414</v>
      </c>
      <c r="N753" s="426" t="s">
        <v>14</v>
      </c>
    </row>
    <row r="754" spans="1:14" ht="24" customHeight="1">
      <c r="A754" s="413"/>
      <c r="B754" s="428"/>
      <c r="C754" s="413"/>
      <c r="D754" s="413"/>
      <c r="E754" s="413"/>
      <c r="F754" s="413"/>
      <c r="G754" s="413"/>
      <c r="H754" s="424"/>
      <c r="I754" s="413"/>
      <c r="J754" s="424"/>
      <c r="K754" s="424"/>
      <c r="L754" s="425"/>
      <c r="M754" s="427"/>
      <c r="N754" s="427"/>
    </row>
    <row r="755" spans="1:14" ht="84" customHeight="1">
      <c r="A755" s="79">
        <v>1</v>
      </c>
      <c r="B755" s="194" t="s">
        <v>420</v>
      </c>
      <c r="C755" s="79"/>
      <c r="D755" s="79">
        <v>4000</v>
      </c>
      <c r="E755" s="63"/>
      <c r="F755" s="63"/>
      <c r="G755" s="53"/>
      <c r="H755" s="53"/>
      <c r="I755" s="156"/>
      <c r="J755" s="53">
        <f>H755*I755+H755</f>
        <v>0</v>
      </c>
      <c r="K755" s="54">
        <f>H755*D755</f>
        <v>0</v>
      </c>
      <c r="L755" s="55">
        <f>K755*I755+K755</f>
        <v>0</v>
      </c>
      <c r="M755" s="3"/>
      <c r="N755" s="3"/>
    </row>
    <row r="756" spans="1:14" ht="23.25" customHeight="1">
      <c r="A756" s="2">
        <v>2</v>
      </c>
      <c r="B756" s="5" t="s">
        <v>421</v>
      </c>
      <c r="C756" s="2"/>
      <c r="D756" s="2">
        <v>320</v>
      </c>
      <c r="E756" s="62"/>
      <c r="F756" s="62"/>
      <c r="G756" s="43"/>
      <c r="H756" s="43"/>
      <c r="I756" s="33"/>
      <c r="J756" s="53">
        <f>H756*I756+H756</f>
        <v>0</v>
      </c>
      <c r="K756" s="54">
        <f>H756*D756</f>
        <v>0</v>
      </c>
      <c r="L756" s="55">
        <f>K756*I756+K756</f>
        <v>0</v>
      </c>
      <c r="M756" s="3"/>
      <c r="N756" s="3"/>
    </row>
    <row r="757" spans="1:14">
      <c r="A757" s="409"/>
      <c r="B757" s="409"/>
      <c r="C757" s="409"/>
      <c r="D757" s="409"/>
      <c r="E757" s="409"/>
      <c r="F757" s="44"/>
      <c r="G757" s="37"/>
      <c r="H757" s="38"/>
      <c r="I757" s="37"/>
      <c r="J757" s="23" t="s">
        <v>19</v>
      </c>
      <c r="K757" s="93">
        <f>SUM(K755:K756)</f>
        <v>0</v>
      </c>
      <c r="L757" s="94">
        <f>SUM(L755:L756)</f>
        <v>0</v>
      </c>
      <c r="M757" s="18"/>
      <c r="N757" s="18"/>
    </row>
    <row r="758" spans="1:14">
      <c r="A758" s="114"/>
      <c r="B758" s="114"/>
      <c r="C758" s="114"/>
      <c r="D758" s="114"/>
      <c r="E758" s="114"/>
      <c r="F758" s="44"/>
      <c r="G758" s="37"/>
      <c r="H758" s="38"/>
      <c r="I758" s="37"/>
      <c r="J758" s="23" t="s">
        <v>20</v>
      </c>
      <c r="K758" s="93">
        <f>K757/5</f>
        <v>0</v>
      </c>
      <c r="L758" s="93">
        <f>L757/5</f>
        <v>0</v>
      </c>
      <c r="M758" s="18"/>
      <c r="N758" s="18"/>
    </row>
    <row r="759" spans="1:14">
      <c r="J759" s="23" t="s">
        <v>21</v>
      </c>
      <c r="K759" s="93">
        <f>SUM(K757*1.2)</f>
        <v>0</v>
      </c>
      <c r="L759" s="93">
        <f>L757*1.2</f>
        <v>0</v>
      </c>
      <c r="M759" s="18"/>
      <c r="N759" s="18"/>
    </row>
    <row r="760" spans="1:14">
      <c r="A760" s="36" t="s">
        <v>422</v>
      </c>
      <c r="B760" s="84"/>
      <c r="C760" s="44"/>
      <c r="D760" s="44"/>
      <c r="E760" s="36"/>
      <c r="F760" s="44"/>
      <c r="G760" s="37"/>
      <c r="H760" s="38"/>
      <c r="I760" s="38"/>
      <c r="J760" s="38"/>
      <c r="K760" s="38"/>
      <c r="L760" s="37"/>
      <c r="M760" s="18"/>
      <c r="N760" s="18"/>
    </row>
    <row r="761" spans="1:14" ht="15" customHeight="1">
      <c r="A761" s="413" t="s">
        <v>1</v>
      </c>
      <c r="B761" s="428" t="s">
        <v>2</v>
      </c>
      <c r="C761" s="413" t="s">
        <v>3</v>
      </c>
      <c r="D761" s="413" t="s">
        <v>4</v>
      </c>
      <c r="E761" s="413" t="s">
        <v>5</v>
      </c>
      <c r="F761" s="413" t="s">
        <v>6</v>
      </c>
      <c r="G761" s="413" t="s">
        <v>7</v>
      </c>
      <c r="H761" s="424" t="s">
        <v>8</v>
      </c>
      <c r="I761" s="413" t="s">
        <v>9</v>
      </c>
      <c r="J761" s="424" t="s">
        <v>10</v>
      </c>
      <c r="K761" s="424" t="s">
        <v>11</v>
      </c>
      <c r="L761" s="425" t="s">
        <v>12</v>
      </c>
      <c r="M761" s="426" t="s">
        <v>414</v>
      </c>
      <c r="N761" s="426" t="s">
        <v>14</v>
      </c>
    </row>
    <row r="762" spans="1:14" ht="48.75" customHeight="1">
      <c r="A762" s="413"/>
      <c r="B762" s="428"/>
      <c r="C762" s="413"/>
      <c r="D762" s="413"/>
      <c r="E762" s="413"/>
      <c r="F762" s="413"/>
      <c r="G762" s="413"/>
      <c r="H762" s="424"/>
      <c r="I762" s="413"/>
      <c r="J762" s="424"/>
      <c r="K762" s="424"/>
      <c r="L762" s="425"/>
      <c r="M762" s="427"/>
      <c r="N762" s="427"/>
    </row>
    <row r="763" spans="1:14" ht="21.75" customHeight="1">
      <c r="A763" s="2">
        <v>1</v>
      </c>
      <c r="B763" s="5" t="s">
        <v>423</v>
      </c>
      <c r="C763" s="2"/>
      <c r="D763" s="2">
        <v>500</v>
      </c>
      <c r="E763" s="62"/>
      <c r="F763" s="62"/>
      <c r="G763" s="43"/>
      <c r="H763" s="43"/>
      <c r="I763" s="33"/>
      <c r="J763" s="43">
        <f>H763*I763+H763</f>
        <v>0</v>
      </c>
      <c r="K763" s="51">
        <f>H763*D763</f>
        <v>0</v>
      </c>
      <c r="L763" s="52">
        <f>K763*I763+K763</f>
        <v>0</v>
      </c>
      <c r="M763" s="3"/>
      <c r="N763" s="3"/>
    </row>
    <row r="764" spans="1:14" ht="23.25" customHeight="1">
      <c r="A764" s="2">
        <v>2</v>
      </c>
      <c r="B764" s="5" t="s">
        <v>424</v>
      </c>
      <c r="C764" s="2"/>
      <c r="D764" s="2">
        <v>500</v>
      </c>
      <c r="E764" s="62"/>
      <c r="F764" s="62"/>
      <c r="G764" s="43"/>
      <c r="H764" s="43"/>
      <c r="I764" s="29"/>
      <c r="J764" s="43">
        <f>H764*I764+H764</f>
        <v>0</v>
      </c>
      <c r="K764" s="51">
        <f>H764*D764</f>
        <v>0</v>
      </c>
      <c r="L764" s="88">
        <f>K764*I764+K764</f>
        <v>0</v>
      </c>
      <c r="M764" s="85"/>
      <c r="N764" s="3"/>
    </row>
    <row r="765" spans="1:14">
      <c r="A765" s="409"/>
      <c r="B765" s="409"/>
      <c r="C765" s="409"/>
      <c r="D765" s="409"/>
      <c r="E765" s="409"/>
      <c r="F765" s="44"/>
      <c r="G765" s="37"/>
      <c r="H765" s="38"/>
      <c r="I765" s="37"/>
      <c r="J765" s="23" t="s">
        <v>19</v>
      </c>
      <c r="K765" s="93">
        <f>SUM(K763:K764)</f>
        <v>0</v>
      </c>
      <c r="L765" s="94">
        <f>SUM(L763:L764)</f>
        <v>0</v>
      </c>
      <c r="M765" s="18"/>
      <c r="N765" s="18"/>
    </row>
    <row r="766" spans="1:14">
      <c r="A766" s="114"/>
      <c r="B766" s="114"/>
      <c r="C766" s="114"/>
      <c r="D766" s="114"/>
      <c r="E766" s="114"/>
      <c r="F766" s="44"/>
      <c r="G766" s="37"/>
      <c r="H766" s="38"/>
      <c r="I766" s="37"/>
      <c r="J766" s="23" t="s">
        <v>20</v>
      </c>
      <c r="K766" s="93">
        <f>K765/5</f>
        <v>0</v>
      </c>
      <c r="L766" s="93">
        <f>L765/5</f>
        <v>0</v>
      </c>
      <c r="M766" s="18"/>
      <c r="N766" s="18"/>
    </row>
    <row r="767" spans="1:14">
      <c r="J767" s="23" t="s">
        <v>21</v>
      </c>
      <c r="K767" s="93">
        <f>SUM(K765*1.2)</f>
        <v>0</v>
      </c>
      <c r="L767" s="93">
        <f>L765*1.2</f>
        <v>0</v>
      </c>
    </row>
    <row r="768" spans="1:14">
      <c r="A768" s="36" t="s">
        <v>425</v>
      </c>
      <c r="B768" s="84"/>
      <c r="C768" s="44"/>
      <c r="D768" s="44"/>
      <c r="E768" s="36"/>
      <c r="F768" s="44"/>
      <c r="G768" s="37"/>
      <c r="H768" s="38"/>
      <c r="I768" s="38"/>
      <c r="J768" s="38"/>
      <c r="K768" s="38"/>
      <c r="L768" s="37"/>
      <c r="M768" s="18"/>
      <c r="N768" s="18"/>
    </row>
    <row r="769" spans="1:14" ht="69.75" customHeight="1">
      <c r="A769" s="39" t="s">
        <v>1</v>
      </c>
      <c r="B769" s="100" t="s">
        <v>2</v>
      </c>
      <c r="C769" s="39" t="s">
        <v>3</v>
      </c>
      <c r="D769" s="39" t="s">
        <v>426</v>
      </c>
      <c r="E769" s="39" t="s">
        <v>5</v>
      </c>
      <c r="F769" s="39" t="s">
        <v>282</v>
      </c>
      <c r="G769" s="39" t="s">
        <v>7</v>
      </c>
      <c r="H769" s="39" t="s">
        <v>8</v>
      </c>
      <c r="I769" s="39" t="s">
        <v>10</v>
      </c>
      <c r="J769" s="39" t="s">
        <v>9</v>
      </c>
      <c r="K769" s="101" t="s">
        <v>11</v>
      </c>
      <c r="L769" s="40" t="s">
        <v>12</v>
      </c>
      <c r="M769" s="102" t="s">
        <v>49</v>
      </c>
      <c r="N769" s="102" t="s">
        <v>14</v>
      </c>
    </row>
    <row r="770" spans="1:14" ht="31.5">
      <c r="A770" s="2">
        <v>1</v>
      </c>
      <c r="B770" s="106" t="s">
        <v>427</v>
      </c>
      <c r="C770" s="27" t="s">
        <v>428</v>
      </c>
      <c r="D770" s="162" t="s">
        <v>275</v>
      </c>
      <c r="E770" s="162"/>
      <c r="F770" s="234">
        <v>160000</v>
      </c>
      <c r="G770" s="157"/>
      <c r="H770" s="235"/>
      <c r="I770" s="236">
        <f t="shared" ref="I770:I775" si="44">H770*J770+H770</f>
        <v>0</v>
      </c>
      <c r="J770" s="46"/>
      <c r="K770" s="235">
        <f t="shared" ref="K770:K775" si="45">H770*F770</f>
        <v>0</v>
      </c>
      <c r="L770" s="235">
        <f t="shared" ref="L770:L775" si="46">K770*J770+K770</f>
        <v>0</v>
      </c>
      <c r="M770" s="6"/>
      <c r="N770" s="6"/>
    </row>
    <row r="771" spans="1:14" ht="37.5" customHeight="1">
      <c r="A771" s="2">
        <v>2</v>
      </c>
      <c r="B771" s="106" t="s">
        <v>427</v>
      </c>
      <c r="C771" s="27" t="s">
        <v>429</v>
      </c>
      <c r="D771" s="162" t="s">
        <v>275</v>
      </c>
      <c r="E771" s="162"/>
      <c r="F771" s="234">
        <v>280000</v>
      </c>
      <c r="G771" s="157"/>
      <c r="H771" s="235"/>
      <c r="I771" s="236">
        <f t="shared" si="44"/>
        <v>0</v>
      </c>
      <c r="J771" s="46"/>
      <c r="K771" s="235">
        <f t="shared" si="45"/>
        <v>0</v>
      </c>
      <c r="L771" s="235">
        <f t="shared" si="46"/>
        <v>0</v>
      </c>
      <c r="M771" s="6"/>
      <c r="N771" s="6"/>
    </row>
    <row r="772" spans="1:14" ht="164.25" customHeight="1">
      <c r="A772" s="2">
        <v>3</v>
      </c>
      <c r="B772" s="106" t="s">
        <v>430</v>
      </c>
      <c r="C772" s="27" t="s">
        <v>431</v>
      </c>
      <c r="D772" s="162" t="s">
        <v>275</v>
      </c>
      <c r="E772" s="162"/>
      <c r="F772" s="234">
        <v>50000</v>
      </c>
      <c r="G772" s="157"/>
      <c r="H772" s="235"/>
      <c r="I772" s="236">
        <f t="shared" si="44"/>
        <v>0</v>
      </c>
      <c r="J772" s="46"/>
      <c r="K772" s="235">
        <f t="shared" si="45"/>
        <v>0</v>
      </c>
      <c r="L772" s="235">
        <f t="shared" si="46"/>
        <v>0</v>
      </c>
      <c r="M772" s="6"/>
      <c r="N772" s="6"/>
    </row>
    <row r="773" spans="1:14" ht="90" customHeight="1">
      <c r="A773" s="2">
        <v>4</v>
      </c>
      <c r="B773" s="237" t="s">
        <v>432</v>
      </c>
      <c r="C773" s="27" t="s">
        <v>37</v>
      </c>
      <c r="D773" s="162" t="s">
        <v>275</v>
      </c>
      <c r="E773" s="162"/>
      <c r="F773" s="234">
        <v>30000</v>
      </c>
      <c r="G773" s="157"/>
      <c r="H773" s="238"/>
      <c r="I773" s="236">
        <f t="shared" si="44"/>
        <v>0</v>
      </c>
      <c r="J773" s="46"/>
      <c r="K773" s="235">
        <f t="shared" si="45"/>
        <v>0</v>
      </c>
      <c r="L773" s="235">
        <f t="shared" si="46"/>
        <v>0</v>
      </c>
      <c r="M773" s="6"/>
      <c r="N773" s="6"/>
    </row>
    <row r="774" spans="1:14" ht="107.25" customHeight="1">
      <c r="A774" s="2">
        <v>5</v>
      </c>
      <c r="B774" s="4" t="s">
        <v>433</v>
      </c>
      <c r="C774" s="27" t="s">
        <v>37</v>
      </c>
      <c r="D774" s="162" t="s">
        <v>275</v>
      </c>
      <c r="E774" s="162"/>
      <c r="F774" s="234">
        <v>3000</v>
      </c>
      <c r="G774" s="157"/>
      <c r="H774" s="238"/>
      <c r="I774" s="236">
        <f t="shared" si="44"/>
        <v>0</v>
      </c>
      <c r="J774" s="46"/>
      <c r="K774" s="235">
        <f t="shared" si="45"/>
        <v>0</v>
      </c>
      <c r="L774" s="235">
        <f t="shared" si="46"/>
        <v>0</v>
      </c>
      <c r="M774" s="6"/>
      <c r="N774" s="6"/>
    </row>
    <row r="775" spans="1:14" ht="94.5">
      <c r="A775" s="2">
        <v>6</v>
      </c>
      <c r="B775" s="4" t="s">
        <v>434</v>
      </c>
      <c r="C775" s="27" t="s">
        <v>37</v>
      </c>
      <c r="D775" s="162" t="s">
        <v>275</v>
      </c>
      <c r="E775" s="162"/>
      <c r="F775" s="234">
        <v>6000</v>
      </c>
      <c r="G775" s="157"/>
      <c r="H775" s="238"/>
      <c r="I775" s="236">
        <f t="shared" si="44"/>
        <v>0</v>
      </c>
      <c r="J775" s="47"/>
      <c r="K775" s="239">
        <f t="shared" si="45"/>
        <v>0</v>
      </c>
      <c r="L775" s="239">
        <f t="shared" si="46"/>
        <v>0</v>
      </c>
      <c r="M775" s="6"/>
      <c r="N775" s="6"/>
    </row>
    <row r="776" spans="1:14">
      <c r="A776" s="66"/>
      <c r="B776" s="37"/>
      <c r="C776" s="66"/>
      <c r="D776" s="67"/>
      <c r="E776" s="67"/>
      <c r="F776" s="240"/>
      <c r="G776" s="66"/>
      <c r="H776" s="241"/>
      <c r="I776" s="66"/>
      <c r="J776" s="242" t="s">
        <v>19</v>
      </c>
      <c r="K776" s="243">
        <f>SUM(K770:K775)</f>
        <v>0</v>
      </c>
      <c r="L776" s="243">
        <f>SUM(L770:L775)</f>
        <v>0</v>
      </c>
    </row>
    <row r="777" spans="1:14">
      <c r="J777" s="23" t="s">
        <v>20</v>
      </c>
      <c r="K777" s="243">
        <f>K776/5</f>
        <v>0</v>
      </c>
      <c r="L777" s="243">
        <f>L776/5</f>
        <v>0</v>
      </c>
    </row>
    <row r="778" spans="1:14">
      <c r="J778" s="23" t="s">
        <v>21</v>
      </c>
      <c r="K778" s="243">
        <f>SUM(K776*1.2)</f>
        <v>0</v>
      </c>
      <c r="L778" s="243">
        <f>L776*1.2</f>
        <v>0</v>
      </c>
    </row>
    <row r="779" spans="1:14" ht="11.25" thickBot="1">
      <c r="A779" s="64" t="s">
        <v>435</v>
      </c>
      <c r="B779" s="244"/>
      <c r="C779" s="245"/>
      <c r="D779" s="246"/>
      <c r="E779" s="246"/>
      <c r="F779" s="247"/>
      <c r="G779" s="248"/>
      <c r="H779" s="249"/>
      <c r="I779" s="245"/>
      <c r="J779" s="245"/>
      <c r="K779" s="245"/>
      <c r="L779" s="245"/>
    </row>
    <row r="780" spans="1:14" ht="63.75" thickBot="1">
      <c r="A780" s="250" t="s">
        <v>265</v>
      </c>
      <c r="B780" s="251" t="s">
        <v>266</v>
      </c>
      <c r="C780" s="252" t="s">
        <v>3</v>
      </c>
      <c r="D780" s="253" t="s">
        <v>337</v>
      </c>
      <c r="E780" s="252" t="s">
        <v>5</v>
      </c>
      <c r="F780" s="254" t="s">
        <v>282</v>
      </c>
      <c r="G780" s="255" t="s">
        <v>269</v>
      </c>
      <c r="H780" s="255" t="s">
        <v>270</v>
      </c>
      <c r="I780" s="252" t="s">
        <v>271</v>
      </c>
      <c r="J780" s="252" t="s">
        <v>9</v>
      </c>
      <c r="K780" s="252" t="s">
        <v>11</v>
      </c>
      <c r="L780" s="252" t="s">
        <v>12</v>
      </c>
      <c r="M780" s="256" t="s">
        <v>49</v>
      </c>
      <c r="N780" s="257" t="s">
        <v>14</v>
      </c>
    </row>
    <row r="781" spans="1:14" ht="136.5" customHeight="1">
      <c r="A781" s="159">
        <v>1</v>
      </c>
      <c r="B781" s="258" t="s">
        <v>436</v>
      </c>
      <c r="C781" s="97" t="s">
        <v>437</v>
      </c>
      <c r="D781" s="161" t="s">
        <v>275</v>
      </c>
      <c r="E781" s="259"/>
      <c r="F781" s="161">
        <v>28000</v>
      </c>
      <c r="G781" s="260"/>
      <c r="H781" s="261"/>
      <c r="I781" s="165">
        <f>H781*J781+H781</f>
        <v>0</v>
      </c>
      <c r="J781" s="125"/>
      <c r="K781" s="262">
        <f>F781*H781</f>
        <v>0</v>
      </c>
      <c r="L781" s="263">
        <f>K781*J781+K781</f>
        <v>0</v>
      </c>
      <c r="M781" s="264"/>
      <c r="N781" s="264"/>
    </row>
    <row r="782" spans="1:14" ht="150" customHeight="1">
      <c r="A782" s="265">
        <v>2</v>
      </c>
      <c r="B782" s="237" t="s">
        <v>438</v>
      </c>
      <c r="C782" s="27" t="s">
        <v>439</v>
      </c>
      <c r="D782" s="162" t="s">
        <v>275</v>
      </c>
      <c r="E782" s="266"/>
      <c r="F782" s="162">
        <v>14000</v>
      </c>
      <c r="G782" s="267"/>
      <c r="H782" s="268"/>
      <c r="I782" s="88">
        <f>H782*J782+H782</f>
        <v>0</v>
      </c>
      <c r="J782" s="46"/>
      <c r="K782" s="262">
        <f>F782*H782</f>
        <v>0</v>
      </c>
      <c r="L782" s="263">
        <f>K782*J782+K782</f>
        <v>0</v>
      </c>
      <c r="M782" s="6"/>
      <c r="N782" s="6"/>
    </row>
    <row r="783" spans="1:14" ht="52.5" customHeight="1">
      <c r="A783" s="265">
        <v>3</v>
      </c>
      <c r="B783" s="237" t="s">
        <v>440</v>
      </c>
      <c r="C783" s="27" t="s">
        <v>441</v>
      </c>
      <c r="D783" s="162" t="s">
        <v>275</v>
      </c>
      <c r="E783" s="266"/>
      <c r="F783" s="266">
        <v>12000</v>
      </c>
      <c r="G783" s="267"/>
      <c r="H783" s="268"/>
      <c r="I783" s="88">
        <f>H783*J783+H783</f>
        <v>0</v>
      </c>
      <c r="J783" s="46"/>
      <c r="K783" s="262">
        <f>F783*H783</f>
        <v>0</v>
      </c>
      <c r="L783" s="263">
        <f>K783*J783+K783</f>
        <v>0</v>
      </c>
      <c r="M783" s="6"/>
      <c r="N783" s="6"/>
    </row>
    <row r="784" spans="1:14" ht="138.75" customHeight="1">
      <c r="A784" s="265">
        <v>4</v>
      </c>
      <c r="B784" s="106" t="s">
        <v>442</v>
      </c>
      <c r="C784" s="27" t="s">
        <v>437</v>
      </c>
      <c r="D784" s="162" t="s">
        <v>275</v>
      </c>
      <c r="E784" s="266"/>
      <c r="F784" s="162">
        <v>24000</v>
      </c>
      <c r="G784" s="267"/>
      <c r="H784" s="268"/>
      <c r="I784" s="88">
        <f>H784*J784+H784</f>
        <v>0</v>
      </c>
      <c r="J784" s="33"/>
      <c r="K784" s="262">
        <f>F784*H784</f>
        <v>0</v>
      </c>
      <c r="L784" s="263">
        <f>K784*J784+K784</f>
        <v>0</v>
      </c>
      <c r="M784" s="6"/>
      <c r="N784" s="6"/>
    </row>
    <row r="785" spans="1:14" ht="61.5" customHeight="1" thickBot="1">
      <c r="A785" s="269">
        <v>5</v>
      </c>
      <c r="B785" s="270" t="s">
        <v>443</v>
      </c>
      <c r="C785" s="271" t="s">
        <v>37</v>
      </c>
      <c r="D785" s="272" t="s">
        <v>275</v>
      </c>
      <c r="E785" s="273"/>
      <c r="F785" s="272">
        <v>24000</v>
      </c>
      <c r="G785" s="274"/>
      <c r="H785" s="275"/>
      <c r="I785" s="276">
        <f>H785*J785+H785</f>
        <v>0</v>
      </c>
      <c r="J785" s="33"/>
      <c r="K785" s="277">
        <f>F785*H785</f>
        <v>0</v>
      </c>
      <c r="L785" s="277">
        <f>K785*J785+K785</f>
        <v>0</v>
      </c>
      <c r="M785" s="278"/>
      <c r="N785" s="6"/>
    </row>
    <row r="786" spans="1:14">
      <c r="A786" s="279" t="s">
        <v>444</v>
      </c>
      <c r="B786" s="37"/>
      <c r="C786" s="66"/>
      <c r="D786" s="67"/>
      <c r="E786" s="67"/>
      <c r="F786" s="280"/>
      <c r="G786" s="66"/>
      <c r="H786" s="281"/>
      <c r="I786" s="66"/>
      <c r="J786" s="242" t="s">
        <v>445</v>
      </c>
      <c r="K786" s="243">
        <f>SUM(K781:K785)</f>
        <v>0</v>
      </c>
      <c r="L786" s="243">
        <f>SUM(L781:L785)</f>
        <v>0</v>
      </c>
    </row>
    <row r="787" spans="1:14">
      <c r="A787" s="279"/>
      <c r="B787" s="37"/>
      <c r="C787" s="66"/>
      <c r="D787" s="67"/>
      <c r="E787" s="67"/>
      <c r="F787" s="280"/>
      <c r="G787" s="66"/>
      <c r="H787" s="281"/>
      <c r="I787" s="66"/>
      <c r="J787" s="23" t="s">
        <v>20</v>
      </c>
      <c r="K787" s="243">
        <f>K786/5</f>
        <v>0</v>
      </c>
      <c r="L787" s="243">
        <f>L786/5</f>
        <v>0</v>
      </c>
    </row>
    <row r="788" spans="1:14">
      <c r="A788" s="279"/>
      <c r="B788" s="37"/>
      <c r="C788" s="66"/>
      <c r="D788" s="67"/>
      <c r="E788" s="67"/>
      <c r="F788" s="280"/>
      <c r="G788" s="66"/>
      <c r="H788" s="281"/>
      <c r="I788" s="66"/>
      <c r="J788" s="23" t="s">
        <v>21</v>
      </c>
      <c r="K788" s="243">
        <f>SUM(K786*1.2)</f>
        <v>0</v>
      </c>
      <c r="L788" s="243">
        <f>L786*1.2</f>
        <v>0</v>
      </c>
    </row>
    <row r="790" spans="1:14" ht="11.25" thickBot="1">
      <c r="A790" s="64" t="s">
        <v>446</v>
      </c>
      <c r="B790" s="37"/>
      <c r="C790" s="282"/>
      <c r="D790" s="67"/>
      <c r="E790" s="67"/>
      <c r="F790" s="280"/>
      <c r="G790" s="64"/>
      <c r="H790" s="281"/>
      <c r="I790" s="66"/>
      <c r="J790" s="66"/>
      <c r="K790" s="66"/>
      <c r="L790" s="66"/>
    </row>
    <row r="791" spans="1:14" ht="63.75" thickBot="1">
      <c r="A791" s="250" t="s">
        <v>265</v>
      </c>
      <c r="B791" s="251" t="s">
        <v>266</v>
      </c>
      <c r="C791" s="252" t="s">
        <v>3</v>
      </c>
      <c r="D791" s="253" t="s">
        <v>337</v>
      </c>
      <c r="E791" s="252" t="s">
        <v>5</v>
      </c>
      <c r="F791" s="254" t="s">
        <v>282</v>
      </c>
      <c r="G791" s="252" t="s">
        <v>269</v>
      </c>
      <c r="H791" s="255" t="s">
        <v>270</v>
      </c>
      <c r="I791" s="252" t="s">
        <v>271</v>
      </c>
      <c r="J791" s="252" t="s">
        <v>9</v>
      </c>
      <c r="K791" s="252" t="s">
        <v>11</v>
      </c>
      <c r="L791" s="283" t="s">
        <v>12</v>
      </c>
      <c r="M791" s="256" t="s">
        <v>49</v>
      </c>
      <c r="N791" s="257" t="s">
        <v>14</v>
      </c>
    </row>
    <row r="792" spans="1:14" ht="25.5" customHeight="1">
      <c r="A792" s="80">
        <v>1</v>
      </c>
      <c r="B792" s="104" t="s">
        <v>447</v>
      </c>
      <c r="C792" s="97" t="s">
        <v>37</v>
      </c>
      <c r="D792" s="161" t="s">
        <v>275</v>
      </c>
      <c r="E792" s="161"/>
      <c r="F792" s="284">
        <v>60000</v>
      </c>
      <c r="G792" s="163"/>
      <c r="H792" s="285"/>
      <c r="I792" s="286">
        <f>H792*J792+H792</f>
        <v>0</v>
      </c>
      <c r="J792" s="125"/>
      <c r="K792" s="221">
        <f>H792*F792</f>
        <v>0</v>
      </c>
      <c r="L792" s="221">
        <f>K792*J792+K792</f>
        <v>0</v>
      </c>
      <c r="M792" s="264"/>
      <c r="N792" s="264"/>
    </row>
    <row r="793" spans="1:14" ht="22.5" customHeight="1">
      <c r="A793" s="2">
        <v>2</v>
      </c>
      <c r="B793" s="106" t="s">
        <v>448</v>
      </c>
      <c r="C793" s="27" t="s">
        <v>37</v>
      </c>
      <c r="D793" s="162" t="s">
        <v>275</v>
      </c>
      <c r="E793" s="162"/>
      <c r="F793" s="287">
        <v>1600</v>
      </c>
      <c r="G793" s="212"/>
      <c r="H793" s="75"/>
      <c r="I793" s="288">
        <f>H793*J793+H793</f>
        <v>0</v>
      </c>
      <c r="J793" s="46"/>
      <c r="K793" s="221">
        <f>H793*F793</f>
        <v>0</v>
      </c>
      <c r="L793" s="221">
        <f>K793*J793+K793</f>
        <v>0</v>
      </c>
      <c r="M793" s="6"/>
      <c r="N793" s="6"/>
    </row>
    <row r="794" spans="1:14" ht="40.5" customHeight="1">
      <c r="A794" s="2">
        <v>3</v>
      </c>
      <c r="B794" s="106" t="s">
        <v>449</v>
      </c>
      <c r="C794" s="27" t="s">
        <v>37</v>
      </c>
      <c r="D794" s="162" t="s">
        <v>275</v>
      </c>
      <c r="E794" s="162"/>
      <c r="F794" s="287">
        <v>2600</v>
      </c>
      <c r="G794" s="212"/>
      <c r="H794" s="75"/>
      <c r="I794" s="288">
        <f>H794*J794+H794</f>
        <v>0</v>
      </c>
      <c r="J794" s="46"/>
      <c r="K794" s="221">
        <f>H794*F794</f>
        <v>0</v>
      </c>
      <c r="L794" s="221">
        <f>K794*J794+K794</f>
        <v>0</v>
      </c>
      <c r="M794" s="6"/>
      <c r="N794" s="6"/>
    </row>
    <row r="795" spans="1:14" ht="21">
      <c r="A795" s="2">
        <v>4</v>
      </c>
      <c r="B795" s="106" t="s">
        <v>450</v>
      </c>
      <c r="C795" s="2" t="s">
        <v>37</v>
      </c>
      <c r="D795" s="162" t="s">
        <v>275</v>
      </c>
      <c r="E795" s="162"/>
      <c r="F795" s="287">
        <v>500</v>
      </c>
      <c r="G795" s="212"/>
      <c r="H795" s="75"/>
      <c r="I795" s="288">
        <f>H795*J795+H795</f>
        <v>0</v>
      </c>
      <c r="J795" s="47"/>
      <c r="K795" s="289">
        <f>H795*F795</f>
        <v>0</v>
      </c>
      <c r="L795" s="289">
        <f>K795*J795+K795</f>
        <v>0</v>
      </c>
      <c r="M795" s="6"/>
      <c r="N795" s="6"/>
    </row>
    <row r="796" spans="1:14">
      <c r="A796" s="122"/>
      <c r="B796" s="142"/>
      <c r="C796" s="142"/>
      <c r="D796" s="181"/>
      <c r="E796" s="181"/>
      <c r="F796" s="290"/>
      <c r="G796" s="291"/>
      <c r="H796" s="292"/>
      <c r="I796" s="293"/>
      <c r="J796" s="242" t="s">
        <v>445</v>
      </c>
      <c r="K796" s="243">
        <f>SUM(K792:K795)</f>
        <v>0</v>
      </c>
      <c r="L796" s="243">
        <f>SUM(L792:L795)</f>
        <v>0</v>
      </c>
    </row>
    <row r="797" spans="1:14">
      <c r="A797" s="122"/>
      <c r="B797" s="142"/>
      <c r="C797" s="142"/>
      <c r="D797" s="181"/>
      <c r="E797" s="181"/>
      <c r="F797" s="290"/>
      <c r="G797" s="291"/>
      <c r="H797" s="292"/>
      <c r="I797" s="293"/>
      <c r="J797" s="23" t="s">
        <v>20</v>
      </c>
      <c r="K797" s="243">
        <f>K796/5</f>
        <v>0</v>
      </c>
      <c r="L797" s="243">
        <f>L796/5</f>
        <v>0</v>
      </c>
    </row>
    <row r="798" spans="1:14">
      <c r="I798" s="293"/>
      <c r="J798" s="23" t="s">
        <v>21</v>
      </c>
      <c r="K798" s="243">
        <f>SUM(K796*1.2)</f>
        <v>0</v>
      </c>
      <c r="L798" s="243">
        <f>L796*1.2</f>
        <v>0</v>
      </c>
    </row>
    <row r="799" spans="1:14" ht="12" thickBot="1">
      <c r="A799" s="294" t="s">
        <v>451</v>
      </c>
      <c r="B799" s="295"/>
      <c r="C799" s="296"/>
      <c r="D799" s="297"/>
      <c r="E799" s="297"/>
      <c r="F799" s="298"/>
      <c r="G799" s="294"/>
      <c r="H799" s="299"/>
      <c r="I799" s="293"/>
      <c r="J799" s="300"/>
      <c r="K799" s="300"/>
      <c r="L799" s="300"/>
    </row>
    <row r="800" spans="1:14" ht="68.25" thickBot="1">
      <c r="A800" s="301" t="s">
        <v>265</v>
      </c>
      <c r="B800" s="302" t="s">
        <v>266</v>
      </c>
      <c r="C800" s="303" t="s">
        <v>3</v>
      </c>
      <c r="D800" s="304" t="s">
        <v>337</v>
      </c>
      <c r="E800" s="303" t="s">
        <v>5</v>
      </c>
      <c r="F800" s="305" t="s">
        <v>519</v>
      </c>
      <c r="G800" s="303" t="s">
        <v>269</v>
      </c>
      <c r="H800" s="306" t="s">
        <v>270</v>
      </c>
      <c r="I800" s="252" t="s">
        <v>271</v>
      </c>
      <c r="J800" s="303" t="s">
        <v>9</v>
      </c>
      <c r="K800" s="303" t="s">
        <v>11</v>
      </c>
      <c r="L800" s="307" t="s">
        <v>12</v>
      </c>
      <c r="M800" s="256" t="s">
        <v>49</v>
      </c>
      <c r="N800" s="257" t="s">
        <v>14</v>
      </c>
    </row>
    <row r="801" spans="1:14" ht="50.25" customHeight="1">
      <c r="A801" s="308">
        <v>1</v>
      </c>
      <c r="B801" s="49" t="s">
        <v>452</v>
      </c>
      <c r="C801" s="3" t="s">
        <v>453</v>
      </c>
      <c r="D801" s="416" t="s">
        <v>298</v>
      </c>
      <c r="E801" s="414"/>
      <c r="F801" s="414">
        <v>200</v>
      </c>
      <c r="G801" s="418"/>
      <c r="H801" s="420"/>
      <c r="I801" s="422">
        <f>H801*J801+H801</f>
        <v>0</v>
      </c>
      <c r="J801" s="565"/>
      <c r="K801" s="422">
        <f>H801*F801</f>
        <v>0</v>
      </c>
      <c r="L801" s="422">
        <f>(K801*J801)+K801</f>
        <v>0</v>
      </c>
      <c r="M801" s="416"/>
      <c r="N801" s="416"/>
    </row>
    <row r="802" spans="1:14" ht="35.25" customHeight="1">
      <c r="A802" s="308">
        <v>2</v>
      </c>
      <c r="B802" s="5" t="s">
        <v>454</v>
      </c>
      <c r="C802" s="3"/>
      <c r="D802" s="417"/>
      <c r="E802" s="415"/>
      <c r="F802" s="415"/>
      <c r="G802" s="419"/>
      <c r="H802" s="421"/>
      <c r="I802" s="423"/>
      <c r="J802" s="566"/>
      <c r="K802" s="423"/>
      <c r="L802" s="423"/>
      <c r="M802" s="417"/>
      <c r="N802" s="417"/>
    </row>
    <row r="803" spans="1:14" ht="11.25">
      <c r="A803" s="309"/>
      <c r="B803" s="310"/>
      <c r="C803" s="309"/>
      <c r="D803" s="309"/>
      <c r="E803" s="309"/>
      <c r="F803" s="309"/>
      <c r="G803" s="309"/>
      <c r="H803" s="309"/>
      <c r="I803" s="309"/>
      <c r="J803" s="242" t="s">
        <v>445</v>
      </c>
      <c r="K803" s="243">
        <f>SUM(K801:K802)</f>
        <v>0</v>
      </c>
      <c r="L803" s="243">
        <f>SUM(L801:L802)</f>
        <v>0</v>
      </c>
    </row>
    <row r="804" spans="1:14" ht="11.25">
      <c r="A804" s="309"/>
      <c r="B804" s="310"/>
      <c r="C804" s="309"/>
      <c r="D804" s="309"/>
      <c r="E804" s="309"/>
      <c r="F804" s="309"/>
      <c r="G804" s="309"/>
      <c r="H804" s="309"/>
      <c r="I804" s="309"/>
      <c r="J804" s="23" t="s">
        <v>20</v>
      </c>
      <c r="K804" s="243">
        <f>K803/5</f>
        <v>0</v>
      </c>
      <c r="L804" s="243">
        <f>L803/5</f>
        <v>0</v>
      </c>
    </row>
    <row r="805" spans="1:14" ht="11.25">
      <c r="A805" s="309"/>
      <c r="B805" s="310"/>
      <c r="C805" s="309"/>
      <c r="D805" s="309"/>
      <c r="E805" s="309"/>
      <c r="F805" s="309"/>
      <c r="G805" s="309"/>
      <c r="H805" s="309"/>
      <c r="I805" s="309"/>
      <c r="J805" s="23" t="s">
        <v>21</v>
      </c>
      <c r="K805" s="243">
        <f>SUM(K803*1.2)</f>
        <v>0</v>
      </c>
      <c r="L805" s="243">
        <f>L803*1.2</f>
        <v>0</v>
      </c>
    </row>
    <row r="806" spans="1:14" ht="12" thickBot="1">
      <c r="A806" s="294" t="s">
        <v>455</v>
      </c>
      <c r="B806" s="295"/>
      <c r="C806" s="296"/>
      <c r="D806" s="297"/>
      <c r="E806" s="297"/>
      <c r="F806" s="298"/>
      <c r="G806" s="294"/>
      <c r="H806" s="299"/>
      <c r="I806" s="293"/>
      <c r="J806" s="300"/>
      <c r="K806" s="300"/>
      <c r="L806" s="300"/>
    </row>
    <row r="807" spans="1:14" ht="68.25" thickBot="1">
      <c r="A807" s="301" t="s">
        <v>265</v>
      </c>
      <c r="B807" s="302" t="s">
        <v>266</v>
      </c>
      <c r="C807" s="303" t="s">
        <v>3</v>
      </c>
      <c r="D807" s="304" t="s">
        <v>337</v>
      </c>
      <c r="E807" s="303" t="s">
        <v>5</v>
      </c>
      <c r="F807" s="305" t="s">
        <v>282</v>
      </c>
      <c r="G807" s="303" t="s">
        <v>269</v>
      </c>
      <c r="H807" s="306" t="s">
        <v>270</v>
      </c>
      <c r="I807" s="252" t="s">
        <v>271</v>
      </c>
      <c r="J807" s="303" t="s">
        <v>9</v>
      </c>
      <c r="K807" s="303" t="s">
        <v>11</v>
      </c>
      <c r="L807" s="307" t="s">
        <v>12</v>
      </c>
      <c r="M807" s="256" t="s">
        <v>49</v>
      </c>
      <c r="N807" s="257" t="s">
        <v>14</v>
      </c>
    </row>
    <row r="808" spans="1:14" ht="29.25" customHeight="1">
      <c r="A808" s="308">
        <v>1</v>
      </c>
      <c r="B808" s="311" t="s">
        <v>456</v>
      </c>
      <c r="C808" s="308"/>
      <c r="D808" s="308" t="s">
        <v>275</v>
      </c>
      <c r="E808" s="308"/>
      <c r="F808" s="308">
        <v>200</v>
      </c>
      <c r="G808" s="308"/>
      <c r="H808" s="312"/>
      <c r="I808" s="286">
        <f>H808*J808+H808</f>
        <v>0</v>
      </c>
      <c r="J808" s="313"/>
      <c r="K808" s="286">
        <f>H808*F808</f>
        <v>0</v>
      </c>
      <c r="L808" s="286">
        <f>(K808*J808)+K808</f>
        <v>0</v>
      </c>
      <c r="M808" s="3"/>
      <c r="N808" s="3"/>
    </row>
    <row r="809" spans="1:14" ht="11.25">
      <c r="A809" s="309"/>
      <c r="B809" s="310"/>
      <c r="C809" s="309"/>
      <c r="D809" s="309"/>
      <c r="E809" s="309"/>
      <c r="F809" s="309"/>
      <c r="G809" s="309"/>
      <c r="H809" s="309"/>
      <c r="I809" s="309"/>
      <c r="J809" s="242" t="s">
        <v>445</v>
      </c>
      <c r="K809" s="243">
        <f>SUM(K808:K808)</f>
        <v>0</v>
      </c>
      <c r="L809" s="243">
        <f>SUM(L807:L808)</f>
        <v>0</v>
      </c>
    </row>
    <row r="810" spans="1:14" ht="11.25">
      <c r="A810" s="309"/>
      <c r="B810" s="310"/>
      <c r="C810" s="309"/>
      <c r="D810" s="309"/>
      <c r="E810" s="309"/>
      <c r="F810" s="309"/>
      <c r="G810" s="309"/>
      <c r="H810" s="309"/>
      <c r="I810" s="309"/>
      <c r="J810" s="23" t="s">
        <v>20</v>
      </c>
      <c r="K810" s="243">
        <f>K809/5</f>
        <v>0</v>
      </c>
      <c r="L810" s="243">
        <f>L809/5</f>
        <v>0</v>
      </c>
    </row>
    <row r="811" spans="1:14" ht="11.25">
      <c r="A811" s="309"/>
      <c r="B811" s="310"/>
      <c r="C811" s="309"/>
      <c r="D811" s="309"/>
      <c r="E811" s="309"/>
      <c r="F811" s="309"/>
      <c r="G811" s="309"/>
      <c r="H811" s="309"/>
      <c r="I811" s="309"/>
      <c r="J811" s="23" t="s">
        <v>21</v>
      </c>
      <c r="K811" s="243">
        <f>SUM(K809*1.2)</f>
        <v>0</v>
      </c>
      <c r="L811" s="243">
        <f>L809*1.2</f>
        <v>0</v>
      </c>
    </row>
    <row r="812" spans="1:14" ht="11.25">
      <c r="A812" s="309"/>
      <c r="B812" s="310"/>
      <c r="C812" s="309"/>
      <c r="D812" s="309"/>
      <c r="E812" s="309"/>
      <c r="F812" s="309"/>
      <c r="G812" s="309"/>
      <c r="H812" s="309"/>
      <c r="I812" s="309"/>
      <c r="J812" s="309"/>
      <c r="K812" s="314"/>
      <c r="L812" s="309"/>
    </row>
    <row r="813" spans="1:14" ht="12" thickBot="1">
      <c r="A813" s="315" t="s">
        <v>457</v>
      </c>
      <c r="B813" s="310"/>
      <c r="C813" s="309"/>
      <c r="D813" s="309"/>
      <c r="E813" s="309"/>
      <c r="F813" s="309"/>
      <c r="G813" s="309"/>
      <c r="H813" s="309"/>
      <c r="I813" s="309"/>
      <c r="J813" s="309"/>
      <c r="K813" s="309"/>
      <c r="L813" s="309"/>
    </row>
    <row r="814" spans="1:14" ht="68.25" thickBot="1">
      <c r="A814" s="301" t="s">
        <v>265</v>
      </c>
      <c r="B814" s="302" t="s">
        <v>266</v>
      </c>
      <c r="C814" s="303" t="s">
        <v>3</v>
      </c>
      <c r="D814" s="304" t="s">
        <v>337</v>
      </c>
      <c r="E814" s="303" t="s">
        <v>5</v>
      </c>
      <c r="F814" s="305" t="s">
        <v>282</v>
      </c>
      <c r="G814" s="303" t="s">
        <v>269</v>
      </c>
      <c r="H814" s="306" t="s">
        <v>270</v>
      </c>
      <c r="I814" s="252" t="s">
        <v>271</v>
      </c>
      <c r="J814" s="303" t="s">
        <v>9</v>
      </c>
      <c r="K814" s="303" t="s">
        <v>11</v>
      </c>
      <c r="L814" s="307" t="s">
        <v>12</v>
      </c>
      <c r="M814" s="316" t="s">
        <v>49</v>
      </c>
      <c r="N814" s="317" t="s">
        <v>14</v>
      </c>
    </row>
    <row r="815" spans="1:14" ht="66.75" customHeight="1">
      <c r="A815" s="2">
        <v>1</v>
      </c>
      <c r="B815" s="106" t="s">
        <v>458</v>
      </c>
      <c r="C815" s="27" t="s">
        <v>459</v>
      </c>
      <c r="D815" s="162" t="s">
        <v>275</v>
      </c>
      <c r="E815" s="162"/>
      <c r="F815" s="318">
        <v>450</v>
      </c>
      <c r="G815" s="212"/>
      <c r="H815" s="319"/>
      <c r="I815" s="288">
        <f>H815*J815+H815</f>
        <v>0</v>
      </c>
      <c r="J815" s="47"/>
      <c r="K815" s="320">
        <f>H815*F815</f>
        <v>0</v>
      </c>
      <c r="L815" s="320">
        <f>K815*J815+K815</f>
        <v>0</v>
      </c>
      <c r="M815" s="3"/>
      <c r="N815" s="3"/>
    </row>
    <row r="816" spans="1:14" ht="11.25">
      <c r="A816" s="309"/>
      <c r="B816" s="310"/>
      <c r="C816" s="309"/>
      <c r="D816" s="309"/>
      <c r="E816" s="309"/>
      <c r="F816" s="309"/>
      <c r="G816" s="309"/>
      <c r="H816" s="309"/>
      <c r="I816" s="309"/>
      <c r="J816" s="242" t="s">
        <v>445</v>
      </c>
      <c r="K816" s="243">
        <f>SUM(K815:K815)</f>
        <v>0</v>
      </c>
      <c r="L816" s="243">
        <f>SUM(L814:L815)</f>
        <v>0</v>
      </c>
    </row>
    <row r="817" spans="1:14" ht="11.25">
      <c r="A817" s="309"/>
      <c r="B817" s="310"/>
      <c r="C817" s="309"/>
      <c r="D817" s="309"/>
      <c r="E817" s="309"/>
      <c r="F817" s="309"/>
      <c r="G817" s="309"/>
      <c r="H817" s="309"/>
      <c r="I817" s="309"/>
      <c r="J817" s="23" t="s">
        <v>20</v>
      </c>
      <c r="K817" s="243">
        <f>K816/5</f>
        <v>0</v>
      </c>
      <c r="L817" s="243">
        <f>L816/5</f>
        <v>0</v>
      </c>
    </row>
    <row r="818" spans="1:14" ht="11.25">
      <c r="A818" s="309"/>
      <c r="B818" s="310"/>
      <c r="C818" s="309"/>
      <c r="D818" s="309"/>
      <c r="E818" s="309"/>
      <c r="F818" s="309"/>
      <c r="G818" s="309"/>
      <c r="H818" s="309"/>
      <c r="I818" s="309"/>
      <c r="J818" s="23" t="s">
        <v>21</v>
      </c>
      <c r="K818" s="243">
        <f>SUM(K816*1.2)</f>
        <v>0</v>
      </c>
      <c r="L818" s="243">
        <f>L816*1.2</f>
        <v>0</v>
      </c>
    </row>
    <row r="819" spans="1:14" ht="11.25">
      <c r="A819" s="309"/>
      <c r="B819" s="310"/>
      <c r="C819" s="309"/>
      <c r="D819" s="309"/>
      <c r="E819" s="309"/>
      <c r="F819" s="309"/>
      <c r="G819" s="309"/>
      <c r="H819" s="309"/>
      <c r="I819" s="309"/>
      <c r="J819" s="309"/>
      <c r="K819" s="309"/>
      <c r="L819" s="309"/>
    </row>
    <row r="820" spans="1:14" ht="12" thickBot="1">
      <c r="A820" s="315" t="s">
        <v>460</v>
      </c>
      <c r="B820" s="310"/>
      <c r="C820" s="309"/>
      <c r="D820" s="309"/>
      <c r="E820" s="309"/>
      <c r="F820" s="309"/>
      <c r="G820" s="309"/>
      <c r="H820" s="309"/>
      <c r="I820" s="309"/>
      <c r="J820" s="309"/>
      <c r="K820" s="309"/>
      <c r="L820" s="309"/>
    </row>
    <row r="821" spans="1:14" ht="68.25" thickBot="1">
      <c r="A821" s="301" t="s">
        <v>265</v>
      </c>
      <c r="B821" s="302" t="s">
        <v>266</v>
      </c>
      <c r="C821" s="303" t="s">
        <v>3</v>
      </c>
      <c r="D821" s="304" t="s">
        <v>337</v>
      </c>
      <c r="E821" s="303" t="s">
        <v>5</v>
      </c>
      <c r="F821" s="305" t="s">
        <v>282</v>
      </c>
      <c r="G821" s="303" t="s">
        <v>269</v>
      </c>
      <c r="H821" s="306" t="s">
        <v>270</v>
      </c>
      <c r="I821" s="252" t="s">
        <v>271</v>
      </c>
      <c r="J821" s="303" t="s">
        <v>9</v>
      </c>
      <c r="K821" s="303" t="s">
        <v>11</v>
      </c>
      <c r="L821" s="307" t="s">
        <v>12</v>
      </c>
      <c r="M821" s="316" t="s">
        <v>49</v>
      </c>
      <c r="N821" s="317" t="s">
        <v>14</v>
      </c>
    </row>
    <row r="822" spans="1:14" ht="26.25" customHeight="1">
      <c r="A822" s="2">
        <v>1</v>
      </c>
      <c r="B822" s="106" t="s">
        <v>461</v>
      </c>
      <c r="C822" s="27"/>
      <c r="D822" s="162" t="s">
        <v>275</v>
      </c>
      <c r="E822" s="162"/>
      <c r="F822" s="318">
        <v>20</v>
      </c>
      <c r="G822" s="212"/>
      <c r="H822" s="319"/>
      <c r="I822" s="288">
        <f>H822*J822+H822</f>
        <v>0</v>
      </c>
      <c r="J822" s="47"/>
      <c r="K822" s="320">
        <f>H822*F822</f>
        <v>0</v>
      </c>
      <c r="L822" s="320">
        <f>K822*J822+K822</f>
        <v>0</v>
      </c>
      <c r="M822" s="3"/>
      <c r="N822" s="3"/>
    </row>
    <row r="823" spans="1:14" ht="11.25">
      <c r="A823" s="309"/>
      <c r="B823" s="310"/>
      <c r="C823" s="309"/>
      <c r="D823" s="309"/>
      <c r="E823" s="309"/>
      <c r="F823" s="309"/>
      <c r="G823" s="309"/>
      <c r="H823" s="309"/>
      <c r="I823" s="309"/>
      <c r="J823" s="242" t="s">
        <v>445</v>
      </c>
      <c r="K823" s="243">
        <f>SUM(K822:K822)</f>
        <v>0</v>
      </c>
      <c r="L823" s="243">
        <f>SUM(L821:L822)</f>
        <v>0</v>
      </c>
    </row>
    <row r="824" spans="1:14" ht="11.25">
      <c r="A824" s="309"/>
      <c r="B824" s="310"/>
      <c r="C824" s="309"/>
      <c r="D824" s="309"/>
      <c r="E824" s="309"/>
      <c r="F824" s="309"/>
      <c r="G824" s="309"/>
      <c r="H824" s="309"/>
      <c r="I824" s="309"/>
      <c r="J824" s="23" t="s">
        <v>20</v>
      </c>
      <c r="K824" s="243">
        <f>K823/5</f>
        <v>0</v>
      </c>
      <c r="L824" s="243">
        <f>L823/5</f>
        <v>0</v>
      </c>
    </row>
    <row r="825" spans="1:14" ht="11.25">
      <c r="A825" s="309"/>
      <c r="B825" s="310"/>
      <c r="C825" s="309"/>
      <c r="D825" s="309"/>
      <c r="E825" s="309"/>
      <c r="F825" s="309"/>
      <c r="G825" s="309"/>
      <c r="H825" s="309"/>
      <c r="I825" s="309"/>
      <c r="J825" s="23" t="s">
        <v>21</v>
      </c>
      <c r="K825" s="243">
        <f>SUM(K823*1.2)</f>
        <v>0</v>
      </c>
      <c r="L825" s="243">
        <f>L823*1.2</f>
        <v>0</v>
      </c>
    </row>
    <row r="826" spans="1:14" ht="11.25">
      <c r="A826" s="309"/>
      <c r="B826" s="310"/>
      <c r="C826" s="309"/>
      <c r="D826" s="309"/>
      <c r="E826" s="309"/>
      <c r="F826" s="309"/>
      <c r="G826" s="309"/>
      <c r="H826" s="309"/>
      <c r="I826" s="309"/>
      <c r="J826" s="309"/>
      <c r="K826" s="309"/>
      <c r="L826" s="309"/>
    </row>
    <row r="827" spans="1:14" ht="11.25" thickBot="1">
      <c r="A827" s="25" t="s">
        <v>462</v>
      </c>
    </row>
    <row r="828" spans="1:14" ht="68.25" thickBot="1">
      <c r="A828" s="301" t="s">
        <v>265</v>
      </c>
      <c r="B828" s="302" t="s">
        <v>266</v>
      </c>
      <c r="C828" s="303" t="s">
        <v>3</v>
      </c>
      <c r="D828" s="304" t="s">
        <v>337</v>
      </c>
      <c r="E828" s="303" t="s">
        <v>5</v>
      </c>
      <c r="F828" s="305" t="s">
        <v>282</v>
      </c>
      <c r="G828" s="303" t="s">
        <v>269</v>
      </c>
      <c r="H828" s="306" t="s">
        <v>270</v>
      </c>
      <c r="I828" s="252" t="s">
        <v>271</v>
      </c>
      <c r="J828" s="303" t="s">
        <v>9</v>
      </c>
      <c r="K828" s="303" t="s">
        <v>11</v>
      </c>
      <c r="L828" s="307" t="s">
        <v>12</v>
      </c>
      <c r="M828" s="316" t="s">
        <v>49</v>
      </c>
      <c r="N828" s="317" t="s">
        <v>14</v>
      </c>
    </row>
    <row r="829" spans="1:14" ht="31.5" customHeight="1">
      <c r="A829" s="2">
        <v>1</v>
      </c>
      <c r="B829" s="4" t="s">
        <v>463</v>
      </c>
      <c r="C829" s="27"/>
      <c r="D829" s="162" t="s">
        <v>275</v>
      </c>
      <c r="E829" s="162"/>
      <c r="F829" s="318">
        <v>100</v>
      </c>
      <c r="G829" s="212"/>
      <c r="H829" s="319"/>
      <c r="I829" s="288">
        <f>H829*J829+H829</f>
        <v>0</v>
      </c>
      <c r="J829" s="47"/>
      <c r="K829" s="320">
        <f>H829*F829</f>
        <v>0</v>
      </c>
      <c r="L829" s="320">
        <f>K829*J829+K829</f>
        <v>0</v>
      </c>
      <c r="M829" s="3"/>
      <c r="N829" s="3"/>
    </row>
    <row r="830" spans="1:14" ht="11.25">
      <c r="A830" s="309"/>
      <c r="B830" s="310"/>
      <c r="C830" s="309"/>
      <c r="D830" s="309"/>
      <c r="E830" s="309"/>
      <c r="F830" s="309"/>
      <c r="G830" s="309"/>
      <c r="H830" s="309"/>
      <c r="I830" s="309"/>
      <c r="J830" s="242" t="s">
        <v>445</v>
      </c>
      <c r="K830" s="243">
        <f>SUM(K829:K829)</f>
        <v>0</v>
      </c>
      <c r="L830" s="243">
        <f>SUM(L828:L829)</f>
        <v>0</v>
      </c>
    </row>
    <row r="831" spans="1:14" ht="9.75" customHeight="1">
      <c r="J831" s="23" t="s">
        <v>20</v>
      </c>
      <c r="K831" s="243">
        <f>K830/5</f>
        <v>0</v>
      </c>
      <c r="L831" s="243">
        <f>L830/5</f>
        <v>0</v>
      </c>
    </row>
    <row r="832" spans="1:14">
      <c r="J832" s="23" t="s">
        <v>21</v>
      </c>
      <c r="K832" s="243">
        <f>SUM(K830*1.2)</f>
        <v>0</v>
      </c>
      <c r="L832" s="243">
        <f>L830*1.2</f>
        <v>0</v>
      </c>
    </row>
    <row r="833" spans="1:14" ht="11.25" thickBot="1">
      <c r="A833" s="25" t="s">
        <v>464</v>
      </c>
    </row>
    <row r="834" spans="1:14" ht="68.25" thickBot="1">
      <c r="A834" s="301" t="s">
        <v>265</v>
      </c>
      <c r="B834" s="302" t="s">
        <v>266</v>
      </c>
      <c r="C834" s="303" t="s">
        <v>3</v>
      </c>
      <c r="D834" s="304" t="s">
        <v>337</v>
      </c>
      <c r="E834" s="303" t="s">
        <v>5</v>
      </c>
      <c r="F834" s="305" t="s">
        <v>282</v>
      </c>
      <c r="G834" s="303" t="s">
        <v>269</v>
      </c>
      <c r="H834" s="306" t="s">
        <v>270</v>
      </c>
      <c r="I834" s="252" t="s">
        <v>271</v>
      </c>
      <c r="J834" s="303" t="s">
        <v>9</v>
      </c>
      <c r="K834" s="303" t="s">
        <v>11</v>
      </c>
      <c r="L834" s="307" t="s">
        <v>12</v>
      </c>
      <c r="M834" s="316" t="s">
        <v>49</v>
      </c>
      <c r="N834" s="317" t="s">
        <v>14</v>
      </c>
    </row>
    <row r="835" spans="1:14" ht="40.5" customHeight="1">
      <c r="A835" s="2">
        <v>1</v>
      </c>
      <c r="B835" s="4" t="s">
        <v>465</v>
      </c>
      <c r="C835" s="27"/>
      <c r="D835" s="162" t="s">
        <v>275</v>
      </c>
      <c r="E835" s="162"/>
      <c r="F835" s="318">
        <v>2800</v>
      </c>
      <c r="G835" s="212"/>
      <c r="H835" s="319"/>
      <c r="I835" s="288">
        <f>H835*J835+H835</f>
        <v>0</v>
      </c>
      <c r="J835" s="47"/>
      <c r="K835" s="320">
        <f>H835*F835</f>
        <v>0</v>
      </c>
      <c r="L835" s="320">
        <f>K835*J835+K835</f>
        <v>0</v>
      </c>
      <c r="M835" s="3"/>
      <c r="N835" s="3"/>
    </row>
    <row r="836" spans="1:14" ht="11.25">
      <c r="A836" s="309"/>
      <c r="B836" s="310"/>
      <c r="C836" s="309"/>
      <c r="D836" s="309"/>
      <c r="E836" s="309"/>
      <c r="F836" s="309"/>
      <c r="G836" s="309"/>
      <c r="H836" s="309"/>
      <c r="I836" s="309"/>
      <c r="J836" s="242" t="s">
        <v>445</v>
      </c>
      <c r="K836" s="243">
        <f>SUM(K835:K835)</f>
        <v>0</v>
      </c>
      <c r="L836" s="243">
        <f>SUM(L834:L835)</f>
        <v>0</v>
      </c>
    </row>
    <row r="837" spans="1:14">
      <c r="J837" s="23" t="s">
        <v>20</v>
      </c>
      <c r="K837" s="243">
        <f>K836/5</f>
        <v>0</v>
      </c>
      <c r="L837" s="243">
        <f>L836/5</f>
        <v>0</v>
      </c>
    </row>
    <row r="838" spans="1:14">
      <c r="J838" s="23" t="s">
        <v>21</v>
      </c>
      <c r="K838" s="243">
        <f>SUM(K836*1.2)</f>
        <v>0</v>
      </c>
      <c r="L838" s="243">
        <f>L836*1.2</f>
        <v>0</v>
      </c>
    </row>
    <row r="839" spans="1:14" ht="11.25" thickBot="1">
      <c r="A839" s="25" t="s">
        <v>466</v>
      </c>
    </row>
    <row r="840" spans="1:14" ht="68.25" thickBot="1">
      <c r="A840" s="301" t="s">
        <v>265</v>
      </c>
      <c r="B840" s="302" t="s">
        <v>266</v>
      </c>
      <c r="C840" s="303" t="s">
        <v>3</v>
      </c>
      <c r="D840" s="304" t="s">
        <v>337</v>
      </c>
      <c r="E840" s="303" t="s">
        <v>5</v>
      </c>
      <c r="F840" s="305" t="s">
        <v>282</v>
      </c>
      <c r="G840" s="303" t="s">
        <v>269</v>
      </c>
      <c r="H840" s="306" t="s">
        <v>270</v>
      </c>
      <c r="I840" s="252" t="s">
        <v>271</v>
      </c>
      <c r="J840" s="303" t="s">
        <v>9</v>
      </c>
      <c r="K840" s="303" t="s">
        <v>11</v>
      </c>
      <c r="L840" s="307" t="s">
        <v>12</v>
      </c>
      <c r="M840" s="316" t="s">
        <v>49</v>
      </c>
      <c r="N840" s="317" t="s">
        <v>14</v>
      </c>
    </row>
    <row r="841" spans="1:14" ht="113.25" customHeight="1">
      <c r="A841" s="2">
        <v>1</v>
      </c>
      <c r="B841" s="4" t="s">
        <v>467</v>
      </c>
      <c r="C841" s="27"/>
      <c r="D841" s="162" t="s">
        <v>275</v>
      </c>
      <c r="E841" s="162"/>
      <c r="F841" s="318">
        <v>30</v>
      </c>
      <c r="G841" s="212"/>
      <c r="H841" s="319"/>
      <c r="I841" s="288">
        <f>H841*J841+H841</f>
        <v>0</v>
      </c>
      <c r="J841" s="47"/>
      <c r="K841" s="320">
        <f>H841*F841</f>
        <v>0</v>
      </c>
      <c r="L841" s="320">
        <f>K841*J841+K841</f>
        <v>0</v>
      </c>
      <c r="M841" s="3"/>
      <c r="N841" s="3"/>
    </row>
    <row r="842" spans="1:14" ht="11.25">
      <c r="A842" s="309"/>
      <c r="B842" s="310"/>
      <c r="C842" s="309"/>
      <c r="D842" s="309"/>
      <c r="E842" s="309"/>
      <c r="F842" s="309"/>
      <c r="G842" s="309"/>
      <c r="H842" s="309"/>
      <c r="I842" s="309"/>
      <c r="J842" s="242" t="s">
        <v>445</v>
      </c>
      <c r="K842" s="243">
        <f>SUM(K841:K841)</f>
        <v>0</v>
      </c>
      <c r="L842" s="243">
        <f>SUM(L840:L841)</f>
        <v>0</v>
      </c>
    </row>
    <row r="843" spans="1:14" ht="11.25">
      <c r="A843" s="309"/>
      <c r="B843" s="310"/>
      <c r="C843" s="309"/>
      <c r="D843" s="309"/>
      <c r="E843" s="309"/>
      <c r="F843" s="309"/>
      <c r="G843" s="309"/>
      <c r="H843" s="309"/>
      <c r="I843" s="309"/>
      <c r="J843" s="23" t="s">
        <v>20</v>
      </c>
      <c r="K843" s="243">
        <f>K842/5</f>
        <v>0</v>
      </c>
      <c r="L843" s="243">
        <f>L842/5</f>
        <v>0</v>
      </c>
    </row>
    <row r="844" spans="1:14">
      <c r="J844" s="23" t="s">
        <v>21</v>
      </c>
      <c r="K844" s="243">
        <f>SUM(K842*1.2)</f>
        <v>0</v>
      </c>
      <c r="L844" s="243">
        <f>L842*1.2</f>
        <v>0</v>
      </c>
    </row>
    <row r="845" spans="1:14" ht="11.25" thickBot="1">
      <c r="A845" s="25" t="s">
        <v>468</v>
      </c>
    </row>
    <row r="846" spans="1:14" ht="66.75" customHeight="1" thickBot="1">
      <c r="A846" s="301" t="s">
        <v>265</v>
      </c>
      <c r="B846" s="302" t="s">
        <v>266</v>
      </c>
      <c r="C846" s="303" t="s">
        <v>3</v>
      </c>
      <c r="D846" s="304" t="s">
        <v>337</v>
      </c>
      <c r="E846" s="303" t="s">
        <v>5</v>
      </c>
      <c r="F846" s="305" t="s">
        <v>282</v>
      </c>
      <c r="G846" s="303" t="s">
        <v>269</v>
      </c>
      <c r="H846" s="306" t="s">
        <v>270</v>
      </c>
      <c r="I846" s="252" t="s">
        <v>271</v>
      </c>
      <c r="J846" s="303" t="s">
        <v>9</v>
      </c>
      <c r="K846" s="303" t="s">
        <v>11</v>
      </c>
      <c r="L846" s="307" t="s">
        <v>12</v>
      </c>
      <c r="M846" s="316" t="s">
        <v>49</v>
      </c>
      <c r="N846" s="317" t="s">
        <v>14</v>
      </c>
    </row>
    <row r="847" spans="1:14" ht="30.75" customHeight="1">
      <c r="A847" s="2">
        <v>1</v>
      </c>
      <c r="B847" s="4" t="s">
        <v>469</v>
      </c>
      <c r="C847" s="27"/>
      <c r="D847" s="162" t="s">
        <v>275</v>
      </c>
      <c r="E847" s="162"/>
      <c r="F847" s="318">
        <v>90</v>
      </c>
      <c r="G847" s="212"/>
      <c r="H847" s="319"/>
      <c r="I847" s="288">
        <f>H847*J847+H847</f>
        <v>0</v>
      </c>
      <c r="J847" s="47"/>
      <c r="K847" s="320">
        <f>H847*F847</f>
        <v>0</v>
      </c>
      <c r="L847" s="320">
        <f>K847*J847+K847</f>
        <v>0</v>
      </c>
      <c r="M847" s="3"/>
      <c r="N847" s="3"/>
    </row>
    <row r="848" spans="1:14" ht="11.25">
      <c r="A848" s="309"/>
      <c r="B848" s="310"/>
      <c r="C848" s="309"/>
      <c r="D848" s="309"/>
      <c r="E848" s="309"/>
      <c r="F848" s="309"/>
      <c r="G848" s="309"/>
      <c r="H848" s="309"/>
      <c r="I848" s="309"/>
      <c r="J848" s="242" t="s">
        <v>445</v>
      </c>
      <c r="K848" s="243">
        <f>SUM(K847)</f>
        <v>0</v>
      </c>
      <c r="L848" s="243">
        <f>SUM(L847)</f>
        <v>0</v>
      </c>
    </row>
    <row r="849" spans="1:14" ht="11.25">
      <c r="A849" s="309"/>
      <c r="B849" s="310"/>
      <c r="C849" s="309"/>
      <c r="D849" s="309"/>
      <c r="E849" s="309"/>
      <c r="F849" s="309"/>
      <c r="G849" s="309"/>
      <c r="H849" s="309"/>
      <c r="I849" s="309"/>
      <c r="J849" s="23" t="s">
        <v>20</v>
      </c>
      <c r="K849" s="243">
        <f>K848/5</f>
        <v>0</v>
      </c>
      <c r="L849" s="243">
        <f>L848/5</f>
        <v>0</v>
      </c>
    </row>
    <row r="850" spans="1:14" ht="11.25">
      <c r="A850" s="309"/>
      <c r="B850" s="310"/>
      <c r="C850" s="309"/>
      <c r="D850" s="309"/>
      <c r="E850" s="309"/>
      <c r="F850" s="309"/>
      <c r="G850" s="309"/>
      <c r="H850" s="309"/>
      <c r="I850" s="309"/>
      <c r="J850" s="23" t="s">
        <v>21</v>
      </c>
      <c r="K850" s="243">
        <f>SUM(K848*1.2)</f>
        <v>0</v>
      </c>
      <c r="L850" s="243">
        <f>L848*1.2</f>
        <v>0</v>
      </c>
    </row>
    <row r="851" spans="1:14" ht="11.25">
      <c r="A851" s="315"/>
      <c r="B851" s="310"/>
      <c r="C851" s="309"/>
      <c r="D851" s="309"/>
      <c r="E851" s="309"/>
      <c r="F851" s="309"/>
      <c r="G851" s="309"/>
      <c r="H851" s="309"/>
      <c r="I851" s="309"/>
      <c r="J851" s="76"/>
      <c r="K851" s="77"/>
      <c r="L851" s="77"/>
    </row>
    <row r="852" spans="1:14" ht="4.5" customHeight="1">
      <c r="A852" s="309"/>
      <c r="B852" s="310"/>
      <c r="C852" s="309"/>
      <c r="D852" s="309"/>
      <c r="E852" s="309"/>
      <c r="F852" s="309"/>
      <c r="G852" s="309"/>
      <c r="H852" s="309"/>
      <c r="I852" s="309"/>
      <c r="J852" s="76"/>
      <c r="K852" s="77"/>
      <c r="L852" s="77"/>
    </row>
    <row r="853" spans="1:14" ht="12.75">
      <c r="A853" s="321" t="s">
        <v>470</v>
      </c>
      <c r="B853" s="322"/>
      <c r="C853" s="323"/>
      <c r="D853" s="323"/>
      <c r="E853" s="324"/>
      <c r="F853" s="323"/>
      <c r="G853" s="324"/>
      <c r="H853" s="324"/>
      <c r="I853" s="324"/>
      <c r="J853" s="325"/>
      <c r="K853" s="325"/>
      <c r="L853" s="324"/>
      <c r="M853" s="326"/>
      <c r="N853" s="326"/>
    </row>
    <row r="854" spans="1:14" ht="63">
      <c r="A854" s="327" t="s">
        <v>1</v>
      </c>
      <c r="B854" s="328" t="s">
        <v>2</v>
      </c>
      <c r="C854" s="327" t="s">
        <v>3</v>
      </c>
      <c r="D854" s="327" t="s">
        <v>4</v>
      </c>
      <c r="E854" s="327" t="s">
        <v>95</v>
      </c>
      <c r="F854" s="327" t="s">
        <v>6</v>
      </c>
      <c r="G854" s="327" t="s">
        <v>7</v>
      </c>
      <c r="H854" s="327" t="s">
        <v>8</v>
      </c>
      <c r="I854" s="327" t="s">
        <v>9</v>
      </c>
      <c r="J854" s="327" t="s">
        <v>10</v>
      </c>
      <c r="K854" s="329" t="s">
        <v>11</v>
      </c>
      <c r="L854" s="327" t="s">
        <v>12</v>
      </c>
      <c r="M854" s="330" t="s">
        <v>57</v>
      </c>
      <c r="N854" s="330" t="s">
        <v>14</v>
      </c>
    </row>
    <row r="855" spans="1:14" ht="42.75" customHeight="1">
      <c r="A855" s="331">
        <v>1</v>
      </c>
      <c r="B855" s="332" t="s">
        <v>471</v>
      </c>
      <c r="C855" s="331"/>
      <c r="D855" s="331">
        <v>800</v>
      </c>
      <c r="E855" s="331"/>
      <c r="F855" s="331"/>
      <c r="G855" s="333"/>
      <c r="H855" s="334"/>
      <c r="I855" s="335"/>
      <c r="J855" s="336">
        <f>H855*I855+H855</f>
        <v>0</v>
      </c>
      <c r="K855" s="337">
        <f>H855*D855</f>
        <v>0</v>
      </c>
      <c r="L855" s="338">
        <f>K855*I855+K855</f>
        <v>0</v>
      </c>
      <c r="M855" s="339"/>
      <c r="N855" s="339"/>
    </row>
    <row r="856" spans="1:14" ht="16.5" customHeight="1">
      <c r="A856" s="331">
        <v>2</v>
      </c>
      <c r="B856" s="340" t="s">
        <v>472</v>
      </c>
      <c r="C856" s="331"/>
      <c r="D856" s="331">
        <v>800</v>
      </c>
      <c r="E856" s="331"/>
      <c r="F856" s="331"/>
      <c r="G856" s="333"/>
      <c r="H856" s="334"/>
      <c r="I856" s="335"/>
      <c r="J856" s="336">
        <f t="shared" ref="J856:J859" si="47">H856*I856+H856</f>
        <v>0</v>
      </c>
      <c r="K856" s="337">
        <f t="shared" ref="K856:K859" si="48">H856*D856</f>
        <v>0</v>
      </c>
      <c r="L856" s="338">
        <f t="shared" ref="L856:L859" si="49">K856*I856+K856</f>
        <v>0</v>
      </c>
      <c r="M856" s="339"/>
      <c r="N856" s="339"/>
    </row>
    <row r="857" spans="1:14" ht="33.75" customHeight="1">
      <c r="A857" s="331">
        <v>3</v>
      </c>
      <c r="B857" s="340" t="s">
        <v>473</v>
      </c>
      <c r="C857" s="331"/>
      <c r="D857" s="331">
        <v>800</v>
      </c>
      <c r="E857" s="331"/>
      <c r="F857" s="341"/>
      <c r="G857" s="333"/>
      <c r="H857" s="334"/>
      <c r="I857" s="342"/>
      <c r="J857" s="336">
        <f t="shared" si="47"/>
        <v>0</v>
      </c>
      <c r="K857" s="337">
        <f t="shared" si="48"/>
        <v>0</v>
      </c>
      <c r="L857" s="338">
        <f t="shared" si="49"/>
        <v>0</v>
      </c>
      <c r="M857" s="339"/>
      <c r="N857" s="339"/>
    </row>
    <row r="858" spans="1:14" ht="27" customHeight="1">
      <c r="A858" s="331">
        <v>4</v>
      </c>
      <c r="B858" s="340" t="s">
        <v>474</v>
      </c>
      <c r="C858" s="331"/>
      <c r="D858" s="331">
        <v>800</v>
      </c>
      <c r="E858" s="331"/>
      <c r="F858" s="341"/>
      <c r="G858" s="331"/>
      <c r="H858" s="334"/>
      <c r="I858" s="335"/>
      <c r="J858" s="336">
        <f t="shared" si="47"/>
        <v>0</v>
      </c>
      <c r="K858" s="337">
        <f t="shared" si="48"/>
        <v>0</v>
      </c>
      <c r="L858" s="338">
        <f t="shared" si="49"/>
        <v>0</v>
      </c>
      <c r="M858" s="339"/>
      <c r="N858" s="339"/>
    </row>
    <row r="859" spans="1:14" ht="32.25" thickBot="1">
      <c r="A859" s="331">
        <v>5</v>
      </c>
      <c r="B859" s="340" t="s">
        <v>475</v>
      </c>
      <c r="C859" s="331"/>
      <c r="D859" s="331">
        <v>4</v>
      </c>
      <c r="E859" s="331"/>
      <c r="F859" s="341"/>
      <c r="G859" s="331"/>
      <c r="H859" s="334"/>
      <c r="I859" s="342"/>
      <c r="J859" s="336">
        <f t="shared" si="47"/>
        <v>0</v>
      </c>
      <c r="K859" s="337">
        <f t="shared" si="48"/>
        <v>0</v>
      </c>
      <c r="L859" s="338">
        <f t="shared" si="49"/>
        <v>0</v>
      </c>
      <c r="M859" s="339"/>
      <c r="N859" s="339"/>
    </row>
    <row r="860" spans="1:14" ht="13.5" thickBot="1">
      <c r="A860" s="410"/>
      <c r="B860" s="410"/>
      <c r="C860" s="410"/>
      <c r="D860" s="410"/>
      <c r="E860" s="410"/>
      <c r="F860" s="323"/>
      <c r="G860" s="324"/>
      <c r="H860" s="343"/>
      <c r="I860" s="344"/>
      <c r="J860" s="345" t="s">
        <v>19</v>
      </c>
      <c r="K860" s="346">
        <f>SUM(K855:K859)</f>
        <v>0</v>
      </c>
      <c r="L860" s="347">
        <f>SUM(L855:L859)</f>
        <v>0</v>
      </c>
      <c r="M860" s="348"/>
      <c r="N860" s="348"/>
    </row>
    <row r="861" spans="1:14" ht="13.5" thickBot="1">
      <c r="A861" s="349"/>
      <c r="B861" s="349"/>
      <c r="C861" s="349"/>
      <c r="D861" s="349"/>
      <c r="E861" s="349"/>
      <c r="F861" s="349"/>
      <c r="G861" s="349"/>
      <c r="H861" s="349"/>
      <c r="I861" s="349"/>
      <c r="J861" s="23" t="s">
        <v>20</v>
      </c>
      <c r="K861" s="346">
        <f>K860/5</f>
        <v>0</v>
      </c>
      <c r="L861" s="346">
        <f>L860/5</f>
        <v>0</v>
      </c>
      <c r="M861" s="349"/>
      <c r="N861" s="349"/>
    </row>
    <row r="862" spans="1:14" ht="13.5" thickBot="1">
      <c r="A862" s="349"/>
      <c r="B862" s="349"/>
      <c r="C862" s="349"/>
      <c r="D862" s="349"/>
      <c r="E862" s="349"/>
      <c r="F862" s="349"/>
      <c r="G862" s="349"/>
      <c r="H862" s="349"/>
      <c r="I862" s="349"/>
      <c r="J862" s="23" t="s">
        <v>21</v>
      </c>
      <c r="K862" s="346">
        <f>SUM(K860*1.2)</f>
        <v>0</v>
      </c>
      <c r="L862" s="346">
        <f>L860*1.2</f>
        <v>0</v>
      </c>
      <c r="M862" s="349"/>
      <c r="N862" s="349"/>
    </row>
    <row r="863" spans="1:14" ht="12.75">
      <c r="A863" s="349"/>
      <c r="B863" s="349"/>
      <c r="C863" s="349"/>
      <c r="D863" s="349"/>
      <c r="E863" s="349"/>
      <c r="F863" s="349"/>
      <c r="G863" s="349"/>
      <c r="H863" s="349"/>
      <c r="I863" s="349"/>
      <c r="J863" s="349"/>
      <c r="K863" s="349"/>
      <c r="L863" s="349"/>
      <c r="M863" s="349"/>
      <c r="N863" s="349"/>
    </row>
    <row r="864" spans="1:14" ht="12.75" customHeight="1">
      <c r="A864" s="321" t="s">
        <v>476</v>
      </c>
      <c r="B864" s="322"/>
      <c r="C864" s="323"/>
      <c r="D864" s="323"/>
      <c r="E864" s="324"/>
      <c r="F864" s="323"/>
      <c r="G864" s="324"/>
      <c r="H864" s="324"/>
      <c r="I864" s="324"/>
      <c r="J864" s="325"/>
      <c r="K864" s="325"/>
      <c r="L864" s="324"/>
      <c r="M864" s="326"/>
      <c r="N864" s="326"/>
    </row>
    <row r="865" spans="1:14" ht="69" customHeight="1">
      <c r="A865" s="327" t="s">
        <v>1</v>
      </c>
      <c r="B865" s="328" t="s">
        <v>2</v>
      </c>
      <c r="C865" s="327" t="s">
        <v>3</v>
      </c>
      <c r="D865" s="327" t="s">
        <v>4</v>
      </c>
      <c r="E865" s="327" t="s">
        <v>95</v>
      </c>
      <c r="F865" s="327" t="s">
        <v>6</v>
      </c>
      <c r="G865" s="327" t="s">
        <v>7</v>
      </c>
      <c r="H865" s="327" t="s">
        <v>8</v>
      </c>
      <c r="I865" s="327" t="s">
        <v>9</v>
      </c>
      <c r="J865" s="327" t="s">
        <v>10</v>
      </c>
      <c r="K865" s="329" t="s">
        <v>11</v>
      </c>
      <c r="L865" s="327" t="s">
        <v>12</v>
      </c>
      <c r="M865" s="330" t="s">
        <v>57</v>
      </c>
      <c r="N865" s="330" t="s">
        <v>14</v>
      </c>
    </row>
    <row r="866" spans="1:14" ht="85.5" customHeight="1">
      <c r="A866" s="331">
        <v>1</v>
      </c>
      <c r="B866" s="332" t="s">
        <v>477</v>
      </c>
      <c r="C866" s="331"/>
      <c r="D866" s="331">
        <v>20</v>
      </c>
      <c r="E866" s="331"/>
      <c r="F866" s="331"/>
      <c r="G866" s="333"/>
      <c r="H866" s="334"/>
      <c r="I866" s="335"/>
      <c r="J866" s="336">
        <f t="shared" ref="J866:J887" si="50">H866*I866+H866</f>
        <v>0</v>
      </c>
      <c r="K866" s="337">
        <f t="shared" ref="K866:K887" si="51">H866*D866</f>
        <v>0</v>
      </c>
      <c r="L866" s="338">
        <f t="shared" ref="L866:L887" si="52">K866*I866+K866</f>
        <v>0</v>
      </c>
      <c r="M866" s="339"/>
      <c r="N866" s="339"/>
    </row>
    <row r="867" spans="1:14" ht="93" customHeight="1">
      <c r="A867" s="331">
        <v>2</v>
      </c>
      <c r="B867" s="340" t="s">
        <v>478</v>
      </c>
      <c r="C867" s="331"/>
      <c r="D867" s="331">
        <v>20</v>
      </c>
      <c r="E867" s="331"/>
      <c r="F867" s="331"/>
      <c r="G867" s="333"/>
      <c r="H867" s="334"/>
      <c r="I867" s="335"/>
      <c r="J867" s="336">
        <f t="shared" si="50"/>
        <v>0</v>
      </c>
      <c r="K867" s="337">
        <f t="shared" si="51"/>
        <v>0</v>
      </c>
      <c r="L867" s="338">
        <f t="shared" si="52"/>
        <v>0</v>
      </c>
      <c r="M867" s="339"/>
      <c r="N867" s="339"/>
    </row>
    <row r="868" spans="1:14" ht="85.5" customHeight="1">
      <c r="A868" s="331">
        <v>3</v>
      </c>
      <c r="B868" s="340" t="s">
        <v>479</v>
      </c>
      <c r="C868" s="331"/>
      <c r="D868" s="331">
        <v>20</v>
      </c>
      <c r="E868" s="331"/>
      <c r="F868" s="341"/>
      <c r="G868" s="333"/>
      <c r="H868" s="334"/>
      <c r="I868" s="335"/>
      <c r="J868" s="336">
        <f t="shared" si="50"/>
        <v>0</v>
      </c>
      <c r="K868" s="337">
        <f t="shared" si="51"/>
        <v>0</v>
      </c>
      <c r="L868" s="338">
        <f t="shared" si="52"/>
        <v>0</v>
      </c>
      <c r="M868" s="339"/>
      <c r="N868" s="339"/>
    </row>
    <row r="869" spans="1:14" ht="41.25" customHeight="1">
      <c r="A869" s="331">
        <v>4</v>
      </c>
      <c r="B869" s="340" t="s">
        <v>480</v>
      </c>
      <c r="C869" s="331"/>
      <c r="D869" s="331">
        <v>60</v>
      </c>
      <c r="E869" s="331"/>
      <c r="F869" s="341"/>
      <c r="G869" s="331"/>
      <c r="H869" s="334"/>
      <c r="I869" s="335"/>
      <c r="J869" s="336">
        <f t="shared" si="50"/>
        <v>0</v>
      </c>
      <c r="K869" s="337">
        <f t="shared" si="51"/>
        <v>0</v>
      </c>
      <c r="L869" s="338">
        <f t="shared" si="52"/>
        <v>0</v>
      </c>
      <c r="M869" s="339"/>
      <c r="N869" s="339"/>
    </row>
    <row r="870" spans="1:14" ht="57" customHeight="1">
      <c r="A870" s="331">
        <v>5</v>
      </c>
      <c r="B870" s="340" t="s">
        <v>481</v>
      </c>
      <c r="C870" s="331"/>
      <c r="D870" s="331">
        <v>5</v>
      </c>
      <c r="E870" s="331"/>
      <c r="F870" s="341"/>
      <c r="G870" s="331"/>
      <c r="H870" s="334"/>
      <c r="I870" s="335"/>
      <c r="J870" s="336">
        <f t="shared" si="50"/>
        <v>0</v>
      </c>
      <c r="K870" s="337">
        <f t="shared" si="51"/>
        <v>0</v>
      </c>
      <c r="L870" s="338">
        <f t="shared" si="52"/>
        <v>0</v>
      </c>
      <c r="M870" s="339"/>
      <c r="N870" s="339"/>
    </row>
    <row r="871" spans="1:14" ht="57" customHeight="1">
      <c r="A871" s="331">
        <v>6</v>
      </c>
      <c r="B871" s="340" t="s">
        <v>482</v>
      </c>
      <c r="C871" s="331"/>
      <c r="D871" s="331">
        <v>20</v>
      </c>
      <c r="E871" s="331"/>
      <c r="F871" s="341"/>
      <c r="G871" s="331"/>
      <c r="H871" s="334"/>
      <c r="I871" s="335"/>
      <c r="J871" s="336">
        <f t="shared" si="50"/>
        <v>0</v>
      </c>
      <c r="K871" s="337">
        <f t="shared" si="51"/>
        <v>0</v>
      </c>
      <c r="L871" s="338">
        <f t="shared" si="52"/>
        <v>0</v>
      </c>
      <c r="M871" s="339"/>
      <c r="N871" s="339"/>
    </row>
    <row r="872" spans="1:14" ht="70.5" customHeight="1">
      <c r="A872" s="331">
        <v>7</v>
      </c>
      <c r="B872" s="340" t="s">
        <v>483</v>
      </c>
      <c r="C872" s="331"/>
      <c r="D872" s="331">
        <v>300</v>
      </c>
      <c r="E872" s="331"/>
      <c r="F872" s="341"/>
      <c r="G872" s="331"/>
      <c r="H872" s="334"/>
      <c r="I872" s="335"/>
      <c r="J872" s="336">
        <f t="shared" si="50"/>
        <v>0</v>
      </c>
      <c r="K872" s="337">
        <f t="shared" si="51"/>
        <v>0</v>
      </c>
      <c r="L872" s="338">
        <f t="shared" si="52"/>
        <v>0</v>
      </c>
      <c r="M872" s="339"/>
      <c r="N872" s="339"/>
    </row>
    <row r="873" spans="1:14" ht="63.75" customHeight="1">
      <c r="A873" s="331">
        <v>8</v>
      </c>
      <c r="B873" s="332" t="s">
        <v>484</v>
      </c>
      <c r="C873" s="331"/>
      <c r="D873" s="331">
        <v>20</v>
      </c>
      <c r="E873" s="331"/>
      <c r="F873" s="331"/>
      <c r="G873" s="333"/>
      <c r="H873" s="334"/>
      <c r="I873" s="335"/>
      <c r="J873" s="336">
        <f t="shared" si="50"/>
        <v>0</v>
      </c>
      <c r="K873" s="337">
        <f t="shared" si="51"/>
        <v>0</v>
      </c>
      <c r="L873" s="338">
        <f t="shared" si="52"/>
        <v>0</v>
      </c>
      <c r="M873" s="339"/>
      <c r="N873" s="339"/>
    </row>
    <row r="874" spans="1:14" ht="83.25" customHeight="1">
      <c r="A874" s="331">
        <v>9</v>
      </c>
      <c r="B874" s="340" t="s">
        <v>485</v>
      </c>
      <c r="C874" s="331"/>
      <c r="D874" s="331">
        <v>20</v>
      </c>
      <c r="E874" s="331"/>
      <c r="F874" s="331"/>
      <c r="G874" s="333"/>
      <c r="H874" s="334"/>
      <c r="I874" s="335"/>
      <c r="J874" s="336">
        <f t="shared" si="50"/>
        <v>0</v>
      </c>
      <c r="K874" s="337">
        <f t="shared" si="51"/>
        <v>0</v>
      </c>
      <c r="L874" s="338">
        <f t="shared" si="52"/>
        <v>0</v>
      </c>
      <c r="M874" s="339"/>
      <c r="N874" s="339"/>
    </row>
    <row r="875" spans="1:14" ht="71.25" customHeight="1">
      <c r="A875" s="331">
        <v>10</v>
      </c>
      <c r="B875" s="340" t="s">
        <v>486</v>
      </c>
      <c r="C875" s="331"/>
      <c r="D875" s="331">
        <v>20</v>
      </c>
      <c r="E875" s="331"/>
      <c r="F875" s="341"/>
      <c r="G875" s="333"/>
      <c r="H875" s="334"/>
      <c r="I875" s="335"/>
      <c r="J875" s="336">
        <f t="shared" si="50"/>
        <v>0</v>
      </c>
      <c r="K875" s="337">
        <f t="shared" si="51"/>
        <v>0</v>
      </c>
      <c r="L875" s="338">
        <f t="shared" si="52"/>
        <v>0</v>
      </c>
      <c r="M875" s="339"/>
      <c r="N875" s="339"/>
    </row>
    <row r="876" spans="1:14" ht="79.5" customHeight="1">
      <c r="A876" s="331">
        <v>11</v>
      </c>
      <c r="B876" s="332" t="s">
        <v>487</v>
      </c>
      <c r="C876" s="331"/>
      <c r="D876" s="331">
        <v>5</v>
      </c>
      <c r="E876" s="331"/>
      <c r="F876" s="331"/>
      <c r="G876" s="333"/>
      <c r="H876" s="334"/>
      <c r="I876" s="335"/>
      <c r="J876" s="336">
        <f t="shared" si="50"/>
        <v>0</v>
      </c>
      <c r="K876" s="337">
        <f t="shared" si="51"/>
        <v>0</v>
      </c>
      <c r="L876" s="338">
        <f t="shared" si="52"/>
        <v>0</v>
      </c>
      <c r="M876" s="339"/>
      <c r="N876" s="339"/>
    </row>
    <row r="877" spans="1:14" ht="78.75" customHeight="1">
      <c r="A877" s="331">
        <v>12</v>
      </c>
      <c r="B877" s="332" t="s">
        <v>488</v>
      </c>
      <c r="C877" s="331"/>
      <c r="D877" s="331">
        <v>20</v>
      </c>
      <c r="E877" s="331"/>
      <c r="F877" s="331"/>
      <c r="G877" s="333"/>
      <c r="H877" s="334"/>
      <c r="I877" s="335"/>
      <c r="J877" s="336">
        <f t="shared" si="50"/>
        <v>0</v>
      </c>
      <c r="K877" s="337">
        <f t="shared" si="51"/>
        <v>0</v>
      </c>
      <c r="L877" s="338">
        <f t="shared" si="52"/>
        <v>0</v>
      </c>
      <c r="M877" s="339"/>
      <c r="N877" s="339"/>
    </row>
    <row r="878" spans="1:14" ht="108.75" customHeight="1">
      <c r="A878" s="331">
        <v>13</v>
      </c>
      <c r="B878" s="332" t="s">
        <v>489</v>
      </c>
      <c r="C878" s="331"/>
      <c r="D878" s="331">
        <v>20</v>
      </c>
      <c r="E878" s="331"/>
      <c r="F878" s="331"/>
      <c r="G878" s="333"/>
      <c r="H878" s="334"/>
      <c r="I878" s="335"/>
      <c r="J878" s="336">
        <f t="shared" si="50"/>
        <v>0</v>
      </c>
      <c r="K878" s="337">
        <f t="shared" si="51"/>
        <v>0</v>
      </c>
      <c r="L878" s="338">
        <f t="shared" si="52"/>
        <v>0</v>
      </c>
      <c r="M878" s="339"/>
      <c r="N878" s="339"/>
    </row>
    <row r="879" spans="1:14" ht="106.5" customHeight="1">
      <c r="A879" s="331">
        <v>14</v>
      </c>
      <c r="B879" s="332" t="s">
        <v>490</v>
      </c>
      <c r="C879" s="331"/>
      <c r="D879" s="331">
        <v>20</v>
      </c>
      <c r="E879" s="331"/>
      <c r="F879" s="331"/>
      <c r="G879" s="333"/>
      <c r="H879" s="334"/>
      <c r="I879" s="335"/>
      <c r="J879" s="336">
        <f t="shared" si="50"/>
        <v>0</v>
      </c>
      <c r="K879" s="337">
        <f t="shared" si="51"/>
        <v>0</v>
      </c>
      <c r="L879" s="338">
        <f t="shared" si="52"/>
        <v>0</v>
      </c>
      <c r="M879" s="339"/>
      <c r="N879" s="339"/>
    </row>
    <row r="880" spans="1:14" ht="98.25" customHeight="1">
      <c r="A880" s="331">
        <v>15</v>
      </c>
      <c r="B880" s="332" t="s">
        <v>491</v>
      </c>
      <c r="C880" s="331"/>
      <c r="D880" s="331">
        <v>20</v>
      </c>
      <c r="E880" s="331"/>
      <c r="F880" s="331"/>
      <c r="G880" s="333"/>
      <c r="H880" s="334"/>
      <c r="I880" s="335"/>
      <c r="J880" s="336">
        <f t="shared" si="50"/>
        <v>0</v>
      </c>
      <c r="K880" s="337">
        <f t="shared" si="51"/>
        <v>0</v>
      </c>
      <c r="L880" s="338">
        <f t="shared" si="52"/>
        <v>0</v>
      </c>
      <c r="M880" s="339"/>
      <c r="N880" s="339"/>
    </row>
    <row r="881" spans="1:14" ht="87" customHeight="1">
      <c r="A881" s="331">
        <v>16</v>
      </c>
      <c r="B881" s="332" t="s">
        <v>492</v>
      </c>
      <c r="C881" s="331"/>
      <c r="D881" s="331">
        <v>20</v>
      </c>
      <c r="E881" s="331"/>
      <c r="F881" s="331"/>
      <c r="G881" s="333"/>
      <c r="H881" s="334"/>
      <c r="I881" s="335"/>
      <c r="J881" s="336">
        <f t="shared" si="50"/>
        <v>0</v>
      </c>
      <c r="K881" s="337">
        <f t="shared" si="51"/>
        <v>0</v>
      </c>
      <c r="L881" s="338">
        <f t="shared" si="52"/>
        <v>0</v>
      </c>
      <c r="M881" s="339"/>
      <c r="N881" s="339"/>
    </row>
    <row r="882" spans="1:14" ht="101.25" customHeight="1">
      <c r="A882" s="331">
        <v>17</v>
      </c>
      <c r="B882" s="332" t="s">
        <v>493</v>
      </c>
      <c r="C882" s="331"/>
      <c r="D882" s="331">
        <v>20</v>
      </c>
      <c r="E882" s="331"/>
      <c r="F882" s="331"/>
      <c r="G882" s="333"/>
      <c r="H882" s="334"/>
      <c r="I882" s="335"/>
      <c r="J882" s="336">
        <f t="shared" si="50"/>
        <v>0</v>
      </c>
      <c r="K882" s="337">
        <f t="shared" si="51"/>
        <v>0</v>
      </c>
      <c r="L882" s="338">
        <f t="shared" si="52"/>
        <v>0</v>
      </c>
      <c r="M882" s="339"/>
      <c r="N882" s="339"/>
    </row>
    <row r="883" spans="1:14" ht="56.25" customHeight="1">
      <c r="A883" s="331">
        <v>18</v>
      </c>
      <c r="B883" s="332" t="s">
        <v>494</v>
      </c>
      <c r="C883" s="331"/>
      <c r="D883" s="331">
        <v>20</v>
      </c>
      <c r="E883" s="331"/>
      <c r="F883" s="331"/>
      <c r="G883" s="333"/>
      <c r="H883" s="334"/>
      <c r="I883" s="335"/>
      <c r="J883" s="336">
        <f t="shared" si="50"/>
        <v>0</v>
      </c>
      <c r="K883" s="337">
        <f t="shared" si="51"/>
        <v>0</v>
      </c>
      <c r="L883" s="338">
        <f t="shared" si="52"/>
        <v>0</v>
      </c>
      <c r="M883" s="339"/>
      <c r="N883" s="339"/>
    </row>
    <row r="884" spans="1:14" ht="57.75" customHeight="1">
      <c r="A884" s="331">
        <v>19</v>
      </c>
      <c r="B884" s="332" t="s">
        <v>495</v>
      </c>
      <c r="C884" s="331"/>
      <c r="D884" s="331">
        <v>20</v>
      </c>
      <c r="E884" s="331"/>
      <c r="F884" s="331"/>
      <c r="G884" s="333"/>
      <c r="H884" s="334"/>
      <c r="I884" s="335"/>
      <c r="J884" s="336">
        <f t="shared" si="50"/>
        <v>0</v>
      </c>
      <c r="K884" s="337">
        <f t="shared" si="51"/>
        <v>0</v>
      </c>
      <c r="L884" s="338">
        <f t="shared" si="52"/>
        <v>0</v>
      </c>
      <c r="M884" s="339"/>
      <c r="N884" s="339"/>
    </row>
    <row r="885" spans="1:14" ht="26.25" customHeight="1">
      <c r="A885" s="331">
        <v>20</v>
      </c>
      <c r="B885" s="332" t="s">
        <v>496</v>
      </c>
      <c r="C885" s="331"/>
      <c r="D885" s="331">
        <v>10</v>
      </c>
      <c r="E885" s="331"/>
      <c r="F885" s="331"/>
      <c r="G885" s="333"/>
      <c r="H885" s="334"/>
      <c r="I885" s="335"/>
      <c r="J885" s="336">
        <f t="shared" si="50"/>
        <v>0</v>
      </c>
      <c r="K885" s="337">
        <f t="shared" si="51"/>
        <v>0</v>
      </c>
      <c r="L885" s="338">
        <f t="shared" si="52"/>
        <v>0</v>
      </c>
      <c r="M885" s="339"/>
      <c r="N885" s="339"/>
    </row>
    <row r="886" spans="1:14" ht="52.5">
      <c r="A886" s="331">
        <v>21</v>
      </c>
      <c r="B886" s="350" t="s">
        <v>497</v>
      </c>
      <c r="C886" s="331"/>
      <c r="D886" s="331">
        <v>10</v>
      </c>
      <c r="E886" s="331"/>
      <c r="F886" s="331"/>
      <c r="G886" s="333"/>
      <c r="H886" s="334"/>
      <c r="I886" s="335"/>
      <c r="J886" s="336">
        <f t="shared" si="50"/>
        <v>0</v>
      </c>
      <c r="K886" s="337">
        <f t="shared" si="51"/>
        <v>0</v>
      </c>
      <c r="L886" s="338">
        <f t="shared" si="52"/>
        <v>0</v>
      </c>
      <c r="M886" s="339"/>
      <c r="N886" s="339"/>
    </row>
    <row r="887" spans="1:14" ht="32.25" thickBot="1">
      <c r="A887" s="331">
        <v>22</v>
      </c>
      <c r="B887" s="332" t="s">
        <v>498</v>
      </c>
      <c r="C887" s="331"/>
      <c r="D887" s="331">
        <v>10</v>
      </c>
      <c r="E887" s="331"/>
      <c r="F887" s="331"/>
      <c r="G887" s="333"/>
      <c r="H887" s="334"/>
      <c r="I887" s="335"/>
      <c r="J887" s="336">
        <f t="shared" si="50"/>
        <v>0</v>
      </c>
      <c r="K887" s="337">
        <f t="shared" si="51"/>
        <v>0</v>
      </c>
      <c r="L887" s="338">
        <f t="shared" si="52"/>
        <v>0</v>
      </c>
      <c r="M887" s="339"/>
      <c r="N887" s="339"/>
    </row>
    <row r="888" spans="1:14" ht="13.5" thickBot="1">
      <c r="A888" s="411" t="s">
        <v>499</v>
      </c>
      <c r="B888" s="411"/>
      <c r="C888" s="411"/>
      <c r="D888" s="411"/>
      <c r="E888" s="411"/>
      <c r="F888" s="323"/>
      <c r="G888" s="324"/>
      <c r="H888" s="343"/>
      <c r="I888" s="344"/>
      <c r="J888" s="345" t="s">
        <v>19</v>
      </c>
      <c r="K888" s="346">
        <f t="shared" ref="K888:L888" si="53">SUM(K866:K887)</f>
        <v>0</v>
      </c>
      <c r="L888" s="347">
        <f t="shared" si="53"/>
        <v>0</v>
      </c>
      <c r="M888" s="348"/>
      <c r="N888" s="348"/>
    </row>
    <row r="889" spans="1:14" ht="13.5" thickBot="1">
      <c r="A889" s="351"/>
      <c r="B889" s="351"/>
      <c r="C889" s="351"/>
      <c r="D889" s="351"/>
      <c r="E889" s="351"/>
      <c r="F889" s="323"/>
      <c r="G889" s="324"/>
      <c r="H889" s="343"/>
      <c r="I889" s="344"/>
      <c r="J889" s="23" t="s">
        <v>20</v>
      </c>
      <c r="K889" s="346">
        <f>K888/5</f>
        <v>0</v>
      </c>
      <c r="L889" s="346">
        <f>L888/5</f>
        <v>0</v>
      </c>
      <c r="M889" s="348"/>
      <c r="N889" s="348"/>
    </row>
    <row r="890" spans="1:14" ht="13.5" thickBot="1">
      <c r="A890" s="351"/>
      <c r="B890" s="351"/>
      <c r="C890" s="351"/>
      <c r="D890" s="351"/>
      <c r="E890" s="351"/>
      <c r="F890" s="323"/>
      <c r="G890" s="324"/>
      <c r="H890" s="343"/>
      <c r="I890" s="344"/>
      <c r="J890" s="23" t="s">
        <v>21</v>
      </c>
      <c r="K890" s="346">
        <f>SUM(K888*1.2)</f>
        <v>0</v>
      </c>
      <c r="L890" s="346">
        <f>L888*1.2</f>
        <v>0</v>
      </c>
      <c r="M890" s="348"/>
      <c r="N890" s="348"/>
    </row>
    <row r="892" spans="1:14">
      <c r="A892" s="352" t="s">
        <v>500</v>
      </c>
      <c r="B892" s="353"/>
      <c r="C892" s="354"/>
      <c r="D892" s="354"/>
      <c r="E892" s="355"/>
      <c r="F892" s="354"/>
      <c r="G892" s="355"/>
      <c r="H892" s="355"/>
      <c r="I892" s="355"/>
      <c r="J892" s="356"/>
      <c r="K892" s="356"/>
      <c r="L892" s="355"/>
      <c r="M892" s="357"/>
      <c r="N892" s="357"/>
    </row>
    <row r="893" spans="1:14" ht="63">
      <c r="A893" s="358" t="s">
        <v>1</v>
      </c>
      <c r="B893" s="359" t="s">
        <v>2</v>
      </c>
      <c r="C893" s="358" t="s">
        <v>3</v>
      </c>
      <c r="D893" s="358" t="s">
        <v>4</v>
      </c>
      <c r="E893" s="358" t="s">
        <v>95</v>
      </c>
      <c r="F893" s="358" t="s">
        <v>6</v>
      </c>
      <c r="G893" s="358" t="s">
        <v>7</v>
      </c>
      <c r="H893" s="358" t="s">
        <v>8</v>
      </c>
      <c r="I893" s="358" t="s">
        <v>9</v>
      </c>
      <c r="J893" s="358" t="s">
        <v>10</v>
      </c>
      <c r="K893" s="360" t="s">
        <v>11</v>
      </c>
      <c r="L893" s="358" t="s">
        <v>12</v>
      </c>
      <c r="M893" s="361" t="s">
        <v>57</v>
      </c>
      <c r="N893" s="361" t="s">
        <v>14</v>
      </c>
    </row>
    <row r="894" spans="1:14" ht="147">
      <c r="A894" s="362">
        <v>1</v>
      </c>
      <c r="B894" s="363" t="s">
        <v>501</v>
      </c>
      <c r="C894" s="362"/>
      <c r="D894" s="362">
        <v>80</v>
      </c>
      <c r="E894" s="362"/>
      <c r="F894" s="362"/>
      <c r="G894" s="364"/>
      <c r="H894" s="334"/>
      <c r="I894" s="335"/>
      <c r="J894" s="336">
        <f t="shared" ref="J894:J898" si="54">H894*I894+H894</f>
        <v>0</v>
      </c>
      <c r="K894" s="337">
        <f t="shared" ref="K894:K898" si="55">H894*D894</f>
        <v>0</v>
      </c>
      <c r="L894" s="338">
        <f t="shared" ref="L894:L898" si="56">K894*I894+K894</f>
        <v>0</v>
      </c>
      <c r="M894" s="365"/>
      <c r="N894" s="365"/>
    </row>
    <row r="895" spans="1:14" ht="157.5">
      <c r="A895" s="362">
        <v>2</v>
      </c>
      <c r="B895" s="363" t="s">
        <v>502</v>
      </c>
      <c r="C895" s="362"/>
      <c r="D895" s="362">
        <v>20</v>
      </c>
      <c r="E895" s="362"/>
      <c r="F895" s="362"/>
      <c r="G895" s="364"/>
      <c r="H895" s="334"/>
      <c r="I895" s="335"/>
      <c r="J895" s="336">
        <f t="shared" si="54"/>
        <v>0</v>
      </c>
      <c r="K895" s="337">
        <f t="shared" si="55"/>
        <v>0</v>
      </c>
      <c r="L895" s="338">
        <f t="shared" si="56"/>
        <v>0</v>
      </c>
      <c r="M895" s="365"/>
      <c r="N895" s="365"/>
    </row>
    <row r="896" spans="1:14" ht="52.5">
      <c r="A896" s="362">
        <v>3</v>
      </c>
      <c r="B896" s="340" t="s">
        <v>503</v>
      </c>
      <c r="C896" s="362"/>
      <c r="D896" s="362">
        <v>40</v>
      </c>
      <c r="E896" s="362"/>
      <c r="F896" s="366"/>
      <c r="G896" s="364"/>
      <c r="H896" s="334"/>
      <c r="I896" s="335"/>
      <c r="J896" s="336">
        <f t="shared" si="54"/>
        <v>0</v>
      </c>
      <c r="K896" s="337">
        <f t="shared" si="55"/>
        <v>0</v>
      </c>
      <c r="L896" s="338">
        <f t="shared" si="56"/>
        <v>0</v>
      </c>
      <c r="M896" s="365"/>
      <c r="N896" s="365"/>
    </row>
    <row r="897" spans="1:14" ht="52.5">
      <c r="A897" s="362">
        <v>4</v>
      </c>
      <c r="B897" s="340" t="s">
        <v>504</v>
      </c>
      <c r="C897" s="362"/>
      <c r="D897" s="362">
        <v>40</v>
      </c>
      <c r="E897" s="362"/>
      <c r="F897" s="366"/>
      <c r="G897" s="362"/>
      <c r="H897" s="334"/>
      <c r="I897" s="335"/>
      <c r="J897" s="336">
        <f t="shared" si="54"/>
        <v>0</v>
      </c>
      <c r="K897" s="337">
        <f t="shared" si="55"/>
        <v>0</v>
      </c>
      <c r="L897" s="338">
        <f t="shared" si="56"/>
        <v>0</v>
      </c>
      <c r="M897" s="365"/>
      <c r="N897" s="365"/>
    </row>
    <row r="898" spans="1:14" ht="21.75" thickBot="1">
      <c r="A898" s="362">
        <v>5</v>
      </c>
      <c r="B898" s="340" t="s">
        <v>505</v>
      </c>
      <c r="C898" s="362"/>
      <c r="D898" s="362">
        <v>150</v>
      </c>
      <c r="E898" s="362"/>
      <c r="F898" s="366"/>
      <c r="G898" s="362"/>
      <c r="H898" s="334"/>
      <c r="I898" s="335"/>
      <c r="J898" s="336">
        <f t="shared" si="54"/>
        <v>0</v>
      </c>
      <c r="K898" s="337">
        <f t="shared" si="55"/>
        <v>0</v>
      </c>
      <c r="L898" s="338">
        <f t="shared" si="56"/>
        <v>0</v>
      </c>
      <c r="M898" s="365"/>
      <c r="N898" s="365"/>
    </row>
    <row r="899" spans="1:14" ht="13.5" thickBot="1">
      <c r="A899" s="412"/>
      <c r="B899" s="412"/>
      <c r="C899" s="412"/>
      <c r="D899" s="412"/>
      <c r="E899" s="412"/>
      <c r="F899" s="367"/>
      <c r="G899" s="368"/>
      <c r="H899" s="369"/>
      <c r="I899" s="368"/>
      <c r="J899" s="370" t="s">
        <v>19</v>
      </c>
      <c r="K899" s="371">
        <f t="shared" ref="K899:L899" si="57">SUM(K894:K898)</f>
        <v>0</v>
      </c>
      <c r="L899" s="372">
        <f t="shared" si="57"/>
        <v>0</v>
      </c>
      <c r="M899" s="373"/>
      <c r="N899" s="373"/>
    </row>
    <row r="900" spans="1:14" ht="13.5" thickBot="1">
      <c r="A900" s="374"/>
      <c r="B900" s="374"/>
      <c r="C900" s="374"/>
      <c r="D900" s="374"/>
      <c r="E900" s="374"/>
      <c r="F900" s="367"/>
      <c r="G900" s="368"/>
      <c r="H900" s="369"/>
      <c r="I900" s="368"/>
      <c r="J900" s="23" t="s">
        <v>20</v>
      </c>
      <c r="K900" s="371">
        <f>K899/5</f>
        <v>0</v>
      </c>
      <c r="L900" s="371">
        <f>L899/5</f>
        <v>0</v>
      </c>
      <c r="M900" s="373"/>
      <c r="N900" s="373"/>
    </row>
    <row r="901" spans="1:14" ht="13.5" thickBot="1">
      <c r="A901" s="374"/>
      <c r="B901" s="374"/>
      <c r="C901" s="374"/>
      <c r="D901" s="374"/>
      <c r="E901" s="374"/>
      <c r="F901" s="367"/>
      <c r="G901" s="368"/>
      <c r="H901" s="369"/>
      <c r="I901" s="368"/>
      <c r="J901" s="23" t="s">
        <v>21</v>
      </c>
      <c r="K901" s="371">
        <f>SUM(K899*1.2)</f>
        <v>0</v>
      </c>
      <c r="L901" s="371">
        <f>L899*1.2</f>
        <v>0</v>
      </c>
      <c r="M901" s="373"/>
      <c r="N901" s="373"/>
    </row>
    <row r="902" spans="1:14" ht="12.75">
      <c r="A902" s="374"/>
      <c r="B902" s="374"/>
      <c r="C902" s="374"/>
      <c r="D902" s="374"/>
      <c r="E902" s="374"/>
      <c r="F902" s="367"/>
      <c r="G902" s="368"/>
      <c r="H902" s="369"/>
      <c r="I902" s="368"/>
      <c r="J902" s="375"/>
      <c r="K902" s="376"/>
      <c r="L902" s="377"/>
      <c r="M902" s="373"/>
      <c r="N902" s="373"/>
    </row>
    <row r="903" spans="1:14" s="83" customFormat="1" ht="12.75">
      <c r="A903" s="378" t="s">
        <v>506</v>
      </c>
      <c r="B903" s="379"/>
      <c r="C903" s="380"/>
      <c r="D903" s="380"/>
      <c r="E903" s="381"/>
      <c r="F903" s="380"/>
      <c r="G903" s="381"/>
      <c r="H903" s="381"/>
      <c r="I903" s="381"/>
      <c r="J903" s="382"/>
      <c r="K903" s="382"/>
      <c r="L903" s="381"/>
      <c r="M903" s="383"/>
      <c r="N903" s="383"/>
    </row>
    <row r="904" spans="1:14" s="83" customFormat="1" ht="76.5">
      <c r="A904" s="384" t="s">
        <v>1</v>
      </c>
      <c r="B904" s="385" t="s">
        <v>2</v>
      </c>
      <c r="C904" s="384" t="s">
        <v>3</v>
      </c>
      <c r="D904" s="384" t="s">
        <v>4</v>
      </c>
      <c r="E904" s="384" t="s">
        <v>95</v>
      </c>
      <c r="F904" s="384" t="s">
        <v>6</v>
      </c>
      <c r="G904" s="384" t="s">
        <v>7</v>
      </c>
      <c r="H904" s="384" t="s">
        <v>8</v>
      </c>
      <c r="I904" s="384" t="s">
        <v>9</v>
      </c>
      <c r="J904" s="384" t="s">
        <v>10</v>
      </c>
      <c r="K904" s="386" t="s">
        <v>11</v>
      </c>
      <c r="L904" s="384" t="s">
        <v>12</v>
      </c>
      <c r="M904" s="387" t="s">
        <v>57</v>
      </c>
      <c r="N904" s="387" t="s">
        <v>14</v>
      </c>
    </row>
    <row r="905" spans="1:14" s="83" customFormat="1" ht="128.25" thickBot="1">
      <c r="A905" s="388">
        <v>1</v>
      </c>
      <c r="B905" s="389" t="s">
        <v>507</v>
      </c>
      <c r="C905" s="390" t="s">
        <v>508</v>
      </c>
      <c r="D905" s="388">
        <v>1200</v>
      </c>
      <c r="E905" s="388"/>
      <c r="F905" s="388"/>
      <c r="G905" s="391"/>
      <c r="H905" s="392"/>
      <c r="I905" s="393"/>
      <c r="J905" s="394">
        <f t="shared" ref="J905" si="58">H905*I905+H905</f>
        <v>0</v>
      </c>
      <c r="K905" s="395">
        <f t="shared" ref="K905" si="59">H905*D905</f>
        <v>0</v>
      </c>
      <c r="L905" s="396">
        <f t="shared" ref="L905" si="60">K905*I905+K905</f>
        <v>0</v>
      </c>
      <c r="M905" s="397"/>
      <c r="N905" s="397"/>
    </row>
    <row r="906" spans="1:14" s="83" customFormat="1" ht="13.5" thickBot="1">
      <c r="A906" s="407"/>
      <c r="B906" s="407"/>
      <c r="C906" s="407"/>
      <c r="D906" s="407"/>
      <c r="E906" s="407"/>
      <c r="F906" s="380"/>
      <c r="G906" s="381"/>
      <c r="H906" s="382"/>
      <c r="I906" s="381"/>
      <c r="J906" s="398" t="s">
        <v>19</v>
      </c>
      <c r="K906" s="399">
        <f>SUM(K905:K905)</f>
        <v>0</v>
      </c>
      <c r="L906" s="400">
        <f>SUM(L905:L905)</f>
        <v>0</v>
      </c>
      <c r="M906" s="383"/>
      <c r="N906" s="383"/>
    </row>
    <row r="907" spans="1:14" s="83" customFormat="1" ht="13.5" thickBot="1">
      <c r="J907" s="23" t="s">
        <v>20</v>
      </c>
      <c r="K907" s="399">
        <f>K906/5</f>
        <v>0</v>
      </c>
      <c r="L907" s="399">
        <f>L906/5</f>
        <v>0</v>
      </c>
    </row>
    <row r="908" spans="1:14" s="83" customFormat="1" ht="13.5" thickBot="1">
      <c r="J908" s="23" t="s">
        <v>21</v>
      </c>
      <c r="K908" s="399">
        <f>SUM(K906*1.2)</f>
        <v>0</v>
      </c>
      <c r="L908" s="399">
        <f>L906*1.2</f>
        <v>0</v>
      </c>
    </row>
    <row r="909" spans="1:14" s="83" customFormat="1" ht="12.75">
      <c r="A909" s="378" t="s">
        <v>509</v>
      </c>
      <c r="B909" s="379"/>
      <c r="C909" s="380"/>
      <c r="D909" s="380"/>
      <c r="E909" s="381"/>
      <c r="F909" s="380"/>
      <c r="G909" s="381"/>
      <c r="H909" s="381"/>
      <c r="I909" s="381"/>
      <c r="J909" s="382"/>
      <c r="K909" s="382"/>
      <c r="L909" s="381"/>
      <c r="M909" s="383"/>
      <c r="N909" s="383"/>
    </row>
    <row r="910" spans="1:14" s="83" customFormat="1" ht="76.5">
      <c r="A910" s="384" t="s">
        <v>1</v>
      </c>
      <c r="B910" s="385" t="s">
        <v>2</v>
      </c>
      <c r="C910" s="384" t="s">
        <v>3</v>
      </c>
      <c r="D910" s="384" t="s">
        <v>4</v>
      </c>
      <c r="E910" s="384" t="s">
        <v>95</v>
      </c>
      <c r="F910" s="384" t="s">
        <v>6</v>
      </c>
      <c r="G910" s="384" t="s">
        <v>7</v>
      </c>
      <c r="H910" s="384" t="s">
        <v>8</v>
      </c>
      <c r="I910" s="384" t="s">
        <v>9</v>
      </c>
      <c r="J910" s="384" t="s">
        <v>10</v>
      </c>
      <c r="K910" s="386" t="s">
        <v>11</v>
      </c>
      <c r="L910" s="384" t="s">
        <v>12</v>
      </c>
      <c r="M910" s="387" t="s">
        <v>57</v>
      </c>
      <c r="N910" s="387" t="s">
        <v>14</v>
      </c>
    </row>
    <row r="911" spans="1:14" s="83" customFormat="1" ht="243" thickBot="1">
      <c r="A911" s="388">
        <v>1</v>
      </c>
      <c r="B911" s="401" t="s">
        <v>510</v>
      </c>
      <c r="C911" s="402" t="s">
        <v>388</v>
      </c>
      <c r="D911" s="388">
        <v>60</v>
      </c>
      <c r="E911" s="388"/>
      <c r="F911" s="388"/>
      <c r="G911" s="391"/>
      <c r="H911" s="392"/>
      <c r="I911" s="393"/>
      <c r="J911" s="394">
        <f t="shared" ref="J911" si="61">H911*I911+H911</f>
        <v>0</v>
      </c>
      <c r="K911" s="395">
        <f t="shared" ref="K911" si="62">H911*D911</f>
        <v>0</v>
      </c>
      <c r="L911" s="396">
        <f t="shared" ref="L911" si="63">K911*I911+K911</f>
        <v>0</v>
      </c>
      <c r="M911" s="397"/>
      <c r="N911" s="397"/>
    </row>
    <row r="912" spans="1:14" s="83" customFormat="1" ht="13.5" thickBot="1">
      <c r="A912" s="407"/>
      <c r="B912" s="407"/>
      <c r="C912" s="407"/>
      <c r="D912" s="407"/>
      <c r="E912" s="407"/>
      <c r="F912" s="380"/>
      <c r="G912" s="381"/>
      <c r="H912" s="382"/>
      <c r="I912" s="381"/>
      <c r="J912" s="398" t="s">
        <v>19</v>
      </c>
      <c r="K912" s="399">
        <f>SUM(K911:K911)</f>
        <v>0</v>
      </c>
      <c r="L912" s="400">
        <f>SUM(L911:L911)</f>
        <v>0</v>
      </c>
      <c r="M912" s="383"/>
      <c r="N912" s="383"/>
    </row>
    <row r="913" spans="1:14" s="83" customFormat="1" ht="13.5" thickBot="1">
      <c r="J913" s="23" t="s">
        <v>20</v>
      </c>
      <c r="K913" s="399">
        <f>K912/5</f>
        <v>0</v>
      </c>
      <c r="L913" s="399">
        <f>L912/5</f>
        <v>0</v>
      </c>
    </row>
    <row r="914" spans="1:14" s="83" customFormat="1" ht="13.5" thickBot="1">
      <c r="J914" s="23" t="s">
        <v>21</v>
      </c>
      <c r="K914" s="399">
        <f>SUM(K912*1.2)</f>
        <v>0</v>
      </c>
      <c r="L914" s="399">
        <f>L912*1.2</f>
        <v>0</v>
      </c>
    </row>
    <row r="915" spans="1:14" s="83" customFormat="1" ht="12.75">
      <c r="A915" s="378" t="s">
        <v>511</v>
      </c>
      <c r="B915" s="379"/>
      <c r="C915" s="380"/>
      <c r="D915" s="380"/>
      <c r="E915" s="381"/>
      <c r="F915" s="380"/>
      <c r="G915" s="381"/>
      <c r="H915" s="381"/>
      <c r="I915" s="381"/>
      <c r="J915" s="382"/>
      <c r="K915" s="382"/>
      <c r="L915" s="381"/>
      <c r="M915" s="383"/>
      <c r="N915" s="383"/>
    </row>
    <row r="916" spans="1:14" s="83" customFormat="1" ht="76.5">
      <c r="A916" s="384" t="s">
        <v>1</v>
      </c>
      <c r="B916" s="385" t="s">
        <v>2</v>
      </c>
      <c r="C916" s="384" t="s">
        <v>3</v>
      </c>
      <c r="D916" s="384" t="s">
        <v>4</v>
      </c>
      <c r="E916" s="384" t="s">
        <v>95</v>
      </c>
      <c r="F916" s="384" t="s">
        <v>6</v>
      </c>
      <c r="G916" s="384" t="s">
        <v>7</v>
      </c>
      <c r="H916" s="384" t="s">
        <v>8</v>
      </c>
      <c r="I916" s="384" t="s">
        <v>9</v>
      </c>
      <c r="J916" s="384" t="s">
        <v>10</v>
      </c>
      <c r="K916" s="386" t="s">
        <v>11</v>
      </c>
      <c r="L916" s="384" t="s">
        <v>12</v>
      </c>
      <c r="M916" s="387" t="s">
        <v>57</v>
      </c>
      <c r="N916" s="387" t="s">
        <v>14</v>
      </c>
    </row>
    <row r="917" spans="1:14" s="83" customFormat="1" ht="51.75" thickBot="1">
      <c r="A917" s="388">
        <v>1</v>
      </c>
      <c r="B917" s="401" t="s">
        <v>512</v>
      </c>
      <c r="C917" s="402"/>
      <c r="D917" s="388">
        <v>600</v>
      </c>
      <c r="E917" s="388"/>
      <c r="F917" s="388"/>
      <c r="G917" s="391"/>
      <c r="H917" s="392"/>
      <c r="I917" s="393"/>
      <c r="J917" s="394">
        <f t="shared" ref="J917" si="64">H917*I917+H917</f>
        <v>0</v>
      </c>
      <c r="K917" s="395">
        <f t="shared" ref="K917" si="65">H917*D917</f>
        <v>0</v>
      </c>
      <c r="L917" s="396">
        <f t="shared" ref="L917" si="66">K917*I917+K917</f>
        <v>0</v>
      </c>
      <c r="M917" s="397"/>
      <c r="N917" s="397"/>
    </row>
    <row r="918" spans="1:14" s="83" customFormat="1" ht="13.5" thickBot="1">
      <c r="A918" s="407"/>
      <c r="B918" s="407"/>
      <c r="C918" s="407"/>
      <c r="D918" s="407"/>
      <c r="E918" s="407"/>
      <c r="F918" s="380"/>
      <c r="G918" s="381"/>
      <c r="H918" s="382"/>
      <c r="I918" s="381"/>
      <c r="J918" s="398" t="s">
        <v>19</v>
      </c>
      <c r="K918" s="399">
        <f>SUM(K917:K917)</f>
        <v>0</v>
      </c>
      <c r="L918" s="400">
        <f>SUM(L917:L917)</f>
        <v>0</v>
      </c>
      <c r="M918" s="383"/>
      <c r="N918" s="383"/>
    </row>
    <row r="919" spans="1:14" s="83" customFormat="1" ht="13.5" thickBot="1">
      <c r="A919" s="403"/>
      <c r="B919" s="403"/>
      <c r="C919" s="403"/>
      <c r="D919" s="403"/>
      <c r="E919" s="403"/>
      <c r="F919" s="380"/>
      <c r="G919" s="381"/>
      <c r="H919" s="382"/>
      <c r="I919" s="381"/>
      <c r="J919" s="23" t="s">
        <v>20</v>
      </c>
      <c r="K919" s="399">
        <f>K918/5</f>
        <v>0</v>
      </c>
      <c r="L919" s="399">
        <f>L918/5</f>
        <v>0</v>
      </c>
      <c r="M919" s="383"/>
      <c r="N919" s="383"/>
    </row>
    <row r="920" spans="1:14" s="83" customFormat="1" ht="13.5" thickBot="1">
      <c r="J920" s="23" t="s">
        <v>21</v>
      </c>
      <c r="K920" s="399">
        <f>SUM(K918*1.2)</f>
        <v>0</v>
      </c>
      <c r="L920" s="399">
        <f>L918*1.2</f>
        <v>0</v>
      </c>
    </row>
    <row r="921" spans="1:14" s="83" customFormat="1" ht="12.75">
      <c r="A921" s="378" t="s">
        <v>513</v>
      </c>
      <c r="B921" s="379"/>
      <c r="C921" s="380"/>
      <c r="D921" s="380"/>
      <c r="E921" s="381"/>
      <c r="F921" s="380"/>
      <c r="G921" s="381"/>
      <c r="H921" s="381"/>
      <c r="I921" s="381"/>
      <c r="J921" s="382"/>
      <c r="K921" s="382"/>
      <c r="L921" s="381"/>
      <c r="M921" s="383"/>
      <c r="N921" s="383"/>
    </row>
    <row r="922" spans="1:14" s="83" customFormat="1" ht="76.5">
      <c r="A922" s="384" t="s">
        <v>1</v>
      </c>
      <c r="B922" s="385" t="s">
        <v>2</v>
      </c>
      <c r="C922" s="384" t="s">
        <v>3</v>
      </c>
      <c r="D922" s="384" t="s">
        <v>4</v>
      </c>
      <c r="E922" s="384" t="s">
        <v>95</v>
      </c>
      <c r="F922" s="384" t="s">
        <v>6</v>
      </c>
      <c r="G922" s="384" t="s">
        <v>7</v>
      </c>
      <c r="H922" s="384" t="s">
        <v>8</v>
      </c>
      <c r="I922" s="384" t="s">
        <v>9</v>
      </c>
      <c r="J922" s="384" t="s">
        <v>10</v>
      </c>
      <c r="K922" s="386" t="s">
        <v>11</v>
      </c>
      <c r="L922" s="384" t="s">
        <v>12</v>
      </c>
      <c r="M922" s="387" t="s">
        <v>57</v>
      </c>
      <c r="N922" s="387" t="s">
        <v>14</v>
      </c>
    </row>
    <row r="923" spans="1:14" s="83" customFormat="1" ht="38.25">
      <c r="A923" s="388">
        <v>1</v>
      </c>
      <c r="B923" s="401" t="s">
        <v>514</v>
      </c>
      <c r="C923" s="402" t="s">
        <v>515</v>
      </c>
      <c r="D923" s="388">
        <v>500</v>
      </c>
      <c r="E923" s="388"/>
      <c r="F923" s="388"/>
      <c r="G923" s="391"/>
      <c r="H923" s="392"/>
      <c r="I923" s="393"/>
      <c r="J923" s="394">
        <f t="shared" ref="J923:J924" si="67">H923*I923+H923</f>
        <v>0</v>
      </c>
      <c r="K923" s="395">
        <f t="shared" ref="K923:K924" si="68">H923*D923</f>
        <v>0</v>
      </c>
      <c r="L923" s="396">
        <f t="shared" ref="L923:L924" si="69">K923*I923+K923</f>
        <v>0</v>
      </c>
      <c r="M923" s="397"/>
      <c r="N923" s="397"/>
    </row>
    <row r="924" spans="1:14" s="83" customFormat="1" ht="39" thickBot="1">
      <c r="A924" s="388">
        <v>2</v>
      </c>
      <c r="B924" s="401" t="s">
        <v>516</v>
      </c>
      <c r="C924" s="402" t="s">
        <v>517</v>
      </c>
      <c r="D924" s="388">
        <v>500</v>
      </c>
      <c r="E924" s="388"/>
      <c r="F924" s="388"/>
      <c r="G924" s="391"/>
      <c r="H924" s="392"/>
      <c r="I924" s="393"/>
      <c r="J924" s="394">
        <f t="shared" si="67"/>
        <v>0</v>
      </c>
      <c r="K924" s="395">
        <f t="shared" si="68"/>
        <v>0</v>
      </c>
      <c r="L924" s="396">
        <f t="shared" si="69"/>
        <v>0</v>
      </c>
      <c r="M924" s="397"/>
      <c r="N924" s="397"/>
    </row>
    <row r="925" spans="1:14" s="83" customFormat="1" ht="13.5" thickBot="1">
      <c r="A925" s="408"/>
      <c r="B925" s="408"/>
      <c r="C925" s="408"/>
      <c r="D925" s="408"/>
      <c r="E925" s="408"/>
      <c r="F925" s="380"/>
      <c r="G925" s="381"/>
      <c r="H925" s="382"/>
      <c r="I925" s="381"/>
      <c r="J925" s="398" t="s">
        <v>19</v>
      </c>
      <c r="K925" s="399">
        <f>SUM(K923:K924)</f>
        <v>0</v>
      </c>
      <c r="L925" s="400">
        <f>SUM(L923:L924)</f>
        <v>0</v>
      </c>
      <c r="M925" s="383"/>
      <c r="N925" s="383"/>
    </row>
    <row r="926" spans="1:14" s="83" customFormat="1" ht="13.5" thickBot="1">
      <c r="A926" s="403"/>
      <c r="B926" s="403"/>
      <c r="C926" s="403"/>
      <c r="D926" s="403"/>
      <c r="E926" s="403"/>
      <c r="F926" s="380"/>
      <c r="G926" s="381"/>
      <c r="H926" s="382"/>
      <c r="I926" s="381"/>
      <c r="J926" s="23" t="s">
        <v>20</v>
      </c>
      <c r="K926" s="399">
        <f>K925/5</f>
        <v>0</v>
      </c>
      <c r="L926" s="399">
        <f>L925/5</f>
        <v>0</v>
      </c>
      <c r="M926" s="383"/>
      <c r="N926" s="383"/>
    </row>
    <row r="927" spans="1:14" s="83" customFormat="1" ht="13.5" thickBot="1">
      <c r="A927" s="403"/>
      <c r="B927" s="403"/>
      <c r="C927" s="403"/>
      <c r="D927" s="403"/>
      <c r="E927" s="403"/>
      <c r="F927" s="380"/>
      <c r="G927" s="381"/>
      <c r="H927" s="382"/>
      <c r="I927" s="381"/>
      <c r="J927" s="23" t="s">
        <v>21</v>
      </c>
      <c r="K927" s="399">
        <f>SUM(K925*1.2)</f>
        <v>0</v>
      </c>
      <c r="L927" s="399">
        <f>L925*1.2</f>
        <v>0</v>
      </c>
      <c r="M927" s="383"/>
      <c r="N927" s="383"/>
    </row>
    <row r="928" spans="1:14" s="83" customFormat="1" ht="12.75">
      <c r="A928" s="403"/>
      <c r="B928" s="403"/>
      <c r="C928" s="403"/>
      <c r="D928" s="403"/>
      <c r="E928" s="403"/>
      <c r="F928" s="380"/>
      <c r="G928" s="381"/>
      <c r="H928" s="382"/>
      <c r="I928" s="381"/>
      <c r="J928" s="404"/>
      <c r="K928" s="405"/>
      <c r="L928" s="406"/>
      <c r="M928" s="383"/>
      <c r="N928" s="383"/>
    </row>
  </sheetData>
  <mergeCells count="865">
    <mergeCell ref="J801:J802"/>
    <mergeCell ref="K801:K802"/>
    <mergeCell ref="L801:L802"/>
    <mergeCell ref="M801:M802"/>
    <mergeCell ref="N801:N802"/>
    <mergeCell ref="K5:K6"/>
    <mergeCell ref="L5:L6"/>
    <mergeCell ref="M5:M6"/>
    <mergeCell ref="N5:N6"/>
    <mergeCell ref="L18:L28"/>
    <mergeCell ref="K33:K36"/>
    <mergeCell ref="L33:L36"/>
    <mergeCell ref="M33:M36"/>
    <mergeCell ref="N33:N36"/>
    <mergeCell ref="K37:K47"/>
    <mergeCell ref="L37:L47"/>
    <mergeCell ref="M37:M47"/>
    <mergeCell ref="N37:N47"/>
    <mergeCell ref="M68:M69"/>
    <mergeCell ref="N68:N69"/>
    <mergeCell ref="N71:N72"/>
    <mergeCell ref="N85:N89"/>
    <mergeCell ref="K152:K154"/>
    <mergeCell ref="N168:N169"/>
    <mergeCell ref="A7:A17"/>
    <mergeCell ref="B7:B17"/>
    <mergeCell ref="C7:C17"/>
    <mergeCell ref="D7:D17"/>
    <mergeCell ref="E7:E17"/>
    <mergeCell ref="F7:F17"/>
    <mergeCell ref="A5:A6"/>
    <mergeCell ref="B5:B6"/>
    <mergeCell ref="C5:C6"/>
    <mergeCell ref="D5:D6"/>
    <mergeCell ref="E5:E6"/>
    <mergeCell ref="G5:G6"/>
    <mergeCell ref="H5:H6"/>
    <mergeCell ref="I5:I6"/>
    <mergeCell ref="J5:J6"/>
    <mergeCell ref="F5:F6"/>
    <mergeCell ref="M7:M10"/>
    <mergeCell ref="N7:N10"/>
    <mergeCell ref="A18:A28"/>
    <mergeCell ref="B18:B28"/>
    <mergeCell ref="C18:C28"/>
    <mergeCell ref="D18:D28"/>
    <mergeCell ref="E18:E28"/>
    <mergeCell ref="F18:F28"/>
    <mergeCell ref="G18:G28"/>
    <mergeCell ref="H18:H28"/>
    <mergeCell ref="G7:G17"/>
    <mergeCell ref="H7:H17"/>
    <mergeCell ref="I7:I17"/>
    <mergeCell ref="J7:J17"/>
    <mergeCell ref="K7:K17"/>
    <mergeCell ref="L7:L17"/>
    <mergeCell ref="I18:I28"/>
    <mergeCell ref="J18:J28"/>
    <mergeCell ref="K18:K28"/>
    <mergeCell ref="I29:I32"/>
    <mergeCell ref="J29:J32"/>
    <mergeCell ref="K29:K32"/>
    <mergeCell ref="L29:L32"/>
    <mergeCell ref="M29:M32"/>
    <mergeCell ref="N29:N32"/>
    <mergeCell ref="M18:M28"/>
    <mergeCell ref="N18:N28"/>
    <mergeCell ref="A29:A32"/>
    <mergeCell ref="B29:B32"/>
    <mergeCell ref="C29:C32"/>
    <mergeCell ref="D29:D32"/>
    <mergeCell ref="E29:E32"/>
    <mergeCell ref="F29:F32"/>
    <mergeCell ref="G29:G32"/>
    <mergeCell ref="H29:H32"/>
    <mergeCell ref="N55:N58"/>
    <mergeCell ref="H33:H36"/>
    <mergeCell ref="I33:I36"/>
    <mergeCell ref="J33:J36"/>
    <mergeCell ref="A33:A36"/>
    <mergeCell ref="B33:B36"/>
    <mergeCell ref="C33:C36"/>
    <mergeCell ref="D33:D36"/>
    <mergeCell ref="G37:G47"/>
    <mergeCell ref="H37:H47"/>
    <mergeCell ref="I37:I47"/>
    <mergeCell ref="J37:J47"/>
    <mergeCell ref="A37:A47"/>
    <mergeCell ref="B37:B47"/>
    <mergeCell ref="C37:C47"/>
    <mergeCell ref="D37:D47"/>
    <mergeCell ref="E37:E47"/>
    <mergeCell ref="F37:F47"/>
    <mergeCell ref="E33:E36"/>
    <mergeCell ref="F33:F36"/>
    <mergeCell ref="G33:G36"/>
    <mergeCell ref="N50:N54"/>
    <mergeCell ref="A55:A58"/>
    <mergeCell ref="B55:B58"/>
    <mergeCell ref="E50:E54"/>
    <mergeCell ref="F50:F54"/>
    <mergeCell ref="C55:C58"/>
    <mergeCell ref="D55:D58"/>
    <mergeCell ref="E55:E58"/>
    <mergeCell ref="F55:F58"/>
    <mergeCell ref="G55:G58"/>
    <mergeCell ref="H55:H58"/>
    <mergeCell ref="I55:I58"/>
    <mergeCell ref="G50:G54"/>
    <mergeCell ref="H50:H54"/>
    <mergeCell ref="I50:I54"/>
    <mergeCell ref="M50:M54"/>
    <mergeCell ref="M55:M58"/>
    <mergeCell ref="A63:E63"/>
    <mergeCell ref="A68:A69"/>
    <mergeCell ref="B68:B69"/>
    <mergeCell ref="C68:C69"/>
    <mergeCell ref="D68:D69"/>
    <mergeCell ref="E68:E69"/>
    <mergeCell ref="J55:J58"/>
    <mergeCell ref="K55:K58"/>
    <mergeCell ref="L55:L58"/>
    <mergeCell ref="L68:L69"/>
    <mergeCell ref="H68:H69"/>
    <mergeCell ref="I68:I69"/>
    <mergeCell ref="J68:J69"/>
    <mergeCell ref="K68:K69"/>
    <mergeCell ref="A62:E62"/>
    <mergeCell ref="J50:J54"/>
    <mergeCell ref="K50:K54"/>
    <mergeCell ref="L50:L54"/>
    <mergeCell ref="A50:A54"/>
    <mergeCell ref="B50:B54"/>
    <mergeCell ref="C50:C54"/>
    <mergeCell ref="D50:D54"/>
    <mergeCell ref="A70:A77"/>
    <mergeCell ref="B70:B77"/>
    <mergeCell ref="C71:C72"/>
    <mergeCell ref="D71:D72"/>
    <mergeCell ref="E71:E72"/>
    <mergeCell ref="F71:F72"/>
    <mergeCell ref="G71:G72"/>
    <mergeCell ref="F68:F69"/>
    <mergeCell ref="G68:G69"/>
    <mergeCell ref="A85:A89"/>
    <mergeCell ref="B85:B89"/>
    <mergeCell ref="C85:C89"/>
    <mergeCell ref="D85:D89"/>
    <mergeCell ref="E85:E89"/>
    <mergeCell ref="F85:F89"/>
    <mergeCell ref="G85:G89"/>
    <mergeCell ref="H85:H89"/>
    <mergeCell ref="I85:I89"/>
    <mergeCell ref="H71:H72"/>
    <mergeCell ref="I71:I72"/>
    <mergeCell ref="J71:J72"/>
    <mergeCell ref="K71:K72"/>
    <mergeCell ref="L71:L72"/>
    <mergeCell ref="M71:M72"/>
    <mergeCell ref="J85:J89"/>
    <mergeCell ref="K85:K89"/>
    <mergeCell ref="L85:L89"/>
    <mergeCell ref="M85:M89"/>
    <mergeCell ref="A90:A94"/>
    <mergeCell ref="B90:B94"/>
    <mergeCell ref="C90:C94"/>
    <mergeCell ref="D90:D94"/>
    <mergeCell ref="E90:E94"/>
    <mergeCell ref="L90:L94"/>
    <mergeCell ref="M90:M94"/>
    <mergeCell ref="N90:N94"/>
    <mergeCell ref="A95:A98"/>
    <mergeCell ref="B95:B98"/>
    <mergeCell ref="C95:C98"/>
    <mergeCell ref="D95:D98"/>
    <mergeCell ref="E95:E98"/>
    <mergeCell ref="F95:F98"/>
    <mergeCell ref="G95:G98"/>
    <mergeCell ref="F90:F94"/>
    <mergeCell ref="G90:G94"/>
    <mergeCell ref="H90:H94"/>
    <mergeCell ref="I90:I94"/>
    <mergeCell ref="J90:J94"/>
    <mergeCell ref="K90:K94"/>
    <mergeCell ref="A149:E149"/>
    <mergeCell ref="A152:A154"/>
    <mergeCell ref="B152:B154"/>
    <mergeCell ref="C152:C154"/>
    <mergeCell ref="D152:D154"/>
    <mergeCell ref="E152:E154"/>
    <mergeCell ref="N95:N98"/>
    <mergeCell ref="A134:A135"/>
    <mergeCell ref="B134:B135"/>
    <mergeCell ref="A137:A139"/>
    <mergeCell ref="B137:B139"/>
    <mergeCell ref="A146:E146"/>
    <mergeCell ref="H95:H98"/>
    <mergeCell ref="I95:I98"/>
    <mergeCell ref="J95:J98"/>
    <mergeCell ref="K95:K98"/>
    <mergeCell ref="L95:L98"/>
    <mergeCell ref="M95:M98"/>
    <mergeCell ref="L152:L154"/>
    <mergeCell ref="M152:M154"/>
    <mergeCell ref="N152:N154"/>
    <mergeCell ref="H152:H154"/>
    <mergeCell ref="I152:I154"/>
    <mergeCell ref="J152:J154"/>
    <mergeCell ref="A168:A169"/>
    <mergeCell ref="B168:B169"/>
    <mergeCell ref="C168:C169"/>
    <mergeCell ref="D168:D169"/>
    <mergeCell ref="E168:E169"/>
    <mergeCell ref="F168:F169"/>
    <mergeCell ref="G168:G169"/>
    <mergeCell ref="F152:F154"/>
    <mergeCell ref="G152:G154"/>
    <mergeCell ref="A170:A171"/>
    <mergeCell ref="B170:B171"/>
    <mergeCell ref="C170:C171"/>
    <mergeCell ref="D170:D171"/>
    <mergeCell ref="E170:E171"/>
    <mergeCell ref="F170:F171"/>
    <mergeCell ref="G170:G171"/>
    <mergeCell ref="H170:H171"/>
    <mergeCell ref="I170:I171"/>
    <mergeCell ref="H168:H169"/>
    <mergeCell ref="I168:I169"/>
    <mergeCell ref="J168:J169"/>
    <mergeCell ref="K168:K169"/>
    <mergeCell ref="L168:L169"/>
    <mergeCell ref="M168:M169"/>
    <mergeCell ref="J170:J171"/>
    <mergeCell ref="K170:K171"/>
    <mergeCell ref="L170:L171"/>
    <mergeCell ref="M170:M171"/>
    <mergeCell ref="N170:N171"/>
    <mergeCell ref="A179:A181"/>
    <mergeCell ref="B179:B181"/>
    <mergeCell ref="C179:C181"/>
    <mergeCell ref="D179:D181"/>
    <mergeCell ref="E179:E181"/>
    <mergeCell ref="A208:A211"/>
    <mergeCell ref="B208:B211"/>
    <mergeCell ref="A219:A222"/>
    <mergeCell ref="B219:B222"/>
    <mergeCell ref="C219:C222"/>
    <mergeCell ref="D219:D222"/>
    <mergeCell ref="L179:L181"/>
    <mergeCell ref="M179:M181"/>
    <mergeCell ref="N179:N181"/>
    <mergeCell ref="A196:A202"/>
    <mergeCell ref="B196:B202"/>
    <mergeCell ref="A203:A207"/>
    <mergeCell ref="B203:B207"/>
    <mergeCell ref="F179:F181"/>
    <mergeCell ref="G179:G181"/>
    <mergeCell ref="H179:H181"/>
    <mergeCell ref="I179:I181"/>
    <mergeCell ref="J179:J181"/>
    <mergeCell ref="K179:K181"/>
    <mergeCell ref="K219:K222"/>
    <mergeCell ref="L219:L222"/>
    <mergeCell ref="M219:M222"/>
    <mergeCell ref="N219:N222"/>
    <mergeCell ref="A228:A231"/>
    <mergeCell ref="B228:B231"/>
    <mergeCell ref="C228:C231"/>
    <mergeCell ref="D228:D231"/>
    <mergeCell ref="E228:E231"/>
    <mergeCell ref="F228:F231"/>
    <mergeCell ref="E219:E222"/>
    <mergeCell ref="F219:F222"/>
    <mergeCell ref="G219:G222"/>
    <mergeCell ref="H219:H222"/>
    <mergeCell ref="I219:I222"/>
    <mergeCell ref="J219:J222"/>
    <mergeCell ref="I324:I325"/>
    <mergeCell ref="J324:J325"/>
    <mergeCell ref="K324:K325"/>
    <mergeCell ref="L324:L325"/>
    <mergeCell ref="M324:M325"/>
    <mergeCell ref="N324:N325"/>
    <mergeCell ref="M228:M231"/>
    <mergeCell ref="N228:N231"/>
    <mergeCell ref="A324:A325"/>
    <mergeCell ref="B324:B325"/>
    <mergeCell ref="C324:C325"/>
    <mergeCell ref="D324:D325"/>
    <mergeCell ref="E324:E325"/>
    <mergeCell ref="F324:F325"/>
    <mergeCell ref="G324:G325"/>
    <mergeCell ref="H324:H325"/>
    <mergeCell ref="G228:G231"/>
    <mergeCell ref="H228:H231"/>
    <mergeCell ref="I228:I231"/>
    <mergeCell ref="J228:J231"/>
    <mergeCell ref="K228:K231"/>
    <mergeCell ref="L228:L231"/>
    <mergeCell ref="M357:M358"/>
    <mergeCell ref="N357:N358"/>
    <mergeCell ref="H357:H358"/>
    <mergeCell ref="I357:I358"/>
    <mergeCell ref="J357:J358"/>
    <mergeCell ref="A332:A336"/>
    <mergeCell ref="A337:A341"/>
    <mergeCell ref="B337:B341"/>
    <mergeCell ref="C337:C341"/>
    <mergeCell ref="D337:D341"/>
    <mergeCell ref="E337:E341"/>
    <mergeCell ref="M337:M341"/>
    <mergeCell ref="N337:N341"/>
    <mergeCell ref="A342:E342"/>
    <mergeCell ref="A343:E343"/>
    <mergeCell ref="A353:E353"/>
    <mergeCell ref="F337:F341"/>
    <mergeCell ref="G337:G341"/>
    <mergeCell ref="H337:H341"/>
    <mergeCell ref="I337:I341"/>
    <mergeCell ref="J337:J341"/>
    <mergeCell ref="K337:K341"/>
    <mergeCell ref="F357:F358"/>
    <mergeCell ref="G357:G358"/>
    <mergeCell ref="A354:E354"/>
    <mergeCell ref="A357:A358"/>
    <mergeCell ref="B357:B358"/>
    <mergeCell ref="C357:C358"/>
    <mergeCell ref="D357:D358"/>
    <mergeCell ref="E357:E358"/>
    <mergeCell ref="L337:L341"/>
    <mergeCell ref="L357:L358"/>
    <mergeCell ref="J379:J380"/>
    <mergeCell ref="K379:K380"/>
    <mergeCell ref="A363:E363"/>
    <mergeCell ref="A364:E364"/>
    <mergeCell ref="A367:A368"/>
    <mergeCell ref="B367:B368"/>
    <mergeCell ref="C367:C368"/>
    <mergeCell ref="D367:D368"/>
    <mergeCell ref="E367:E368"/>
    <mergeCell ref="F379:F380"/>
    <mergeCell ref="G379:G380"/>
    <mergeCell ref="K357:K358"/>
    <mergeCell ref="L367:L368"/>
    <mergeCell ref="M367:M368"/>
    <mergeCell ref="N367:N368"/>
    <mergeCell ref="A375:E375"/>
    <mergeCell ref="A377:E377"/>
    <mergeCell ref="A379:A380"/>
    <mergeCell ref="B379:B380"/>
    <mergeCell ref="C379:C380"/>
    <mergeCell ref="D379:D380"/>
    <mergeCell ref="E379:E380"/>
    <mergeCell ref="F367:F368"/>
    <mergeCell ref="G367:G368"/>
    <mergeCell ref="H367:H368"/>
    <mergeCell ref="I367:I368"/>
    <mergeCell ref="J367:J368"/>
    <mergeCell ref="K367:K368"/>
    <mergeCell ref="L379:L380"/>
    <mergeCell ref="M379:M380"/>
    <mergeCell ref="N379:N380"/>
    <mergeCell ref="H379:H380"/>
    <mergeCell ref="I379:I380"/>
    <mergeCell ref="N382:N384"/>
    <mergeCell ref="A385:E385"/>
    <mergeCell ref="A386:E386"/>
    <mergeCell ref="A394:E394"/>
    <mergeCell ref="A397:B397"/>
    <mergeCell ref="A400:E400"/>
    <mergeCell ref="H382:H384"/>
    <mergeCell ref="I382:I384"/>
    <mergeCell ref="J382:J384"/>
    <mergeCell ref="K382:K384"/>
    <mergeCell ref="L382:L384"/>
    <mergeCell ref="M382:M384"/>
    <mergeCell ref="A382:A384"/>
    <mergeCell ref="B382:B384"/>
    <mergeCell ref="C382:C384"/>
    <mergeCell ref="D382:D384"/>
    <mergeCell ref="E382:E384"/>
    <mergeCell ref="F382:F384"/>
    <mergeCell ref="G382:G384"/>
    <mergeCell ref="M404:M405"/>
    <mergeCell ref="N404:N405"/>
    <mergeCell ref="A412:E412"/>
    <mergeCell ref="A413:E413"/>
    <mergeCell ref="A416:A417"/>
    <mergeCell ref="B416:B417"/>
    <mergeCell ref="C416:C417"/>
    <mergeCell ref="D416:D417"/>
    <mergeCell ref="E416:E417"/>
    <mergeCell ref="F416:F417"/>
    <mergeCell ref="G404:G405"/>
    <mergeCell ref="H404:H405"/>
    <mergeCell ref="I404:I405"/>
    <mergeCell ref="J404:J405"/>
    <mergeCell ref="K404:K405"/>
    <mergeCell ref="L404:L405"/>
    <mergeCell ref="A404:A405"/>
    <mergeCell ref="B404:B405"/>
    <mergeCell ref="C404:C405"/>
    <mergeCell ref="D404:D405"/>
    <mergeCell ref="E404:E405"/>
    <mergeCell ref="F404:F405"/>
    <mergeCell ref="M416:M417"/>
    <mergeCell ref="N416:N417"/>
    <mergeCell ref="J416:J417"/>
    <mergeCell ref="K416:K417"/>
    <mergeCell ref="L416:L417"/>
    <mergeCell ref="M431:M432"/>
    <mergeCell ref="N431:N432"/>
    <mergeCell ref="A442:H442"/>
    <mergeCell ref="A444:E444"/>
    <mergeCell ref="J431:J432"/>
    <mergeCell ref="K431:K432"/>
    <mergeCell ref="L431:L432"/>
    <mergeCell ref="A426:E426"/>
    <mergeCell ref="A427:E427"/>
    <mergeCell ref="A431:A432"/>
    <mergeCell ref="B431:B432"/>
    <mergeCell ref="C431:C432"/>
    <mergeCell ref="D431:D432"/>
    <mergeCell ref="E431:E432"/>
    <mergeCell ref="F431:F432"/>
    <mergeCell ref="G416:G417"/>
    <mergeCell ref="B447:B448"/>
    <mergeCell ref="C447:C448"/>
    <mergeCell ref="D447:D448"/>
    <mergeCell ref="E447:E448"/>
    <mergeCell ref="F447:F448"/>
    <mergeCell ref="G431:G432"/>
    <mergeCell ref="H431:H432"/>
    <mergeCell ref="I431:I432"/>
    <mergeCell ref="H416:H417"/>
    <mergeCell ref="I416:I417"/>
    <mergeCell ref="M447:M448"/>
    <mergeCell ref="N447:N448"/>
    <mergeCell ref="A450:E450"/>
    <mergeCell ref="A451:E451"/>
    <mergeCell ref="A454:A455"/>
    <mergeCell ref="B454:B455"/>
    <mergeCell ref="C454:C455"/>
    <mergeCell ref="D454:D455"/>
    <mergeCell ref="E454:E455"/>
    <mergeCell ref="F454:F455"/>
    <mergeCell ref="G447:G448"/>
    <mergeCell ref="H447:H448"/>
    <mergeCell ref="I447:I448"/>
    <mergeCell ref="J447:J448"/>
    <mergeCell ref="K447:K448"/>
    <mergeCell ref="L447:L448"/>
    <mergeCell ref="M454:M455"/>
    <mergeCell ref="N454:N455"/>
    <mergeCell ref="H454:H455"/>
    <mergeCell ref="I454:I455"/>
    <mergeCell ref="J454:J455"/>
    <mergeCell ref="K454:K455"/>
    <mergeCell ref="L454:L455"/>
    <mergeCell ref="A447:A448"/>
    <mergeCell ref="A457:E457"/>
    <mergeCell ref="A459:E459"/>
    <mergeCell ref="A461:A462"/>
    <mergeCell ref="B461:B462"/>
    <mergeCell ref="C461:C462"/>
    <mergeCell ref="D461:D462"/>
    <mergeCell ref="E461:E462"/>
    <mergeCell ref="F461:F462"/>
    <mergeCell ref="G454:G455"/>
    <mergeCell ref="M461:M462"/>
    <mergeCell ref="N461:N462"/>
    <mergeCell ref="A465:E465"/>
    <mergeCell ref="A466:E466"/>
    <mergeCell ref="A469:A470"/>
    <mergeCell ref="B469:B470"/>
    <mergeCell ref="C469:C470"/>
    <mergeCell ref="D469:D470"/>
    <mergeCell ref="E469:E470"/>
    <mergeCell ref="F469:F470"/>
    <mergeCell ref="G461:G462"/>
    <mergeCell ref="H461:H462"/>
    <mergeCell ref="I461:I462"/>
    <mergeCell ref="J461:J462"/>
    <mergeCell ref="K461:K462"/>
    <mergeCell ref="L461:L462"/>
    <mergeCell ref="M469:M470"/>
    <mergeCell ref="N469:N470"/>
    <mergeCell ref="H469:H470"/>
    <mergeCell ref="I469:I470"/>
    <mergeCell ref="J469:J470"/>
    <mergeCell ref="K469:K470"/>
    <mergeCell ref="L469:L470"/>
    <mergeCell ref="A478:E478"/>
    <mergeCell ref="A479:E479"/>
    <mergeCell ref="A482:A483"/>
    <mergeCell ref="B482:B483"/>
    <mergeCell ref="C482:C483"/>
    <mergeCell ref="D482:D483"/>
    <mergeCell ref="E482:E483"/>
    <mergeCell ref="F482:F483"/>
    <mergeCell ref="G469:G470"/>
    <mergeCell ref="A505:E505"/>
    <mergeCell ref="A506:E506"/>
    <mergeCell ref="A509:A510"/>
    <mergeCell ref="B509:B510"/>
    <mergeCell ref="C509:C510"/>
    <mergeCell ref="D509:D510"/>
    <mergeCell ref="E509:E510"/>
    <mergeCell ref="M482:M483"/>
    <mergeCell ref="N482:N483"/>
    <mergeCell ref="A485:E485"/>
    <mergeCell ref="A486:E486"/>
    <mergeCell ref="A494:E494"/>
    <mergeCell ref="A496:E496"/>
    <mergeCell ref="G482:G483"/>
    <mergeCell ref="H482:H483"/>
    <mergeCell ref="I482:I483"/>
    <mergeCell ref="J482:J483"/>
    <mergeCell ref="K482:K483"/>
    <mergeCell ref="L482:L483"/>
    <mergeCell ref="L509:L510"/>
    <mergeCell ref="M509:M510"/>
    <mergeCell ref="N509:N510"/>
    <mergeCell ref="H509:H510"/>
    <mergeCell ref="I509:I510"/>
    <mergeCell ref="A516:E516"/>
    <mergeCell ref="A517:E517"/>
    <mergeCell ref="A521:A522"/>
    <mergeCell ref="B521:B522"/>
    <mergeCell ref="C521:C522"/>
    <mergeCell ref="D521:D522"/>
    <mergeCell ref="E521:E522"/>
    <mergeCell ref="F509:F510"/>
    <mergeCell ref="G509:G510"/>
    <mergeCell ref="J509:J510"/>
    <mergeCell ref="K509:K510"/>
    <mergeCell ref="L521:L522"/>
    <mergeCell ref="M521:M522"/>
    <mergeCell ref="N521:N522"/>
    <mergeCell ref="A524:E524"/>
    <mergeCell ref="A525:E525"/>
    <mergeCell ref="A528:A529"/>
    <mergeCell ref="B528:B529"/>
    <mergeCell ref="C528:C529"/>
    <mergeCell ref="D528:D529"/>
    <mergeCell ref="E528:E529"/>
    <mergeCell ref="F521:F522"/>
    <mergeCell ref="G521:G522"/>
    <mergeCell ref="H521:H522"/>
    <mergeCell ref="I521:I522"/>
    <mergeCell ref="J521:J522"/>
    <mergeCell ref="K521:K522"/>
    <mergeCell ref="L528:L529"/>
    <mergeCell ref="M528:M529"/>
    <mergeCell ref="N528:N529"/>
    <mergeCell ref="H528:H529"/>
    <mergeCell ref="I528:I529"/>
    <mergeCell ref="J528:J529"/>
    <mergeCell ref="A532:E532"/>
    <mergeCell ref="A533:E533"/>
    <mergeCell ref="A536:A537"/>
    <mergeCell ref="B536:B537"/>
    <mergeCell ref="C536:C537"/>
    <mergeCell ref="D536:D537"/>
    <mergeCell ref="E536:E537"/>
    <mergeCell ref="F528:F529"/>
    <mergeCell ref="G528:G529"/>
    <mergeCell ref="K528:K529"/>
    <mergeCell ref="L536:L537"/>
    <mergeCell ref="M536:M537"/>
    <mergeCell ref="N536:N537"/>
    <mergeCell ref="A539:E539"/>
    <mergeCell ref="D542:G542"/>
    <mergeCell ref="A543:A544"/>
    <mergeCell ref="B543:B544"/>
    <mergeCell ref="C543:C544"/>
    <mergeCell ref="D543:D544"/>
    <mergeCell ref="E543:E544"/>
    <mergeCell ref="F536:F537"/>
    <mergeCell ref="G536:G537"/>
    <mergeCell ref="H536:H537"/>
    <mergeCell ref="I536:I537"/>
    <mergeCell ref="J536:J537"/>
    <mergeCell ref="K536:K537"/>
    <mergeCell ref="L543:L544"/>
    <mergeCell ref="M543:M544"/>
    <mergeCell ref="N543:N544"/>
    <mergeCell ref="H543:H544"/>
    <mergeCell ref="I543:I544"/>
    <mergeCell ref="J543:J544"/>
    <mergeCell ref="K543:K544"/>
    <mergeCell ref="A546:E546"/>
    <mergeCell ref="A548:E548"/>
    <mergeCell ref="A550:A551"/>
    <mergeCell ref="B550:B551"/>
    <mergeCell ref="C550:C551"/>
    <mergeCell ref="D550:D551"/>
    <mergeCell ref="E550:E551"/>
    <mergeCell ref="F543:F544"/>
    <mergeCell ref="G543:G544"/>
    <mergeCell ref="L550:L551"/>
    <mergeCell ref="M550:M551"/>
    <mergeCell ref="N550:N551"/>
    <mergeCell ref="A554:E554"/>
    <mergeCell ref="A556:E556"/>
    <mergeCell ref="A558:A559"/>
    <mergeCell ref="B558:B559"/>
    <mergeCell ref="C558:C559"/>
    <mergeCell ref="D558:D559"/>
    <mergeCell ref="E558:E559"/>
    <mergeCell ref="F550:F551"/>
    <mergeCell ref="G550:G551"/>
    <mergeCell ref="H550:H551"/>
    <mergeCell ref="I550:I551"/>
    <mergeCell ref="J550:J551"/>
    <mergeCell ref="K550:K551"/>
    <mergeCell ref="L558:L559"/>
    <mergeCell ref="M558:M559"/>
    <mergeCell ref="N558:N559"/>
    <mergeCell ref="H558:H559"/>
    <mergeCell ref="I558:I559"/>
    <mergeCell ref="J558:J559"/>
    <mergeCell ref="K558:K559"/>
    <mergeCell ref="A561:E561"/>
    <mergeCell ref="A562:E562"/>
    <mergeCell ref="A566:A567"/>
    <mergeCell ref="B566:B567"/>
    <mergeCell ref="C566:C567"/>
    <mergeCell ref="D566:D567"/>
    <mergeCell ref="E566:E567"/>
    <mergeCell ref="F558:F559"/>
    <mergeCell ref="G558:G559"/>
    <mergeCell ref="N566:N567"/>
    <mergeCell ref="A569:E569"/>
    <mergeCell ref="A570:E570"/>
    <mergeCell ref="A575:A580"/>
    <mergeCell ref="B575:B580"/>
    <mergeCell ref="C575:C580"/>
    <mergeCell ref="D575:D580"/>
    <mergeCell ref="E575:E580"/>
    <mergeCell ref="F566:F567"/>
    <mergeCell ref="G566:G567"/>
    <mergeCell ref="H566:H567"/>
    <mergeCell ref="I566:I567"/>
    <mergeCell ref="J566:J567"/>
    <mergeCell ref="K566:K567"/>
    <mergeCell ref="L575:L580"/>
    <mergeCell ref="M575:M580"/>
    <mergeCell ref="N575:N580"/>
    <mergeCell ref="H575:H580"/>
    <mergeCell ref="I575:I580"/>
    <mergeCell ref="J575:J580"/>
    <mergeCell ref="K575:K580"/>
    <mergeCell ref="C587:C592"/>
    <mergeCell ref="D587:D592"/>
    <mergeCell ref="E587:E592"/>
    <mergeCell ref="F587:F592"/>
    <mergeCell ref="G587:G592"/>
    <mergeCell ref="F575:F580"/>
    <mergeCell ref="G575:G580"/>
    <mergeCell ref="L566:L567"/>
    <mergeCell ref="M566:M567"/>
    <mergeCell ref="J616:J617"/>
    <mergeCell ref="K616:K617"/>
    <mergeCell ref="L616:L617"/>
    <mergeCell ref="M616:M617"/>
    <mergeCell ref="N616:N617"/>
    <mergeCell ref="A619:E619"/>
    <mergeCell ref="N587:N592"/>
    <mergeCell ref="A616:A617"/>
    <mergeCell ref="B616:B617"/>
    <mergeCell ref="C616:C617"/>
    <mergeCell ref="D616:D617"/>
    <mergeCell ref="E616:E617"/>
    <mergeCell ref="F616:F617"/>
    <mergeCell ref="G616:G617"/>
    <mergeCell ref="H616:H617"/>
    <mergeCell ref="I616:I617"/>
    <mergeCell ref="H587:H592"/>
    <mergeCell ref="I587:I592"/>
    <mergeCell ref="J587:J592"/>
    <mergeCell ref="K587:K592"/>
    <mergeCell ref="L587:L592"/>
    <mergeCell ref="M587:M592"/>
    <mergeCell ref="A587:A592"/>
    <mergeCell ref="B587:B592"/>
    <mergeCell ref="M623:M624"/>
    <mergeCell ref="N623:N624"/>
    <mergeCell ref="A627:E627"/>
    <mergeCell ref="A631:A632"/>
    <mergeCell ref="B631:B632"/>
    <mergeCell ref="C631:C632"/>
    <mergeCell ref="D631:D632"/>
    <mergeCell ref="E631:E632"/>
    <mergeCell ref="F631:F632"/>
    <mergeCell ref="G631:G632"/>
    <mergeCell ref="G623:G624"/>
    <mergeCell ref="H623:H624"/>
    <mergeCell ref="I623:I624"/>
    <mergeCell ref="J623:J624"/>
    <mergeCell ref="K623:K624"/>
    <mergeCell ref="L623:L624"/>
    <mergeCell ref="A623:A624"/>
    <mergeCell ref="B623:B624"/>
    <mergeCell ref="C623:C624"/>
    <mergeCell ref="D623:D624"/>
    <mergeCell ref="E623:E624"/>
    <mergeCell ref="F623:F624"/>
    <mergeCell ref="N631:N632"/>
    <mergeCell ref="L631:L632"/>
    <mergeCell ref="M631:M632"/>
    <mergeCell ref="A686:E686"/>
    <mergeCell ref="A689:A690"/>
    <mergeCell ref="B689:B690"/>
    <mergeCell ref="C689:C690"/>
    <mergeCell ref="D689:D690"/>
    <mergeCell ref="E689:E690"/>
    <mergeCell ref="A663:E663"/>
    <mergeCell ref="A673:E673"/>
    <mergeCell ref="A674:E674"/>
    <mergeCell ref="A679:E679"/>
    <mergeCell ref="A680:E680"/>
    <mergeCell ref="A685:E685"/>
    <mergeCell ref="A643:E643"/>
    <mergeCell ref="A650:E650"/>
    <mergeCell ref="A651:E651"/>
    <mergeCell ref="A657:E657"/>
    <mergeCell ref="A659:E659"/>
    <mergeCell ref="H631:H632"/>
    <mergeCell ref="I631:I632"/>
    <mergeCell ref="J631:J632"/>
    <mergeCell ref="K631:K632"/>
    <mergeCell ref="C705:C706"/>
    <mergeCell ref="D705:D706"/>
    <mergeCell ref="E705:E706"/>
    <mergeCell ref="F705:F706"/>
    <mergeCell ref="L689:L690"/>
    <mergeCell ref="M689:M690"/>
    <mergeCell ref="N689:N690"/>
    <mergeCell ref="A694:E694"/>
    <mergeCell ref="A695:E695"/>
    <mergeCell ref="A701:E701"/>
    <mergeCell ref="F689:F690"/>
    <mergeCell ref="G689:G690"/>
    <mergeCell ref="H689:H690"/>
    <mergeCell ref="I689:I690"/>
    <mergeCell ref="J689:J690"/>
    <mergeCell ref="K689:K690"/>
    <mergeCell ref="I707:I709"/>
    <mergeCell ref="J707:J709"/>
    <mergeCell ref="K707:K709"/>
    <mergeCell ref="L707:L709"/>
    <mergeCell ref="M707:M709"/>
    <mergeCell ref="N707:N709"/>
    <mergeCell ref="M705:M706"/>
    <mergeCell ref="N705:N706"/>
    <mergeCell ref="A707:A709"/>
    <mergeCell ref="B707:B709"/>
    <mergeCell ref="C707:C709"/>
    <mergeCell ref="D707:D709"/>
    <mergeCell ref="E707:E709"/>
    <mergeCell ref="F707:F709"/>
    <mergeCell ref="G707:G709"/>
    <mergeCell ref="H707:H709"/>
    <mergeCell ref="G705:G706"/>
    <mergeCell ref="H705:H706"/>
    <mergeCell ref="I705:I706"/>
    <mergeCell ref="J705:J706"/>
    <mergeCell ref="K705:K706"/>
    <mergeCell ref="L705:L706"/>
    <mergeCell ref="A705:A706"/>
    <mergeCell ref="B705:B706"/>
    <mergeCell ref="A710:E710"/>
    <mergeCell ref="A720:E720"/>
    <mergeCell ref="A726:E726"/>
    <mergeCell ref="A727:E727"/>
    <mergeCell ref="A730:A731"/>
    <mergeCell ref="B730:B731"/>
    <mergeCell ref="C730:C731"/>
    <mergeCell ref="D730:D731"/>
    <mergeCell ref="E730:E731"/>
    <mergeCell ref="L730:L731"/>
    <mergeCell ref="M730:M731"/>
    <mergeCell ref="N730:N731"/>
    <mergeCell ref="A734:E734"/>
    <mergeCell ref="A738:A739"/>
    <mergeCell ref="B738:B739"/>
    <mergeCell ref="C738:C739"/>
    <mergeCell ref="D738:D739"/>
    <mergeCell ref="E738:E739"/>
    <mergeCell ref="F738:F739"/>
    <mergeCell ref="F730:F731"/>
    <mergeCell ref="G730:G731"/>
    <mergeCell ref="H730:H731"/>
    <mergeCell ref="I730:I731"/>
    <mergeCell ref="J730:J731"/>
    <mergeCell ref="K730:K731"/>
    <mergeCell ref="M738:M739"/>
    <mergeCell ref="N738:N739"/>
    <mergeCell ref="H738:H739"/>
    <mergeCell ref="I738:I739"/>
    <mergeCell ref="J738:J739"/>
    <mergeCell ref="K738:K739"/>
    <mergeCell ref="L738:L739"/>
    <mergeCell ref="A741:E741"/>
    <mergeCell ref="A745:A746"/>
    <mergeCell ref="B745:B746"/>
    <mergeCell ref="C745:C746"/>
    <mergeCell ref="D745:D746"/>
    <mergeCell ref="E745:E746"/>
    <mergeCell ref="F745:F746"/>
    <mergeCell ref="G745:G746"/>
    <mergeCell ref="G738:G739"/>
    <mergeCell ref="N745:N746"/>
    <mergeCell ref="A749:E749"/>
    <mergeCell ref="A751:E751"/>
    <mergeCell ref="A753:A754"/>
    <mergeCell ref="B753:B754"/>
    <mergeCell ref="C753:C754"/>
    <mergeCell ref="D753:D754"/>
    <mergeCell ref="E753:E754"/>
    <mergeCell ref="F753:F754"/>
    <mergeCell ref="G753:G754"/>
    <mergeCell ref="H745:H746"/>
    <mergeCell ref="I745:I746"/>
    <mergeCell ref="J745:J746"/>
    <mergeCell ref="K745:K746"/>
    <mergeCell ref="L745:L746"/>
    <mergeCell ref="M745:M746"/>
    <mergeCell ref="J761:J762"/>
    <mergeCell ref="K761:K762"/>
    <mergeCell ref="L761:L762"/>
    <mergeCell ref="M761:M762"/>
    <mergeCell ref="N761:N762"/>
    <mergeCell ref="N753:N754"/>
    <mergeCell ref="A757:E757"/>
    <mergeCell ref="A761:A762"/>
    <mergeCell ref="B761:B762"/>
    <mergeCell ref="C761:C762"/>
    <mergeCell ref="D761:D762"/>
    <mergeCell ref="E761:E762"/>
    <mergeCell ref="F761:F762"/>
    <mergeCell ref="G761:G762"/>
    <mergeCell ref="H761:H762"/>
    <mergeCell ref="H753:H754"/>
    <mergeCell ref="I753:I754"/>
    <mergeCell ref="J753:J754"/>
    <mergeCell ref="K753:K754"/>
    <mergeCell ref="L753:L754"/>
    <mergeCell ref="M753:M754"/>
    <mergeCell ref="A918:E918"/>
    <mergeCell ref="A925:E925"/>
    <mergeCell ref="A765:E765"/>
    <mergeCell ref="A860:E860"/>
    <mergeCell ref="A888:E888"/>
    <mergeCell ref="A899:E899"/>
    <mergeCell ref="A906:E906"/>
    <mergeCell ref="A912:E912"/>
    <mergeCell ref="I761:I762"/>
    <mergeCell ref="E801:E802"/>
    <mergeCell ref="D801:D802"/>
    <mergeCell ref="F801:F802"/>
    <mergeCell ref="G801:G802"/>
    <mergeCell ref="H801:H802"/>
    <mergeCell ref="I801:I802"/>
  </mergeCells>
  <pageMargins left="0.23622047244094491" right="0.23622047244094491" top="0.74803149606299213" bottom="0.74803149606299213" header="0.31496062992125984" footer="0.31496062992125984"/>
  <pageSetup paperSize="9" scale="71" fitToHeight="0" orientation="landscape" horizontalDpi="0" verticalDpi="0" r:id="rId1"/>
  <headerFooter>
    <oddFooter>Strona &amp;P z &amp;N</oddFooter>
  </headerFooter>
  <rowBreaks count="32" manualBreakCount="32">
    <brk id="49" max="16383" man="1"/>
    <brk id="82" max="16383" man="1"/>
    <brk id="144" max="13" man="1"/>
    <brk id="175" max="13" man="1"/>
    <brk id="216" max="16383" man="1"/>
    <brk id="254" max="16383" man="1"/>
    <brk id="295" max="16383" man="1"/>
    <brk id="323" max="16383" man="1"/>
    <brk id="336" max="16383" man="1"/>
    <brk id="355" max="16383" man="1"/>
    <brk id="402" max="16383" man="1"/>
    <brk id="445" max="16383" man="1"/>
    <brk id="467" max="16383" man="1"/>
    <brk id="472" max="13" man="1"/>
    <brk id="480" max="16383" man="1"/>
    <brk id="507" max="16383" man="1"/>
    <brk id="519" max="16383" man="1"/>
    <brk id="572" max="16383" man="1"/>
    <brk id="602" max="16383" man="1"/>
    <brk id="621" max="16383" man="1"/>
    <brk id="646" max="16383" man="1"/>
    <brk id="675" max="16383" man="1"/>
    <brk id="703" max="16383" man="1"/>
    <brk id="722" max="16383" man="1"/>
    <brk id="743" max="16383" man="1"/>
    <brk id="778" max="16383" man="1"/>
    <brk id="789" max="16383" man="1"/>
    <brk id="812" max="16383" man="1"/>
    <brk id="838" max="16383" man="1"/>
    <brk id="863" max="16383" man="1"/>
    <brk id="908" max="16383" man="1"/>
    <brk id="9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Niedzialkowska</dc:creator>
  <cp:lastModifiedBy>Aleksandra Niedzialkowska</cp:lastModifiedBy>
  <cp:lastPrinted>2023-01-26T13:45:08Z</cp:lastPrinted>
  <dcterms:created xsi:type="dcterms:W3CDTF">2023-01-17T12:55:49Z</dcterms:created>
  <dcterms:modified xsi:type="dcterms:W3CDTF">2023-01-26T13:48:54Z</dcterms:modified>
</cp:coreProperties>
</file>