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430 mb szer. 4,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G26" l="1"/>
  <c r="G27"/>
  <c r="G28"/>
  <c r="G25"/>
  <c r="G24"/>
  <c r="G23"/>
  <c r="E11"/>
  <c r="G11" s="1"/>
  <c r="E10" l="1"/>
  <c r="G10" s="1"/>
  <c r="G7"/>
  <c r="G13"/>
  <c r="G14"/>
  <c r="G17"/>
  <c r="G19"/>
  <c r="G31"/>
  <c r="G32"/>
  <c r="E22"/>
  <c r="G22" s="1"/>
  <c r="E18"/>
  <c r="G18" s="1"/>
  <c r="E15"/>
  <c r="G15" s="1"/>
  <c r="E9"/>
  <c r="G9" s="1"/>
  <c r="E8"/>
  <c r="G8" s="1"/>
  <c r="E30"/>
  <c r="G30" s="1"/>
  <c r="G6" l="1"/>
  <c r="G33" l="1"/>
  <c r="G34" s="1"/>
  <c r="G35" s="1"/>
</calcChain>
</file>

<file path=xl/sharedStrings.xml><?xml version="1.0" encoding="utf-8"?>
<sst xmlns="http://schemas.openxmlformats.org/spreadsheetml/2006/main" count="109" uniqueCount="85">
  <si>
    <t>1</t>
  </si>
  <si>
    <t>1 d.1</t>
  </si>
  <si>
    <t>2 d.1</t>
  </si>
  <si>
    <t>3 d.1</t>
  </si>
  <si>
    <t>4 d.1</t>
  </si>
  <si>
    <t>Roboty pomiarowe przy liniowych robotach ziemnych - trasa dróg w terenie równinnym</t>
  </si>
  <si>
    <t>PODBUDOWY</t>
  </si>
  <si>
    <t>NAWIERZCHNIE</t>
  </si>
  <si>
    <t>km</t>
  </si>
  <si>
    <t>m</t>
  </si>
  <si>
    <t>ROBOTY WYKOŃCZENIOWE</t>
  </si>
  <si>
    <t xml:space="preserve">Odsłonięcie krawędzi jezdni (usunięcie warstwy ziemi urodzajnej (humusu) o grubości do 15 cm)  </t>
  </si>
  <si>
    <t>Transport urobku pojazdami samowyładowczymi na odległość do 5,0 km z załadunkiem mechanicznym</t>
  </si>
  <si>
    <t>D.01.0 1.01</t>
  </si>
  <si>
    <t>D.02.0 1.01</t>
  </si>
  <si>
    <t>D.04.0 1.01</t>
  </si>
  <si>
    <t>D.04.0 4.02</t>
  </si>
  <si>
    <t>Razem netto:</t>
  </si>
  <si>
    <t>Podatek VAT(23%)</t>
  </si>
  <si>
    <t>Razem brutto</t>
  </si>
  <si>
    <t>D.06.04.01</t>
  </si>
  <si>
    <t xml:space="preserve">Oczyszczenie rowów z wyprofilowaniem dna i skarp z namułu gr. 20 cm </t>
  </si>
  <si>
    <t>D.02.01.01</t>
  </si>
  <si>
    <t>D.04.01.01</t>
  </si>
  <si>
    <r>
      <t>m</t>
    </r>
    <r>
      <rPr>
        <sz val="10"/>
        <rFont val="Czcionka tekstu podstawowego"/>
        <charset val="238"/>
      </rPr>
      <t>²</t>
    </r>
  </si>
  <si>
    <t xml:space="preserve">ROBOTY ZIEMNE I PRZYGOTOWAWCZE               </t>
  </si>
  <si>
    <t>1 d.2</t>
  </si>
  <si>
    <t>2 d.2</t>
  </si>
  <si>
    <t>1 d.3</t>
  </si>
  <si>
    <t>2 d.3</t>
  </si>
  <si>
    <t>3 d.3</t>
  </si>
  <si>
    <t>m²</t>
  </si>
  <si>
    <t>1 d.4</t>
  </si>
  <si>
    <t>2 d.4</t>
  </si>
  <si>
    <t>4 d.4</t>
  </si>
  <si>
    <t>1 d.5</t>
  </si>
  <si>
    <t>2 d.5</t>
  </si>
  <si>
    <t>3 d.5</t>
  </si>
  <si>
    <t>Mechaniczne profilowanie i zagęszczenie podłoża</t>
  </si>
  <si>
    <t>D.04.04.02</t>
  </si>
  <si>
    <t>ZJAZDY I SKRZYŻOWANIA</t>
  </si>
  <si>
    <t>D.01.01.01a</t>
  </si>
  <si>
    <t>Inwentaryzacja powykonawcza</t>
  </si>
  <si>
    <t>3 d.2</t>
  </si>
  <si>
    <t xml:space="preserve">Mechaniczne wykonanie koryta na całej szerokości nawierzchni (poszerzenia) głębokości do 30 cm w gruncie kat. I-IV  </t>
  </si>
  <si>
    <t xml:space="preserve">Profilowanie i zagęszczanie podłoża wykonywane mechanicznie w gruncie kat. II-IV pod warstwy konstrukcyjne nawierzchni </t>
  </si>
  <si>
    <t xml:space="preserve">Wykonanie i zagęszczenie warstwy odsączającej w korycie o grub. po zagęszczeniu 10 cm, piasek </t>
  </si>
  <si>
    <t xml:space="preserve">Wzmocnienie istniejącej nawierzchni KŁSM 0,/31,5mm o grubości po zagęszczeniu 20 cm </t>
  </si>
  <si>
    <t>Powierzchniowe utrwalanie nawierzchni drogowych emulsją asfaltową grysem kamiennym frakcji                              8-12 w ilości 13.0 dm3/m2</t>
  </si>
  <si>
    <t>D 05.03.09</t>
  </si>
  <si>
    <t>Powierzchniowe utrwalanie nawierzchni drogowych emulsją asfaltową grysem kamiennym frakcji 5-8 w Ilości 10.0 dm3/m2</t>
  </si>
  <si>
    <t>Powierzchniowe utrwalanie nawierzchni drogowych emulsją asfaltową grysem kamiennym frakcji 2-5 w ilości 8.0 dm3/m2</t>
  </si>
  <si>
    <t>Wykonanie poboczy gruntowych szerokości 0,75 m</t>
  </si>
  <si>
    <t>D.01.02.01</t>
  </si>
  <si>
    <t>Mechaniczne karczowanie średniej gęstości krzaków i podszycia z wywozem i kosztem utylizacji</t>
  </si>
  <si>
    <t>ha</t>
  </si>
  <si>
    <t>5 d.1</t>
  </si>
  <si>
    <t xml:space="preserve">Nawierzchnia z kruszywa łamanego stab. mech. 0/31,5 mm - warstwa o grub. po zagęszczeniu 20 cm </t>
  </si>
  <si>
    <t>Mechaniczne wykonanie koryta na całej szerokości nawierzchni głębokości do 20 cm w gruncie kat. I-IV z wywozem gruntu na odkład do 2 km (11 szt.)</t>
  </si>
  <si>
    <t>D.10.03.01a</t>
  </si>
  <si>
    <t>Ułożenie płyt drogowych żelbetowych o wym. 300x100x15cm na całej szerokości pasa drogowego w miejscu zabezpieczenia ruociągu naftowego i kabla światłowodowego</t>
  </si>
  <si>
    <t>3 d.4</t>
  </si>
  <si>
    <t xml:space="preserve">  </t>
  </si>
  <si>
    <t>6 d.1</t>
  </si>
  <si>
    <t>Formowanie i zagęszczanie nasypów o wys. do 3.00 m spycharkami w gruncie kat. III-IV  materiał z dowozu (pod pobocze drogi)</t>
  </si>
  <si>
    <t>D.07.02.01</t>
  </si>
  <si>
    <t>Słupki do znaków drogowych o średnicy  60 cm</t>
  </si>
  <si>
    <t>szt.</t>
  </si>
  <si>
    <t>D.07.01.01</t>
  </si>
  <si>
    <t xml:space="preserve">Oznakowanie poziome - cienkowarstwowe barwy białej </t>
  </si>
  <si>
    <t>5 d.4</t>
  </si>
  <si>
    <t>6 d.4</t>
  </si>
  <si>
    <t>7 d.4</t>
  </si>
  <si>
    <r>
      <t>m</t>
    </r>
    <r>
      <rPr>
        <vertAlign val="superscript"/>
        <sz val="10"/>
        <rFont val="Arial"/>
        <family val="2"/>
        <charset val="238"/>
      </rPr>
      <t>3</t>
    </r>
  </si>
  <si>
    <t>Przymocowanie tablic znaków drogowych zakazu, nakazu, ostrzegawczych informacyjnych (folia typ 2)</t>
  </si>
  <si>
    <t>8 d.4</t>
  </si>
  <si>
    <t>D.01.03.08</t>
  </si>
  <si>
    <t>Wbudowanie rur osłonowych dwudzielnych</t>
  </si>
  <si>
    <t>Kosztorys ofertowy</t>
  </si>
  <si>
    <t>Zał. nr 1c do SWZ Og.271.TP.3.2022</t>
  </si>
  <si>
    <t>J.M.</t>
  </si>
  <si>
    <t>Ilość</t>
  </si>
  <si>
    <t>Cena netto</t>
  </si>
  <si>
    <t xml:space="preserve">Przebudowa drogi nr 120537C w miejscowości Szczerby </t>
  </si>
  <si>
    <t>Wartość netto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</si>
</sst>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\ &quot;zł&quot;"/>
  </numFmts>
  <fonts count="10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164" fontId="3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2" fontId="1" fillId="0" borderId="0" xfId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115" zoomScaleNormal="115" workbookViewId="0">
      <selection activeCell="I7" sqref="I7"/>
    </sheetView>
  </sheetViews>
  <sheetFormatPr defaultRowHeight="12.75"/>
  <cols>
    <col min="1" max="1" width="5.42578125" style="2" customWidth="1"/>
    <col min="2" max="2" width="14.42578125" style="2" customWidth="1"/>
    <col min="3" max="3" width="32.140625" style="2" customWidth="1"/>
    <col min="4" max="4" width="7.85546875" style="2" customWidth="1"/>
    <col min="5" max="5" width="14.42578125" style="9" customWidth="1"/>
    <col min="6" max="6" width="13.140625" style="7" customWidth="1"/>
    <col min="7" max="7" width="15.42578125" style="7" bestFit="1" customWidth="1"/>
    <col min="8" max="16384" width="9.140625" style="2"/>
  </cols>
  <sheetData>
    <row r="1" spans="1:7">
      <c r="A1" s="11"/>
      <c r="B1" s="11"/>
      <c r="C1" s="12"/>
      <c r="D1" s="11"/>
      <c r="E1" s="32" t="s">
        <v>79</v>
      </c>
      <c r="F1" s="32"/>
      <c r="G1" s="32"/>
    </row>
    <row r="2" spans="1:7">
      <c r="A2" s="11"/>
      <c r="B2" s="11"/>
      <c r="C2" s="12"/>
      <c r="D2" s="11"/>
      <c r="E2" s="13"/>
      <c r="F2" s="14"/>
      <c r="G2" s="15"/>
    </row>
    <row r="3" spans="1:7" ht="18">
      <c r="A3" s="33" t="s">
        <v>78</v>
      </c>
      <c r="B3" s="33"/>
      <c r="C3" s="33"/>
      <c r="D3" s="33"/>
      <c r="E3" s="33"/>
      <c r="F3" s="33"/>
      <c r="G3" s="33"/>
    </row>
    <row r="4" spans="1:7" ht="15.75">
      <c r="A4" s="39" t="s">
        <v>83</v>
      </c>
      <c r="B4" s="40"/>
      <c r="C4" s="40"/>
      <c r="D4" s="40"/>
      <c r="E4" s="40"/>
      <c r="F4" s="40"/>
      <c r="G4" s="40"/>
    </row>
    <row r="5" spans="1:7" ht="25.5">
      <c r="A5" s="3" t="s">
        <v>0</v>
      </c>
      <c r="B5" s="1"/>
      <c r="C5" s="4" t="s">
        <v>25</v>
      </c>
      <c r="D5" s="1" t="s">
        <v>80</v>
      </c>
      <c r="E5" s="8" t="s">
        <v>81</v>
      </c>
      <c r="F5" s="6" t="s">
        <v>82</v>
      </c>
      <c r="G5" s="6" t="s">
        <v>84</v>
      </c>
    </row>
    <row r="6" spans="1:7" ht="38.25">
      <c r="A6" s="5" t="s">
        <v>1</v>
      </c>
      <c r="B6" s="4" t="s">
        <v>13</v>
      </c>
      <c r="C6" s="5" t="s">
        <v>5</v>
      </c>
      <c r="D6" s="1" t="s">
        <v>8</v>
      </c>
      <c r="E6" s="8">
        <v>0.43</v>
      </c>
      <c r="F6" s="6"/>
      <c r="G6" s="6">
        <f>ROUND(E6*F6,2)</f>
        <v>0</v>
      </c>
    </row>
    <row r="7" spans="1:7" s="25" customFormat="1" ht="38.25">
      <c r="A7" s="5" t="s">
        <v>2</v>
      </c>
      <c r="B7" s="4" t="s">
        <v>53</v>
      </c>
      <c r="C7" s="5" t="s">
        <v>54</v>
      </c>
      <c r="D7" s="1" t="s">
        <v>55</v>
      </c>
      <c r="E7" s="8">
        <v>0.1</v>
      </c>
      <c r="F7" s="6"/>
      <c r="G7" s="6">
        <f t="shared" ref="G7:G32" si="0">ROUND(E7*F7,2)</f>
        <v>0</v>
      </c>
    </row>
    <row r="8" spans="1:7" ht="38.25">
      <c r="A8" s="5" t="s">
        <v>3</v>
      </c>
      <c r="B8" s="4" t="s">
        <v>22</v>
      </c>
      <c r="C8" s="5" t="s">
        <v>11</v>
      </c>
      <c r="D8" s="1" t="s">
        <v>24</v>
      </c>
      <c r="E8" s="8">
        <f>430*1*2</f>
        <v>860</v>
      </c>
      <c r="F8" s="6"/>
      <c r="G8" s="6">
        <f t="shared" si="0"/>
        <v>0</v>
      </c>
    </row>
    <row r="9" spans="1:7" ht="51">
      <c r="A9" s="5" t="s">
        <v>4</v>
      </c>
      <c r="B9" s="16" t="s">
        <v>23</v>
      </c>
      <c r="C9" s="17" t="s">
        <v>44</v>
      </c>
      <c r="D9" s="1" t="s">
        <v>24</v>
      </c>
      <c r="E9" s="18">
        <f>430*4.2+55</f>
        <v>1861</v>
      </c>
      <c r="F9" s="19"/>
      <c r="G9" s="6">
        <f t="shared" si="0"/>
        <v>0</v>
      </c>
    </row>
    <row r="10" spans="1:7" s="27" customFormat="1" ht="51">
      <c r="A10" s="5" t="s">
        <v>56</v>
      </c>
      <c r="B10" s="4" t="s">
        <v>14</v>
      </c>
      <c r="C10" s="5" t="s">
        <v>12</v>
      </c>
      <c r="D10" s="1" t="s">
        <v>73</v>
      </c>
      <c r="E10" s="8">
        <f>860*0.15*1.7+1861*0.3*1.8</f>
        <v>1224.24</v>
      </c>
      <c r="F10" s="6"/>
      <c r="G10" s="6">
        <f t="shared" si="0"/>
        <v>0</v>
      </c>
    </row>
    <row r="11" spans="1:7" ht="63.75">
      <c r="A11" s="5" t="s">
        <v>63</v>
      </c>
      <c r="B11" s="4" t="s">
        <v>22</v>
      </c>
      <c r="C11" s="5" t="s">
        <v>64</v>
      </c>
      <c r="D11" s="1" t="s">
        <v>73</v>
      </c>
      <c r="E11" s="8">
        <f>430*1*0.2</f>
        <v>86</v>
      </c>
      <c r="F11" s="6"/>
      <c r="G11" s="6">
        <f t="shared" si="0"/>
        <v>0</v>
      </c>
    </row>
    <row r="12" spans="1:7">
      <c r="A12" s="3">
        <v>2</v>
      </c>
      <c r="B12" s="1"/>
      <c r="C12" s="3" t="s">
        <v>6</v>
      </c>
      <c r="D12" s="1"/>
      <c r="E12" s="8"/>
      <c r="F12" s="6"/>
      <c r="G12" s="6"/>
    </row>
    <row r="13" spans="1:7" ht="51">
      <c r="A13" s="5" t="s">
        <v>26</v>
      </c>
      <c r="B13" s="4" t="s">
        <v>15</v>
      </c>
      <c r="C13" s="5" t="s">
        <v>45</v>
      </c>
      <c r="D13" s="1" t="s">
        <v>24</v>
      </c>
      <c r="E13" s="8">
        <v>1861</v>
      </c>
      <c r="F13" s="6"/>
      <c r="G13" s="6">
        <f t="shared" si="0"/>
        <v>0</v>
      </c>
    </row>
    <row r="14" spans="1:7" s="25" customFormat="1" ht="38.25">
      <c r="A14" s="5" t="s">
        <v>27</v>
      </c>
      <c r="B14" s="4" t="s">
        <v>23</v>
      </c>
      <c r="C14" s="5" t="s">
        <v>46</v>
      </c>
      <c r="D14" s="1" t="s">
        <v>31</v>
      </c>
      <c r="E14" s="8">
        <v>1861</v>
      </c>
      <c r="F14" s="6"/>
      <c r="G14" s="6">
        <f t="shared" si="0"/>
        <v>0</v>
      </c>
    </row>
    <row r="15" spans="1:7" s="23" customFormat="1" ht="38.25">
      <c r="A15" s="5" t="s">
        <v>43</v>
      </c>
      <c r="B15" s="4" t="s">
        <v>16</v>
      </c>
      <c r="C15" s="5" t="s">
        <v>47</v>
      </c>
      <c r="D15" s="1" t="s">
        <v>24</v>
      </c>
      <c r="E15" s="18">
        <f>430*4.1+55</f>
        <v>1817.9999999999998</v>
      </c>
      <c r="F15" s="6"/>
      <c r="G15" s="6">
        <f t="shared" si="0"/>
        <v>0</v>
      </c>
    </row>
    <row r="16" spans="1:7">
      <c r="A16" s="3">
        <v>3</v>
      </c>
      <c r="B16" s="1"/>
      <c r="C16" s="3" t="s">
        <v>7</v>
      </c>
      <c r="D16" s="1"/>
      <c r="E16" s="8"/>
      <c r="F16" s="6"/>
      <c r="G16" s="6"/>
    </row>
    <row r="17" spans="1:11" ht="51">
      <c r="A17" s="5" t="s">
        <v>28</v>
      </c>
      <c r="B17" s="3" t="s">
        <v>49</v>
      </c>
      <c r="C17" s="5" t="s">
        <v>48</v>
      </c>
      <c r="D17" s="1" t="s">
        <v>24</v>
      </c>
      <c r="E17" s="8">
        <v>1818</v>
      </c>
      <c r="F17" s="6"/>
      <c r="G17" s="6">
        <f t="shared" si="0"/>
        <v>0</v>
      </c>
    </row>
    <row r="18" spans="1:11" ht="51">
      <c r="A18" s="5" t="s">
        <v>29</v>
      </c>
      <c r="B18" s="3" t="s">
        <v>49</v>
      </c>
      <c r="C18" s="5" t="s">
        <v>50</v>
      </c>
      <c r="D18" s="1" t="s">
        <v>24</v>
      </c>
      <c r="E18" s="8">
        <f>430*4+55</f>
        <v>1775</v>
      </c>
      <c r="F18" s="6"/>
      <c r="G18" s="6">
        <f t="shared" si="0"/>
        <v>0</v>
      </c>
    </row>
    <row r="19" spans="1:11" ht="51">
      <c r="A19" s="5" t="s">
        <v>30</v>
      </c>
      <c r="B19" s="3" t="s">
        <v>49</v>
      </c>
      <c r="C19" s="5" t="s">
        <v>51</v>
      </c>
      <c r="D19" s="1" t="s">
        <v>24</v>
      </c>
      <c r="E19" s="8">
        <v>1775</v>
      </c>
      <c r="F19" s="6"/>
      <c r="G19" s="6">
        <f t="shared" si="0"/>
        <v>0</v>
      </c>
    </row>
    <row r="20" spans="1:11">
      <c r="A20" s="3">
        <v>4</v>
      </c>
      <c r="B20" s="1"/>
      <c r="C20" s="3" t="s">
        <v>10</v>
      </c>
      <c r="D20" s="1"/>
      <c r="E20" s="8"/>
      <c r="F20" s="6"/>
      <c r="G20" s="6"/>
    </row>
    <row r="21" spans="1:11" s="29" customFormat="1" ht="25.5">
      <c r="A21" s="5" t="s">
        <v>32</v>
      </c>
      <c r="B21" s="3" t="s">
        <v>76</v>
      </c>
      <c r="C21" s="5" t="s">
        <v>77</v>
      </c>
      <c r="D21" s="1" t="s">
        <v>9</v>
      </c>
      <c r="E21" s="8">
        <v>27.5</v>
      </c>
      <c r="F21" s="6"/>
      <c r="G21" s="6">
        <f t="shared" si="0"/>
        <v>0</v>
      </c>
    </row>
    <row r="22" spans="1:11" ht="25.5">
      <c r="A22" s="5" t="s">
        <v>33</v>
      </c>
      <c r="B22" s="3" t="s">
        <v>20</v>
      </c>
      <c r="C22" s="5" t="s">
        <v>52</v>
      </c>
      <c r="D22" s="1" t="s">
        <v>24</v>
      </c>
      <c r="E22" s="8">
        <f>430*0.75*2</f>
        <v>645</v>
      </c>
      <c r="F22" s="6"/>
      <c r="G22" s="6">
        <f t="shared" si="0"/>
        <v>0</v>
      </c>
    </row>
    <row r="23" spans="1:11" s="28" customFormat="1" ht="38.25">
      <c r="A23" s="5" t="s">
        <v>61</v>
      </c>
      <c r="B23" s="3" t="s">
        <v>20</v>
      </c>
      <c r="C23" s="5" t="s">
        <v>21</v>
      </c>
      <c r="D23" s="1" t="s">
        <v>9</v>
      </c>
      <c r="E23" s="8">
        <v>300</v>
      </c>
      <c r="F23" s="6"/>
      <c r="G23" s="6">
        <f t="shared" ref="G23:G28" si="1">ROUND(E23*F23,2)</f>
        <v>0</v>
      </c>
    </row>
    <row r="24" spans="1:11" s="28" customFormat="1">
      <c r="A24" s="5" t="s">
        <v>34</v>
      </c>
      <c r="B24" s="4" t="s">
        <v>41</v>
      </c>
      <c r="C24" s="5" t="s">
        <v>42</v>
      </c>
      <c r="D24" s="1" t="s">
        <v>8</v>
      </c>
      <c r="E24" s="8">
        <v>0.43</v>
      </c>
      <c r="F24" s="6"/>
      <c r="G24" s="6">
        <f t="shared" si="1"/>
        <v>0</v>
      </c>
    </row>
    <row r="25" spans="1:11" s="28" customFormat="1" ht="63.75">
      <c r="A25" s="5" t="s">
        <v>70</v>
      </c>
      <c r="B25" s="4" t="s">
        <v>59</v>
      </c>
      <c r="C25" s="5" t="s">
        <v>60</v>
      </c>
      <c r="D25" s="1" t="s">
        <v>24</v>
      </c>
      <c r="E25" s="8">
        <v>40</v>
      </c>
      <c r="F25" s="6"/>
      <c r="G25" s="6">
        <f t="shared" si="1"/>
        <v>0</v>
      </c>
    </row>
    <row r="26" spans="1:11" ht="25.5">
      <c r="A26" s="5" t="s">
        <v>71</v>
      </c>
      <c r="B26" s="3" t="s">
        <v>65</v>
      </c>
      <c r="C26" s="5" t="s">
        <v>66</v>
      </c>
      <c r="D26" s="1" t="s">
        <v>67</v>
      </c>
      <c r="E26" s="8">
        <v>4</v>
      </c>
      <c r="F26" s="6"/>
      <c r="G26" s="6">
        <f t="shared" si="1"/>
        <v>0</v>
      </c>
    </row>
    <row r="27" spans="1:11" s="26" customFormat="1" ht="51">
      <c r="A27" s="5" t="s">
        <v>72</v>
      </c>
      <c r="B27" s="3" t="s">
        <v>65</v>
      </c>
      <c r="C27" s="5" t="s">
        <v>74</v>
      </c>
      <c r="D27" s="1" t="s">
        <v>67</v>
      </c>
      <c r="E27" s="8">
        <v>5</v>
      </c>
      <c r="F27" s="6"/>
      <c r="G27" s="6">
        <f t="shared" si="1"/>
        <v>0</v>
      </c>
    </row>
    <row r="28" spans="1:11" ht="25.5">
      <c r="A28" s="5" t="s">
        <v>75</v>
      </c>
      <c r="B28" s="3" t="s">
        <v>68</v>
      </c>
      <c r="C28" s="5" t="s">
        <v>69</v>
      </c>
      <c r="D28" s="1" t="s">
        <v>24</v>
      </c>
      <c r="E28" s="8">
        <v>2.75</v>
      </c>
      <c r="F28" s="6"/>
      <c r="G28" s="6">
        <f t="shared" si="1"/>
        <v>0</v>
      </c>
    </row>
    <row r="29" spans="1:11">
      <c r="A29" s="4">
        <v>5</v>
      </c>
      <c r="B29" s="4"/>
      <c r="C29" s="4" t="s">
        <v>40</v>
      </c>
      <c r="D29" s="1"/>
      <c r="E29" s="8"/>
      <c r="F29" s="6"/>
      <c r="G29" s="6"/>
    </row>
    <row r="30" spans="1:11" ht="63.75">
      <c r="A30" s="5" t="s">
        <v>35</v>
      </c>
      <c r="B30" s="4" t="s">
        <v>23</v>
      </c>
      <c r="C30" s="5" t="s">
        <v>58</v>
      </c>
      <c r="D30" s="1" t="s">
        <v>31</v>
      </c>
      <c r="E30" s="8">
        <f>11*15</f>
        <v>165</v>
      </c>
      <c r="F30" s="6"/>
      <c r="G30" s="6">
        <f t="shared" si="0"/>
        <v>0</v>
      </c>
    </row>
    <row r="31" spans="1:11" ht="25.5">
      <c r="A31" s="5" t="s">
        <v>36</v>
      </c>
      <c r="B31" s="4" t="s">
        <v>23</v>
      </c>
      <c r="C31" s="5" t="s">
        <v>38</v>
      </c>
      <c r="D31" s="1" t="s">
        <v>31</v>
      </c>
      <c r="E31" s="8">
        <v>165</v>
      </c>
      <c r="F31" s="6"/>
      <c r="G31" s="6">
        <f t="shared" si="0"/>
        <v>0</v>
      </c>
    </row>
    <row r="32" spans="1:11" ht="38.25">
      <c r="A32" s="5" t="s">
        <v>37</v>
      </c>
      <c r="B32" s="4" t="s">
        <v>39</v>
      </c>
      <c r="C32" s="5" t="s">
        <v>57</v>
      </c>
      <c r="D32" s="1" t="s">
        <v>31</v>
      </c>
      <c r="E32" s="8">
        <v>165</v>
      </c>
      <c r="F32" s="6"/>
      <c r="G32" s="6">
        <f t="shared" si="0"/>
        <v>0</v>
      </c>
      <c r="K32" s="2" t="s">
        <v>62</v>
      </c>
    </row>
    <row r="33" spans="1:7" ht="15">
      <c r="A33" s="30" t="s">
        <v>17</v>
      </c>
      <c r="B33" s="30"/>
      <c r="C33" s="30"/>
      <c r="D33" s="30"/>
      <c r="E33" s="30"/>
      <c r="F33" s="30"/>
      <c r="G33" s="10">
        <f>ROUND(SUM(G6:G32),2)</f>
        <v>0</v>
      </c>
    </row>
    <row r="34" spans="1:7" ht="15">
      <c r="A34" s="30" t="s">
        <v>18</v>
      </c>
      <c r="B34" s="30"/>
      <c r="C34" s="30"/>
      <c r="D34" s="30"/>
      <c r="E34" s="30"/>
      <c r="F34" s="30"/>
      <c r="G34" s="10">
        <f>ROUND(G33*0.23,2)</f>
        <v>0</v>
      </c>
    </row>
    <row r="35" spans="1:7" ht="15">
      <c r="A35" s="30" t="s">
        <v>19</v>
      </c>
      <c r="B35" s="30"/>
      <c r="C35" s="30"/>
      <c r="D35" s="30"/>
      <c r="E35" s="30"/>
      <c r="F35" s="30"/>
      <c r="G35" s="10">
        <f>ROUND(G33+G34,2)</f>
        <v>0</v>
      </c>
    </row>
    <row r="36" spans="1:7">
      <c r="A36" s="20"/>
      <c r="B36" s="21"/>
      <c r="C36" s="20"/>
    </row>
    <row r="37" spans="1:7">
      <c r="A37" s="20"/>
      <c r="B37" s="21"/>
      <c r="C37" s="20"/>
    </row>
    <row r="38" spans="1:7">
      <c r="A38" s="20"/>
      <c r="B38" s="21"/>
      <c r="C38" s="20"/>
    </row>
    <row r="39" spans="1:7">
      <c r="A39" s="20"/>
      <c r="B39" s="21"/>
      <c r="C39" s="20"/>
    </row>
    <row r="40" spans="1:7">
      <c r="A40" s="20"/>
      <c r="B40" s="21"/>
      <c r="C40" s="20"/>
    </row>
    <row r="41" spans="1:7">
      <c r="A41" s="20"/>
      <c r="B41" s="21"/>
      <c r="C41" s="20"/>
    </row>
    <row r="42" spans="1:7">
      <c r="A42" s="20"/>
      <c r="B42" s="22"/>
      <c r="C42" s="20"/>
    </row>
    <row r="43" spans="1:7">
      <c r="A43" s="20"/>
      <c r="B43" s="22"/>
      <c r="C43" s="20"/>
    </row>
    <row r="44" spans="1:7">
      <c r="A44" s="20"/>
      <c r="B44" s="22"/>
      <c r="C44" s="20"/>
    </row>
    <row r="45" spans="1:7">
      <c r="A45" s="20"/>
      <c r="B45" s="21"/>
      <c r="C45" s="20"/>
    </row>
    <row r="46" spans="1:7">
      <c r="A46" s="22"/>
      <c r="C46" s="21"/>
    </row>
    <row r="47" spans="1:7">
      <c r="A47" s="20"/>
      <c r="B47" s="21"/>
      <c r="C47" s="20"/>
    </row>
    <row r="48" spans="1:7">
      <c r="A48" s="20"/>
      <c r="B48" s="21"/>
      <c r="C48" s="20"/>
    </row>
    <row r="49" spans="1:7">
      <c r="A49" s="20"/>
      <c r="B49" s="21"/>
      <c r="C49" s="20"/>
    </row>
    <row r="50" spans="1:7">
      <c r="A50" s="20"/>
      <c r="B50" s="21"/>
      <c r="C50" s="20"/>
    </row>
    <row r="51" spans="1:7">
      <c r="A51" s="20"/>
      <c r="B51" s="21"/>
      <c r="C51" s="20"/>
    </row>
    <row r="52" spans="1:7">
      <c r="A52" s="20"/>
      <c r="B52" s="21"/>
      <c r="C52" s="20"/>
    </row>
    <row r="53" spans="1:7">
      <c r="A53" s="20"/>
      <c r="B53" s="21"/>
      <c r="C53" s="20"/>
    </row>
    <row r="54" spans="1:7">
      <c r="A54" s="20"/>
      <c r="B54" s="21"/>
      <c r="C54" s="20"/>
    </row>
    <row r="55" spans="1:7">
      <c r="A55" s="22"/>
      <c r="C55" s="38"/>
      <c r="D55" s="38"/>
      <c r="E55" s="38"/>
    </row>
    <row r="56" spans="1:7">
      <c r="A56" s="20"/>
      <c r="B56" s="21"/>
      <c r="C56" s="20"/>
    </row>
    <row r="57" spans="1:7">
      <c r="A57" s="20"/>
      <c r="B57" s="21"/>
      <c r="C57" s="20"/>
    </row>
    <row r="58" spans="1:7" ht="25.5" customHeight="1">
      <c r="A58" s="34"/>
      <c r="B58" s="38"/>
      <c r="C58" s="34"/>
      <c r="D58" s="36"/>
      <c r="E58" s="37"/>
      <c r="F58" s="35"/>
      <c r="G58" s="35"/>
    </row>
    <row r="59" spans="1:7" ht="25.5" customHeight="1">
      <c r="A59" s="34"/>
      <c r="B59" s="38"/>
      <c r="C59" s="34"/>
      <c r="D59" s="36"/>
      <c r="E59" s="37"/>
      <c r="F59" s="35"/>
      <c r="G59" s="35"/>
    </row>
    <row r="60" spans="1:7">
      <c r="A60" s="22"/>
      <c r="C60" s="22"/>
    </row>
    <row r="61" spans="1:7">
      <c r="A61" s="20"/>
      <c r="B61" s="21"/>
      <c r="C61" s="20"/>
    </row>
    <row r="62" spans="1:7">
      <c r="A62" s="20"/>
      <c r="B62" s="21"/>
      <c r="C62" s="20"/>
    </row>
    <row r="63" spans="1:7">
      <c r="A63" s="20"/>
      <c r="B63" s="21"/>
      <c r="C63" s="20"/>
    </row>
    <row r="64" spans="1:7">
      <c r="A64" s="20"/>
      <c r="B64" s="21"/>
      <c r="C64" s="20"/>
    </row>
    <row r="65" spans="1:7">
      <c r="A65" s="20"/>
      <c r="B65" s="21"/>
      <c r="C65" s="20"/>
    </row>
    <row r="66" spans="1:7">
      <c r="A66" s="20"/>
      <c r="B66" s="21"/>
      <c r="C66" s="20"/>
    </row>
    <row r="67" spans="1:7" ht="26.25" customHeight="1">
      <c r="A67" s="31"/>
      <c r="B67" s="31"/>
      <c r="C67" s="31"/>
      <c r="D67" s="31"/>
      <c r="E67" s="31"/>
      <c r="F67" s="31"/>
      <c r="G67" s="24"/>
    </row>
    <row r="68" spans="1:7" ht="15">
      <c r="A68" s="31"/>
      <c r="B68" s="31"/>
      <c r="C68" s="31"/>
      <c r="D68" s="31"/>
      <c r="E68" s="31"/>
      <c r="F68" s="31"/>
      <c r="G68" s="24"/>
    </row>
    <row r="69" spans="1:7" ht="15">
      <c r="A69" s="31"/>
      <c r="B69" s="31"/>
      <c r="C69" s="31"/>
      <c r="D69" s="31"/>
      <c r="E69" s="31"/>
      <c r="F69" s="31"/>
      <c r="G69" s="24"/>
    </row>
    <row r="76" spans="1:7">
      <c r="A76" s="20"/>
      <c r="B76" s="21"/>
      <c r="C76" s="20"/>
    </row>
    <row r="77" spans="1:7">
      <c r="A77" s="20"/>
      <c r="B77" s="21"/>
      <c r="C77" s="20"/>
    </row>
    <row r="78" spans="1:7">
      <c r="A78" s="20"/>
      <c r="B78" s="21"/>
      <c r="C78" s="20"/>
    </row>
    <row r="80" spans="1:7">
      <c r="A80" s="20"/>
      <c r="B80" s="21"/>
      <c r="C80" s="20"/>
    </row>
    <row r="81" spans="1:3">
      <c r="A81" s="20"/>
      <c r="B81" s="21"/>
      <c r="C81" s="20"/>
    </row>
  </sheetData>
  <mergeCells count="17">
    <mergeCell ref="E1:G1"/>
    <mergeCell ref="A3:G3"/>
    <mergeCell ref="C58:C59"/>
    <mergeCell ref="G58:G59"/>
    <mergeCell ref="D58:D59"/>
    <mergeCell ref="E58:E59"/>
    <mergeCell ref="F58:F59"/>
    <mergeCell ref="A58:A59"/>
    <mergeCell ref="B58:B59"/>
    <mergeCell ref="C55:E55"/>
    <mergeCell ref="A4:G4"/>
    <mergeCell ref="A33:F33"/>
    <mergeCell ref="A34:F34"/>
    <mergeCell ref="A35:F35"/>
    <mergeCell ref="A68:F68"/>
    <mergeCell ref="A69:F69"/>
    <mergeCell ref="A67:F67"/>
  </mergeCells>
  <phoneticPr fontId="7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430 mb szer. 4,0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KST INWESTORSKI-przebudowa drogi nr 070111C  Nowa Wieś Królewska.pdf</dc:title>
  <dc:subject/>
  <dc:creator>admin</dc:creator>
  <cp:keywords/>
  <dc:description/>
  <cp:lastModifiedBy>mdlugokecka</cp:lastModifiedBy>
  <cp:lastPrinted>2019-06-12T08:51:14Z</cp:lastPrinted>
  <dcterms:created xsi:type="dcterms:W3CDTF">2019-04-10T11:06:45Z</dcterms:created>
  <dcterms:modified xsi:type="dcterms:W3CDTF">2022-04-14T10:53:08Z</dcterms:modified>
  <cp:category/>
</cp:coreProperties>
</file>