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radziszewska\Desktop\ZP_97_2024_JEDNORAZÓWKA_BLOK OPERACYJNY_CKD\4. na stronę\"/>
    </mc:Choice>
  </mc:AlternateContent>
  <bookViews>
    <workbookView xWindow="-105" yWindow="-105" windowWidth="23250" windowHeight="12450" tabRatio="909" activeTab="4"/>
  </bookViews>
  <sheets>
    <sheet name="Pakiet  1 " sheetId="2" r:id="rId1"/>
    <sheet name="Pakier 2 " sheetId="9" r:id="rId2"/>
    <sheet name="Pakiet 3 " sheetId="10" r:id="rId3"/>
    <sheet name="Pakiet 4 " sheetId="11" r:id="rId4"/>
    <sheet name="Pakiet 5 " sheetId="17" r:id="rId5"/>
    <sheet name="Pakiet 6 " sheetId="18" r:id="rId6"/>
    <sheet name="Pakiet nr 2" sheetId="3" state="hidden" r:id="rId7"/>
    <sheet name="Pakiet 7 " sheetId="14" r:id="rId8"/>
    <sheet name="Pakiet 8 " sheetId="15" r:id="rId9"/>
    <sheet name="Pakier 9 " sheetId="12" r:id="rId10"/>
    <sheet name="Pakiet 10 " sheetId="13" r:id="rId11"/>
  </sheets>
  <definedNames>
    <definedName name="_xlnm.Print_Area" localSheetId="1">'Pakier 2 '!$A$4:$K$23</definedName>
    <definedName name="_xlnm.Print_Area" localSheetId="9">'Pakier 9 '!$A$4:$K$15</definedName>
    <definedName name="_xlnm.Print_Area" localSheetId="10">'Pakiet 10 '!$A$4:$K$13</definedName>
    <definedName name="_xlnm.Print_Area" localSheetId="2">'Pakiet 3 '!$A$4:$K$19</definedName>
    <definedName name="_xlnm.Print_Area" localSheetId="3">'Pakiet 4 '!$A$4:$K$18</definedName>
    <definedName name="_xlnm.Print_Area" localSheetId="4">'Pakiet 5 '!$A$4:$J$17</definedName>
    <definedName name="_xlnm.Print_Area" localSheetId="5">'Pakiet 6 '!$A$4:$K$11</definedName>
    <definedName name="_xlnm.Print_Area" localSheetId="7">'Pakiet 7 '!$A$4:$K$21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 i="10" l="1"/>
  <c r="H24" i="10" s="1"/>
  <c r="H20" i="9" l="1"/>
  <c r="H21" i="9" s="1"/>
  <c r="G7" i="13"/>
  <c r="I7" i="13" s="1"/>
  <c r="G9" i="18"/>
  <c r="I9" i="18" s="1"/>
  <c r="G8" i="18"/>
  <c r="I8" i="18" s="1"/>
  <c r="G7" i="18"/>
  <c r="I7" i="18" s="1"/>
  <c r="G8" i="15"/>
  <c r="I8" i="15" s="1"/>
  <c r="G9" i="15"/>
  <c r="I9" i="15" s="1"/>
  <c r="G10" i="15"/>
  <c r="I10" i="15" s="1"/>
  <c r="G11" i="15"/>
  <c r="I11" i="15" s="1"/>
  <c r="G12" i="15"/>
  <c r="I12" i="15" s="1"/>
  <c r="G13" i="15"/>
  <c r="I13" i="15" s="1"/>
  <c r="G7" i="15"/>
  <c r="I7" i="15" s="1"/>
  <c r="G13" i="17"/>
  <c r="I13" i="17" s="1"/>
  <c r="G14" i="17"/>
  <c r="I14" i="17" s="1"/>
  <c r="G15" i="17"/>
  <c r="I15" i="17" s="1"/>
  <c r="G12" i="17"/>
  <c r="I12" i="17" s="1"/>
  <c r="G11" i="17"/>
  <c r="I11" i="17" s="1"/>
  <c r="G10" i="17"/>
  <c r="I10" i="17" s="1"/>
  <c r="G9" i="17"/>
  <c r="I9" i="17" s="1"/>
  <c r="G7" i="17"/>
  <c r="I7" i="17" s="1"/>
  <c r="G8" i="17"/>
  <c r="I8" i="17" s="1"/>
  <c r="G6" i="17"/>
  <c r="I6" i="17" s="1"/>
  <c r="G8" i="12"/>
  <c r="I8" i="12" s="1"/>
  <c r="G9" i="12"/>
  <c r="I9" i="12" s="1"/>
  <c r="G10" i="12"/>
  <c r="I10" i="12" s="1"/>
  <c r="G11" i="12"/>
  <c r="I11" i="12" s="1"/>
  <c r="G12" i="12"/>
  <c r="I12" i="12" s="1"/>
  <c r="G13" i="12"/>
  <c r="I13" i="12" s="1"/>
  <c r="G7" i="12"/>
  <c r="I7" i="12" s="1"/>
  <c r="G8" i="13"/>
  <c r="I8" i="13" s="1"/>
  <c r="G9" i="13"/>
  <c r="G10" i="13"/>
  <c r="I10" i="13" s="1"/>
  <c r="G11" i="13"/>
  <c r="I11" i="13" s="1"/>
  <c r="G10" i="18" l="1"/>
  <c r="I10" i="18"/>
  <c r="G16" i="17"/>
  <c r="I16" i="17" s="1"/>
  <c r="G14" i="15"/>
  <c r="I14" i="15" s="1"/>
  <c r="I14" i="12"/>
  <c r="G14" i="12"/>
  <c r="G12" i="13"/>
  <c r="I9" i="13"/>
  <c r="I12" i="13" s="1"/>
  <c r="G8" i="9"/>
  <c r="I8" i="9" s="1"/>
  <c r="G9" i="9"/>
  <c r="I9" i="9" s="1"/>
  <c r="G10" i="9"/>
  <c r="I10" i="9" s="1"/>
  <c r="G11" i="9"/>
  <c r="I11" i="9" s="1"/>
  <c r="G12" i="9"/>
  <c r="I12" i="9" s="1"/>
  <c r="G13" i="9"/>
  <c r="I13" i="9" s="1"/>
  <c r="G14" i="9"/>
  <c r="I14" i="9" s="1"/>
  <c r="G15" i="9"/>
  <c r="I15" i="9" s="1"/>
  <c r="G7" i="9"/>
  <c r="I7" i="9" s="1"/>
  <c r="G8" i="11"/>
  <c r="I8" i="11" s="1"/>
  <c r="G9" i="11"/>
  <c r="I9" i="11" s="1"/>
  <c r="G10" i="11"/>
  <c r="I10" i="11" s="1"/>
  <c r="G11" i="11"/>
  <c r="I11" i="11" s="1"/>
  <c r="G12" i="11"/>
  <c r="I12" i="11" s="1"/>
  <c r="G13" i="11"/>
  <c r="I13" i="11" s="1"/>
  <c r="G14" i="11"/>
  <c r="I14" i="11" s="1"/>
  <c r="G15" i="11"/>
  <c r="I15" i="11" s="1"/>
  <c r="G16" i="11"/>
  <c r="I16" i="11" s="1"/>
  <c r="G7" i="11"/>
  <c r="I7" i="11" s="1"/>
  <c r="G8" i="10"/>
  <c r="I8" i="10" s="1"/>
  <c r="G9" i="10"/>
  <c r="I9" i="10" s="1"/>
  <c r="G10" i="10"/>
  <c r="I10" i="10" s="1"/>
  <c r="G11" i="10"/>
  <c r="I11" i="10" s="1"/>
  <c r="G12" i="10"/>
  <c r="I12" i="10" s="1"/>
  <c r="G13" i="10"/>
  <c r="I13" i="10" s="1"/>
  <c r="G14" i="10"/>
  <c r="I14" i="10" s="1"/>
  <c r="G15" i="10"/>
  <c r="I15" i="10" s="1"/>
  <c r="G16" i="10"/>
  <c r="I16" i="10" s="1"/>
  <c r="G17" i="10"/>
  <c r="I17" i="10" s="1"/>
  <c r="G7" i="10"/>
  <c r="I7" i="10" s="1"/>
  <c r="G18" i="10" l="1"/>
  <c r="G17" i="11"/>
  <c r="I17" i="11"/>
  <c r="G16" i="9"/>
  <c r="I16" i="9"/>
  <c r="G19" i="14" l="1"/>
  <c r="I19" i="14" s="1"/>
  <c r="G18" i="14"/>
  <c r="I18" i="14" s="1"/>
  <c r="G17" i="14"/>
  <c r="I17" i="14" s="1"/>
  <c r="G16" i="14"/>
  <c r="I16" i="14" s="1"/>
  <c r="G15" i="14"/>
  <c r="I15" i="14" s="1"/>
  <c r="G14" i="14"/>
  <c r="I14" i="14" s="1"/>
  <c r="G13" i="14"/>
  <c r="I13" i="14" s="1"/>
  <c r="G12" i="14"/>
  <c r="I12" i="14" s="1"/>
  <c r="G11" i="14"/>
  <c r="I11" i="14" s="1"/>
  <c r="G10" i="14"/>
  <c r="I10" i="14" s="1"/>
  <c r="G9" i="14"/>
  <c r="I9" i="14" s="1"/>
  <c r="G8" i="14"/>
  <c r="I8" i="14" s="1"/>
  <c r="G7" i="14"/>
  <c r="I7" i="14" s="1"/>
  <c r="I20" i="14" l="1"/>
  <c r="G20" i="14"/>
  <c r="H6" i="3" l="1"/>
  <c r="J6" i="3" s="1"/>
  <c r="H7" i="3"/>
  <c r="J7" i="3" s="1"/>
  <c r="H8" i="3"/>
  <c r="J8" i="3" s="1"/>
  <c r="H9" i="3"/>
  <c r="J9" i="3" s="1"/>
  <c r="H10" i="3"/>
  <c r="J10" i="3" s="1"/>
  <c r="H11" i="3"/>
  <c r="J11" i="3" s="1"/>
  <c r="H12" i="3"/>
  <c r="J12" i="3" s="1"/>
  <c r="H13" i="3"/>
  <c r="J13" i="3" s="1"/>
  <c r="H14" i="3"/>
  <c r="J14" i="3" s="1"/>
  <c r="H15" i="3"/>
  <c r="J15" i="3" s="1"/>
  <c r="H16" i="3"/>
  <c r="J16" i="3" s="1"/>
  <c r="H17" i="3"/>
  <c r="J17" i="3" s="1"/>
  <c r="H18" i="3"/>
  <c r="J18" i="3" s="1"/>
  <c r="H19" i="3"/>
  <c r="J19" i="3" s="1"/>
  <c r="H5" i="3"/>
  <c r="J5" i="3" s="1"/>
  <c r="G4" i="3" l="1"/>
  <c r="G17" i="3"/>
  <c r="G18" i="3"/>
  <c r="G19" i="3"/>
  <c r="G20" i="3"/>
  <c r="H23" i="3"/>
  <c r="J23" i="3" s="1"/>
  <c r="H22" i="3"/>
  <c r="J22" i="3" s="1"/>
  <c r="H21" i="3"/>
  <c r="J21" i="3" s="1"/>
  <c r="H20" i="3"/>
  <c r="J20" i="3" s="1"/>
  <c r="H4" i="3"/>
  <c r="J4" i="3" s="1"/>
  <c r="H24" i="3" l="1"/>
  <c r="H25" i="3" s="1"/>
  <c r="J24" i="3"/>
  <c r="J25" i="3" s="1"/>
  <c r="G9" i="2" l="1"/>
  <c r="I9" i="2" s="1"/>
  <c r="G10" i="2"/>
  <c r="I10" i="2" s="1"/>
  <c r="G11" i="2"/>
  <c r="I11" i="2" s="1"/>
  <c r="G12" i="2"/>
  <c r="I12" i="2" s="1"/>
  <c r="G13" i="2"/>
  <c r="I13" i="2" s="1"/>
  <c r="G14" i="2"/>
  <c r="I14" i="2" s="1"/>
  <c r="G15" i="2"/>
  <c r="I15" i="2" s="1"/>
  <c r="G16" i="2"/>
  <c r="I16" i="2" s="1"/>
  <c r="G17" i="2"/>
  <c r="I17" i="2" s="1"/>
  <c r="G8" i="2"/>
  <c r="G7" i="2"/>
  <c r="I7" i="2" s="1"/>
  <c r="G18" i="2" l="1"/>
  <c r="I8" i="2"/>
  <c r="I18" i="2" s="1"/>
  <c r="I18" i="10" l="1"/>
</calcChain>
</file>

<file path=xl/sharedStrings.xml><?xml version="1.0" encoding="utf-8"?>
<sst xmlns="http://schemas.openxmlformats.org/spreadsheetml/2006/main" count="529" uniqueCount="163">
  <si>
    <t>Dokładna nazwa przedmiotu zamówienia</t>
  </si>
  <si>
    <t>Ilość</t>
  </si>
  <si>
    <t>Jedn. miary</t>
  </si>
  <si>
    <t>Producent /Nr katalogowy produktu*</t>
  </si>
  <si>
    <t>Cena jedn. netto (PLN)</t>
  </si>
  <si>
    <t>Cena jedn. brutto (PLN)</t>
  </si>
  <si>
    <t>Wartość netto (PLN)</t>
  </si>
  <si>
    <t>VAT [%]</t>
  </si>
  <si>
    <t>Wartość brutto (PLN)</t>
  </si>
  <si>
    <t>Ilość jednostek w opak. handl.</t>
  </si>
  <si>
    <t>Nazwa i nr dokumentu dopuszczającego do obrotu i używania</t>
  </si>
  <si>
    <t>1</t>
  </si>
  <si>
    <t>2</t>
  </si>
  <si>
    <t>3</t>
  </si>
  <si>
    <t>4</t>
  </si>
  <si>
    <t>5</t>
  </si>
  <si>
    <t>8</t>
  </si>
  <si>
    <t>szt.</t>
  </si>
  <si>
    <t>►</t>
  </si>
  <si>
    <t>WARTOŚĆ ZAMÓWIENIA PODSTAWOWEGO</t>
  </si>
  <si>
    <t>WARTOŚĆ ZAMÓWIENIA UWZGLĘDNIAJĄCEGO PRAWO OPCJI 80%</t>
  </si>
  <si>
    <t>op.</t>
  </si>
  <si>
    <t>Pakiet nr 2 Staplery liniowe i okrężne do zabiegów na otwarto i laparoskopowych</t>
  </si>
  <si>
    <t>Jednorazowy automatyczny stapler liniowy o długości linii szwu 30 mm, 45 mm lub 60 mm, z podwójną linią naprzemiennie ułożonych tytanowych zszywek wykonanych z drutu obustronnie spłaszczonego, załadowany ładunkiem do tkanki normalnej (3,5 mm przed zamknięciem, 1,5 mm po zamknięciu) lub grubej (4,8 mm przed zamknięciem, 2,0 mm po zamknięciu) lub do tkanki naczyniowej (dla  staplera o długości 30 mm, z trzema rzędami tytanowych zszywek, o wysokości 2,5 mm przed zamknięciem i 1,0 mm po zamknięciu), ze zintegrowaną pinezką ograniczającą wysuwanie tkanki opuszczaną manualnie lub automatycznie; stapler posiada jedną dżwignię zamykająco-spustową. Zamawiający określi długość staplera i wysokość zszywek przy składaniu zamówienia. Zamawiający wymaga zaoferowania 7 rodzajów staplerów do wyboru.</t>
  </si>
  <si>
    <t>Ładunek do jdnorazowego automatycznego staplera liniowego o długości linii szwu 30mm, 45mm lub 60mm, z podwójną linią naprzemiennie ułożonych tytanowych zszywek wykonanych z drutu obustronnie spłaszczonego, do tkanki normalnej (3,5mm przed zamknięciem, 1,5mm po zamknięciu) lub grubej (4,8mm przed zamknięciem, 2,0mm po zamknięciu) lub do tkanki naczyniowej (dla  staplera o długości 30mm, z trzema rzędami tytanowych zszywek, o wysokości 2,5mm przed zamknięciem i 1,0mm po zamknięciu). Zamawiający określi długość ładunku i wysokość zszywek przy składaniu zamówienia. Zamawiający wymaga zaoferowania 7 rodzajów ładunków do wyboru.</t>
  </si>
  <si>
    <t>Jednorazowy automatyczny stapler liniowy o długości linii szwu 90mm, z podwójną linią naprzemiennie ułożonych tytanowych zszywek wykonanych z drutu obustronnie spłaszczonego, załadowany ładunkiem do tkanki cienkiej (3,5mm przed zamknięciem, 1,5mm po zamknięciu) lub grubej (4,8mm przed zamknięciem, 2,0mm po zamknięciu), ze zintegrowaną pinezką ograniczającą wysuwanie tkanki opuszczaną manualnie lub automatycznie; stapler posiada jedną dżwignię zamykająco-spustową. Zamawiający określi wysokość zszywek przy składaniu zamówienia. Zamawiający wymaga zaoferowania 2 rodzajów staplerów.</t>
  </si>
  <si>
    <t>Ładunek do jednorazowego automatycznego staplera liniowego o długości linii szwu 90mm, z podwójną linią naprzemiennie ułożonych tytanowych zszywek wykonanych z drutu obustronnie spłaszczonego, do tkanki cienkiej (3,5mm przed zamknięciem, 1,5mm po zamknięciu) lub grubej (4,8mm przed zamknięciem, 2,0mm po zamknięciu). Zamawiający określi wysokość zszywek przy składaniu zamówienia. Zamawiający wymaga zaoferowania 2 rodzajów ładunków.</t>
  </si>
  <si>
    <t>Ładunki jednorazowego użytku do  uniwersalnego staplera endoskopowego  zamykająco-tnące, z nożem w magazynku,mieszczące 6 rzędów tytanowych zszywek o 3 różnych wysokościach, o dł. linii szwów 45mm, posiadajace artykulację 45stopni w dwie strony, przeznaczone do zamykania tkanki średnio-grubej (o wysokości zszywek przed zamknięciem 3,0-3,5-4,0mm) lub do tkanki naczyniowo-średniej (o wysokości zszywek przed zamknięciem 2,0-2,5-3,0mm).</t>
  </si>
  <si>
    <t>Ładunki jednorazowego użytku do  uniwersalnego staplera endoskopowego  zamykająco-tnące, z nożem w magazynku,mieszczące 6 rzędów tytanowych zszywek o 3 różnych wysokościach, o dł. linii szwów 60mm, posiadajace artykulację 45stopni w dwie strony, przeznaczone do zamykania tkanki bardzo grubej (o wysokości zszywek przed zamknięciem 4,0-4,5-5,0mm).</t>
  </si>
  <si>
    <t>Ładunki jednorazowego użytku do  uniwersalnego staplera endoskopowego  zamykająco-tnące, z nożem w magazynku,mieszczące 6 rzędów tytanowych zszywek o 3 różnych wysokościach, o dł. linii szwów 60mm, posiadajace artykulację 45stopni w dwie strony, przeznaczone do zamykania tkanki średnio-grubej (o wysokości zszywek przed zamknięciem 3,0-3,5-4,0mm) lub do tkanki naczyniowo-średniej (o wysokości zszywek przed zamknięciem 2,0-2,5-3,0mm).</t>
  </si>
  <si>
    <t>Ładunek jednorazowego użytku do uniwersalnego staplera endoskopowego, o kształcie radialnym, zamykająco-tnący, z dwoma potrójnymi liniami tytanowych zszywek o 3 różnych wysokościach,  o długości 60mm. Zszywki o wysokości 4,0-4,5-5,0 mm przed zamknięciem do tkanki bardzo grubej lub o wysokości 3,0-3,5-4,0 mm przed zamknięciem do tkanki średnio- grubej.</t>
  </si>
  <si>
    <t>Uniwersalny jednorazowy stapler laparoskopowy do ładunków staplerów jednorazowych laparoskopowych, wspólna rękojeść dla ładunków prostych i z artykulacją, z możliwością ponownego ładowania do 25 razy, o średnicy trzonu 12mm, z możliwością rotacji o 360° - dostępny w 3 długościach - określonych każdorazowo przez Zamawiającego (krótka - do chirurgii otwartej; standardowa laparoskopowa oraz długa do chirurgii bariatrycznej)</t>
  </si>
  <si>
    <t>Jednorazowa nakładka kompatybilna  z automatycznym wielorazowym staplerem, z technologią pomiaru grubości tkanki i dostosowywania prędkości rozkladania zszywekw celu otrzymania optymalnej linii szwu,  chroniąca przed kontaminacją. *</t>
  </si>
  <si>
    <t>Jednorazowy rękaw ochronny dla rany chirurgicznej, wykonany z wytrzymałej na rozerwanie folii poliuretanowej, z dwoma elastycznymi obręczami wykonanymi z tworzywa Pellethane zabezpieczającymi ranę od strony jamy otrzewnowej oraz z zewnątrz, rozmiar średni 5 - 9cm (1 op. = 5 szt.)</t>
  </si>
  <si>
    <t>Jednorazowy rękaw ochronny dla rany chirurgicznej, wykonany z wytrzymałej na rozerwanie folii poliuretanowej, z dwoma elastycznymi obręczami wykonanymi z tworzywa Pellethane zabezpieczającymi ranę od strony jamy otrzewnowej oraz z zewnątrz, rozmiar duży 9 - 14cm (1 op. = 5 szt.)</t>
  </si>
  <si>
    <t>Łatka Hemostatyczna o wymiarach 2cm x 4cm (8cm2), o grubości 1,5mm i wytrzymałej na przypadkowe rozerwanie trójwymiarowej strukturze dodatkowo wspomagającej nasiąkanie krwią, w 100% wolna od substancji pochodzenia ludzkiego lub zwierzęcego, zbudowana z utlenionej celulozy impregnowanej buforowanymi solami, trilizyną i reaktywnym glikolem polietylenowym (PEG), o wykazanym działaniu bakteriobójczym wobec szerokiego zakresu patogenów, ulegająca wchłonięciu po około 28 dniach, zapewniająca hemostazę u 75% pacjantów w ciągu około 1 minuty, z możliwością przycinania zgodnie z potrzebami konkretnego zastosowania, z możliwością zastosowania w zabiegach laparoskopowych (nie ulega sklejaniu przy przechodzeniu przez port). Pakowana po 6 szt. w opakowaniu zbiorczym. Indywidualne podwójne opakowanie, zewnętrzne aluminiowe i wewnętrzne typu Tyvek.</t>
  </si>
  <si>
    <t>Łatka Hemostatyczna o wymiarach 5cm x 10cm (50cm2), o grubości 1,5mm i wytrzymałej na przypadkowe rozerwanie trójwymiarowej strukturze dodatkowo wspomagającej nasiąkanie krwią, w 100% wolna od substancji pochodzenia ludzkiego lub zwierzęcego, zbudowana z utlenionej celulozy impregnowanej buforowanymi solami, trilizyną i reaktywnym glikolem polietylenowym (PEG), o wykazanym działaniu bakteriobójczym wobec szerokiego zakresu patogenów, ulegająca wchłonięciu po około 28 dniach, zapewniająca hemostazę u 75% pacjantów w ciągu około 1 minuty, z możliwością przycinania zgodnie z potrzebami konkretnego zastosowania, z możliwością zastosowania w zabiegach laparoskopowych (nie ulega sklejaniu przy przechodzeniu przez port). Pakowana po 6 szt. w opakowaniu zbiorczym. Indywidualne podwójne opakowanie, zewnętrzne aluminiowe i wewnętrzne typu Tyvek.</t>
  </si>
  <si>
    <t>Samorozprężalny worek do ewakuacji preparatu w zabiegach laparoskopowych, jednorazowego użytku, sterylny, wykonany z odpornego na zerwanie poliuretanu, z trzonem o średnicy 10mm i długości trzonu 29,5cm, z metalową samorozprężalną obręczą i nitką pozwalającą na zaciśnięcie worka z preparatem w środku, worek o wymiarach ok. 6,6x15,24cm i pojemności ok. 190ml. Opakowanie typu plastikowa forma + Tyvec.</t>
  </si>
  <si>
    <t>1) Jednorazowe nożyczki do operacji laparoskopowych, z możliwością podłączenia do monopolarnej koagulacji, o średnicy trzonu 5mm, długości trzonu ok. 19cm, 31cm  (Zamawiający określi długość narzędzia przy składaniu zamówienia)                                          2) Jednorazowe atraumatyczne narzędzie typu "clinch", o długości chwytaków 21mm i maksymalnym rozwarciu 32mm, o średnicy trzonu 5mm, długości trzonu 31cm, z systemem blokowania pozycji chwytaka (z możliwością wyłączenia systemu)                                                           3) Jednorazowy prepariusz laparoskopowy, z możliwością podłączenia do monopolarnej koagulacji, o średnicy trzonu 5mm, długości trzonu ok. 19cm lub 31cm, z możliwością rotacji o 360° (Zamawiający określi długość narzędzia przy składaniu zamówienia).                               4) Jednorazowe narzędzie typu "grasper", o średnicy trzonu 5mm, długości trzonu 31cm, z możliwością rotacji o 360°, z systemem blokowania pozycji chwytaka (z możliwością wyłączenia systemu)</t>
  </si>
  <si>
    <t>Roztwór przeciwmgielny jednorazowego użytku, jałowy, do stosowania na narzędziach laparoskopowych jałowych; dostarczony w jałowym pojemniku zawierającym 6 gramów roztworu wraz z jałową gąbką do nasączenia roztworem z możliwością naklejenia na obłożenie pola operacyjnego.</t>
  </si>
  <si>
    <t>Klipsownica naczyniowa automatyczna jednorazowego użytku z 20 tytanowymi klipsami w  rozmiarze średnim (grubość drutu 0,5x0,76mm, długość klipsa po uformowaniu 6,0mm) - z mechanizmem zapadkowym umożliwiającym częściowe zamknięcie klipsa (przydatne do zabiegów cholangiografii), rozstaw nóżek klipsa przed zamknięciem - 3,6mm, z trzonem o długości 25cm - do zabiegów na otwarto</t>
  </si>
  <si>
    <t xml:space="preserve">Jednorazowe narzędzie bezprzewodowe do preparowania ultradźwiękowego, o długości trzonu 13 cm, 26 cm, 39 cm lub 48 cm, średnica trzonu 5 mm, szczęki zagięte. Urządzenie pozwalające na pracy w dwóch trybach max. I min. Dostępnych z jednego przycisku. Narzędzie wspólpracujące z wielorazowym generatorem pracującym w technologii ultradźwiękowej.Zamawiający wymaga od wykonawcy zaoferowania wraz z jednorazowymi końcówkami dostarczenia sterylnych komponentów generatora i naładowanego akumulatora w ilości uzgodnionej z użytkownikiem. </t>
  </si>
  <si>
    <t>zestaw</t>
  </si>
  <si>
    <t>Siatka monofilamentowa makroporowata, wykonana z polipropylenu o wadze 46 g/m2, wielkość porów 2x2,4 mm, siatka o wymiarach 15x15 cm</t>
  </si>
  <si>
    <t xml:space="preserve">Siatka monofilamentowa makroporowata wykonana z polipropylenu o wadze 46 g/m2, wielkość porów 2x2,4 mm. siatka o wymiarach 30x30 cm </t>
  </si>
  <si>
    <t xml:space="preserve">Jednorazowy zestaw do zabiegów laparoskopowej resekcji esicy, w skład którego wchodzą następujące elementy: 1. Uniwersalna rękojeść staplera laparoskopowego, do minimum 25 strzałów podczas jedenj operacji, długość trzonu 16 cm, średnica trzonu 12 mm, współpracująca z ładunkami 30, 45 oraz 60 mm, z możliwością artykulacji do 45 stopni, możliwość otwierania bransz staplera poprzez wypchnięcie dżwigni zamykająco-spustowej, obrotowa 360 stopni, gumowana rękojeść. 1 szt.  2. Laparoskopowe narzędzie do uszczelniania i rozdzielania naczyń (w tym limfatycznych) do 7mm włacznie i pęczków tkankowych, długość 37 cm, średnica trzonu 5 mm, powierzchnia elektrod z powłoką antyadhezyjną w nanotechnologii, aktywowany ręcznie lub nożnie, z wbudowanym nożem, z przewodem, obracanym trzonem 350 stopni, ze szczękami unilateralnymi typu Maryland. Produkt sterylny, jednorazowy, kompatybilny z generatorem LigaSure .1  szt.                                                                                            3. Ładunek z nożem do staplera endoskopowego jednorazowego użytku długości 60 mm z możliwością zginania do 45 stopni, sztywne kowadełko, stopniowana powierzchnia ładunku,wysokość zszywek tytanowych od wewnątrz 3,0-3,5-4,0 mm do tkanki średnio-grubejj. 1 szt. 4. Worek do ewakuacji preparatu, jednorazowego użytku, sterylny, o długości trzonu 20,9 cm, worek o wymiarach ok. 12,7x20,3 cm 1 szt.  5. Jednorazowy trokar o średnicy 12 mm, długości kaniuli ok. 100 mm, przezroczysta kaniula ze zintegrowanym systemem zakotwiczenia w powłokach, trokar ostrzowy, z metalowym, bezpiecznym ostrzem, automatyczna uszczelka w zakresie 5-12mm, posiadająca 3-stopniowy zawór umożliwiający insuflację, zatrzymanie przepływu gazu oraz desuflację bez odłaczania wężyka z CO2. 1 szt. 6. Jednorazowy trokar o średnicy 5 mm, długości kaniuli ok. 100 mm, przezroczysta kaniula ze zintegrowanym systemem zakotwiczenia w powłokach, trokar ostrzowy, z metalowym, bezpiecznym ostrzem. 1 szt. 7. Jednorazowa kaniula uniwersalna o średnicy 5 mm, długość kaniuli 100mm, kaniula z zintegrowanym systemem zakotwiczenia w powłokach. 1 szt.  8. Jednorazowy stapler skórny z 35 szerokimi zszywkami wykonanymi ze stali chirurgicznej (średnica drutu 0,56mm); wielkość zszywki po zamknięciu  6,5x4,1mm).- 1 szt. </t>
  </si>
  <si>
    <t>Ładunek do staplera endoskopowego jednorazowego użytku o długości szycia 30 mm, , możliwość zginania w obie strony nie mniej niż 50°, dwa rzędy tytanowych zszywek po obydwu stronach noża, wysokość otwartej zszywki 2.5mm. Sztywne kowadełko o szerokości 6.3mm, zakończone zagięciem. Średnica ładunku 8mm. Długość trzonu- 15 cm.</t>
  </si>
  <si>
    <t>Ładunek do staplera endoskopowego jednorazowego użytku o długości szycia 45 mm,, możliwość zginania w obie strony nie mniej niż 50°, dwa rzędy tytanowych zszywek po obydwu stronach noża, wysokość otwartej zszywki 2.5mm. Sztywne kowadełko o szerokości 6,3mm, zakończone zagięciem. Średnica ładunku 8mm. Długość trzonu- 24 cm.</t>
  </si>
  <si>
    <t>Ładunki jednorazowego użytku do  uniwersalnego staplera endoskopowego  zamykająco-tnące, mieszczące 6 rzędów tytanowych zszywek o 3 różnych wysokościach, ze zintegrowanym materiałem wzmacniającym linię szwów wchłaniającym się w ciągu ok. 15 tygodni, o długości linii szwów 45 mm lub  60mm, posiadajace artykulację 45stopni w dwie strony, przeznaczone do zamykania tkanki średnio-grubej .</t>
  </si>
  <si>
    <t xml:space="preserve">Ładunki sterylne do uniwersalnego staplera laparoskopowego zamykająco-tnące z nożem w magazynku, umieszczające 6 rzędów tytanowych zszywek(3 + 3), o długości linii szwów od 30mm, posiadające artykulację 45° w dwie strony, przeznaczone do tkanki naczyniowej, o wysokości zszywek przed zamknięciem 2,0-2,0-2,0mm, pasujące do jednej uniwersalnej rękojeści dla wszystkich rodzajów ładunków (do rękojeści w 3 długościach). </t>
  </si>
  <si>
    <t>Elektroda bierna jednorazowa, z dzielonym stykiem szerokości 4cm, niekierunkowa o powierzchni 150 cm2, z warstwą przewodzącego żelu w części aktywnej oraz z systemem ścisłego przylegania brzeżnego zapobiegającego przypadkowemu zalaniu w polu operacyjnym, wyposażona w system kontroli jakości styku typu REM, każda elektroda posiada etykiety gotowe do wklejenia do protokołu operacyjnego zawierające następujące informacje: numer referencyjny, seria i data ważności, opakowanie zbiorcze zawierające 50 szt.</t>
  </si>
  <si>
    <t>Uchwyt monopolarny jednorazowy z elektrodą nożową, dwoma przyciskami cięcie i koagulacja, przełącznikiem kołyskowym, przewodem o dł. 4,6 m, złączem trójbolcowym kompatybilnym z generatorem Valleylab.</t>
  </si>
  <si>
    <t>Przedłużenie elektrody proste wielorazowego użytku, długość całkowita 13 cm, długość robocza 10,2 cm, średnica trzonka 2,4mm</t>
  </si>
  <si>
    <t xml:space="preserve">Przewód wielorazowy jednorazowej elektrody powrotnej pacjenta z klipsem o szerokości styku 4 cm, długość przewodu 4,6 m </t>
  </si>
  <si>
    <t xml:space="preserve">Jednorazowe narzędzie do stapiania tkanek oraz zamykania naczyń krwionośnych i limfatycznych o średnicy do 7mm włącznie, z wbudowanym nożem zapewniającym funkcję cięcia, przeznaczone do precyzyjnych zabiegów na otwarto, o długości około 19cm, szczęki wygięte, aktywacja za pomocą włącznika nożnego lub ręcznego. </t>
  </si>
  <si>
    <t xml:space="preserve">Jednorazowe narzędzie do stapiania tkanek oraz zamykania naczyń krwionośnych i limfatycznych o średnicy do 7mm włącznie, z wbudowanym nożem zapewniającym funkcję cięcia, przeznaczone do precyzyjnych zabiegów na otwarto, o długości około 20 cm, szczęki wygięte o długości 20.6 mm, aktywacja za pomocą włącznika nożnego lub ręcznego. </t>
  </si>
  <si>
    <t>Narzędzie jednorazowe  do stapiania tkanek oraz zamykania naczyń krwionośnych i limfatycznych o średnicy do 7 mm włącznie, z wbudowanym nożem zapewniającym funkcję cięcia, przeznaczone do zabiegów na otwarto, o długości trzonu ok. 18 cm, szczęki zagięte pod kątem 14⁰, zakres obrotu trzonu 180⁰</t>
  </si>
  <si>
    <t>Laparoskopowe jednorazowe narzędzie do stapiania tkanek oraz zamykania naczyń krwionośnych i limfatycznych o średnicy do 7 mm włącznie, z wbudowanym nożem zapewniajacym funkcję cięcia, przeznaczone do zabiegów laparoskopowych o długości trzonu 23 cm i 37 cm, (do śródoperacyjnej decyzji lekarza), średnica trzonu 5 mm, szczęki  zagięte typu Maryland.</t>
  </si>
  <si>
    <t>Narzędzie do zespalania i rozdzielania tkanek (naczyń krwionośnych tętniczych, żylnych oraz limfatycznych do 7 mm włącznie i grubych pęczków tkankowych), długość trzonu 23cm lub 37cm, średnica trzonu 5 mm, powierzchnia elektrod z powłoką antyadhezyjną w nanotechnologii, długość elektrod 22,6 mm, długość cięcia 21,8 mm, aktywacja energii ręczna: poprzez dociśnięcie dźwigni zamykającej szczęki wciskającej przycisk aktywacyjny lub rękojeść z dźwignią zamykająco/zatrzaskową i aktywacją przyciskiem na górze narzędzia, z wbudowanym nożem aktywowanym spustem działającym niezależnie od procesu zamykania naczyń, z przewodem, z obracanym trzonem 360°, z szczękami unilateralnie otwieranymi typu Maryland, wskazanie w IFU do użycia w zabiegach m.in. kolorektalnych oraz bariatrycznych, kompatybilny z generatorem Valleylab FT10, produkt sterylny, jednorazowy opakowanie zbiorcze 6 szt.</t>
  </si>
  <si>
    <t xml:space="preserve">Czyścik do elektrod - sterylny, rozmiar 5,08 x 5,08 cm, samoprzylepny, </t>
  </si>
  <si>
    <t>Stapler okrężny jednorazowy o średnicy 25mm,  28 mm, 31 mm,  zakrzywiony, o standardowej długości 22 cm,  z łamanym  kowadełkiem po oddaniu strzału dla zwiększonego bezpieczeństwa podczas wyciągania staplera przez nowo utworzone zespolenie,  zawierający  potrójny rząd naprzemiennie ułożonych zszywek tytanowych. Stapler oferowany wraz ze zszywkami w 2 rozmiarach, do tkanki średniej/grubej i bardzo grubej. Stapler ze zszywkami średniej grubej powoduje umieszczenie trzech rzędów tytanowych zszywek o postępującej wysokości 3.0 mm- 3.5 mm-4.0 mm. W przypadku tkanki bardzo grubej o postępującej wysokości zszywek 4.0 mm- 4.5 mm- 5.0 mm. Zamawiający określi średnicę staplera, wysokość zszywek i długość staplera przy składaniu zamówienia.</t>
  </si>
  <si>
    <t>Jednorazowy stapler liniowy zamykająco-tnący, załadowany ładunkiem z nożem stanowiącym część ładunku, o długości linii szwu 100mm, z dwoma podwójnymi rzędami tytanowych zszywek ułożonych naprzemiennie, zszywki obustronnie spłaszczone na całej długości, zszywki o wysokości 3,8mm (po zamknięciu 1,5mm) lub 4,8mm (po zamknięciu 2,0mm); stapler posiada ruchomą dźwignię spustową umożliwiającą odpalanie staplera na dwie strony; po odpaleniu staplera nóż chowa się w plastikową zabezpieczającą pochewkę; stapler posiada oddzielny przycisk otwierania staplera. Zamawiający określi wysokość zszywek przy składaniu zamówienia.</t>
  </si>
  <si>
    <t>Ładunek do jednorazowego staplera liniowego zamykająco-tnącego, z nożem stanowiącym część ładunku, o długości linii szwu 100mm, z dwoma podwójnymi rzędami tytanowych zszywek ułożonych naprzemiennie, zszywki obustronnie spłaszczone na całej długości, zszywki o wysokości 3,8mm (po zamknięciu 1,5mm) lub 4,8mm (po zamknięciu 2,0mm). Zamawiający określi wysokość zszywek przy składaniu zamówienia.</t>
  </si>
  <si>
    <t>Jednorazowy stapler liniowy zamykająco-tnący, załadowany ładunkiem z nożem stanowiącym część ładunku, o długości linii szwu 80mm, z dwoma potrójnymi rzędami tytanowych zszywek ułożonych naprzemiennie, zszywki o wysokości 3-3.5-4.00mm lub 4-4.5-5.0mm,  stapler posiada ruchomą dźwignię spustową umożliwiającą odpalanie staplera na dwie strony; po odpaleniu staplera nóż chowa się w plastikową zabezpieczającą pochewkę; stapler posiada oddzielny przycisk otwierania staplera. Gumowana rękojeść. Brak pinu w czesci dystalnej ladunku. Zamawiający określi wysokość zszywek przy składaniu zamówienia.</t>
  </si>
  <si>
    <t>Ładunek do jednorazowego staplera liniowego zamykająco-tnącego, z nożem stanowiącym część ładunku, o długości linii szwu 80mm, z dwoma potrójnymi rzędami tytanowych zszywek ułożonych naprzemiennie, zszywki o wysokości 3-3.5-4.0mm lub 4-4.5-5.0mm ; po odpaleniu staplera nóż chowa się w plastikową zabezpieczającą pochewkę. Brak pinu w czesci dystalnej ladunku. Zamawiający określi wysokość zszywek przy składaniu zamówienia.</t>
  </si>
  <si>
    <t>Ładunek do jdnorazowego automatycznego staplera liniowego o długości linii szwu 30mm, 45mm lub 60mm, z podwójną linią naprzemiennie ułożonych tytanowych zszywek wykonanych z drutu obustronnie spłaszczonego, do tkanki normalnej (3,5mm przed zamknięciem, 1,5mm po zamknięciu) lub grubej (4,8mm przed zamknięciem, 2,0mm po zamknięciu) lub do tkanki naczyniowej (dla  staplera o długości 30mm, z trzema rzędami tytanowych zszywek, o wysokości 2,5mm przed zamknięciem i 1,0mm po zamknięciu). Zamawiający określi długość ładunku i wysokość zszywek przy składaniu zamówienia. .</t>
  </si>
  <si>
    <t xml:space="preserve">Jednorazowe nożyczki do cięcia i koagulacji tkanek z wbudowaną aktywacją ręczną, zamykające naczynia do 7 mm włącznie , uchwyt pistoletowy, zakrzywione bransze robocze dł. 38 mm, długość ramienia 20 cm, rotacja pełna 360 stopni, końcówka robocza zaprojektowana do jednoręcznego użycia. Kompatybilny z generatorem GEN11 </t>
  </si>
  <si>
    <t xml:space="preserve">Jednorazowa końcówka noża harmonicznego, dł. ramienia 36 cm, śr. 5 mm o uchwycie pistoletowym z możliwością cięcia i koagulacji. Zakrzywiona bransza aktywna pokryta czarną matową powłoką minimalizującą przywieranie tkanki. Końcówka z przyciskami aktywującymi Max, Min oraz dwoma przyciskami "Zaawansowana Hemostaza" po obu stronach uchwytu do zamykania naczyń do 7mm. Urządzenie posiadające wbudowaną technologię adaptacji do tkanki umożliwiającą generatorowi ciągłe monitorowanie instrumentu podczas jego pracy i automatycznie modulowanie wartości wyjściowej energii drgań harmonicznych, a także generowanie zwrotnego sygnału dźwiękowego dla użytkownika. </t>
  </si>
  <si>
    <t xml:space="preserve">Jednorazowa końcówka noża harmonicznego, dł. ramienia 23 cm, śr. 5 mm o uchwycie pistoletowym z możliwością cięcia i koagulacji. Zakrzywiona bransza aktywna pokryta czarną matową powłoką minimalizującą przywieranie tkanki. Końcówka z przyciskami aktywującymi Max, Min oraz dwoma przyciskami "Zaawansowana Hemostaza" po obu stronach uchwytu do zamykania naczyń do 7mm. Urządzenie posiadające wbudowaną technologię adaptacji do tkanki umożliwiającą generatorowi ciągłe monitorowanie instrumentu podczas jego pracy i automatycznie modulowanie wartości wyjściowej energii drgań harmonicznych, a także generowanie zwrotnego sygnału dźwiękowego dla użytkownika. </t>
  </si>
  <si>
    <t>Jednorazowe nożyczki do cięcia i koagulacji i przecinania tkanek, zamykające naczynia o śr. do 7 mm włącznie, wykorzystujące zaawansowaną eletryczną technologię bipolarną, śr. ramienia 5mm, dł. 37 cm, zakrzywione bransze o długości 24 mm. Ciągła Rotacja ramienia roboczego w zakresie 360°. Uchwyt pistoletowy z dwoma oddzielnymi przyciskami do cięcia i koagulacji. Dzwignia zamykająca bransze zatrzaskująca sie w uchwycie. Możliwość koagulowania dolną szczęką w pozycji otwartej.</t>
  </si>
  <si>
    <t>Jednorazowa rączka staplera liniowego z nożem wbudowanym w ładunek, umożliwiająca sekwencyjną regulację wysokości zszywek przeznaczonych do tkanki standardowej (1,5 mm po zamknięciu), pośredniej (1,8 mm po zamknięciu) i grubej (2 mm po zamknięciu). Stapler kompatybilny z ładunkiem posiadającym sześć rzędów zszywek wykonanych w technologii przestrzennej 3D o długości linii szwu 81 mm. Rączka staplera pakowana bez ładunku.</t>
  </si>
  <si>
    <t xml:space="preserve">Przetwornik piezoelektryczny zaopatrzony w ceramiczny transducer – zakres częstotliwości pracy 55,5kH. </t>
  </si>
  <si>
    <t xml:space="preserve">Uniwersalny ładunek do jednorazowego staplera liniowego z nożem posiadającego sekwencyjną regulację wysokości zszywek przeznaczonych do tkanki standardowej (1,5 mm po zamknięciu), średnio-grubej (1,8 mm po zamknięciu) i grubej (2 mm po zamknięciu). Ładunek posiadający sześć rzędów zszywek ze stopu tytanu wykonanych w technologii przestrzennej 3D o dł. lini szwu 81 mm. Nóż zintegrowany z ładunkiem. </t>
  </si>
  <si>
    <t>Elektryczny jednorazowy stapler okrężny, wygięty, z regulowaną wysokościa zamknięcia zszywki o wymiarze od 1,5 mm do 2,2 mm. Rozmiar staplera 25,29 mm.Wysokość otwartej zszywki 5,2 mm. Zszywki wykonane ze stopu tytanu formujace się przestrzennie w technologii 3D. Stapler posiada powierzchnie chwytną zabezpieczajaca przed przemieszczaniem sie tkanki podczas wykonywania zespolenia. Rozmiar staplera do decyzji śródoperacyjnej.</t>
  </si>
  <si>
    <t>Jednorazowa końcówka noża harmonicznego, dł ramienia 20 cm lub 36 cm, śr 5mm o uchwycie pistoletowym z możliwośią cięcia i koagulacji. Zakrzywiona profilowana bransza aktywna o długości 18 mm, pokryta czarną matową powłoką minimalizującą przywieranie tkanki. Końcówka z przyciskiem aktywującym pracę narzędzia w trybie standardowym oraz po jednym z obu stron rękojeści przyciskami "zaawansowana hemostaza"do zamykania naczyń do 7 mm. Urządzenie posiadające wbudowaną technologię adaptacji do tkanki umozliwiającą generatorowi ciągłe monitorowanie instrumentu podczas jego pracy i automatyczne modulowanie wartości wyjściowej energii drgań harmonicznych, a także generowanie zwrotnego sygnału dzwiękowego dla użytkownika. Końcówka z wbudowanym przetwornikiem piezoelektrycznym i kablem podłączeniowym do generatora noża harmonicznego. Rozmiar narzędzia do wyboru przez Zamawiajacego.</t>
  </si>
  <si>
    <t>Jednorazowy ładunek liniowy o wys. zszywek odpowiednio : w kolorze niebieskim  3,6 mm(po zamknięciu 1,5 mm) lub zielonym o wys. 4,1 mm(po zamknięciu 2,0 mm) lub złotym o wys. 3,8 mm(po zamknięciu 1,8mm) lub czarnym o wys. 4,2 mm( po zamknięciu 2,3mm)lub białym o wys. 2,6 mm( po zamknięciu 1,0mm) do staplera endoskopowego, umożliwiającego wykonanie zespolenia na dł. 45 mm lub 60 mm, ładowany w szczęki staplera. Ładunek wyposażony w asymetrycznie wygięte zszywki wykonane ze stopu tytanu . Ładunek posiada chwytną powierzchnię, z wysuniętymi lożami zszywek ponad jego powierzchnię, zapobiegającą wysuwaniu się tkanki po zamknięciu staplera i podczas wystrzelenia zszywek. 
Określenie rodzaju ładunu przy składaniu zamówienia.</t>
  </si>
  <si>
    <t xml:space="preserve">Jednorazowa elektryczna rękojeść staplera endoskopowego zasilana baterią, z wbudowanym przegubem w ramieniu, który stanowi integralną część rękojeści. Przegub umożliwiający obustronne zgięcie (artykulację) ramienia. Konstrukcja rękojeści umożliwiająca jednoręczną obsługę zgięcia ramienia. Rękojeść przeznaczona do ładunków wykonujących zespolenie o dł. 45 mm lub 60 mm, posiadająca dźwignię zamykającą i eletryczny spust aktywujący wystrzelenie ładunku. Dł. ramienia 34 cm. </t>
  </si>
  <si>
    <t>Zestaw do fiksacji siatek w laparoskopowej naprawie przepuklin pachwinowych, składający się z 
aplikatora - kaniuli, strzykawki 2 ml Luer Lock
oraz kleju tkankowego polimeru monomerycznego n-butyl-2-cyjanoakrylatu w kolorze niebieskim. Zestaw pakowany po 5 szt.</t>
  </si>
  <si>
    <t xml:space="preserve">Stapler okrężny prosty o średnicy zewnętrznej kowadełka 36 mm, średnicy ostrza 27,4 mm oraz pojemności głowy staplera 35 ml z 4 dużymi oknami umożliwiającymi wykonanie zabiegu pod kontrolą wzroku; 34 zszywki ze stopu tytanu o wysokości przed zamknięciem 4,2 mm a po zamknięciu 0,75 mm do 1,8 mm, automatyczną blokadę bezpieczeństwa przed i po wystrzale, trzonek kowadełka i kowadełko na stałe zintegrowane ze staplerem. 
W zestawie ze staplerem, akcesoria transanalne, niezbędne do przeprowadzenia zabiegu: rozszerzacz krótki, rozszerzacz długi, rozszerzacz motylkowy, obturator, anoskop, nawlekacz do nici. </t>
  </si>
  <si>
    <t>szt</t>
  </si>
  <si>
    <t xml:space="preserve">Stapler okrężny prosty, o średnicy zewnętrznej kowadełka 33 mm i pojemności głowy staplera 19 ml. 
Stapler posiada 32 zszywki o wysokości przed zamknięciem 4,0 mm a po zamknięciu 0,75 mm do 1,5 mm, automatyczną blokadę bezpieczeństwa przed i po wystrzale, trzonek kowadełka i kowadełko na stałe zintegrowane ze staplerem. W zestawie ze staplerem, akcesoria transanalne niezbędne do przeprowadzenia zabiegu: rozszerzacz(anoskop) z 1 oknem, z 2 oknami i z 3 oknami, rozszerzacz standardowy, rozszerzacz motylkowy, obturator długi i krótki, anoskop, nawlekacz do nici. </t>
  </si>
  <si>
    <t>Uniwersalna jednorazowa rękojeść staplera laparoskopowego do obsługi trzonu z ładunkami, z możliwością uruchomienia do 25 razy, o średnicy trzonu 12mm, z możliwością rotacji o 360°; dostępna w 3 długościach: krótka 60 mm, średnia 160 mm, długa 260 mm – do wyboru.</t>
  </si>
  <si>
    <t xml:space="preserve">Siatka monofilamentowa, częściowo wchłanialna, dwuskładnikowa, zbudowana z monofilamentu poliestrowego i PLA, o wadze 73 g/m2, wielkość oczka 1,1x1,7 mm, siatka samomocująca o prostokątnym kształcie. Rozmiar siatki 15x30 cm </t>
  </si>
  <si>
    <t>Siatka monofilamentowa makroporowata, wykonana z polipropylenu o wadze 46 g/m2, wielkość porów 2x2,4 mm, siatka o wymiarach 45x30 cm</t>
  </si>
  <si>
    <t>Siatka polipropylenowa, makroporowa (rozmiar pora około 1,1x1,6 mm), o ciężarze pow. 90 g/m2,  do laparoskopowej naprawy przepuklin pachwinowych o trójwymiarowym kształcie, z oznaczeniem części przyśrodkowej. Siatka o anatomicznym kształcie na prawą lub lewą stronę do wyboru przez zamawiającego przy składaniu zamówienia. Siatka posiada wzmocnione brzegi na większości swojego obwodu co ułatwia ułożenie jej  po wprowadzeniu  przez trokar.Dolna przyśrodkowa część obwodu nie jest wzmocniona, dzięki czemu w tym obszarze siatka jest bardziej miękka, łatwiej dopasowuje się do struktur anatomicznych; część ta jest jednocześnie wydłużona, aby dodatkowo zabezpieczyć przed ew. nawrotami. Siatka w rozmiarze 15x10 cm.</t>
  </si>
  <si>
    <t>Siatka polipropylenowa, makroporowa (rozmiar pora około 1,1x1,6 mm), o ciężarze pow. 90 g/m2,  do laparoskopowej naprawy przepuklin pachwinowych o trójwymiarowym kształcie, z oznaczeniem części przyśrodkowej. Siatka o anatomicznym kształcie na prawą lub lewą stronę do wyboru przez zamawiającego przy składaniu zamówienia. Siatka posiada wzmocnione brzegi na większości swojego obwodu co ułatwia ułożenie jej  po wprowadzeniu  przez trokar.Dolna przyśrodkowa część obwodu nie jest wzmocniona, dzięki czemu w tym obszarze siatka jest bardziej miękka, łatwiej dopasowuje się do struktur anatomicznych; część ta jest jednocześnie wydłużona, aby dodatkowo zabezpieczyć przed ew. nawrotami. Siatka w rozmiarze 16x12 cm.</t>
  </si>
  <si>
    <t>Wchłanialny syntetyczny system do zamykania ran, monofilamentowy, zbudowany z glikolidu, dioksanonu i węglanu trimetylenu. System składający się z igły chirurgicznej na jednym końcu, pętlowy chwytak na drugim końcu oraz jednokierunkowych haczyków. Czas całkowitego wchłaniania 90-110 dni. Zdolność zbliżania tkankowego: po 7 dniach 90% pierwotnej wytrzymałości; po 14 dniach 75% pierwotnej wytrzymałości. Grubość 2/0, długość 23 cm, igła 1/2 koła okrągła 27 mm</t>
  </si>
  <si>
    <t>Wchłanialny syntetyczny system do zamykania ran, monofilamentowy, zbudowany z glikolidu, dioksanonu i węglanu trimetylenu. System składający się z igły chirurgicznej na jednym końcu, pętlowy chwytak na drugim końcu oraz jednokierunkowych haczyków. Czas całkowitego wchłaniania 90-110 dni. Zdolność zbliżania tkankowego: po 7 dniach 90% pierwotnej wytrzymałości; po 14 dniach 75% pierwotnej wytrzymałości, grubość 2/0, długość 30 cm, igła 3/8 koła kosmetyczna odwrotnie tnąca 19 mm</t>
  </si>
  <si>
    <t>Niewchłanialny system do zamykania ran, polibutester. System składający się z igły chirurgicznej na jednym końcu, pętlowego chwytaka na drugim końcu oraz jednokierunkowych haczyków grubość 0 ,igła 27 mm ½ koła okrągła, długość 45 cm.</t>
  </si>
  <si>
    <t>Wchłanialny syntetyczny system do zamykania ran, monofilamentowy, zbudowany z glikolidu, dioksanonu i węglanu trimetylenu. System składający się z igły chirurgicznej na jednym końcu, pętlowy chwytak na drugim końcu oraz jednokierunkowych haczyków. Czas całkowitego wchłaniania 90-110 dni. Zdolność zbliżania tkankowego: po 7 dniach 90% pierwotnej wytrzymałości; po 14 dniach 75% pierwotnej wytrzymałości. Grubość 3/0, długość 23 cm, igła 1/2 koła okrągła 17 mm</t>
  </si>
  <si>
    <t>Zestaw TAPP skłądający się z 4 elementów: 1. Siatka z polipropylenu monofilamentowego do naprawy przepuklin pachwinowych metodą laparoskopową. Siatka o anatomicznym, trójwymiarowym kształcie, makroporowa o porach wielkości 1,6 x 1,1mm, o wadze powyżej 90 g/m2, wzmocniona na krawędziach, z kolorowym znacznikiem linii środkowej, siatka prawa lub lewa do wyboru przez zamawiającego przy składaniu zamówienia. Rozmiar siatki 15 x 10 cm; 2. Trokar ostrzowy 11 mm z bezpiecznym ostrzem, karbowaną kaniulą o długości 100 mm z trójstopniowym zaworem insuflacja-stop-desuflacja; 3. Trokar ostrzowy 5 mm z bezpiecznym ostrzem i karbowaną kaniulą o długości 100 mm z dwustopniowym zaworem; 4. Kaniula karbowana do trokara 5 mm, długość 100 mm kompatybilna z trokarem z pozycji nr 3</t>
  </si>
  <si>
    <t>Tępo zakończony trokar z owalnym balonikiem rozwarstwiającym, jednorazowy do wytworzenia przestrzeni pozaotrzewnowej.</t>
  </si>
  <si>
    <t>Wchłanialny syntetyczny system do zamykania ran, monofilamentowy, zbudowany z glikolidu, dioksanonu i węglanu trimetylenu. System składający się z igły chirurgicznej na jednym końcu, pętlowy chwytak na drugim końcu oraz jednokierunkowych haczyków. Czas całkowitego wchłaniania 90-110 dni. Zdolność zbliżania tkankowego: po 7 dniach 90% pierwotnej wytrzymałości; po 14 dniach 75% pierwotnej wytrzymałości. Grubość 0 ,igła 27 mm ½ koła okrągła, długość 45 cm.</t>
  </si>
  <si>
    <t>Mikro- fibrylowy środek kolagenowy zatrzymający krwawienie w postaci suchego sterylengo , włóknistego i nieruzposzczalnego w wodzie oczyszczonego kolagenu wołowego skóry właściwej, częściowo w postaci soli kwasu chlorowodorowego. Aplikator wypełniony fabrycznie mączką kolagenowa. Aplikator 2 cm srednicy, 16,5 cm długosc uzytkowa</t>
  </si>
  <si>
    <t>Uchwyt monopolarny wielorazowy z elektrodą nożową, dwoma przyciskami cięcie i koagulacja, przełącznikiem kołyskowym, przewodem o dł. 4,6 m, złączem trójbolcowym kompatybilnym z generatorem Valleylab oraz pojedynczym wtykiem, elektrody z typowym trzonkiem, nadająca się do sterylizacji gazowej lub parowej.</t>
  </si>
  <si>
    <t>SUMA</t>
  </si>
  <si>
    <t>Uniwersalny jednorazowy stapler laparoskopowy do ładunków staplerów jednorazowych laparoskopowych, wspólna rękojeść dla ładunków prostych i z artykulacją, z możliwością ponownego ładowania do 25 razy, o średnicy trzonu 12 mm, z możliwością rotacji o 360 stopni, dostępny w 3 długościach- określonych każdorazowo przez Zamawiającego (krótka- do chirurgii otwartej, standardowa laparoskopowa oraz długa do chirurgii bariatrycznej).</t>
  </si>
  <si>
    <t>Niewchłanialna, monofilamentowa siatka wykonana z polipropylenu, niebieskie pasy wzmacniają strukturę siatki, do procedur klasycznych, jak i laparoskopowych. Waga 60 g/m2, grubość 0,53 mm. Wielkość porów 1,5 mm rozmiar  7,5 x15 cm</t>
  </si>
  <si>
    <t>Niewchłanialna, monofilamentowa siatka wykonana z polipropylenu, niebieskie pasy wzmacniają strukturę siatki, do procedur klasycznych, jak i laparoskopowych. Waga 60 g/m2, grubość 0,53 mm. Wielkość porów 1,5 mm rozmiar  15 cm x15 cm</t>
  </si>
  <si>
    <t>Niewchłanialna, monofilamentowa siatka wykonana z polipropylenu, niebieskie pasy wzmacniają strukturę siatki, do procedur klasycznych, jak i laparoskopowych. Waga 60 g/m2, grubość 0,53 mm. Wielkość porów 1,5 mm rozmiar 20 cm x 30 cm</t>
  </si>
  <si>
    <t>Niewchłanialna, monofilamentowa siatka wykonana z polipropylenu, niebieskie pasy wzmacniają strukturę siatki, do procedur klasycznych, jak i laparoskopowych. Waga 60 g/m2, grubość 0,53 mm. Wielkość porów 1,5 mm rozmiar 26 cm x 36 cm</t>
  </si>
  <si>
    <t>Makroporowa monofilamentowa niewchłanialna siatka polipropylenowa. Niska masa 43,7 g\m² . Biokompatybilna. Dwuwymiarowy, lekki profil  ułatwiający ułożenie siatki. Wytrzymała, zwarta konstrukcja splotu może być dowolnie kształtowana bez efektu strzępienia  Miękka, łatwodopasowująca się struktura splotu, grubość siatki:   0,44 mm, wielkość porów: 6,29 mm², średnica włókna 0,12 mm. Pozwala na  szybkie przerastanie tkanki rozmiar 15 x 15 cm</t>
  </si>
  <si>
    <t>Makroporowa monofilamentowa niewchłanialna siatka polipropylenowa. Niska masa 43,7 g\m² . Biokompatybilna. Dwuwymiarowy, lekki profil  ułatwiający ułożenie siatki. Wytrzymała, zwarta konstrukcja splotu może być dowolnie kształtowana bez efektu strzępienia  Miękka, łatwodopasowująca się struktura splotu, grubość siatki:   0,44 mm, wielkość porów: 6,29 mm², średnica włókna 0,12 mm. Pozwala na  szybkie przerastanie tkanki rozmiar 6 x 13,7 cm</t>
  </si>
  <si>
    <t>Makroporowa monofilamentowa niewchłanialna siatka polipropylenowa. Niska masa 43,7 g\m² . Biokompatybilna. Dwuwymiarowy, lekki profil  ułatwiający ułożenie siatki. Wytrzymała, zwarta konstrukcja splotu może być dowolnie kształtowana bez efektu strzępienia  Miękka, łatwodopasowująca się struktura splotu, grubość siatki:   0,44 mm, wielkość porów: 6,29 mm², średnica włókna 0,12 mm. Pozwala na  szybkie przerastanie tkanki rozmiar 30,5 x 30,5 cm</t>
  </si>
  <si>
    <t>Ultralekka siatka monofilamentna, dedykowana do procedur laparoskopowych. Siatka antyadhezyjna utworzona ze splotu włókien polipropylenowych (PP), włókien kwasu poliglikolowego (PGA). Siatka dwustronna z jedną powierzchnią PP i drugą PGA. Powierzchnia PGA, tzw. "puchnąca" - powleczona biowchłanialnym hydrożelem (wchłanialny w 30 dni) na bazie zmodyfikowanego chemicznie hialuronianu sodu (HA), kokarboksymetylocelulozy (CMC) i glikolu polietylenowego (PEG).Siatka z balonem pozwalającym  na łatwe i maksymalnie płaskie pozycjonowanie siatki. Balon z termoplastycznego poliuretanu ( TPU) fabrycznie przymocowany do siatki. Balon z logo wyznaczającym oś. Na proxymalnych końcach balonu wskaźniki oznaczające  środek siatki. Balon jest  napełniany powietrzem i usuwalny po  ostatecznym spozycjonowaniu siatki.Zestaw sterylny,  jednorazowy zawiera: siatkę z balonem, narzędzie do zwijania siatki, strzykawkę do napełniania balonu, łącznik rozmiar 20.3 x 25.4 cm</t>
  </si>
  <si>
    <t>Siatki do zabiegów Laparoskopowych: siatki do położenia na jelitach. Ultralekka siatka monofilamentna dedykowana do procedur laparoskopowych. .Siatka antyadhezyjna utworzona ze splotu włókien polipropylenowych (PP), włókien kwasu poliglikolowego (PGA). Siatka dwustronna z jedną powierzchnią PP i drugą PGA. Powierzchnia PGA, tzw. "puchnąca" - powleczona biowchłanialnym hydrożelem wchłanialny w 30 dni , na bazie zmodyfikowanego chemicznie hialuronianu sodu (HA), kokarboksymetylocelulozy (CMC) i glikolu polietylenowego (PEG). Grubość siatki 0.57mm, rozmiar porów 0,25 mm2, waga po absorbcji 51g/m2 rozmiar 20.3 x 25.4 cm</t>
  </si>
  <si>
    <t xml:space="preserve">Narzędzie, dedykowany do mocowania siatek. Ładunki są wchłanialne, zbudowane z PLA (poliaktyd ) na bazie kwasu mlekowego. Ładunek wielkości 6.7 mm. część penetrująca 5.9mm - 6mm.  Ładunek z gładką głową, wydrążonym rdzeniem i atraumatycznym nagwintowaniem. Srednica głowicy 4,2 mm. Długość trzonu 36cm Ładunki całkowicie wchłaniają się po 12-18 miesiącach. Zawiera 30 zszywek. Urzadzenia mają skażnik zużycia ładunków, są jednorazowe i sterylne. 30 zszywek. Zestawy pakowane po 5szt </t>
  </si>
  <si>
    <t>Siatki do przepuklin pachwinowych metodą laparoskopową
Siatka o anatomicznym , trójwymiarowym kształcie dopasowanym do kanału pachwiny. Siatka z przyśrodkowym znacznikiem orientacji , z pamięcią kształtu. Polipropylen monofilamentny o wadze 137,1 g/ m2. Grubość siatki 0,69mm . Rozmiar porów 0,55 mm2  Nie wymaga dodatkowego mocowania. Prawo i lewostronna . Do wyboru przez Zamawiajacego. Rozmiar 10,8 x 16,0 cm</t>
  </si>
  <si>
    <t>Siatki do przepuklin pachwinowych metodą laparoskopową
Siatka o anatomicznym , trójwymiarowym kształcie dopasowanym do kanału pachwiny. Siatka z przyśrodkowym znacznikiem orientacji , z pamięcią kształtu. Polipropylen monofilamentny o wadze 137,1 g/ m2. Grubość siatki 0,69mm . Rozmiar porów 0,55 mm2  Nie wymaga dodatkowego mocowania. Prawo i lewostronna . Do wyboru przez Zamawiajacego. Rozmiar 12,4 x 17,3 cm</t>
  </si>
  <si>
    <t>Siatka dedykowana do zaopatrywania przepuklin pępkowych. Siatka polipropylenowa, monofilamentna , antyadhezyjna z kieszeniami ułatwiającymi pozycjonowanie i wchłanialnymi włóknami PGA . Siatka z wchłanialnym pierścieniem SorbaFlex ( PDO – polydioxanon )wchłanialny w 24-32 tyg. pozwalającym na płaskie ułożenie siatki oraz z unikalną , wchłanialną powłoką hydrożelową ( wchłanialna w 30 dni ). Rozmiar porów siatki 3.97 mm2 - warstawa przednia oraz 0.33mm2 warstwa tylna. Grubość siatki 0.99mm. Rozmiar 6.4 cm koło</t>
  </si>
  <si>
    <t>Siatka dedykowana do zaopatrywania przepuklin pępkowych. Siatka polipropylenowa, monofilamentna , antyadhezyjna z kieszeniami ułatwiającymi pozycjonowanie i wchłanialnymi włóknami PGA . Siatka z wchłanialnym pierścieniem SorbaFlex ( PDO – polydioxanon )wchłanialny w 24-32 tyg. pozwalającym na płaskie ułożenie siatki oraz z unikalną , wchłanialną powłoką hydrożelową ( wchłanialna w 30 dni ). Rozmiar porów siatki 3.97 mm2 - warstawa przednia oraz 0.33mm2 warstwa tylna. Grubość siatki 0.99mm. Rozmiar 8 cm koło</t>
  </si>
  <si>
    <t>6</t>
  </si>
  <si>
    <t>op</t>
  </si>
  <si>
    <t>Aplikator laparoskopowy, elastyczny, dł. 38 cm. Aplikator kompatybilny z proszkiem tzn. tego  samego producenta</t>
  </si>
  <si>
    <t>VAT     [%]</t>
  </si>
  <si>
    <t>Stapler okrężny jednorazowy o średnicy 21mm, 25mm, 28mm, 31mm i 33 mm zakrzywiony, o długości trzonu 22cm do zabiegów na otwarto lub 35 cm do zabiegów laparoskopowych, z łamanym kowadełkiem po oddaniu strzału dla zwiększonego bezpieczeństwa podczas wyciągania staplera przez nowo utworzone zespolenie, w zależności od zapotrzebowania dla średnic 21, 25, 28 mm mozliwość zamówienia staplera z zszywkami tytanowymi wykonanymi z drutu obustronnie spłaszczonego, przeznaczonymi do tkanki grubej (4,8 mm przed zamknięciem, 2,0 mm po zamknięciu) i normalnej (3,5 mm przed zamknięciem, 1,5 mm po zamknięciu), a dla średnic 31 mm i 33 mm zszywki prZeznaczone do tkanki grubej. Zamawiający określi średnicę staplera, wysokość zszywek i długość staplera przy składaniu zamówienia. Zamawiający oczekuje zaoferowania 16 kodów produktowych do wyboru.</t>
  </si>
  <si>
    <t>Stapler okrężny bezbarierowy o zwiększonej pojemności, uszczelniony, wyposażony w wbudowaną automatyczną blokadę bezpieczeństwa, sygnał dzwonka po wystrzale, z kontrolowanym dociskiem tkanki i regulowaną wysokością zamknięcia zszywek od 1 mm do 2,5 mm. Rozmiary kowadełka 25 mm, 29 mm, 33mm  średnica ostrza odpowiednio:  17,0 mm, 20,5 mm, pojemność głowy staplera przed wystrzałem/po wystrzale odpowiednio do rozmiaru: 9 / 8,2 ml, 12 / 10,9 ml, 14,6/ 13,2 ml. Stapler pakowany pojedynczo. Zamawiający określi średnicę kowadełka przy składaniu zamówienia.</t>
  </si>
  <si>
    <t>ZP/97/2024  ZAŁĄCZNIK NR 2 - FORMULARZ ASORTYMENTOWO - CENOWY</t>
  </si>
  <si>
    <t>ZP/ 97 /2024 Pakiet nr 1 Oprzyrządowanie zużywalne kompatybilne z narzędziami i trokarami laparoskopowymi, staplery - sprzęt dla Bloku Chirurgicznego</t>
  </si>
  <si>
    <t xml:space="preserve">DEKLAROWANE TERMINY: </t>
  </si>
  <si>
    <t>dni</t>
  </si>
  <si>
    <t xml:space="preserve">Uwaga: Cena oraz termin dostawy zamówień stanowią kryterium oceny ofert. </t>
  </si>
  <si>
    <t>Zamawiający zastrzega, iż ocenie zostanie poddana tylko ta oferta, która będzie zawierała 100% oferowanych propozycji cenowych w ramach Pakietu.  Wartości i liczby w kolumnach należy wpisać z dokładnością do dwóch miejsc po przecinku.</t>
  </si>
  <si>
    <r>
      <t xml:space="preserve">Formularz zawiera formuły ułatwiajace sporządzenie oferty. </t>
    </r>
    <r>
      <rPr>
        <u/>
        <sz val="10"/>
        <rFont val="Arial"/>
        <family val="2"/>
        <charset val="238"/>
      </rPr>
      <t>Obowiązkiem wykonawcy jest weryfikacja poprawności formuł.</t>
    </r>
    <r>
      <rPr>
        <sz val="10"/>
        <rFont val="Arial"/>
        <family val="2"/>
        <charset val="238"/>
      </rPr>
      <t xml:space="preserve"> Wykonawca wprowadza dane do kol.f) Cenę jednostkową netto i zaakceptuje bądź zmieni  stawkę podatku VAT, aby uzyskać cenę oferty.    </t>
    </r>
  </si>
  <si>
    <t>kwalifikowany podpis elektroniczny</t>
  </si>
  <si>
    <t>Deklarowany termin dostawy zamówień (od 5 do max. 10 dni w dni robocze (pon. – pt.) od złożenia zapotrzebowania):</t>
  </si>
  <si>
    <t>ZP/ 97 /2024 Pakiet nr 4 Jednorazowe staplery- okrężne - sprzęt dla Bloku Chirurgicznego</t>
  </si>
  <si>
    <t xml:space="preserve">  ZP/97/2024 Pakiet nr 6 Środki hemostayczne- sprzęt dla Bloku Chirurgicznego</t>
  </si>
  <si>
    <t xml:space="preserve">Środek hemostatyczny w postaci  proszku, pochodzenia roślinnego do użycia jako wchłanialny środek hemostatyczny, pomagający w tamowaniu krwawień podczas zabiegów chirurgicznych. Nie zawierający składników pochodzenia zwierzęcego ani ludzkiego. Możliwość zastosowania w laparoskopii wraz z aplikatorem 14cm lub 38 cm. Całkowita wchłanialność w ciągu max. 48 godzin. Gotowy do użycia po wyjęciu z opakowania bez konieczności wcześniejszego przygotowywania. Nie wymagający przechowywania w specjalnych warunkach. Możliwość zastosowania przy autotransfuzjach krwi potwierdzona w instrukcji użytkowania. Waga 3 g. </t>
  </si>
  <si>
    <t xml:space="preserve">  ZP/97/2024 Pakiet nr 7 Siatki wykorzystywane do operacji przepuklin- sprzęt dla Bloku Chirurgicznego </t>
  </si>
  <si>
    <r>
      <rPr>
        <b/>
        <sz val="10"/>
        <color theme="1"/>
        <rFont val="Arial"/>
        <family val="2"/>
        <charset val="238"/>
      </rPr>
      <t xml:space="preserve">Siatka przepuklinowa makroporowa z liniami orientującymi. </t>
    </r>
    <r>
      <rPr>
        <sz val="10"/>
        <color theme="1"/>
        <rFont val="Arial"/>
        <family val="2"/>
        <charset val="238"/>
      </rPr>
      <t>Lekka siatka nieresorbowalna 60 g/ m2makroporowata, z przędzy poliprolelynowej monofilamnetowej wytwarzana techniką dziewiarską, kolor przędzy transparentny i niebieski o grubości nitki 0,16 mm, z powierzchnia oczek 3,3 mm. 2 stopień porowatości 70+/-5 %, sila zrywająca w kierunku poprzecznym min. 100 N, w kireunku wzdłuznym min.150 N. do operacji otwartych i laparoskopowych 15x15 cm</t>
    </r>
  </si>
  <si>
    <r>
      <rPr>
        <b/>
        <sz val="10"/>
        <color theme="1"/>
        <rFont val="Arial"/>
        <family val="2"/>
        <charset val="238"/>
      </rPr>
      <t>Siatka przepuklinowa makroporowa z liniami orientującymi.</t>
    </r>
    <r>
      <rPr>
        <sz val="10"/>
        <color theme="1"/>
        <rFont val="Arial"/>
        <family val="2"/>
        <charset val="238"/>
      </rPr>
      <t xml:space="preserve"> Lekka siatka nieresorbowalna 60 g/ m2makroporowata, z przędzy poliprolelynowej monofilamnetowej wytwarzana techniką dziewiarską, kolor przędzy transparentny i niebieski o grubości nitki 0,16 mm, z powierzchnia oczek 3,3 mm. 2 stopień porowatości 70+/-5 %, sila zrywająca w kierunku poprzecznym min. 100 N, w kireunku wzdłuznym min.150 N. do operacji otwartych i laparoskopowych 15x20 cm</t>
    </r>
  </si>
  <si>
    <r>
      <rPr>
        <b/>
        <sz val="10"/>
        <color theme="1"/>
        <rFont val="Arial"/>
        <family val="2"/>
        <charset val="238"/>
      </rPr>
      <t xml:space="preserve">Siatka przepuklinowa makroporowa z liniami orientującymi. </t>
    </r>
    <r>
      <rPr>
        <sz val="10"/>
        <color theme="1"/>
        <rFont val="Arial"/>
        <family val="2"/>
        <charset val="238"/>
      </rPr>
      <t>Lekka siatka nieresorbowalna 60 g/ m2makroporowata, z przędzy poliprolelynowej monofilamnetowej wytwarzana techniką dziewiarską, kolor przędzy transparentny i niebieski o grubości nitki 0,16 mm, z powierzchnia oczek 3,3 mm. 2 stopień porowatości 70+/-5 %, sila zrywająca w kierunku poprzecznym min. 100 N, w kireunku wzdłuznym min.150 N. do operacji otwartych i laparoskopowych 20x30 cm</t>
    </r>
  </si>
  <si>
    <r>
      <rPr>
        <b/>
        <sz val="10"/>
        <color theme="1"/>
        <rFont val="Arial"/>
        <family val="2"/>
        <charset val="238"/>
      </rPr>
      <t xml:space="preserve">Siatka przepuklinowa makroporowa z liniami orientującymi. </t>
    </r>
    <r>
      <rPr>
        <sz val="10"/>
        <color theme="1"/>
        <rFont val="Arial"/>
        <family val="2"/>
        <charset val="238"/>
      </rPr>
      <t>Lekka siatka nieresorbowalna 60 g/ m2makroporowata, z przędzy poliprolelynowej monofilamnetowej wytwarzana techniką dziewiarską, kolor przędzy transparentny i niebieski o grubości nitki 0,16 mm, z powierzchnia oczek 3,3 mm. 2 stopień porowatości 70+/-5 %, sila zrywająca w kierunku poprzecznym min. 100 N, w kireunku wzdłuznym min.150 N. do operacji otwartych i laparoskopowych 30x30 cm</t>
    </r>
  </si>
  <si>
    <r>
      <t>Siatka przepuklinowa trójwymiarowa polipropylenowa.</t>
    </r>
    <r>
      <rPr>
        <sz val="10"/>
        <color theme="1"/>
        <rFont val="Arial"/>
        <family val="2"/>
        <charset val="238"/>
      </rPr>
      <t>Nieresorbowalna siatka chirurgiczna trójwymiarowa 3D, posiadająca pamięć kształtu, bez pierścienia kształtującego, wykonana w 100% z polipropylenu, przędza monofilamentowa, wytwarzana techniką dziewiarską, masa powierzchniowa
60 - 85 g/m2, grubość siatki 0,74 mm, grubość przędzy 0,16 mm, grubość przędzy znaczników 0,08 - 0,1 mm, powierzchnia porów 3,8-5 mm2, siła zrywająca w kierunku wzdłużnym i poprzecznym min. 100 N, rozmiar - mały S/M (14,5 x
11,5 x 5,5 cm), rozmiar duży L (16,5x 11,5x 5x5 xm), do wyboru strona prawa/lewa. Rozmiar i strona wskazana przy składaniu zamówienia. Implant zapakowany w opakowanie bezpośrednie w postaci twardego wyprofilowanego blistra
oraz pośrednie typu rękaw papierowo - foliowy z etykietą i instrukcją używania rozmiar Prawa s/m, Prawa L, Lewa S/M, Lewa L - do wyboru przez Zamawiającego</t>
    </r>
  </si>
  <si>
    <r>
      <rPr>
        <b/>
        <sz val="10"/>
        <color theme="1"/>
        <rFont val="Arial"/>
        <family val="2"/>
        <charset val="238"/>
      </rPr>
      <t>Siatka do przepuklin okołostomijnych</t>
    </r>
    <r>
      <rPr>
        <sz val="10"/>
        <color theme="1"/>
        <rFont val="Arial"/>
        <family val="2"/>
        <charset val="238"/>
      </rPr>
      <t xml:space="preserve">
Nieresorbowalna siatka chirurgiczna do stosowania podczas chirurgicznego leczenia przyczynowego i zapobiegawczego występowania przepuklin okołostomijnych wykonana z przędz monofilamentowych polipropylenowych w kolorze
transparentnym i niebieskim, o wymiarach 19,5 x 19,5 cm, o grubości nitki 0,10 mm,, powierzchnią makroporów 1 mm2, porowatości &gt; 50%, z siłą zrywającą min. 90 N. Rozmiar 19,5X19,5 cm</t>
    </r>
  </si>
  <si>
    <r>
      <rPr>
        <b/>
        <sz val="10"/>
        <color theme="1"/>
        <rFont val="Arial"/>
        <family val="2"/>
        <charset val="238"/>
      </rPr>
      <t>Ultralekka siatka przepuklinowa</t>
    </r>
    <r>
      <rPr>
        <sz val="10"/>
        <color theme="1"/>
        <rFont val="Arial"/>
        <family val="2"/>
        <charset val="238"/>
      </rPr>
      <t xml:space="preserve">
Ultralekka siatka polipropylenowa monofilamentowa transparentna, do zaopatrywania wszystkich typów przepuklin ze średnicą wrót nawet powyżej 10 cm, masa powierzchniowa siatki 37+/- 5 g/m2, grubość siatki 0,36 mm, grubość nitki
0,1 mm, powierzchnia makroporów wyrażona w mm2 i wynosząca 3 mm2, porowatość na poziomie 75%, siła zrywająca na poziomie min. 120 N. Do technik otwartych i laparoskopowych, rozmiar 7,5X15 cm, Opakowanie 3 szt.</t>
    </r>
  </si>
  <si>
    <t xml:space="preserve">    ZP/97/2024 Pakiet nr 8 Siatki przepuklinowe - sprzęt dla Bloku Chirurgicznego</t>
  </si>
  <si>
    <t xml:space="preserve">  ZP/97/2024 Pakiet nr 9 Staplery okrężne - sprzęt dla Bloku Chirurgicznego</t>
  </si>
  <si>
    <r>
      <rPr>
        <b/>
        <sz val="10"/>
        <color rgb="FF000000"/>
        <rFont val="Arial"/>
        <family val="2"/>
        <charset val="238"/>
      </rPr>
      <t xml:space="preserve">Trzon z ładunkiem </t>
    </r>
    <r>
      <rPr>
        <sz val="10"/>
        <color rgb="FF000000"/>
        <rFont val="Arial"/>
        <family val="2"/>
        <charset val="238"/>
      </rPr>
      <t>do staplera laparoskopowego, zamykająco-tnący (nóż w trzonie), zapewniający kontrolę</t>
    </r>
    <r>
      <rPr>
        <sz val="10"/>
        <color theme="1"/>
        <rFont val="Arial"/>
        <family val="2"/>
        <charset val="238"/>
      </rPr>
      <t xml:space="preserve"> kompresji tkanki na całej długości zespolenia, </t>
    </r>
    <r>
      <rPr>
        <sz val="10"/>
        <color rgb="FF000000"/>
        <rFont val="Arial"/>
        <family val="2"/>
        <charset val="238"/>
      </rPr>
      <t>umieszczający 6 rzędów tytanowych zszywek (3 + 3), posiadający możliwość zginania (artykulacji) w dwie strony o  15, 30, 45 stopni,</t>
    </r>
    <r>
      <rPr>
        <b/>
        <sz val="10"/>
        <color rgb="FF000000"/>
        <rFont val="Arial"/>
        <family val="2"/>
        <charset val="238"/>
      </rPr>
      <t xml:space="preserve"> o długości linii  zszywek 45 mm</t>
    </r>
    <r>
      <rPr>
        <sz val="10"/>
        <color rgb="FF000000"/>
        <rFont val="Arial"/>
        <family val="2"/>
        <charset val="238"/>
      </rPr>
      <t xml:space="preserve">, o wysokości zszywek przed zamknięciem 2,0 / 2,5 / 3,0 a po zamknięciu 0,88 ~ 1,5, przed zamknięciem  2.5 / 3.0 / 3.5 mm a po zamknięciu 1.0 ~ 1.8 mm, przed zamknięciem 3.0 / 3.5 / 3.8 mm po zamknięciu 1.2 ~ 2, przed zamknięciem 3.5 / 3.8 / 4.2 mm po zamknięciu 1.5 ~ 2.25 mm; pasujący do uniwersalnej rękojeści, z możliwością wymiany ładunku w trzonie - do 7 wystrzałów. </t>
    </r>
  </si>
  <si>
    <r>
      <rPr>
        <b/>
        <sz val="10"/>
        <color rgb="FF000000"/>
        <rFont val="Arial"/>
        <family val="2"/>
        <charset val="238"/>
      </rPr>
      <t xml:space="preserve">Trzon z ładunkiem </t>
    </r>
    <r>
      <rPr>
        <sz val="10"/>
        <color rgb="FF000000"/>
        <rFont val="Arial"/>
        <family val="2"/>
        <charset val="238"/>
      </rPr>
      <t>do staplera laparoskopowego, zamykająco-tnący (nóż w trzonie), zapewniający kontrolę</t>
    </r>
    <r>
      <rPr>
        <sz val="10"/>
        <color theme="1"/>
        <rFont val="Arial"/>
        <family val="2"/>
        <charset val="238"/>
      </rPr>
      <t xml:space="preserve"> kompresji tkanki na całej długości zespolenia, </t>
    </r>
    <r>
      <rPr>
        <sz val="10"/>
        <color rgb="FF000000"/>
        <rFont val="Arial"/>
        <family val="2"/>
        <charset val="238"/>
      </rPr>
      <t>umieszczający 6 rzędów tytanowych zszywek (3 + 3), posiadający możliwość zginania (artykulacji) w dwie strony o  15,30,45 stopni,</t>
    </r>
    <r>
      <rPr>
        <b/>
        <sz val="10"/>
        <color rgb="FF000000"/>
        <rFont val="Arial"/>
        <family val="2"/>
        <charset val="238"/>
      </rPr>
      <t xml:space="preserve"> o długości linii zszywek 60 mm</t>
    </r>
    <r>
      <rPr>
        <sz val="10"/>
        <color rgb="FF000000"/>
        <rFont val="Arial"/>
        <family val="2"/>
        <charset val="238"/>
      </rPr>
      <t xml:space="preserve">, o wysokości zszywek przed zamknięciem 2.5 / 3.0 / 3.5 mm a po zamknięciu 1.0 ~ 1.8 mm, przed zamknięciem 3.0 / 3.5 / 3.8 mm po zamknięciu 1.2 ~ 2 mm, przed zamknięciem 3.5 / 3.8 / 4.2 mm po zamknięciu 1.5 ~ 2.25 mm; pasujący do uniwersalnej rękojeści, z możliwością wymiany ładunku w trzonie -  do 7 wystrzałów.  </t>
    </r>
  </si>
  <si>
    <r>
      <rPr>
        <b/>
        <sz val="10"/>
        <color rgb="FF000000"/>
        <rFont val="Arial"/>
        <family val="2"/>
        <charset val="238"/>
      </rPr>
      <t>Ładunki jednorazowe do staplerów laparoskopowych</t>
    </r>
    <r>
      <rPr>
        <sz val="10"/>
        <color rgb="FF000000"/>
        <rFont val="Arial"/>
        <family val="2"/>
        <charset val="238"/>
      </rPr>
      <t xml:space="preserve"> z 6 rzędami tytanowych zszywek (3 + 3), kompatybilne z trzonami laparoskopowymi.  Ładunek o dł. linii zszywek 45 mm: o wysokości zszywek przed zamknięciem 2,0 / 2,5 / 3,0 a po zamknięciu 0,88 ~ 1,5, przed zamknięciem 2.5 / 3.0 / 3.5 mm a po zamknięciu 1.0 ~ 1.8 mm, przed zamknięciem 3.0 / 3.5 / 3.8 mm po zamknięciu 1.2 ~ 2, przed zamknięciem 3.5 / 3.8 / 4.2 mm po zamknięciu 1.5 ~ 2.25 mm;  Ładunek o dł. linii zszywek 60 mm: 2.5 / 3.0 / 3.5 mm a po zamknięciu 1.0 ~ 1.8 mm, przed zamknięciem 3.0 / 3.5 / 3.8 mm po zamknięciu 1.2 ~ 2, przed zamknięciem 3.5 / 3.8 / 4.2 mm po zamknięciu 1.5 ~ 2.25 mm; </t>
    </r>
  </si>
  <si>
    <t>ZP/97/2024  ZAŁĄCZNIK NR 2  FORMULARZ ASORTYMENTOWO - CENOWY</t>
  </si>
  <si>
    <t xml:space="preserve">   ZP/97/2024 Pakiet nr 10 Siatki niewchłanialne  - sprzęt dla Bloku Chirurgicznego</t>
  </si>
  <si>
    <t xml:space="preserve">  ZP/97/2024  Pakiet nr 2 Jednorazowe staplery - sprzęt dla Bloku Chirurgicznego</t>
  </si>
  <si>
    <t>Lp.</t>
  </si>
  <si>
    <t>Jm.</t>
  </si>
  <si>
    <t>Cena jednostkowa brutto</t>
  </si>
  <si>
    <t>Wartość brutto</t>
  </si>
  <si>
    <t>1.</t>
  </si>
  <si>
    <t xml:space="preserve">UWAGA: WYMAGANE UŻYCZENIE </t>
  </si>
  <si>
    <t xml:space="preserve">Automatyczny, wielorazowy stapler oraz adapterów w 3 długościach do wyboru, kompatybilnych z nakładkami w pozycji nr. 1.                                                          Należy podać wartość brutto użyczanego sprzętu w złotych. </t>
  </si>
  <si>
    <t xml:space="preserve">     ZP/97/2024 Pakiet nr 3 Sprzęt jednorazowy- sprzęt dla Bloku Chirurgicznego</t>
  </si>
  <si>
    <t xml:space="preserve"> Wartość brutto za 2 sztuki użyczanego sprzętu w złotych:</t>
  </si>
  <si>
    <t>Zamawiający wymaga przekazania na zasadzie użyczenia, na zasadach określonych we wzorze umowy dwóch generatorów elektrochirurgicznych</t>
  </si>
  <si>
    <t xml:space="preserve">Generator elektrochirurgiczny, kompatybilny z produktami wymienionymi  w pozycji 5-9.                                               Należy podać wartość brutto użyczanego sprzętu w złotych. </t>
  </si>
  <si>
    <t xml:space="preserve"> Wartość brutto użyczanego urządzenia w złotych:</t>
  </si>
  <si>
    <t>Zamawiający wymaga przekazania na zasadzie użyczenia, na zasadach określonych we wzorze umowy automatycznego , wielorazowego staplera oraz adapterów w 3 długościach</t>
  </si>
  <si>
    <t>ZP/97/2024  AKTUALIZACJA_ZAŁĄCZNIK NR 2 - FORMULARZ ASORTYMENTOWO - CENOWY</t>
  </si>
  <si>
    <t>AKTUALIZACJA_ZP/97/2024 Pakiet nr 5 Siatki- sprzęt dla Bloku Chirurgicznego</t>
  </si>
  <si>
    <t>7</t>
  </si>
  <si>
    <t>9</t>
  </si>
  <si>
    <t>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</si>
</sst>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0.00\ &quot;zł&quot;;[Red]\-#,##0.00\ &quot;zł&quot;"/>
    <numFmt numFmtId="44" formatCode="_-* #,##0.00\ &quot;zł&quot;_-;\-* #,##0.00\ &quot;zł&quot;_-;_-* &quot;-&quot;??\ &quot;zł&quot;_-;_-@_-"/>
    <numFmt numFmtId="43" formatCode="_-* #,##0.00_-;\-* #,##0.00_-;_-* &quot;-&quot;??_-;_-@_-"/>
    <numFmt numFmtId="164" formatCode="#,##0.00\ &quot;zł&quot;"/>
    <numFmt numFmtId="165" formatCode="[$-415]General"/>
    <numFmt numFmtId="166" formatCode="_-* #,##0.00\ [$zł-415]_-;\-* #,##0.00\ [$zł-415]_-;_-* &quot;-&quot;??\ [$zł-415]_-;_-@_-"/>
  </numFmts>
  <fonts count="55">
    <font>
      <sz val="11"/>
      <color theme="1"/>
      <name val="Calibri"/>
      <family val="2"/>
      <charset val="238"/>
      <scheme val="minor"/>
    </font>
    <font>
      <sz val="10"/>
      <name val="Arial CE"/>
      <charset val="238"/>
    </font>
    <font>
      <sz val="10"/>
      <name val="Calibri"/>
      <family val="2"/>
      <charset val="238"/>
      <scheme val="minor"/>
    </font>
    <font>
      <sz val="10"/>
      <color theme="1"/>
      <name val="Calibri"/>
      <family val="2"/>
      <charset val="238"/>
      <scheme val="minor"/>
    </font>
    <font>
      <sz val="10"/>
      <name val="Arial"/>
      <family val="2"/>
      <charset val="238"/>
    </font>
    <font>
      <b/>
      <sz val="10"/>
      <name val="Calibri"/>
      <family val="2"/>
      <charset val="238"/>
      <scheme val="minor"/>
    </font>
    <font>
      <b/>
      <sz val="9"/>
      <name val="Calibri"/>
      <family val="2"/>
      <charset val="238"/>
      <scheme val="minor"/>
    </font>
    <font>
      <i/>
      <sz val="9"/>
      <name val="Calibri"/>
      <family val="2"/>
      <charset val="238"/>
      <scheme val="minor"/>
    </font>
    <font>
      <i/>
      <sz val="10"/>
      <name val="Calibri"/>
      <family val="2"/>
      <charset val="238"/>
      <scheme val="minor"/>
    </font>
    <font>
      <sz val="10"/>
      <name val="Tahoma"/>
      <family val="2"/>
      <charset val="238"/>
    </font>
    <font>
      <sz val="10"/>
      <color indexed="55"/>
      <name val="Calibri"/>
      <family val="2"/>
      <charset val="238"/>
      <scheme val="minor"/>
    </font>
    <font>
      <sz val="10"/>
      <color theme="1"/>
      <name val="Arial"/>
      <family val="2"/>
      <charset val="238"/>
    </font>
    <font>
      <sz val="10"/>
      <color rgb="FF000000"/>
      <name val="Arial"/>
      <family val="2"/>
      <charset val="238"/>
    </font>
    <font>
      <sz val="11"/>
      <color theme="1"/>
      <name val="Calibri"/>
      <family val="2"/>
      <charset val="238"/>
      <scheme val="minor"/>
    </font>
    <font>
      <b/>
      <sz val="11"/>
      <color theme="1"/>
      <name val="Calibri"/>
      <family val="2"/>
      <charset val="238"/>
      <scheme val="minor"/>
    </font>
    <font>
      <sz val="10"/>
      <color rgb="FF000000"/>
      <name val="Arial1"/>
      <charset val="238"/>
    </font>
    <font>
      <sz val="10"/>
      <name val="Arial CE"/>
      <family val="2"/>
      <charset val="238"/>
    </font>
    <font>
      <sz val="7.5"/>
      <color rgb="FF000000"/>
      <name val="Calibri"/>
      <family val="2"/>
      <charset val="238"/>
      <scheme val="minor"/>
    </font>
    <font>
      <sz val="12"/>
      <color theme="1"/>
      <name val="Calibri"/>
      <family val="2"/>
      <charset val="238"/>
      <scheme val="minor"/>
    </font>
    <font>
      <sz val="8"/>
      <color theme="1"/>
      <name val="Arial"/>
      <family val="2"/>
      <charset val="238"/>
    </font>
    <font>
      <sz val="11"/>
      <color theme="1"/>
      <name val="Calibri"/>
      <family val="2"/>
      <scheme val="minor"/>
    </font>
    <font>
      <sz val="8"/>
      <name val="Tahoma"/>
      <family val="2"/>
      <charset val="238"/>
    </font>
    <font>
      <sz val="9"/>
      <name val="Calibri Light"/>
      <family val="1"/>
      <charset val="238"/>
      <scheme val="major"/>
    </font>
    <font>
      <sz val="11"/>
      <name val="Tahoma"/>
      <family val="2"/>
      <charset val="238"/>
    </font>
    <font>
      <sz val="12"/>
      <name val="Tahoma"/>
      <family val="2"/>
      <charset val="238"/>
    </font>
    <font>
      <i/>
      <sz val="9"/>
      <name val="Calibri Light"/>
      <family val="1"/>
      <charset val="238"/>
      <scheme val="major"/>
    </font>
    <font>
      <sz val="12"/>
      <color theme="1"/>
      <name val="Arial"/>
      <family val="2"/>
      <charset val="238"/>
    </font>
    <font>
      <b/>
      <sz val="10"/>
      <color theme="1"/>
      <name val="Calibri"/>
      <family val="2"/>
      <charset val="238"/>
      <scheme val="minor"/>
    </font>
    <font>
      <sz val="10"/>
      <color theme="1"/>
      <name val="Arial"/>
      <family val="2"/>
    </font>
    <font>
      <sz val="11"/>
      <color rgb="FFFF0000"/>
      <name val="Calibri"/>
      <family val="2"/>
      <charset val="238"/>
      <scheme val="minor"/>
    </font>
    <font>
      <b/>
      <sz val="10"/>
      <name val="Arial"/>
      <family val="2"/>
      <charset val="238"/>
    </font>
    <font>
      <b/>
      <sz val="12"/>
      <color theme="1"/>
      <name val="Calibri"/>
      <family val="2"/>
      <charset val="238"/>
      <scheme val="minor"/>
    </font>
    <font>
      <b/>
      <sz val="12"/>
      <color theme="1"/>
      <name val="Arial"/>
      <family val="2"/>
      <charset val="238"/>
    </font>
    <font>
      <b/>
      <sz val="11"/>
      <name val="Calibri"/>
      <family val="2"/>
      <charset val="238"/>
      <scheme val="minor"/>
    </font>
    <font>
      <i/>
      <sz val="11"/>
      <name val="Calibri"/>
      <family val="2"/>
      <charset val="238"/>
      <scheme val="minor"/>
    </font>
    <font>
      <sz val="12"/>
      <name val="Arial"/>
      <family val="2"/>
      <charset val="238"/>
    </font>
    <font>
      <b/>
      <sz val="12"/>
      <name val="Arial"/>
      <family val="2"/>
      <charset val="238"/>
    </font>
    <font>
      <sz val="10"/>
      <color rgb="FFFF0000"/>
      <name val="Arial"/>
      <family val="2"/>
      <charset val="238"/>
    </font>
    <font>
      <u/>
      <sz val="10"/>
      <name val="Arial"/>
      <family val="2"/>
      <charset val="238"/>
    </font>
    <font>
      <b/>
      <i/>
      <sz val="10"/>
      <name val="Arial"/>
      <family val="2"/>
      <charset val="238"/>
    </font>
    <font>
      <b/>
      <sz val="10"/>
      <color theme="1"/>
      <name val="Arial"/>
      <family val="2"/>
      <charset val="238"/>
    </font>
    <font>
      <b/>
      <sz val="8"/>
      <color theme="1"/>
      <name val="Arial"/>
      <family val="2"/>
      <charset val="238"/>
    </font>
    <font>
      <b/>
      <i/>
      <sz val="11"/>
      <name val="Calibri"/>
      <family val="2"/>
      <charset val="238"/>
      <scheme val="minor"/>
    </font>
    <font>
      <sz val="10"/>
      <color indexed="8"/>
      <name val="Arial"/>
      <family val="2"/>
      <charset val="238"/>
    </font>
    <font>
      <b/>
      <sz val="10"/>
      <color rgb="FF000000"/>
      <name val="Arial"/>
      <family val="2"/>
      <charset val="238"/>
    </font>
    <font>
      <b/>
      <sz val="9"/>
      <color theme="1"/>
      <name val="Arial"/>
      <family val="2"/>
      <charset val="238"/>
    </font>
    <font>
      <sz val="9"/>
      <color theme="1"/>
      <name val="Arial"/>
      <family val="2"/>
      <charset val="238"/>
    </font>
    <font>
      <sz val="9"/>
      <color theme="1"/>
      <name val="Calibri"/>
      <family val="2"/>
      <charset val="238"/>
      <scheme val="minor"/>
    </font>
    <font>
      <b/>
      <sz val="9"/>
      <color theme="1"/>
      <name val="Tahoma"/>
      <family val="2"/>
      <charset val="238"/>
    </font>
    <font>
      <sz val="9"/>
      <name val="Tahoma"/>
      <family val="2"/>
      <charset val="238"/>
    </font>
    <font>
      <sz val="7.5"/>
      <name val="Tahoma"/>
      <family val="2"/>
      <charset val="238"/>
    </font>
    <font>
      <b/>
      <sz val="7.5"/>
      <name val="Tahoma"/>
      <family val="2"/>
      <charset val="238"/>
    </font>
    <font>
      <b/>
      <sz val="12"/>
      <color rgb="FFFF0000"/>
      <name val="Arial"/>
      <family val="2"/>
      <charset val="238"/>
    </font>
    <font>
      <b/>
      <sz val="10"/>
      <color rgb="FFFF0000"/>
      <name val="Arial"/>
      <family val="2"/>
      <charset val="238"/>
    </font>
    <font>
      <b/>
      <sz val="8"/>
      <color rgb="FFFF0000"/>
      <name val="Arial"/>
      <family val="2"/>
      <charset val="238"/>
    </font>
  </fonts>
  <fills count="13">
    <fill>
      <patternFill patternType="none"/>
    </fill>
    <fill>
      <patternFill patternType="gray125"/>
    </fill>
    <fill>
      <patternFill patternType="solid">
        <fgColor theme="9" tint="0.79998168889431442"/>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6"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theme="0" tint="-4.9989318521683403E-2"/>
      </left>
      <right style="thin">
        <color theme="0" tint="-4.9989318521683403E-2"/>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s>
  <cellStyleXfs count="24">
    <xf numFmtId="0" fontId="0" fillId="0" borderId="0"/>
    <xf numFmtId="0" fontId="1" fillId="0" borderId="0"/>
    <xf numFmtId="0" fontId="4" fillId="0" borderId="0"/>
    <xf numFmtId="0" fontId="1" fillId="0" borderId="0"/>
    <xf numFmtId="0" fontId="4" fillId="0" borderId="0"/>
    <xf numFmtId="0" fontId="4" fillId="0" borderId="0"/>
    <xf numFmtId="0" fontId="4" fillId="0" borderId="0"/>
    <xf numFmtId="44" fontId="1" fillId="0" borderId="0" applyFont="0" applyFill="0" applyBorder="0" applyAlignment="0" applyProtection="0"/>
    <xf numFmtId="0" fontId="4" fillId="0" borderId="0"/>
    <xf numFmtId="43" fontId="13" fillId="0" borderId="0" applyFont="0" applyFill="0" applyBorder="0" applyAlignment="0" applyProtection="0"/>
    <xf numFmtId="165" fontId="15" fillId="0" borderId="0"/>
    <xf numFmtId="0" fontId="16" fillId="0" borderId="0"/>
    <xf numFmtId="44" fontId="13" fillId="0" borderId="0" applyFont="0" applyFill="0" applyBorder="0" applyAlignment="0" applyProtection="0"/>
    <xf numFmtId="9" fontId="13" fillId="0" borderId="0" applyFont="0" applyFill="0" applyBorder="0" applyAlignment="0" applyProtection="0"/>
    <xf numFmtId="0" fontId="20" fillId="0" borderId="0"/>
    <xf numFmtId="0" fontId="1" fillId="0" borderId="0"/>
    <xf numFmtId="0" fontId="28" fillId="0" borderId="0"/>
    <xf numFmtId="43" fontId="28" fillId="0" borderId="0" applyFont="0" applyFill="0" applyBorder="0" applyAlignment="0" applyProtection="0"/>
    <xf numFmtId="0" fontId="13" fillId="0" borderId="0"/>
    <xf numFmtId="0" fontId="20" fillId="0" borderId="0"/>
    <xf numFmtId="0" fontId="4" fillId="0" borderId="0"/>
    <xf numFmtId="43" fontId="20" fillId="0" borderId="0" applyFont="0" applyFill="0" applyBorder="0" applyAlignment="0" applyProtection="0"/>
    <xf numFmtId="0" fontId="20" fillId="0" borderId="0"/>
    <xf numFmtId="0" fontId="16" fillId="0" borderId="0"/>
  </cellStyleXfs>
  <cellXfs count="228">
    <xf numFmtId="0" fontId="0" fillId="0" borderId="0" xfId="0"/>
    <xf numFmtId="0" fontId="5" fillId="2" borderId="1" xfId="2" applyFont="1" applyFill="1" applyBorder="1" applyAlignment="1">
      <alignment horizontal="center" vertical="center" wrapText="1"/>
    </xf>
    <xf numFmtId="2" fontId="6" fillId="2" borderId="1" xfId="3" applyNumberFormat="1" applyFont="1" applyFill="1" applyBorder="1" applyAlignment="1">
      <alignment horizontal="center" vertical="center" wrapText="1"/>
    </xf>
    <xf numFmtId="0" fontId="7" fillId="2" borderId="1" xfId="6" quotePrefix="1" applyFont="1" applyFill="1" applyBorder="1" applyAlignment="1">
      <alignment horizontal="center" vertical="center" wrapText="1"/>
    </xf>
    <xf numFmtId="0" fontId="7" fillId="2" borderId="1" xfId="2" quotePrefix="1" applyFont="1" applyFill="1" applyBorder="1" applyAlignment="1">
      <alignment horizontal="center" vertical="center" wrapText="1"/>
    </xf>
    <xf numFmtId="0" fontId="7" fillId="2" borderId="1" xfId="4" quotePrefix="1" applyFont="1" applyFill="1" applyBorder="1" applyAlignment="1">
      <alignment horizontal="center" vertical="center" wrapText="1"/>
    </xf>
    <xf numFmtId="0" fontId="2" fillId="0" borderId="1" xfId="1" applyFont="1" applyBorder="1" applyAlignment="1">
      <alignment horizontal="left" vertical="center" wrapText="1"/>
    </xf>
    <xf numFmtId="0" fontId="2" fillId="0" borderId="1" xfId="2" applyFont="1" applyBorder="1" applyAlignment="1">
      <alignment horizontal="center" vertical="center"/>
    </xf>
    <xf numFmtId="44" fontId="2" fillId="0" borderId="1" xfId="7" applyFont="1" applyFill="1" applyBorder="1" applyAlignment="1">
      <alignment horizontal="center" vertical="center"/>
    </xf>
    <xf numFmtId="44" fontId="2" fillId="0" borderId="1" xfId="7" applyFont="1" applyFill="1" applyBorder="1" applyAlignment="1">
      <alignment horizontal="right" vertical="center"/>
    </xf>
    <xf numFmtId="1" fontId="2" fillId="0" borderId="1" xfId="2" applyNumberFormat="1" applyFont="1" applyBorder="1" applyAlignment="1">
      <alignment horizontal="center" vertical="center"/>
    </xf>
    <xf numFmtId="1" fontId="2" fillId="0" borderId="1" xfId="7" applyNumberFormat="1" applyFont="1" applyFill="1" applyBorder="1" applyAlignment="1">
      <alignment horizontal="center" vertical="center"/>
    </xf>
    <xf numFmtId="0" fontId="8" fillId="0" borderId="1" xfId="4" quotePrefix="1" applyFont="1" applyBorder="1" applyAlignment="1">
      <alignment horizontal="center" vertical="center" wrapText="1"/>
    </xf>
    <xf numFmtId="0" fontId="9" fillId="0" borderId="0" xfId="0" applyFont="1" applyAlignment="1">
      <alignment horizontal="right" vertical="center"/>
    </xf>
    <xf numFmtId="0" fontId="5" fillId="0" borderId="0" xfId="0" applyFont="1" applyAlignment="1">
      <alignment horizontal="left" vertical="center"/>
    </xf>
    <xf numFmtId="0" fontId="5" fillId="0" borderId="0" xfId="0" applyFont="1" applyAlignment="1">
      <alignment horizontal="center" vertical="center"/>
    </xf>
    <xf numFmtId="0" fontId="2" fillId="0" borderId="0" xfId="3" applyFont="1" applyAlignment="1">
      <alignment horizontal="center" vertical="center"/>
    </xf>
    <xf numFmtId="44" fontId="5" fillId="3" borderId="1" xfId="8" applyNumberFormat="1" applyFont="1" applyFill="1" applyBorder="1" applyAlignment="1">
      <alignment vertical="center"/>
    </xf>
    <xf numFmtId="0" fontId="5" fillId="0" borderId="0" xfId="2" applyFont="1" applyAlignment="1">
      <alignment vertical="center"/>
    </xf>
    <xf numFmtId="0" fontId="10" fillId="0" borderId="0" xfId="8" applyFont="1" applyAlignment="1">
      <alignment vertical="center"/>
    </xf>
    <xf numFmtId="0" fontId="5" fillId="0" borderId="0" xfId="8" applyFont="1" applyAlignment="1">
      <alignment horizontal="center" vertical="center"/>
    </xf>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1" applyFont="1" applyBorder="1" applyAlignment="1">
      <alignment horizontal="center" vertical="center" wrapText="1"/>
    </xf>
    <xf numFmtId="44" fontId="2" fillId="3" borderId="1" xfId="7" applyFont="1" applyFill="1" applyBorder="1" applyAlignment="1">
      <alignment horizontal="center" vertical="center" wrapText="1"/>
    </xf>
    <xf numFmtId="0" fontId="11" fillId="0" borderId="1" xfId="0" applyFont="1" applyBorder="1" applyAlignment="1">
      <alignment horizontal="left" vertical="center" wrapText="1"/>
    </xf>
    <xf numFmtId="44" fontId="5" fillId="3" borderId="4" xfId="8" applyNumberFormat="1" applyFont="1" applyFill="1" applyBorder="1" applyAlignment="1">
      <alignment vertical="center"/>
    </xf>
    <xf numFmtId="0" fontId="7" fillId="2" borderId="1" xfId="5" quotePrefix="1" applyFont="1" applyFill="1" applyBorder="1" applyAlignment="1">
      <alignment horizontal="center" vertical="center" wrapText="1"/>
    </xf>
    <xf numFmtId="0" fontId="12" fillId="0" borderId="1" xfId="0" applyFont="1" applyBorder="1" applyAlignment="1">
      <alignment horizontal="center" vertical="center" wrapText="1"/>
    </xf>
    <xf numFmtId="164" fontId="11" fillId="3" borderId="1" xfId="0" applyNumberFormat="1" applyFont="1" applyFill="1" applyBorder="1" applyAlignment="1">
      <alignment horizontal="center" vertical="center" wrapText="1"/>
    </xf>
    <xf numFmtId="44" fontId="2" fillId="3" borderId="1" xfId="7" applyFont="1" applyFill="1" applyBorder="1" applyAlignment="1">
      <alignment vertical="center" wrapText="1"/>
    </xf>
    <xf numFmtId="165" fontId="17" fillId="0" borderId="1" xfId="10" applyFont="1" applyBorder="1" applyAlignment="1">
      <alignment horizontal="left" vertical="top" wrapText="1" shrinkToFit="1"/>
    </xf>
    <xf numFmtId="0" fontId="2" fillId="0" borderId="1" xfId="2" applyFont="1" applyBorder="1" applyAlignment="1">
      <alignment vertical="center" textRotation="90"/>
    </xf>
    <xf numFmtId="0" fontId="14" fillId="0" borderId="1" xfId="0" applyFont="1" applyBorder="1"/>
    <xf numFmtId="0" fontId="18" fillId="0" borderId="0" xfId="0" applyFont="1"/>
    <xf numFmtId="0" fontId="18" fillId="4" borderId="0" xfId="0" applyFont="1" applyFill="1"/>
    <xf numFmtId="0" fontId="0" fillId="4" borderId="0" xfId="0" applyFill="1"/>
    <xf numFmtId="0" fontId="5" fillId="0" borderId="1" xfId="2" applyFont="1" applyBorder="1" applyAlignment="1">
      <alignment horizontal="center" vertical="center" wrapText="1"/>
    </xf>
    <xf numFmtId="0" fontId="2" fillId="0" borderId="5" xfId="1" applyFont="1" applyBorder="1" applyAlignment="1">
      <alignment horizontal="left" vertical="center" wrapText="1"/>
    </xf>
    <xf numFmtId="44" fontId="2" fillId="4" borderId="1" xfId="7" applyFont="1" applyFill="1" applyBorder="1" applyAlignment="1">
      <alignment horizontal="center" vertical="center" wrapText="1"/>
    </xf>
    <xf numFmtId="0" fontId="2" fillId="0" borderId="1" xfId="7" applyNumberFormat="1" applyFont="1" applyFill="1" applyBorder="1" applyAlignment="1">
      <alignment horizontal="right" vertical="center"/>
    </xf>
    <xf numFmtId="44" fontId="0" fillId="0" borderId="1" xfId="0" applyNumberFormat="1" applyBorder="1" applyAlignment="1">
      <alignment horizontal="center" vertical="center"/>
    </xf>
    <xf numFmtId="0" fontId="4" fillId="0" borderId="1" xfId="0" applyFont="1" applyBorder="1" applyAlignment="1">
      <alignment horizontal="left" vertical="center" wrapText="1"/>
    </xf>
    <xf numFmtId="49" fontId="19"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2" fontId="19" fillId="0" borderId="1" xfId="0" applyNumberFormat="1" applyFont="1" applyBorder="1" applyAlignment="1">
      <alignment horizontal="center" vertical="center" wrapText="1"/>
    </xf>
    <xf numFmtId="166" fontId="19" fillId="0" borderId="1" xfId="12" applyNumberFormat="1" applyFont="1" applyFill="1" applyBorder="1" applyAlignment="1">
      <alignment horizontal="center" vertical="center" wrapText="1"/>
    </xf>
    <xf numFmtId="0" fontId="21" fillId="4" borderId="1" xfId="14" applyFont="1" applyFill="1" applyBorder="1" applyAlignment="1">
      <alignment horizontal="center" vertical="center"/>
    </xf>
    <xf numFmtId="0" fontId="22" fillId="0" borderId="1" xfId="1" applyFont="1" applyBorder="1" applyAlignment="1">
      <alignment horizontal="left" vertical="center" wrapText="1"/>
    </xf>
    <xf numFmtId="0" fontId="24" fillId="0" borderId="1" xfId="15" applyFont="1" applyBorder="1" applyAlignment="1">
      <alignment horizontal="center" vertical="center"/>
    </xf>
    <xf numFmtId="44" fontId="23" fillId="4" borderId="1" xfId="7" applyFont="1" applyFill="1" applyBorder="1" applyAlignment="1">
      <alignment horizontal="center" vertical="center" wrapText="1"/>
    </xf>
    <xf numFmtId="44" fontId="23" fillId="0" borderId="1" xfId="7" applyFont="1" applyFill="1" applyBorder="1" applyAlignment="1">
      <alignment horizontal="right" vertical="center"/>
    </xf>
    <xf numFmtId="0" fontId="25" fillId="0" borderId="1" xfId="4" quotePrefix="1" applyFont="1" applyBorder="1" applyAlignment="1">
      <alignment horizontal="center" vertical="center" wrapText="1"/>
    </xf>
    <xf numFmtId="0" fontId="26" fillId="0" borderId="1" xfId="0" applyFont="1" applyBorder="1" applyAlignment="1">
      <alignment horizontal="center" vertical="center" wrapText="1"/>
    </xf>
    <xf numFmtId="0" fontId="0" fillId="0" borderId="1" xfId="0" applyBorder="1"/>
    <xf numFmtId="166" fontId="19" fillId="0" borderId="1" xfId="0" applyNumberFormat="1" applyFont="1" applyBorder="1" applyAlignment="1">
      <alignment horizontal="center" vertical="center" wrapText="1"/>
    </xf>
    <xf numFmtId="0" fontId="2" fillId="0" borderId="1" xfId="2" applyFont="1" applyBorder="1" applyAlignment="1">
      <alignment horizontal="center" vertical="center" wrapText="1"/>
    </xf>
    <xf numFmtId="0" fontId="2" fillId="0" borderId="1" xfId="3" applyFont="1" applyBorder="1" applyAlignment="1">
      <alignment horizontal="center" vertical="center"/>
    </xf>
    <xf numFmtId="44" fontId="0" fillId="0" borderId="0" xfId="0" applyNumberFormat="1"/>
    <xf numFmtId="164" fontId="2" fillId="0" borderId="1" xfId="7" applyNumberFormat="1" applyFont="1" applyFill="1" applyBorder="1" applyAlignment="1">
      <alignment horizontal="center" vertical="center"/>
    </xf>
    <xf numFmtId="0" fontId="2" fillId="0" borderId="2" xfId="1" applyFont="1" applyBorder="1" applyAlignment="1">
      <alignment horizontal="center" vertical="center" wrapText="1"/>
    </xf>
    <xf numFmtId="9" fontId="0" fillId="0" borderId="1" xfId="0" applyNumberFormat="1" applyBorder="1"/>
    <xf numFmtId="0" fontId="29" fillId="5" borderId="0" xfId="0" applyFont="1" applyFill="1"/>
    <xf numFmtId="0" fontId="2" fillId="0" borderId="0" xfId="2" applyFont="1" applyAlignment="1">
      <alignment horizontal="center" vertical="center"/>
    </xf>
    <xf numFmtId="0" fontId="30" fillId="0" borderId="1" xfId="0" applyFont="1" applyBorder="1" applyAlignment="1">
      <alignment horizontal="center" vertical="center" wrapText="1"/>
    </xf>
    <xf numFmtId="0" fontId="2" fillId="0" borderId="2" xfId="3" applyFont="1" applyBorder="1" applyAlignment="1">
      <alignment horizontal="center" vertical="center"/>
    </xf>
    <xf numFmtId="44" fontId="2" fillId="0" borderId="2" xfId="7" applyFont="1" applyFill="1" applyBorder="1" applyAlignment="1">
      <alignment horizontal="right" vertical="center"/>
    </xf>
    <xf numFmtId="1" fontId="0" fillId="0" borderId="0" xfId="0" applyNumberFormat="1"/>
    <xf numFmtId="8" fontId="0" fillId="0" borderId="0" xfId="0" applyNumberFormat="1"/>
    <xf numFmtId="1" fontId="2" fillId="3" borderId="1" xfId="2" applyNumberFormat="1" applyFont="1" applyFill="1" applyBorder="1" applyAlignment="1">
      <alignment horizontal="center" vertical="center"/>
    </xf>
    <xf numFmtId="44" fontId="5" fillId="7" borderId="4" xfId="8" applyNumberFormat="1" applyFont="1" applyFill="1" applyBorder="1" applyAlignment="1">
      <alignment vertical="center"/>
    </xf>
    <xf numFmtId="0" fontId="30" fillId="0" borderId="1" xfId="0" applyFont="1" applyBorder="1" applyAlignment="1">
      <alignment horizontal="center" vertical="center"/>
    </xf>
    <xf numFmtId="0" fontId="33" fillId="2" borderId="1" xfId="2" applyFont="1" applyFill="1" applyBorder="1" applyAlignment="1">
      <alignment horizontal="center" vertical="center" wrapText="1"/>
    </xf>
    <xf numFmtId="2" fontId="33" fillId="2" borderId="1" xfId="3" applyNumberFormat="1" applyFont="1" applyFill="1" applyBorder="1" applyAlignment="1">
      <alignment horizontal="center" vertical="center" wrapText="1"/>
    </xf>
    <xf numFmtId="0" fontId="34" fillId="2" borderId="1" xfId="4" quotePrefix="1" applyFont="1" applyFill="1" applyBorder="1" applyAlignment="1">
      <alignment horizontal="center" vertical="center" wrapText="1"/>
    </xf>
    <xf numFmtId="0" fontId="34" fillId="2" borderId="1" xfId="5" quotePrefix="1" applyFont="1" applyFill="1" applyBorder="1" applyAlignment="1">
      <alignment horizontal="center" vertical="center" wrapText="1"/>
    </xf>
    <xf numFmtId="0" fontId="34" fillId="2" borderId="1" xfId="6" quotePrefix="1" applyFont="1" applyFill="1" applyBorder="1" applyAlignment="1">
      <alignment horizontal="center" vertical="center" wrapText="1"/>
    </xf>
    <xf numFmtId="0" fontId="34" fillId="2" borderId="1" xfId="2" quotePrefix="1" applyFont="1" applyFill="1" applyBorder="1" applyAlignment="1">
      <alignment horizontal="center" vertical="center" wrapText="1"/>
    </xf>
    <xf numFmtId="0" fontId="0" fillId="0" borderId="0" xfId="0" applyAlignment="1">
      <alignment horizontal="left" vertical="top"/>
    </xf>
    <xf numFmtId="0" fontId="35" fillId="4" borderId="0" xfId="0" applyFont="1" applyFill="1" applyAlignment="1">
      <alignment horizontal="left" vertical="top"/>
    </xf>
    <xf numFmtId="0" fontId="36" fillId="4" borderId="10" xfId="0" applyFont="1" applyFill="1" applyBorder="1" applyAlignment="1">
      <alignment horizontal="center" vertical="center"/>
    </xf>
    <xf numFmtId="0" fontId="36" fillId="4" borderId="0" xfId="0" applyFont="1" applyFill="1" applyAlignment="1">
      <alignment horizontal="center" vertical="center"/>
    </xf>
    <xf numFmtId="0" fontId="0" fillId="0" borderId="0" xfId="0" applyAlignment="1">
      <alignment horizontal="left" vertical="top" wrapText="1"/>
    </xf>
    <xf numFmtId="0" fontId="35" fillId="9" borderId="2" xfId="0" applyFont="1" applyFill="1" applyBorder="1" applyAlignment="1">
      <alignment horizontal="left" vertical="top" wrapText="1"/>
    </xf>
    <xf numFmtId="0" fontId="4" fillId="4" borderId="2" xfId="0" applyFont="1" applyFill="1" applyBorder="1" applyAlignment="1">
      <alignment horizontal="center" vertical="center" wrapText="1"/>
    </xf>
    <xf numFmtId="0" fontId="36" fillId="4" borderId="2" xfId="0" applyFont="1" applyFill="1" applyBorder="1" applyAlignment="1">
      <alignment horizontal="center" vertical="center" wrapText="1"/>
    </xf>
    <xf numFmtId="164" fontId="11" fillId="4" borderId="1" xfId="0" applyNumberFormat="1" applyFont="1" applyFill="1" applyBorder="1" applyAlignment="1">
      <alignment horizontal="left" vertical="top" wrapText="1"/>
    </xf>
    <xf numFmtId="0" fontId="11" fillId="4" borderId="1" xfId="0" applyFont="1" applyFill="1" applyBorder="1" applyAlignment="1">
      <alignment horizontal="left" vertical="top" wrapText="1"/>
    </xf>
    <xf numFmtId="0" fontId="0" fillId="3" borderId="1" xfId="0" applyFill="1" applyBorder="1" applyAlignment="1">
      <alignment horizontal="center" vertical="center"/>
    </xf>
    <xf numFmtId="164" fontId="0" fillId="7" borderId="1" xfId="0" applyNumberFormat="1" applyFill="1" applyBorder="1"/>
    <xf numFmtId="44" fontId="0" fillId="7" borderId="1" xfId="0" applyNumberFormat="1" applyFill="1" applyBorder="1"/>
    <xf numFmtId="0" fontId="27" fillId="4" borderId="3" xfId="0" applyFont="1" applyFill="1" applyBorder="1" applyAlignment="1">
      <alignment horizontal="left" vertical="top" wrapText="1"/>
    </xf>
    <xf numFmtId="0" fontId="14" fillId="0" borderId="1" xfId="0" applyFont="1" applyBorder="1" applyAlignment="1">
      <alignment horizontal="center" vertical="center"/>
    </xf>
    <xf numFmtId="0" fontId="0" fillId="7" borderId="0" xfId="0" applyFill="1"/>
    <xf numFmtId="0" fontId="0" fillId="6" borderId="0" xfId="0" applyFill="1"/>
    <xf numFmtId="0" fontId="14" fillId="2" borderId="1" xfId="0" applyFont="1" applyFill="1" applyBorder="1" applyAlignment="1">
      <alignment horizontal="center" vertical="center" wrapText="1"/>
    </xf>
    <xf numFmtId="0" fontId="41" fillId="0" borderId="1" xfId="0" applyFont="1" applyBorder="1" applyAlignment="1">
      <alignment horizontal="center" vertical="center" wrapText="1"/>
    </xf>
    <xf numFmtId="2" fontId="19" fillId="3" borderId="1" xfId="0" applyNumberFormat="1" applyFont="1" applyFill="1" applyBorder="1" applyAlignment="1">
      <alignment horizontal="center" vertical="center" wrapText="1"/>
    </xf>
    <xf numFmtId="9" fontId="19" fillId="3" borderId="1" xfId="13" applyFont="1" applyFill="1" applyBorder="1" applyAlignment="1">
      <alignment horizontal="center" vertical="center" wrapText="1"/>
    </xf>
    <xf numFmtId="0" fontId="14" fillId="0" borderId="0" xfId="0" applyFont="1"/>
    <xf numFmtId="166" fontId="41" fillId="7" borderId="1" xfId="12" applyNumberFormat="1" applyFont="1" applyFill="1" applyBorder="1" applyAlignment="1">
      <alignment horizontal="center" vertical="center" wrapText="1"/>
    </xf>
    <xf numFmtId="0" fontId="11" fillId="0" borderId="1" xfId="0" applyFont="1" applyBorder="1" applyAlignment="1">
      <alignment vertical="center" wrapText="1"/>
    </xf>
    <xf numFmtId="0" fontId="3" fillId="0" borderId="1" xfId="0" applyFont="1" applyBorder="1" applyAlignment="1">
      <alignment wrapText="1"/>
    </xf>
    <xf numFmtId="0" fontId="3" fillId="0" borderId="1" xfId="0" applyFont="1" applyBorder="1" applyAlignment="1">
      <alignment vertical="center" wrapText="1"/>
    </xf>
    <xf numFmtId="0" fontId="42" fillId="2" borderId="1" xfId="4" quotePrefix="1" applyFont="1" applyFill="1" applyBorder="1" applyAlignment="1">
      <alignment horizontal="center" vertical="center" wrapText="1"/>
    </xf>
    <xf numFmtId="0" fontId="42" fillId="2" borderId="1" xfId="5" quotePrefix="1" applyFont="1" applyFill="1" applyBorder="1" applyAlignment="1">
      <alignment horizontal="center" vertical="center" wrapText="1"/>
    </xf>
    <xf numFmtId="0" fontId="42" fillId="2" borderId="1" xfId="6" quotePrefix="1" applyFont="1" applyFill="1" applyBorder="1" applyAlignment="1">
      <alignment horizontal="center" vertical="center" wrapText="1"/>
    </xf>
    <xf numFmtId="0" fontId="42" fillId="2" borderId="1" xfId="2" quotePrefix="1" applyFont="1" applyFill="1" applyBorder="1" applyAlignment="1">
      <alignment horizontal="center" vertical="center" wrapText="1"/>
    </xf>
    <xf numFmtId="44" fontId="14" fillId="7" borderId="1" xfId="0" applyNumberFormat="1" applyFont="1" applyFill="1" applyBorder="1"/>
    <xf numFmtId="0" fontId="14" fillId="4" borderId="3" xfId="0" applyFont="1" applyFill="1" applyBorder="1" applyAlignment="1">
      <alignment horizontal="left" vertical="top" wrapText="1"/>
    </xf>
    <xf numFmtId="0" fontId="40" fillId="4" borderId="1" xfId="11" applyFont="1" applyFill="1" applyBorder="1" applyAlignment="1">
      <alignment horizontal="center" vertical="center"/>
    </xf>
    <xf numFmtId="0" fontId="40" fillId="0" borderId="1" xfId="0" applyFont="1" applyBorder="1" applyAlignment="1">
      <alignment horizontal="center" vertical="center" wrapText="1"/>
    </xf>
    <xf numFmtId="164" fontId="13" fillId="3" borderId="1" xfId="9" applyNumberFormat="1" applyFill="1" applyBorder="1" applyAlignment="1">
      <alignment horizontal="center" vertical="center" wrapText="1"/>
    </xf>
    <xf numFmtId="164" fontId="13" fillId="3" borderId="1" xfId="9" applyNumberFormat="1" applyFill="1" applyBorder="1" applyAlignment="1">
      <alignment horizontal="center" vertical="center"/>
    </xf>
    <xf numFmtId="164" fontId="0" fillId="3" borderId="1" xfId="9" applyNumberFormat="1" applyFont="1" applyFill="1" applyBorder="1" applyAlignment="1">
      <alignment horizontal="center" vertical="center"/>
    </xf>
    <xf numFmtId="44" fontId="5" fillId="7" borderId="1" xfId="8" applyNumberFormat="1" applyFont="1" applyFill="1" applyBorder="1" applyAlignment="1">
      <alignment vertical="center"/>
    </xf>
    <xf numFmtId="0" fontId="10" fillId="0" borderId="1" xfId="8" applyFont="1" applyBorder="1" applyAlignment="1">
      <alignment vertical="center"/>
    </xf>
    <xf numFmtId="0" fontId="43" fillId="0" borderId="1" xfId="0" applyFont="1" applyBorder="1" applyAlignment="1">
      <alignment horizontal="left" vertical="center" wrapText="1"/>
    </xf>
    <xf numFmtId="0" fontId="43" fillId="0" borderId="1" xfId="11" applyFont="1" applyBorder="1" applyAlignment="1">
      <alignment horizontal="left" vertical="center" wrapText="1"/>
    </xf>
    <xf numFmtId="0" fontId="29" fillId="4" borderId="0" xfId="0" applyFont="1" applyFill="1"/>
    <xf numFmtId="0" fontId="40" fillId="0" borderId="1" xfId="0" applyFont="1" applyBorder="1" applyAlignment="1">
      <alignment horizontal="left" vertical="center" wrapText="1"/>
    </xf>
    <xf numFmtId="0" fontId="11" fillId="0" borderId="2" xfId="0" applyFont="1" applyBorder="1" applyAlignment="1">
      <alignment horizontal="left" vertical="center" wrapText="1"/>
    </xf>
    <xf numFmtId="0" fontId="30" fillId="0" borderId="0" xfId="0" applyFont="1" applyAlignment="1">
      <alignment horizontal="center" vertical="center" wrapText="1"/>
    </xf>
    <xf numFmtId="8" fontId="5" fillId="4" borderId="0" xfId="8" applyNumberFormat="1" applyFont="1" applyFill="1" applyAlignment="1">
      <alignment vertical="center"/>
    </xf>
    <xf numFmtId="0" fontId="10" fillId="4" borderId="0" xfId="8" applyFont="1" applyFill="1" applyAlignment="1">
      <alignment vertical="center"/>
    </xf>
    <xf numFmtId="0" fontId="10" fillId="0" borderId="8" xfId="8" applyFont="1" applyBorder="1" applyAlignment="1">
      <alignment vertical="center"/>
    </xf>
    <xf numFmtId="1" fontId="2" fillId="3" borderId="2" xfId="2" applyNumberFormat="1" applyFont="1" applyFill="1" applyBorder="1" applyAlignment="1">
      <alignment horizontal="center" vertical="center"/>
    </xf>
    <xf numFmtId="0" fontId="11" fillId="0" borderId="1" xfId="15" applyFont="1" applyBorder="1" applyAlignment="1">
      <alignment vertical="center" wrapText="1"/>
    </xf>
    <xf numFmtId="0" fontId="30" fillId="4" borderId="1" xfId="15" applyFont="1" applyFill="1" applyBorder="1" applyAlignment="1">
      <alignment horizontal="center" vertical="center"/>
    </xf>
    <xf numFmtId="1" fontId="0" fillId="0" borderId="1" xfId="0" applyNumberFormat="1" applyBorder="1"/>
    <xf numFmtId="1" fontId="23" fillId="3" borderId="1" xfId="2" applyNumberFormat="1" applyFont="1" applyFill="1" applyBorder="1" applyAlignment="1">
      <alignment horizontal="center" vertical="center"/>
    </xf>
    <xf numFmtId="44" fontId="23" fillId="3" borderId="1" xfId="7" applyFont="1" applyFill="1" applyBorder="1" applyAlignment="1">
      <alignment horizontal="center" vertical="center" wrapText="1"/>
    </xf>
    <xf numFmtId="166" fontId="19" fillId="0" borderId="0" xfId="12" applyNumberFormat="1" applyFont="1" applyFill="1" applyBorder="1" applyAlignment="1">
      <alignment horizontal="center" vertical="center" wrapText="1"/>
    </xf>
    <xf numFmtId="0" fontId="9" fillId="4" borderId="1" xfId="0" applyFont="1" applyFill="1" applyBorder="1" applyAlignment="1">
      <alignment vertical="center" wrapText="1"/>
    </xf>
    <xf numFmtId="0" fontId="45" fillId="0" borderId="1" xfId="0" applyFont="1" applyBorder="1" applyAlignment="1">
      <alignment horizontal="center" vertical="center" wrapText="1"/>
    </xf>
    <xf numFmtId="0" fontId="46" fillId="0" borderId="1" xfId="0" applyFont="1" applyBorder="1" applyAlignment="1">
      <alignment horizontal="center" vertical="center" wrapText="1"/>
    </xf>
    <xf numFmtId="0" fontId="47" fillId="0" borderId="1" xfId="0" applyFont="1" applyBorder="1"/>
    <xf numFmtId="2" fontId="46" fillId="3" borderId="1" xfId="0" applyNumberFormat="1" applyFont="1" applyFill="1" applyBorder="1" applyAlignment="1">
      <alignment horizontal="center" vertical="center" wrapText="1"/>
    </xf>
    <xf numFmtId="2" fontId="46" fillId="0" borderId="1" xfId="0" applyNumberFormat="1" applyFont="1" applyBorder="1" applyAlignment="1">
      <alignment horizontal="center" vertical="center" wrapText="1"/>
    </xf>
    <xf numFmtId="9" fontId="46" fillId="3" borderId="1" xfId="13" applyFont="1" applyFill="1" applyBorder="1" applyAlignment="1">
      <alignment horizontal="center" vertical="center" wrapText="1"/>
    </xf>
    <xf numFmtId="166" fontId="46" fillId="0" borderId="1" xfId="12" applyNumberFormat="1" applyFont="1" applyFill="1" applyBorder="1" applyAlignment="1">
      <alignment horizontal="center" vertical="center" wrapText="1"/>
    </xf>
    <xf numFmtId="166" fontId="46" fillId="0" borderId="1" xfId="0" applyNumberFormat="1" applyFont="1" applyBorder="1" applyAlignment="1">
      <alignment horizontal="center" vertical="center" wrapText="1"/>
    </xf>
    <xf numFmtId="0" fontId="48" fillId="0" borderId="1" xfId="0" applyFont="1" applyBorder="1" applyAlignment="1">
      <alignment horizontal="center" vertical="center" wrapText="1"/>
    </xf>
    <xf numFmtId="2" fontId="49" fillId="3" borderId="1" xfId="14" applyNumberFormat="1" applyFont="1" applyFill="1" applyBorder="1" applyAlignment="1">
      <alignment horizontal="center" vertical="center" wrapText="1"/>
    </xf>
    <xf numFmtId="2" fontId="49" fillId="4" borderId="1" xfId="14" applyNumberFormat="1" applyFont="1" applyFill="1" applyBorder="1" applyAlignment="1">
      <alignment horizontal="center" vertical="center" wrapText="1"/>
    </xf>
    <xf numFmtId="0" fontId="11" fillId="0" borderId="1" xfId="0" applyFont="1" applyBorder="1" applyAlignment="1">
      <alignment horizontal="left" vertical="top" wrapText="1"/>
    </xf>
    <xf numFmtId="0" fontId="27" fillId="0" borderId="3" xfId="0" applyFont="1" applyBorder="1" applyAlignment="1">
      <alignment horizontal="left" vertical="top" wrapText="1"/>
    </xf>
    <xf numFmtId="0" fontId="5" fillId="0" borderId="1" xfId="7" applyNumberFormat="1" applyFont="1" applyFill="1" applyBorder="1" applyAlignment="1">
      <alignment horizontal="center" vertical="center"/>
    </xf>
    <xf numFmtId="0" fontId="50" fillId="0" borderId="0" xfId="0" applyFont="1" applyAlignment="1">
      <alignment horizontal="right" vertical="center"/>
    </xf>
    <xf numFmtId="0" fontId="51" fillId="0" borderId="0" xfId="0" applyFont="1" applyAlignment="1">
      <alignment vertical="center" wrapText="1"/>
    </xf>
    <xf numFmtId="164" fontId="51" fillId="0" borderId="0" xfId="0" applyNumberFormat="1" applyFont="1" applyAlignment="1">
      <alignment horizontal="right" vertical="center" wrapText="1"/>
    </xf>
    <xf numFmtId="164" fontId="51" fillId="0" borderId="0" xfId="0" applyNumberFormat="1" applyFont="1" applyAlignment="1">
      <alignment horizontal="center" vertical="center" wrapText="1"/>
    </xf>
    <xf numFmtId="2" fontId="50" fillId="4" borderId="0" xfId="0" applyNumberFormat="1" applyFont="1" applyFill="1" applyAlignment="1">
      <alignment vertical="center"/>
    </xf>
    <xf numFmtId="0" fontId="50" fillId="0" borderId="0" xfId="0" applyFont="1" applyAlignment="1">
      <alignment vertical="center"/>
    </xf>
    <xf numFmtId="0" fontId="51" fillId="10" borderId="1" xfId="0" applyFont="1" applyFill="1" applyBorder="1" applyAlignment="1">
      <alignment horizontal="center" vertical="center" wrapText="1"/>
    </xf>
    <xf numFmtId="0" fontId="50" fillId="0" borderId="1" xfId="0" applyFont="1" applyBorder="1" applyAlignment="1">
      <alignment horizontal="center" vertical="center"/>
    </xf>
    <xf numFmtId="0" fontId="33" fillId="2" borderId="1" xfId="2" applyFont="1" applyFill="1" applyBorder="1" applyAlignment="1">
      <alignment horizontal="center" vertical="center" wrapText="1"/>
    </xf>
    <xf numFmtId="0" fontId="34" fillId="2" borderId="1" xfId="4" quotePrefix="1" applyFont="1" applyFill="1" applyBorder="1" applyAlignment="1">
      <alignment horizontal="center" vertical="center" wrapText="1"/>
    </xf>
    <xf numFmtId="0" fontId="30" fillId="10" borderId="2" xfId="0" applyFont="1" applyFill="1" applyBorder="1" applyAlignment="1">
      <alignment horizontal="left" vertical="center" wrapText="1"/>
    </xf>
    <xf numFmtId="0" fontId="30" fillId="10" borderId="1" xfId="0" applyFont="1" applyFill="1" applyBorder="1" applyAlignment="1">
      <alignment horizontal="center" vertical="center" wrapText="1"/>
    </xf>
    <xf numFmtId="0" fontId="30" fillId="11" borderId="6" xfId="0" applyFont="1" applyFill="1" applyBorder="1" applyAlignment="1">
      <alignment vertical="center"/>
    </xf>
    <xf numFmtId="164" fontId="30" fillId="11" borderId="8" xfId="0" applyNumberFormat="1" applyFont="1" applyFill="1" applyBorder="1" applyAlignment="1">
      <alignment horizontal="left" vertical="center"/>
    </xf>
    <xf numFmtId="0" fontId="30" fillId="11" borderId="7" xfId="0" applyFont="1" applyFill="1" applyBorder="1" applyAlignment="1">
      <alignment vertical="center"/>
    </xf>
    <xf numFmtId="0" fontId="30" fillId="11" borderId="1" xfId="0" applyFont="1" applyFill="1" applyBorder="1" applyAlignment="1">
      <alignment horizontal="center" vertical="center" wrapText="1"/>
    </xf>
    <xf numFmtId="0" fontId="4" fillId="0" borderId="1" xfId="22" applyFont="1" applyBorder="1" applyAlignment="1">
      <alignment vertical="center" wrapText="1"/>
    </xf>
    <xf numFmtId="0" fontId="4" fillId="12" borderId="1" xfId="0" applyFont="1" applyFill="1" applyBorder="1" applyAlignment="1">
      <alignment horizontal="center" vertical="center" wrapText="1"/>
    </xf>
    <xf numFmtId="3" fontId="30" fillId="12" borderId="1" xfId="23" applyNumberFormat="1" applyFont="1" applyFill="1" applyBorder="1" applyAlignment="1">
      <alignment horizontal="center" vertical="center"/>
    </xf>
    <xf numFmtId="0" fontId="4" fillId="11" borderId="1" xfId="0" applyFont="1" applyFill="1" applyBorder="1" applyAlignment="1">
      <alignment horizontal="center" vertical="center"/>
    </xf>
    <xf numFmtId="0" fontId="4" fillId="11" borderId="1" xfId="0" applyFont="1" applyFill="1" applyBorder="1" applyAlignment="1">
      <alignment horizontal="center" vertical="center" wrapText="1"/>
    </xf>
    <xf numFmtId="0" fontId="30" fillId="0" borderId="12" xfId="0" applyFont="1" applyBorder="1" applyAlignment="1">
      <alignment vertical="center" wrapText="1"/>
    </xf>
    <xf numFmtId="0" fontId="4" fillId="0" borderId="13" xfId="0" applyFont="1" applyBorder="1" applyAlignment="1">
      <alignment horizontal="center" vertical="center"/>
    </xf>
    <xf numFmtId="0" fontId="4" fillId="0" borderId="0" xfId="0" applyFont="1" applyAlignment="1">
      <alignment vertical="center"/>
    </xf>
    <xf numFmtId="1" fontId="5" fillId="0" borderId="6" xfId="7" applyNumberFormat="1" applyFont="1" applyFill="1" applyBorder="1" applyAlignment="1">
      <alignment horizontal="center" vertical="center"/>
    </xf>
    <xf numFmtId="44" fontId="2" fillId="3" borderId="1" xfId="7" applyFont="1" applyFill="1" applyBorder="1" applyAlignment="1">
      <alignment horizontal="center" vertical="center"/>
    </xf>
    <xf numFmtId="1" fontId="2" fillId="3" borderId="6" xfId="7" applyNumberFormat="1" applyFont="1" applyFill="1" applyBorder="1" applyAlignment="1">
      <alignment horizontal="center" vertical="center"/>
    </xf>
    <xf numFmtId="0" fontId="11" fillId="4" borderId="1" xfId="0" applyFont="1" applyFill="1" applyBorder="1" applyAlignment="1">
      <alignment horizontal="left" vertical="center" wrapText="1"/>
    </xf>
    <xf numFmtId="164" fontId="0" fillId="7" borderId="1" xfId="0" applyNumberFormat="1" applyFill="1" applyBorder="1" applyAlignment="1">
      <alignment horizontal="center"/>
    </xf>
    <xf numFmtId="0" fontId="54" fillId="7" borderId="1" xfId="0" applyFont="1" applyFill="1" applyBorder="1" applyAlignment="1">
      <alignment horizontal="center" vertical="center" wrapText="1"/>
    </xf>
    <xf numFmtId="0" fontId="30" fillId="7" borderId="6" xfId="1" applyFont="1" applyFill="1" applyBorder="1" applyAlignment="1">
      <alignment horizontal="center" vertical="center" wrapText="1"/>
    </xf>
    <xf numFmtId="0" fontId="30" fillId="7" borderId="8" xfId="1" applyFont="1" applyFill="1" applyBorder="1" applyAlignment="1">
      <alignment horizontal="center" vertical="center" wrapText="1"/>
    </xf>
    <xf numFmtId="0" fontId="30" fillId="7" borderId="7" xfId="1" applyFont="1" applyFill="1" applyBorder="1" applyAlignment="1">
      <alignment horizontal="center" vertical="center" wrapText="1"/>
    </xf>
    <xf numFmtId="0" fontId="33" fillId="2" borderId="1" xfId="2" applyFont="1" applyFill="1" applyBorder="1" applyAlignment="1">
      <alignment horizontal="center" vertical="center" wrapText="1"/>
    </xf>
    <xf numFmtId="0" fontId="34" fillId="2" borderId="1" xfId="4" quotePrefix="1" applyFont="1" applyFill="1" applyBorder="1" applyAlignment="1">
      <alignment horizontal="center" vertical="center" wrapText="1"/>
    </xf>
    <xf numFmtId="0" fontId="34" fillId="2" borderId="1" xfId="4" applyFont="1" applyFill="1" applyBorder="1" applyAlignment="1">
      <alignment horizontal="center" vertical="center" wrapText="1"/>
    </xf>
    <xf numFmtId="0" fontId="32" fillId="6" borderId="0" xfId="0" applyFont="1" applyFill="1" applyAlignment="1">
      <alignment horizontal="center"/>
    </xf>
    <xf numFmtId="0" fontId="39" fillId="4" borderId="6" xfId="0" applyFont="1" applyFill="1" applyBorder="1" applyAlignment="1">
      <alignment horizontal="right" vertical="top" wrapText="1"/>
    </xf>
    <xf numFmtId="0" fontId="39" fillId="4" borderId="8" xfId="0" applyFont="1" applyFill="1" applyBorder="1" applyAlignment="1">
      <alignment horizontal="right" vertical="top" wrapText="1"/>
    </xf>
    <xf numFmtId="0" fontId="39" fillId="4" borderId="7" xfId="0" applyFont="1" applyFill="1" applyBorder="1" applyAlignment="1">
      <alignment horizontal="right" vertical="top" wrapText="1"/>
    </xf>
    <xf numFmtId="0" fontId="30" fillId="0" borderId="9" xfId="0" applyFont="1" applyBorder="1" applyAlignment="1">
      <alignment horizontal="left" vertical="top"/>
    </xf>
    <xf numFmtId="0" fontId="4" fillId="8" borderId="1" xfId="0" applyFont="1" applyFill="1" applyBorder="1" applyAlignment="1">
      <alignment horizontal="center" vertical="top" wrapText="1"/>
    </xf>
    <xf numFmtId="0" fontId="37" fillId="4" borderId="6" xfId="0" applyFont="1" applyFill="1" applyBorder="1" applyAlignment="1">
      <alignment horizontal="center" vertical="top" wrapText="1"/>
    </xf>
    <xf numFmtId="0" fontId="37" fillId="4" borderId="8" xfId="0" applyFont="1" applyFill="1" applyBorder="1" applyAlignment="1">
      <alignment horizontal="center" vertical="top" wrapText="1"/>
    </xf>
    <xf numFmtId="0" fontId="37" fillId="4" borderId="7" xfId="0" applyFont="1" applyFill="1" applyBorder="1" applyAlignment="1">
      <alignment horizontal="center" vertical="top" wrapText="1"/>
    </xf>
    <xf numFmtId="0" fontId="4" fillId="4" borderId="6" xfId="0" applyFont="1" applyFill="1" applyBorder="1" applyAlignment="1">
      <alignment horizontal="center" vertical="top" wrapText="1"/>
    </xf>
    <xf numFmtId="0" fontId="4" fillId="4" borderId="8" xfId="0" applyFont="1" applyFill="1" applyBorder="1" applyAlignment="1">
      <alignment horizontal="center" vertical="top" wrapText="1"/>
    </xf>
    <xf numFmtId="0" fontId="4" fillId="4" borderId="7" xfId="0" applyFont="1" applyFill="1" applyBorder="1" applyAlignment="1">
      <alignment horizontal="center" vertical="top" wrapText="1"/>
    </xf>
    <xf numFmtId="0" fontId="33" fillId="2" borderId="6" xfId="2" applyFont="1" applyFill="1" applyBorder="1" applyAlignment="1">
      <alignment horizontal="center" vertical="center" wrapText="1"/>
    </xf>
    <xf numFmtId="0" fontId="33" fillId="2" borderId="7" xfId="2" applyFont="1" applyFill="1" applyBorder="1" applyAlignment="1">
      <alignment horizontal="center" vertical="center" wrapText="1"/>
    </xf>
    <xf numFmtId="0" fontId="32" fillId="6" borderId="0" xfId="0" applyFont="1" applyFill="1" applyAlignment="1">
      <alignment horizontal="center" vertical="center"/>
    </xf>
    <xf numFmtId="0" fontId="40" fillId="7" borderId="0" xfId="0" applyFont="1" applyFill="1" applyAlignment="1">
      <alignment horizontal="left"/>
    </xf>
    <xf numFmtId="164" fontId="30" fillId="10" borderId="1" xfId="0" applyNumberFormat="1" applyFont="1" applyFill="1" applyBorder="1" applyAlignment="1">
      <alignment horizontal="center" vertical="center"/>
    </xf>
    <xf numFmtId="44" fontId="30" fillId="11" borderId="6" xfId="0" applyNumberFormat="1" applyFont="1" applyFill="1" applyBorder="1" applyAlignment="1">
      <alignment horizontal="center" vertical="center"/>
    </xf>
    <xf numFmtId="44" fontId="30" fillId="11" borderId="8" xfId="0" applyNumberFormat="1" applyFont="1" applyFill="1" applyBorder="1" applyAlignment="1">
      <alignment horizontal="center" vertical="center"/>
    </xf>
    <xf numFmtId="44" fontId="30" fillId="11" borderId="7" xfId="0" applyNumberFormat="1" applyFont="1" applyFill="1" applyBorder="1" applyAlignment="1">
      <alignment horizontal="center" vertical="center"/>
    </xf>
    <xf numFmtId="164" fontId="30" fillId="10" borderId="6" xfId="0" applyNumberFormat="1" applyFont="1" applyFill="1" applyBorder="1" applyAlignment="1">
      <alignment horizontal="center" vertical="center"/>
    </xf>
    <xf numFmtId="164" fontId="30" fillId="10" borderId="7" xfId="0" applyNumberFormat="1" applyFont="1" applyFill="1" applyBorder="1" applyAlignment="1">
      <alignment horizontal="center" vertical="center"/>
    </xf>
    <xf numFmtId="0" fontId="30" fillId="0" borderId="12" xfId="0" applyFont="1" applyBorder="1" applyAlignment="1">
      <alignment horizontal="center" vertical="center"/>
    </xf>
    <xf numFmtId="0" fontId="31" fillId="7" borderId="9" xfId="0" applyFont="1" applyFill="1" applyBorder="1" applyAlignment="1">
      <alignment horizontal="left"/>
    </xf>
    <xf numFmtId="0" fontId="30" fillId="0" borderId="13" xfId="0" applyFont="1" applyBorder="1" applyAlignment="1">
      <alignment horizontal="center" vertical="center"/>
    </xf>
    <xf numFmtId="0" fontId="40" fillId="7" borderId="9" xfId="0" applyFont="1" applyFill="1" applyBorder="1" applyAlignment="1">
      <alignment horizontal="left"/>
    </xf>
    <xf numFmtId="0" fontId="52" fillId="6" borderId="0" xfId="0" applyFont="1" applyFill="1" applyAlignment="1">
      <alignment horizontal="center" wrapText="1"/>
    </xf>
    <xf numFmtId="0" fontId="53" fillId="7" borderId="9" xfId="0" applyFont="1" applyFill="1" applyBorder="1" applyAlignment="1">
      <alignment horizontal="left" vertical="center"/>
    </xf>
    <xf numFmtId="0" fontId="42" fillId="2" borderId="1" xfId="4" quotePrefix="1" applyFont="1" applyFill="1" applyBorder="1" applyAlignment="1">
      <alignment horizontal="center" vertical="center" wrapText="1"/>
    </xf>
    <xf numFmtId="0" fontId="42" fillId="2" borderId="1" xfId="4" applyFont="1" applyFill="1" applyBorder="1" applyAlignment="1">
      <alignment horizontal="center" vertical="center" wrapText="1"/>
    </xf>
    <xf numFmtId="0" fontId="40" fillId="7" borderId="9" xfId="0" applyFont="1" applyFill="1" applyBorder="1" applyAlignment="1">
      <alignment horizontal="left" vertical="center"/>
    </xf>
    <xf numFmtId="0" fontId="2" fillId="0" borderId="1" xfId="1" applyFont="1" applyBorder="1" applyAlignment="1">
      <alignment horizontal="left" vertical="center" wrapText="1"/>
    </xf>
    <xf numFmtId="0" fontId="3" fillId="0" borderId="1" xfId="0" applyFont="1" applyBorder="1"/>
    <xf numFmtId="0" fontId="5" fillId="2" borderId="1" xfId="2" applyFont="1" applyFill="1" applyBorder="1" applyAlignment="1">
      <alignment horizontal="center" vertical="center" wrapText="1"/>
    </xf>
    <xf numFmtId="0" fontId="7" fillId="2" borderId="1" xfId="4" quotePrefix="1" applyFont="1" applyFill="1" applyBorder="1" applyAlignment="1">
      <alignment horizontal="center" vertical="center" wrapText="1"/>
    </xf>
    <xf numFmtId="0" fontId="7" fillId="2" borderId="1" xfId="4" applyFont="1" applyFill="1" applyBorder="1" applyAlignment="1">
      <alignment horizontal="center" vertical="center" wrapText="1"/>
    </xf>
    <xf numFmtId="0" fontId="5" fillId="0" borderId="0" xfId="8" applyFont="1" applyAlignment="1">
      <alignment horizontal="center" vertical="center"/>
    </xf>
    <xf numFmtId="0" fontId="32" fillId="6" borderId="0" xfId="0" applyFont="1" applyFill="1" applyAlignment="1">
      <alignment horizontal="center" wrapText="1"/>
    </xf>
    <xf numFmtId="0" fontId="30" fillId="7" borderId="11" xfId="1" applyFont="1" applyFill="1" applyBorder="1" applyAlignment="1">
      <alignment horizontal="left" vertical="center" wrapText="1"/>
    </xf>
    <xf numFmtId="0" fontId="30" fillId="7" borderId="9" xfId="1" applyFont="1" applyFill="1" applyBorder="1" applyAlignment="1">
      <alignment horizontal="left" vertical="center" wrapText="1"/>
    </xf>
    <xf numFmtId="0" fontId="30" fillId="7" borderId="1" xfId="1" applyFont="1" applyFill="1" applyBorder="1" applyAlignment="1">
      <alignment horizontal="left" vertical="center" wrapText="1"/>
    </xf>
    <xf numFmtId="0" fontId="40" fillId="7" borderId="1" xfId="0" applyFont="1" applyFill="1" applyBorder="1"/>
    <xf numFmtId="0" fontId="32" fillId="6" borderId="0" xfId="0" applyFont="1" applyFill="1" applyAlignment="1">
      <alignment horizontal="center" vertical="center" wrapText="1"/>
    </xf>
    <xf numFmtId="0" fontId="40" fillId="7" borderId="9" xfId="0" applyFont="1" applyFill="1" applyBorder="1" applyAlignment="1">
      <alignment horizontal="left" wrapText="1"/>
    </xf>
  </cellXfs>
  <cellStyles count="24">
    <cellStyle name="Comma 2" xfId="21"/>
    <cellStyle name="Dziesiętny" xfId="9" builtinId="3"/>
    <cellStyle name="Dziesiętny 2" xfId="17"/>
    <cellStyle name="Excel Built-in Normal 1" xfId="10"/>
    <cellStyle name="Normal 2" xfId="18"/>
    <cellStyle name="Normal 3" xfId="19"/>
    <cellStyle name="Normal_Sheet1" xfId="11"/>
    <cellStyle name="Normalny" xfId="0" builtinId="0"/>
    <cellStyle name="Normalny 2" xfId="3"/>
    <cellStyle name="Normalny 2 4" xfId="15"/>
    <cellStyle name="Normalny 3" xfId="14"/>
    <cellStyle name="Normalny 3 2" xfId="20"/>
    <cellStyle name="Normalny 4" xfId="16"/>
    <cellStyle name="Normalny 6" xfId="22"/>
    <cellStyle name="Normalny_Arkusz1" xfId="23"/>
    <cellStyle name="Normalny_Arkusz11" xfId="5"/>
    <cellStyle name="Normalny_Arkusz13" xfId="4"/>
    <cellStyle name="Normalny_Arkusz5" xfId="8"/>
    <cellStyle name="Normalny_kardiowert_w2-zal2" xfId="2"/>
    <cellStyle name="Normalny_pak. nr 1, 2009" xfId="6"/>
    <cellStyle name="Normalny_Przedmiot zamówienia - załącznik2" xfId="1"/>
    <cellStyle name="Procentowy" xfId="13" builtinId="5"/>
    <cellStyle name="Walutowy" xfId="12" builtinId="4"/>
    <cellStyle name="Walutowy 2" xfId="7"/>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5"/>
  <sheetViews>
    <sheetView topLeftCell="A19" zoomScaleNormal="100" zoomScaleSheetLayoutView="90" workbookViewId="0">
      <selection activeCell="N5" sqref="N5"/>
    </sheetView>
  </sheetViews>
  <sheetFormatPr defaultRowHeight="15"/>
  <cols>
    <col min="1" max="1" width="3.5703125" customWidth="1"/>
    <col min="2" max="2" width="43" customWidth="1"/>
    <col min="3" max="3" width="5.7109375" customWidth="1"/>
    <col min="4" max="4" width="7" customWidth="1"/>
    <col min="5" max="5" width="12.42578125" customWidth="1"/>
    <col min="6" max="6" width="11.140625" customWidth="1"/>
    <col min="7" max="7" width="15.7109375" customWidth="1"/>
    <col min="8" max="8" width="5.85546875" customWidth="1"/>
    <col min="9" max="9" width="14" customWidth="1"/>
    <col min="10" max="10" width="12.28515625" customWidth="1"/>
    <col min="11" max="11" width="13.7109375" customWidth="1"/>
  </cols>
  <sheetData>
    <row r="2" spans="1:11" ht="15.75">
      <c r="B2" s="184" t="s">
        <v>117</v>
      </c>
      <c r="C2" s="184"/>
      <c r="D2" s="184"/>
      <c r="E2" s="184"/>
      <c r="F2" s="184"/>
      <c r="G2" s="184"/>
      <c r="H2" s="184"/>
      <c r="I2" s="184"/>
      <c r="J2" s="184"/>
      <c r="K2" s="184"/>
    </row>
    <row r="4" spans="1:11" ht="29.25" customHeight="1">
      <c r="A4" s="178" t="s">
        <v>118</v>
      </c>
      <c r="B4" s="179"/>
      <c r="C4" s="179"/>
      <c r="D4" s="179"/>
      <c r="E4" s="179"/>
      <c r="F4" s="179"/>
      <c r="G4" s="179"/>
      <c r="H4" s="179"/>
      <c r="I4" s="179"/>
      <c r="J4" s="179"/>
      <c r="K4" s="180"/>
    </row>
    <row r="5" spans="1:11" ht="90.75" customHeight="1">
      <c r="A5" s="181" t="s">
        <v>0</v>
      </c>
      <c r="B5" s="181"/>
      <c r="C5" s="72" t="s">
        <v>1</v>
      </c>
      <c r="D5" s="72" t="s">
        <v>2</v>
      </c>
      <c r="E5" s="72" t="s">
        <v>3</v>
      </c>
      <c r="F5" s="72" t="s">
        <v>4</v>
      </c>
      <c r="G5" s="72" t="s">
        <v>6</v>
      </c>
      <c r="H5" s="72" t="s">
        <v>7</v>
      </c>
      <c r="I5" s="72" t="s">
        <v>8</v>
      </c>
      <c r="J5" s="72" t="s">
        <v>9</v>
      </c>
      <c r="K5" s="73" t="s">
        <v>10</v>
      </c>
    </row>
    <row r="6" spans="1:11">
      <c r="A6" s="182" t="s">
        <v>11</v>
      </c>
      <c r="B6" s="183"/>
      <c r="C6" s="74" t="s">
        <v>12</v>
      </c>
      <c r="D6" s="75" t="s">
        <v>13</v>
      </c>
      <c r="E6" s="76" t="s">
        <v>14</v>
      </c>
      <c r="F6" s="76" t="s">
        <v>15</v>
      </c>
      <c r="G6" s="77">
        <v>7</v>
      </c>
      <c r="H6" s="77" t="s">
        <v>16</v>
      </c>
      <c r="I6" s="77">
        <v>9</v>
      </c>
      <c r="J6" s="77">
        <v>10</v>
      </c>
      <c r="K6" s="74">
        <v>11</v>
      </c>
    </row>
    <row r="7" spans="1:11" ht="111" customHeight="1">
      <c r="A7" s="6">
        <v>1</v>
      </c>
      <c r="B7" s="25" t="s">
        <v>66</v>
      </c>
      <c r="C7" s="64">
        <v>30</v>
      </c>
      <c r="D7" s="28" t="s">
        <v>17</v>
      </c>
      <c r="E7" s="7"/>
      <c r="F7" s="29"/>
      <c r="G7" s="9">
        <f t="shared" ref="G7:G17" si="0">C7*F7</f>
        <v>0</v>
      </c>
      <c r="H7" s="69">
        <v>8</v>
      </c>
      <c r="I7" s="9">
        <f>G7+G7*H7/100</f>
        <v>0</v>
      </c>
      <c r="J7" s="11"/>
      <c r="K7" s="12"/>
    </row>
    <row r="8" spans="1:11" ht="204">
      <c r="A8" s="6">
        <v>2</v>
      </c>
      <c r="B8" s="25" t="s">
        <v>67</v>
      </c>
      <c r="C8" s="64">
        <v>40</v>
      </c>
      <c r="D8" s="28" t="s">
        <v>17</v>
      </c>
      <c r="E8" s="7"/>
      <c r="F8" s="29"/>
      <c r="G8" s="9">
        <f t="shared" si="0"/>
        <v>0</v>
      </c>
      <c r="H8" s="69">
        <v>8</v>
      </c>
      <c r="I8" s="9">
        <f>G8+G8*H8/100</f>
        <v>0</v>
      </c>
      <c r="J8" s="11"/>
      <c r="K8" s="12"/>
    </row>
    <row r="9" spans="1:11" ht="204">
      <c r="A9" s="6">
        <v>3</v>
      </c>
      <c r="B9" s="25" t="s">
        <v>68</v>
      </c>
      <c r="C9" s="64">
        <v>50</v>
      </c>
      <c r="D9" s="28" t="s">
        <v>17</v>
      </c>
      <c r="E9" s="7"/>
      <c r="F9" s="29"/>
      <c r="G9" s="9">
        <f t="shared" si="0"/>
        <v>0</v>
      </c>
      <c r="H9" s="69">
        <v>8</v>
      </c>
      <c r="I9" s="9">
        <f t="shared" ref="I9:I17" si="1">G9+G9*H9/100</f>
        <v>0</v>
      </c>
      <c r="J9" s="11"/>
      <c r="K9" s="12"/>
    </row>
    <row r="10" spans="1:11" ht="153">
      <c r="A10" s="6">
        <v>4</v>
      </c>
      <c r="B10" s="25" t="s">
        <v>69</v>
      </c>
      <c r="C10" s="64">
        <v>15</v>
      </c>
      <c r="D10" s="28" t="s">
        <v>17</v>
      </c>
      <c r="E10" s="7"/>
      <c r="F10" s="29"/>
      <c r="G10" s="9">
        <f t="shared" si="0"/>
        <v>0</v>
      </c>
      <c r="H10" s="69">
        <v>8</v>
      </c>
      <c r="I10" s="9">
        <f t="shared" si="1"/>
        <v>0</v>
      </c>
      <c r="J10" s="11"/>
      <c r="K10" s="12"/>
    </row>
    <row r="11" spans="1:11" ht="38.25">
      <c r="A11" s="6">
        <v>5</v>
      </c>
      <c r="B11" s="42" t="s">
        <v>71</v>
      </c>
      <c r="C11" s="64">
        <v>1</v>
      </c>
      <c r="D11" s="28" t="s">
        <v>17</v>
      </c>
      <c r="E11" s="7"/>
      <c r="F11" s="29"/>
      <c r="G11" s="9">
        <f t="shared" si="0"/>
        <v>0</v>
      </c>
      <c r="H11" s="69">
        <v>8</v>
      </c>
      <c r="I11" s="9">
        <f t="shared" si="1"/>
        <v>0</v>
      </c>
      <c r="J11" s="11"/>
      <c r="K11" s="12"/>
    </row>
    <row r="12" spans="1:11" ht="139.5" customHeight="1">
      <c r="A12" s="6">
        <v>6</v>
      </c>
      <c r="B12" s="25" t="s">
        <v>70</v>
      </c>
      <c r="C12" s="64">
        <v>150</v>
      </c>
      <c r="D12" s="28" t="s">
        <v>17</v>
      </c>
      <c r="E12" s="7"/>
      <c r="F12" s="29"/>
      <c r="G12" s="9">
        <f t="shared" si="0"/>
        <v>0</v>
      </c>
      <c r="H12" s="69">
        <v>8</v>
      </c>
      <c r="I12" s="9">
        <f t="shared" si="1"/>
        <v>0</v>
      </c>
      <c r="J12" s="11"/>
      <c r="K12" s="12"/>
    </row>
    <row r="13" spans="1:11" ht="135.75" customHeight="1">
      <c r="A13" s="6">
        <v>7</v>
      </c>
      <c r="B13" s="25" t="s">
        <v>72</v>
      </c>
      <c r="C13" s="64">
        <v>320</v>
      </c>
      <c r="D13" s="28" t="s">
        <v>17</v>
      </c>
      <c r="E13" s="7"/>
      <c r="F13" s="29"/>
      <c r="G13" s="9">
        <f t="shared" si="0"/>
        <v>0</v>
      </c>
      <c r="H13" s="69">
        <v>8</v>
      </c>
      <c r="I13" s="9">
        <f t="shared" si="1"/>
        <v>0</v>
      </c>
      <c r="J13" s="11"/>
      <c r="K13" s="12"/>
    </row>
    <row r="14" spans="1:11" ht="154.5" customHeight="1">
      <c r="A14" s="6">
        <v>8</v>
      </c>
      <c r="B14" s="25" t="s">
        <v>76</v>
      </c>
      <c r="C14" s="64">
        <v>30</v>
      </c>
      <c r="D14" s="28" t="s">
        <v>17</v>
      </c>
      <c r="E14" s="7"/>
      <c r="F14" s="29"/>
      <c r="G14" s="9">
        <f t="shared" si="0"/>
        <v>0</v>
      </c>
      <c r="H14" s="69">
        <v>8</v>
      </c>
      <c r="I14" s="9">
        <f t="shared" si="1"/>
        <v>0</v>
      </c>
      <c r="J14" s="11"/>
      <c r="K14" s="12"/>
    </row>
    <row r="15" spans="1:11" ht="240" customHeight="1">
      <c r="A15" s="6">
        <v>9</v>
      </c>
      <c r="B15" s="25" t="s">
        <v>75</v>
      </c>
      <c r="C15" s="64">
        <v>30</v>
      </c>
      <c r="D15" s="28" t="s">
        <v>17</v>
      </c>
      <c r="E15" s="7"/>
      <c r="F15" s="29"/>
      <c r="G15" s="9">
        <f t="shared" si="0"/>
        <v>0</v>
      </c>
      <c r="H15" s="69">
        <v>8</v>
      </c>
      <c r="I15" s="9">
        <f t="shared" si="1"/>
        <v>0</v>
      </c>
      <c r="J15" s="11"/>
      <c r="K15" s="12"/>
    </row>
    <row r="16" spans="1:11" ht="283.5" customHeight="1">
      <c r="A16" s="6">
        <v>10</v>
      </c>
      <c r="B16" s="25" t="s">
        <v>74</v>
      </c>
      <c r="C16" s="64">
        <v>30</v>
      </c>
      <c r="D16" s="28" t="s">
        <v>17</v>
      </c>
      <c r="E16" s="7"/>
      <c r="F16" s="29"/>
      <c r="G16" s="9">
        <f t="shared" si="0"/>
        <v>0</v>
      </c>
      <c r="H16" s="69">
        <v>8</v>
      </c>
      <c r="I16" s="9">
        <f t="shared" si="1"/>
        <v>0</v>
      </c>
      <c r="J16" s="11"/>
      <c r="K16" s="12"/>
    </row>
    <row r="17" spans="1:11" ht="145.5" customHeight="1">
      <c r="A17" s="6">
        <v>11</v>
      </c>
      <c r="B17" s="42" t="s">
        <v>73</v>
      </c>
      <c r="C17" s="71">
        <v>6</v>
      </c>
      <c r="D17" s="28" t="s">
        <v>17</v>
      </c>
      <c r="E17" s="7"/>
      <c r="F17" s="29"/>
      <c r="G17" s="9">
        <f t="shared" si="0"/>
        <v>0</v>
      </c>
      <c r="H17" s="69">
        <v>8</v>
      </c>
      <c r="I17" s="9">
        <f t="shared" si="1"/>
        <v>0</v>
      </c>
      <c r="J17" s="11"/>
      <c r="K17" s="12"/>
    </row>
    <row r="18" spans="1:11" ht="24" customHeight="1">
      <c r="A18" s="13" t="s">
        <v>18</v>
      </c>
      <c r="B18" s="14" t="s">
        <v>95</v>
      </c>
      <c r="C18" s="15"/>
      <c r="D18" s="16"/>
      <c r="E18" s="19"/>
      <c r="F18" s="20"/>
      <c r="G18" s="70">
        <f>SUM(G7:G17)</f>
        <v>0</v>
      </c>
      <c r="H18" s="19"/>
      <c r="I18" s="70">
        <f>SUM(I7:I17)</f>
        <v>0</v>
      </c>
    </row>
    <row r="20" spans="1:11" ht="19.899999999999999" customHeight="1">
      <c r="A20" s="78"/>
      <c r="B20" s="188" t="s">
        <v>119</v>
      </c>
      <c r="C20" s="188"/>
      <c r="D20" s="188"/>
      <c r="E20" s="188"/>
      <c r="F20" s="78"/>
      <c r="G20" s="79"/>
      <c r="H20" s="80"/>
      <c r="I20" s="81"/>
    </row>
    <row r="21" spans="1:11" ht="29.25" customHeight="1">
      <c r="A21" s="82"/>
      <c r="B21" s="189" t="s">
        <v>125</v>
      </c>
      <c r="C21" s="189"/>
      <c r="D21" s="189"/>
      <c r="E21" s="189"/>
      <c r="F21" s="189"/>
      <c r="G21" s="83"/>
      <c r="H21" s="84" t="s">
        <v>120</v>
      </c>
      <c r="I21" s="85"/>
    </row>
    <row r="22" spans="1:11" ht="22.9" customHeight="1">
      <c r="A22" s="82"/>
      <c r="B22" s="190" t="s">
        <v>121</v>
      </c>
      <c r="C22" s="191"/>
      <c r="D22" s="191"/>
      <c r="E22" s="191"/>
      <c r="F22" s="191"/>
      <c r="G22" s="191"/>
      <c r="H22" s="191"/>
      <c r="I22" s="192"/>
    </row>
    <row r="23" spans="1:11" ht="36.6" customHeight="1">
      <c r="A23" s="82"/>
      <c r="B23" s="193" t="s">
        <v>122</v>
      </c>
      <c r="C23" s="194"/>
      <c r="D23" s="194"/>
      <c r="E23" s="194"/>
      <c r="F23" s="194"/>
      <c r="G23" s="194"/>
      <c r="H23" s="194"/>
      <c r="I23" s="195"/>
    </row>
    <row r="24" spans="1:11" ht="40.9" customHeight="1">
      <c r="A24" s="82"/>
      <c r="B24" s="193" t="s">
        <v>123</v>
      </c>
      <c r="C24" s="194"/>
      <c r="D24" s="194"/>
      <c r="E24" s="194"/>
      <c r="F24" s="194"/>
      <c r="G24" s="194"/>
      <c r="H24" s="194"/>
      <c r="I24" s="195"/>
    </row>
    <row r="25" spans="1:11" ht="24.6" customHeight="1">
      <c r="A25" s="82"/>
      <c r="B25" s="185" t="s">
        <v>124</v>
      </c>
      <c r="C25" s="186"/>
      <c r="D25" s="186"/>
      <c r="E25" s="186"/>
      <c r="F25" s="186"/>
      <c r="G25" s="186"/>
      <c r="H25" s="186"/>
      <c r="I25" s="187"/>
    </row>
  </sheetData>
  <mergeCells count="10">
    <mergeCell ref="A4:K4"/>
    <mergeCell ref="A5:B5"/>
    <mergeCell ref="A6:B6"/>
    <mergeCell ref="B2:K2"/>
    <mergeCell ref="B25:I25"/>
    <mergeCell ref="B20:E20"/>
    <mergeCell ref="B21:F21"/>
    <mergeCell ref="B22:I22"/>
    <mergeCell ref="B23:I23"/>
    <mergeCell ref="B24:I24"/>
  </mergeCells>
  <pageMargins left="0.7" right="0.7" top="0.75" bottom="0.75" header="0.3" footer="0.3"/>
  <pageSetup paperSize="9" scale="9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0"/>
  <sheetViews>
    <sheetView topLeftCell="A13" zoomScaleNormal="100" zoomScaleSheetLayoutView="80" workbookViewId="0">
      <selection activeCell="M19" sqref="M19"/>
    </sheetView>
  </sheetViews>
  <sheetFormatPr defaultRowHeight="15"/>
  <cols>
    <col min="1" max="1" width="4.28515625" customWidth="1"/>
    <col min="2" max="2" width="52.5703125" customWidth="1"/>
    <col min="3" max="3" width="7.7109375" style="62" customWidth="1"/>
    <col min="4" max="4" width="7.5703125" customWidth="1"/>
    <col min="5" max="5" width="12.42578125" customWidth="1"/>
    <col min="6" max="6" width="13.140625" bestFit="1" customWidth="1"/>
    <col min="7" max="7" width="16.28515625" bestFit="1" customWidth="1"/>
    <col min="8" max="8" width="6.28515625" customWidth="1"/>
    <col min="9" max="9" width="16.28515625" bestFit="1" customWidth="1"/>
    <col min="10" max="10" width="11.7109375" customWidth="1"/>
    <col min="11" max="11" width="15" customWidth="1"/>
  </cols>
  <sheetData>
    <row r="1" spans="1:11">
      <c r="C1" s="119"/>
    </row>
    <row r="2" spans="1:11" ht="15.75">
      <c r="A2" s="221" t="s">
        <v>117</v>
      </c>
      <c r="B2" s="221"/>
      <c r="C2" s="221"/>
      <c r="D2" s="221"/>
      <c r="E2" s="221"/>
      <c r="F2" s="221"/>
      <c r="G2" s="221"/>
      <c r="H2" s="221"/>
      <c r="I2" s="221"/>
      <c r="J2" s="221"/>
      <c r="K2" s="221"/>
    </row>
    <row r="3" spans="1:11">
      <c r="C3" s="119"/>
    </row>
    <row r="4" spans="1:11" ht="21.75" customHeight="1">
      <c r="A4" s="209" t="s">
        <v>138</v>
      </c>
      <c r="B4" s="209"/>
      <c r="C4" s="209"/>
      <c r="D4" s="209"/>
      <c r="E4" s="209"/>
      <c r="F4" s="209"/>
      <c r="G4" s="209"/>
      <c r="H4" s="209"/>
      <c r="I4" s="209"/>
      <c r="J4" s="209"/>
      <c r="K4" s="209"/>
    </row>
    <row r="5" spans="1:11" ht="96" customHeight="1">
      <c r="A5" s="181" t="s">
        <v>0</v>
      </c>
      <c r="B5" s="181"/>
      <c r="C5" s="72" t="s">
        <v>1</v>
      </c>
      <c r="D5" s="72" t="s">
        <v>2</v>
      </c>
      <c r="E5" s="72" t="s">
        <v>3</v>
      </c>
      <c r="F5" s="72" t="s">
        <v>4</v>
      </c>
      <c r="G5" s="72" t="s">
        <v>6</v>
      </c>
      <c r="H5" s="72" t="s">
        <v>7</v>
      </c>
      <c r="I5" s="72" t="s">
        <v>8</v>
      </c>
      <c r="J5" s="72" t="s">
        <v>9</v>
      </c>
      <c r="K5" s="73" t="s">
        <v>10</v>
      </c>
    </row>
    <row r="6" spans="1:11">
      <c r="A6" s="182" t="s">
        <v>11</v>
      </c>
      <c r="B6" s="183"/>
      <c r="C6" s="74" t="s">
        <v>12</v>
      </c>
      <c r="D6" s="75" t="s">
        <v>13</v>
      </c>
      <c r="E6" s="76" t="s">
        <v>14</v>
      </c>
      <c r="F6" s="76" t="s">
        <v>15</v>
      </c>
      <c r="G6" s="77">
        <v>7</v>
      </c>
      <c r="H6" s="77" t="s">
        <v>16</v>
      </c>
      <c r="I6" s="77">
        <v>9</v>
      </c>
      <c r="J6" s="77">
        <v>10</v>
      </c>
      <c r="K6" s="74">
        <v>11</v>
      </c>
    </row>
    <row r="7" spans="1:11" ht="153">
      <c r="A7" s="48">
        <v>1</v>
      </c>
      <c r="B7" s="127" t="s">
        <v>78</v>
      </c>
      <c r="C7" s="128">
        <v>100</v>
      </c>
      <c r="D7" s="49" t="s">
        <v>79</v>
      </c>
      <c r="E7" s="54"/>
      <c r="F7" s="131"/>
      <c r="G7" s="50">
        <f t="shared" ref="G7:G13" si="0">F7*C7</f>
        <v>0</v>
      </c>
      <c r="H7" s="130">
        <v>8</v>
      </c>
      <c r="I7" s="50">
        <f>G7*1.08</f>
        <v>0</v>
      </c>
      <c r="J7" s="51"/>
      <c r="K7" s="52"/>
    </row>
    <row r="8" spans="1:11" ht="140.25">
      <c r="A8" s="48">
        <v>2</v>
      </c>
      <c r="B8" s="127" t="s">
        <v>80</v>
      </c>
      <c r="C8" s="128">
        <v>20</v>
      </c>
      <c r="D8" s="49" t="s">
        <v>79</v>
      </c>
      <c r="E8" s="54"/>
      <c r="F8" s="131"/>
      <c r="G8" s="50">
        <f t="shared" si="0"/>
        <v>0</v>
      </c>
      <c r="H8" s="130">
        <v>8</v>
      </c>
      <c r="I8" s="50">
        <f t="shared" ref="I8:I13" si="1">G8*1.08</f>
        <v>0</v>
      </c>
      <c r="J8" s="51"/>
      <c r="K8" s="52"/>
    </row>
    <row r="9" spans="1:11" ht="145.5" customHeight="1">
      <c r="A9" s="48">
        <v>3</v>
      </c>
      <c r="B9" s="127" t="s">
        <v>116</v>
      </c>
      <c r="C9" s="128">
        <v>50</v>
      </c>
      <c r="D9" s="49" t="s">
        <v>79</v>
      </c>
      <c r="E9" s="54"/>
      <c r="F9" s="131"/>
      <c r="G9" s="50">
        <f t="shared" si="0"/>
        <v>0</v>
      </c>
      <c r="H9" s="130">
        <v>8</v>
      </c>
      <c r="I9" s="50">
        <f t="shared" si="1"/>
        <v>0</v>
      </c>
      <c r="J9" s="51"/>
      <c r="K9" s="52"/>
    </row>
    <row r="10" spans="1:11" ht="77.25" customHeight="1">
      <c r="A10" s="48">
        <v>4</v>
      </c>
      <c r="B10" s="127" t="s">
        <v>81</v>
      </c>
      <c r="C10" s="128">
        <v>10</v>
      </c>
      <c r="D10" s="53" t="s">
        <v>79</v>
      </c>
      <c r="E10" s="54"/>
      <c r="F10" s="131"/>
      <c r="G10" s="50">
        <f t="shared" si="0"/>
        <v>0</v>
      </c>
      <c r="H10" s="130">
        <v>8</v>
      </c>
      <c r="I10" s="50">
        <f t="shared" si="1"/>
        <v>0</v>
      </c>
      <c r="J10" s="46"/>
      <c r="K10" s="55"/>
    </row>
    <row r="11" spans="1:11" ht="162.75" customHeight="1">
      <c r="A11" s="48">
        <v>5</v>
      </c>
      <c r="B11" s="127" t="s">
        <v>139</v>
      </c>
      <c r="C11" s="128">
        <v>10</v>
      </c>
      <c r="D11" s="53" t="s">
        <v>79</v>
      </c>
      <c r="E11" s="54"/>
      <c r="F11" s="131"/>
      <c r="G11" s="50">
        <f t="shared" si="0"/>
        <v>0</v>
      </c>
      <c r="H11" s="130">
        <v>8</v>
      </c>
      <c r="I11" s="50">
        <f t="shared" si="1"/>
        <v>0</v>
      </c>
      <c r="J11" s="46"/>
      <c r="K11" s="55"/>
    </row>
    <row r="12" spans="1:11" ht="149.25" customHeight="1">
      <c r="A12" s="48">
        <v>6</v>
      </c>
      <c r="B12" s="127" t="s">
        <v>140</v>
      </c>
      <c r="C12" s="128">
        <v>10</v>
      </c>
      <c r="D12" s="53" t="s">
        <v>79</v>
      </c>
      <c r="E12" s="54"/>
      <c r="F12" s="131"/>
      <c r="G12" s="50">
        <f t="shared" si="0"/>
        <v>0</v>
      </c>
      <c r="H12" s="130">
        <v>8</v>
      </c>
      <c r="I12" s="50">
        <f t="shared" si="1"/>
        <v>0</v>
      </c>
      <c r="J12" s="46"/>
      <c r="K12" s="55"/>
    </row>
    <row r="13" spans="1:11" ht="157.5" customHeight="1">
      <c r="A13" s="48">
        <v>7</v>
      </c>
      <c r="B13" s="127" t="s">
        <v>141</v>
      </c>
      <c r="C13" s="128">
        <v>20</v>
      </c>
      <c r="D13" s="53" t="s">
        <v>79</v>
      </c>
      <c r="E13" s="54"/>
      <c r="F13" s="131"/>
      <c r="G13" s="50">
        <f t="shared" si="0"/>
        <v>0</v>
      </c>
      <c r="H13" s="130">
        <v>8</v>
      </c>
      <c r="I13" s="50">
        <f t="shared" si="1"/>
        <v>0</v>
      </c>
      <c r="J13" s="46"/>
      <c r="K13" s="55"/>
    </row>
    <row r="14" spans="1:11" ht="21" customHeight="1">
      <c r="B14" s="91" t="s">
        <v>95</v>
      </c>
      <c r="C14" s="119"/>
      <c r="G14" s="108">
        <f>SUM(G7:G13)</f>
        <v>0</v>
      </c>
      <c r="H14" s="129"/>
      <c r="I14" s="108">
        <f>SUM(I7:I13)</f>
        <v>0</v>
      </c>
    </row>
    <row r="15" spans="1:11">
      <c r="B15" s="18"/>
      <c r="C15" s="119"/>
      <c r="G15" s="68"/>
      <c r="I15" s="58"/>
    </row>
    <row r="16" spans="1:11" ht="19.899999999999999" customHeight="1">
      <c r="A16" s="78"/>
      <c r="B16" s="188" t="s">
        <v>119</v>
      </c>
      <c r="C16" s="188"/>
      <c r="D16" s="188"/>
      <c r="E16" s="188"/>
      <c r="F16" s="78"/>
      <c r="G16" s="79"/>
      <c r="H16" s="80"/>
      <c r="I16" s="81"/>
    </row>
    <row r="17" spans="1:9" ht="29.25" customHeight="1">
      <c r="A17" s="82"/>
      <c r="B17" s="189" t="s">
        <v>125</v>
      </c>
      <c r="C17" s="189"/>
      <c r="D17" s="189"/>
      <c r="E17" s="189"/>
      <c r="F17" s="189"/>
      <c r="G17" s="83"/>
      <c r="H17" s="84" t="s">
        <v>120</v>
      </c>
      <c r="I17" s="85"/>
    </row>
    <row r="18" spans="1:9" ht="22.9" customHeight="1">
      <c r="A18" s="82"/>
      <c r="B18" s="190" t="s">
        <v>121</v>
      </c>
      <c r="C18" s="191"/>
      <c r="D18" s="191"/>
      <c r="E18" s="191"/>
      <c r="F18" s="191"/>
      <c r="G18" s="191"/>
      <c r="H18" s="191"/>
      <c r="I18" s="192"/>
    </row>
    <row r="19" spans="1:9" ht="36.6" customHeight="1">
      <c r="A19" s="82"/>
      <c r="B19" s="193" t="s">
        <v>122</v>
      </c>
      <c r="C19" s="194"/>
      <c r="D19" s="194"/>
      <c r="E19" s="194"/>
      <c r="F19" s="194"/>
      <c r="G19" s="194"/>
      <c r="H19" s="194"/>
      <c r="I19" s="195"/>
    </row>
    <row r="20" spans="1:9" ht="40.9" customHeight="1">
      <c r="A20" s="82"/>
      <c r="B20" s="193" t="s">
        <v>123</v>
      </c>
      <c r="C20" s="194"/>
      <c r="D20" s="194"/>
      <c r="E20" s="194"/>
      <c r="F20" s="194"/>
      <c r="G20" s="194"/>
      <c r="H20" s="194"/>
      <c r="I20" s="195"/>
    </row>
    <row r="21" spans="1:9" ht="24.6" customHeight="1">
      <c r="A21" s="82"/>
      <c r="B21" s="185" t="s">
        <v>124</v>
      </c>
      <c r="C21" s="186"/>
      <c r="D21" s="186"/>
      <c r="E21" s="186"/>
      <c r="F21" s="186"/>
      <c r="G21" s="186"/>
      <c r="H21" s="186"/>
      <c r="I21" s="187"/>
    </row>
    <row r="22" spans="1:9">
      <c r="C22" s="119"/>
    </row>
    <row r="23" spans="1:9">
      <c r="C23" s="119"/>
    </row>
    <row r="24" spans="1:9">
      <c r="C24" s="119"/>
    </row>
    <row r="25" spans="1:9">
      <c r="C25" s="119"/>
    </row>
    <row r="26" spans="1:9">
      <c r="C26" s="119"/>
    </row>
    <row r="27" spans="1:9">
      <c r="C27" s="119"/>
    </row>
    <row r="28" spans="1:9">
      <c r="C28" s="119"/>
    </row>
    <row r="29" spans="1:9">
      <c r="C29" s="119"/>
    </row>
    <row r="30" spans="1:9">
      <c r="C30" s="119"/>
    </row>
    <row r="31" spans="1:9">
      <c r="C31" s="119"/>
    </row>
    <row r="32" spans="1:9">
      <c r="C32" s="119"/>
    </row>
    <row r="33" spans="3:3">
      <c r="C33" s="119"/>
    </row>
    <row r="34" spans="3:3">
      <c r="C34" s="119"/>
    </row>
    <row r="35" spans="3:3">
      <c r="C35" s="119"/>
    </row>
    <row r="36" spans="3:3">
      <c r="C36" s="119"/>
    </row>
    <row r="37" spans="3:3">
      <c r="C37" s="119"/>
    </row>
    <row r="38" spans="3:3">
      <c r="C38" s="119"/>
    </row>
    <row r="39" spans="3:3">
      <c r="C39" s="119"/>
    </row>
    <row r="40" spans="3:3">
      <c r="C40" s="119"/>
    </row>
    <row r="41" spans="3:3">
      <c r="C41" s="119"/>
    </row>
    <row r="42" spans="3:3">
      <c r="C42" s="119"/>
    </row>
    <row r="43" spans="3:3">
      <c r="C43" s="119"/>
    </row>
    <row r="44" spans="3:3">
      <c r="C44" s="119"/>
    </row>
    <row r="45" spans="3:3">
      <c r="C45" s="119"/>
    </row>
    <row r="46" spans="3:3">
      <c r="C46" s="119"/>
    </row>
    <row r="47" spans="3:3">
      <c r="C47" s="119"/>
    </row>
    <row r="48" spans="3:3">
      <c r="C48" s="119"/>
    </row>
    <row r="49" spans="3:3">
      <c r="C49" s="119"/>
    </row>
    <row r="50" spans="3:3">
      <c r="C50" s="119"/>
    </row>
    <row r="51" spans="3:3">
      <c r="C51" s="119"/>
    </row>
    <row r="52" spans="3:3">
      <c r="C52" s="119"/>
    </row>
    <row r="53" spans="3:3">
      <c r="C53" s="119"/>
    </row>
    <row r="54" spans="3:3">
      <c r="C54" s="119"/>
    </row>
    <row r="55" spans="3:3">
      <c r="C55" s="119"/>
    </row>
    <row r="56" spans="3:3">
      <c r="C56" s="119"/>
    </row>
    <row r="57" spans="3:3">
      <c r="C57" s="119"/>
    </row>
    <row r="58" spans="3:3">
      <c r="C58" s="119"/>
    </row>
    <row r="59" spans="3:3">
      <c r="C59" s="119"/>
    </row>
    <row r="60" spans="3:3">
      <c r="C60" s="119"/>
    </row>
    <row r="61" spans="3:3">
      <c r="C61" s="119"/>
    </row>
    <row r="62" spans="3:3">
      <c r="C62" s="119"/>
    </row>
    <row r="63" spans="3:3">
      <c r="C63" s="119"/>
    </row>
    <row r="64" spans="3:3">
      <c r="C64" s="119"/>
    </row>
    <row r="65" spans="3:3">
      <c r="C65" s="119"/>
    </row>
    <row r="66" spans="3:3">
      <c r="C66" s="119"/>
    </row>
    <row r="67" spans="3:3">
      <c r="C67" s="119"/>
    </row>
    <row r="68" spans="3:3">
      <c r="C68" s="119"/>
    </row>
    <row r="69" spans="3:3">
      <c r="C69" s="119"/>
    </row>
    <row r="70" spans="3:3">
      <c r="C70" s="119"/>
    </row>
    <row r="71" spans="3:3">
      <c r="C71" s="119"/>
    </row>
    <row r="72" spans="3:3">
      <c r="C72" s="119"/>
    </row>
    <row r="73" spans="3:3">
      <c r="C73" s="119"/>
    </row>
    <row r="74" spans="3:3">
      <c r="C74" s="119"/>
    </row>
    <row r="75" spans="3:3">
      <c r="C75" s="119"/>
    </row>
    <row r="76" spans="3:3">
      <c r="C76" s="119"/>
    </row>
    <row r="77" spans="3:3">
      <c r="C77" s="119"/>
    </row>
    <row r="78" spans="3:3">
      <c r="C78" s="119"/>
    </row>
    <row r="79" spans="3:3">
      <c r="C79" s="119"/>
    </row>
    <row r="80" spans="3:3">
      <c r="C80" s="119"/>
    </row>
    <row r="81" spans="3:3">
      <c r="C81" s="119"/>
    </row>
    <row r="82" spans="3:3">
      <c r="C82" s="119"/>
    </row>
    <row r="83" spans="3:3">
      <c r="C83" s="119"/>
    </row>
    <row r="84" spans="3:3">
      <c r="C84" s="119"/>
    </row>
    <row r="85" spans="3:3">
      <c r="C85" s="119"/>
    </row>
    <row r="86" spans="3:3">
      <c r="C86" s="119"/>
    </row>
    <row r="87" spans="3:3">
      <c r="C87" s="119"/>
    </row>
    <row r="88" spans="3:3">
      <c r="C88" s="119"/>
    </row>
    <row r="89" spans="3:3">
      <c r="C89" s="119"/>
    </row>
    <row r="90" spans="3:3">
      <c r="C90" s="119"/>
    </row>
    <row r="91" spans="3:3">
      <c r="C91" s="119"/>
    </row>
    <row r="92" spans="3:3">
      <c r="C92" s="119"/>
    </row>
    <row r="93" spans="3:3">
      <c r="C93" s="119"/>
    </row>
    <row r="94" spans="3:3">
      <c r="C94" s="119"/>
    </row>
    <row r="95" spans="3:3">
      <c r="C95" s="119"/>
    </row>
    <row r="96" spans="3:3">
      <c r="C96" s="119"/>
    </row>
    <row r="97" spans="3:3">
      <c r="C97" s="119"/>
    </row>
    <row r="98" spans="3:3">
      <c r="C98" s="119"/>
    </row>
    <row r="99" spans="3:3">
      <c r="C99" s="119"/>
    </row>
    <row r="100" spans="3:3">
      <c r="C100" s="119"/>
    </row>
    <row r="101" spans="3:3">
      <c r="C101" s="119"/>
    </row>
    <row r="102" spans="3:3">
      <c r="C102" s="119"/>
    </row>
    <row r="103" spans="3:3">
      <c r="C103" s="119"/>
    </row>
    <row r="104" spans="3:3">
      <c r="C104" s="119"/>
    </row>
    <row r="105" spans="3:3">
      <c r="C105" s="119"/>
    </row>
    <row r="106" spans="3:3">
      <c r="C106" s="119"/>
    </row>
    <row r="107" spans="3:3">
      <c r="C107" s="119"/>
    </row>
    <row r="108" spans="3:3">
      <c r="C108" s="119"/>
    </row>
    <row r="109" spans="3:3">
      <c r="C109" s="119"/>
    </row>
    <row r="110" spans="3:3">
      <c r="C110" s="119"/>
    </row>
    <row r="111" spans="3:3">
      <c r="C111" s="119"/>
    </row>
    <row r="112" spans="3:3">
      <c r="C112" s="119"/>
    </row>
    <row r="113" spans="3:3">
      <c r="C113" s="119"/>
    </row>
    <row r="114" spans="3:3">
      <c r="C114" s="119"/>
    </row>
    <row r="115" spans="3:3">
      <c r="C115" s="119"/>
    </row>
    <row r="116" spans="3:3">
      <c r="C116" s="119"/>
    </row>
    <row r="117" spans="3:3">
      <c r="C117" s="119"/>
    </row>
    <row r="118" spans="3:3">
      <c r="C118" s="119"/>
    </row>
    <row r="119" spans="3:3">
      <c r="C119" s="119"/>
    </row>
    <row r="120" spans="3:3">
      <c r="C120" s="119"/>
    </row>
    <row r="121" spans="3:3">
      <c r="C121" s="119"/>
    </row>
    <row r="122" spans="3:3">
      <c r="C122" s="119"/>
    </row>
    <row r="123" spans="3:3">
      <c r="C123" s="119"/>
    </row>
    <row r="124" spans="3:3">
      <c r="C124" s="119"/>
    </row>
    <row r="125" spans="3:3">
      <c r="C125" s="119"/>
    </row>
    <row r="126" spans="3:3">
      <c r="C126" s="119"/>
    </row>
    <row r="127" spans="3:3">
      <c r="C127" s="119"/>
    </row>
    <row r="128" spans="3:3">
      <c r="C128" s="119"/>
    </row>
    <row r="129" spans="3:3">
      <c r="C129" s="119"/>
    </row>
    <row r="130" spans="3:3">
      <c r="C130" s="119"/>
    </row>
    <row r="131" spans="3:3">
      <c r="C131" s="119"/>
    </row>
    <row r="132" spans="3:3">
      <c r="C132" s="119"/>
    </row>
    <row r="133" spans="3:3">
      <c r="C133" s="119"/>
    </row>
    <row r="134" spans="3:3">
      <c r="C134" s="119"/>
    </row>
    <row r="135" spans="3:3">
      <c r="C135" s="119"/>
    </row>
    <row r="136" spans="3:3">
      <c r="C136" s="119"/>
    </row>
    <row r="137" spans="3:3">
      <c r="C137" s="119"/>
    </row>
    <row r="138" spans="3:3">
      <c r="C138" s="119"/>
    </row>
    <row r="139" spans="3:3">
      <c r="C139" s="119"/>
    </row>
    <row r="140" spans="3:3">
      <c r="C140" s="119"/>
    </row>
    <row r="141" spans="3:3">
      <c r="C141" s="119"/>
    </row>
    <row r="142" spans="3:3">
      <c r="C142" s="119"/>
    </row>
    <row r="143" spans="3:3">
      <c r="C143" s="119"/>
    </row>
    <row r="144" spans="3:3">
      <c r="C144" s="119"/>
    </row>
    <row r="145" spans="3:3">
      <c r="C145" s="119"/>
    </row>
    <row r="146" spans="3:3">
      <c r="C146" s="119"/>
    </row>
    <row r="147" spans="3:3">
      <c r="C147" s="119"/>
    </row>
    <row r="148" spans="3:3">
      <c r="C148" s="119"/>
    </row>
    <row r="149" spans="3:3">
      <c r="C149" s="119"/>
    </row>
    <row r="150" spans="3:3">
      <c r="C150" s="119"/>
    </row>
    <row r="151" spans="3:3">
      <c r="C151" s="119"/>
    </row>
    <row r="152" spans="3:3">
      <c r="C152" s="119"/>
    </row>
    <row r="153" spans="3:3">
      <c r="C153" s="119"/>
    </row>
    <row r="154" spans="3:3">
      <c r="C154" s="119"/>
    </row>
    <row r="155" spans="3:3">
      <c r="C155" s="119"/>
    </row>
    <row r="156" spans="3:3">
      <c r="C156" s="119"/>
    </row>
    <row r="157" spans="3:3">
      <c r="C157" s="119"/>
    </row>
    <row r="158" spans="3:3">
      <c r="C158" s="119"/>
    </row>
    <row r="159" spans="3:3">
      <c r="C159" s="119"/>
    </row>
    <row r="160" spans="3:3">
      <c r="C160" s="119"/>
    </row>
    <row r="161" spans="3:3">
      <c r="C161" s="119"/>
    </row>
    <row r="162" spans="3:3">
      <c r="C162" s="119"/>
    </row>
    <row r="163" spans="3:3">
      <c r="C163" s="119"/>
    </row>
    <row r="164" spans="3:3">
      <c r="C164" s="119"/>
    </row>
    <row r="165" spans="3:3">
      <c r="C165" s="119"/>
    </row>
    <row r="166" spans="3:3">
      <c r="C166" s="119"/>
    </row>
    <row r="167" spans="3:3">
      <c r="C167" s="119"/>
    </row>
    <row r="168" spans="3:3">
      <c r="C168" s="119"/>
    </row>
    <row r="169" spans="3:3">
      <c r="C169" s="119"/>
    </row>
    <row r="170" spans="3:3">
      <c r="C170" s="119"/>
    </row>
    <row r="171" spans="3:3">
      <c r="C171" s="119"/>
    </row>
    <row r="172" spans="3:3">
      <c r="C172" s="119"/>
    </row>
    <row r="173" spans="3:3">
      <c r="C173" s="119"/>
    </row>
    <row r="174" spans="3:3">
      <c r="C174" s="119"/>
    </row>
    <row r="175" spans="3:3">
      <c r="C175" s="119"/>
    </row>
    <row r="176" spans="3:3">
      <c r="C176" s="119"/>
    </row>
    <row r="177" spans="3:3">
      <c r="C177" s="119"/>
    </row>
    <row r="178" spans="3:3">
      <c r="C178" s="119"/>
    </row>
    <row r="179" spans="3:3">
      <c r="C179" s="119"/>
    </row>
    <row r="180" spans="3:3">
      <c r="C180" s="119"/>
    </row>
    <row r="181" spans="3:3">
      <c r="C181" s="119"/>
    </row>
    <row r="182" spans="3:3">
      <c r="C182" s="119"/>
    </row>
    <row r="183" spans="3:3">
      <c r="C183" s="119"/>
    </row>
    <row r="184" spans="3:3">
      <c r="C184" s="119"/>
    </row>
    <row r="185" spans="3:3">
      <c r="C185" s="119"/>
    </row>
    <row r="186" spans="3:3">
      <c r="C186" s="119"/>
    </row>
    <row r="187" spans="3:3">
      <c r="C187" s="119"/>
    </row>
    <row r="188" spans="3:3">
      <c r="C188" s="119"/>
    </row>
    <row r="189" spans="3:3">
      <c r="C189" s="119"/>
    </row>
    <row r="190" spans="3:3">
      <c r="C190" s="119"/>
    </row>
    <row r="191" spans="3:3">
      <c r="C191" s="119"/>
    </row>
    <row r="192" spans="3:3">
      <c r="C192" s="119"/>
    </row>
    <row r="193" spans="3:3">
      <c r="C193" s="119"/>
    </row>
    <row r="194" spans="3:3">
      <c r="C194" s="119"/>
    </row>
    <row r="195" spans="3:3">
      <c r="C195" s="119"/>
    </row>
    <row r="196" spans="3:3">
      <c r="C196" s="119"/>
    </row>
    <row r="197" spans="3:3">
      <c r="C197" s="119"/>
    </row>
    <row r="198" spans="3:3">
      <c r="C198" s="119"/>
    </row>
    <row r="199" spans="3:3">
      <c r="C199" s="119"/>
    </row>
    <row r="200" spans="3:3">
      <c r="C200" s="119"/>
    </row>
    <row r="201" spans="3:3">
      <c r="C201" s="119"/>
    </row>
    <row r="202" spans="3:3">
      <c r="C202" s="119"/>
    </row>
    <row r="203" spans="3:3">
      <c r="C203" s="119"/>
    </row>
    <row r="204" spans="3:3">
      <c r="C204" s="119"/>
    </row>
    <row r="205" spans="3:3">
      <c r="C205" s="119"/>
    </row>
    <row r="206" spans="3:3">
      <c r="C206" s="119"/>
    </row>
    <row r="207" spans="3:3">
      <c r="C207" s="119"/>
    </row>
    <row r="208" spans="3:3">
      <c r="C208" s="119"/>
    </row>
    <row r="209" spans="3:3">
      <c r="C209" s="119"/>
    </row>
    <row r="210" spans="3:3">
      <c r="C210" s="119"/>
    </row>
    <row r="211" spans="3:3">
      <c r="C211" s="119"/>
    </row>
    <row r="212" spans="3:3">
      <c r="C212" s="119"/>
    </row>
    <row r="213" spans="3:3">
      <c r="C213" s="119"/>
    </row>
    <row r="214" spans="3:3">
      <c r="C214" s="119"/>
    </row>
    <row r="215" spans="3:3">
      <c r="C215" s="119"/>
    </row>
    <row r="216" spans="3:3">
      <c r="C216" s="119"/>
    </row>
    <row r="217" spans="3:3">
      <c r="C217" s="119"/>
    </row>
    <row r="218" spans="3:3">
      <c r="C218" s="119"/>
    </row>
    <row r="219" spans="3:3">
      <c r="C219" s="119"/>
    </row>
    <row r="220" spans="3:3">
      <c r="C220" s="119"/>
    </row>
    <row r="221" spans="3:3">
      <c r="C221" s="119"/>
    </row>
    <row r="222" spans="3:3">
      <c r="C222" s="119"/>
    </row>
    <row r="223" spans="3:3">
      <c r="C223" s="119"/>
    </row>
    <row r="224" spans="3:3">
      <c r="C224" s="119"/>
    </row>
    <row r="225" spans="3:3">
      <c r="C225" s="119"/>
    </row>
    <row r="226" spans="3:3">
      <c r="C226" s="119"/>
    </row>
    <row r="227" spans="3:3">
      <c r="C227" s="119"/>
    </row>
    <row r="228" spans="3:3">
      <c r="C228" s="119"/>
    </row>
    <row r="229" spans="3:3">
      <c r="C229" s="119"/>
    </row>
    <row r="230" spans="3:3">
      <c r="C230" s="119"/>
    </row>
    <row r="231" spans="3:3">
      <c r="C231" s="119"/>
    </row>
    <row r="232" spans="3:3">
      <c r="C232" s="119"/>
    </row>
    <row r="233" spans="3:3">
      <c r="C233" s="119"/>
    </row>
    <row r="234" spans="3:3">
      <c r="C234" s="119"/>
    </row>
    <row r="235" spans="3:3">
      <c r="C235" s="119"/>
    </row>
    <row r="236" spans="3:3">
      <c r="C236" s="119"/>
    </row>
    <row r="237" spans="3:3">
      <c r="C237" s="119"/>
    </row>
    <row r="238" spans="3:3">
      <c r="C238" s="119"/>
    </row>
    <row r="239" spans="3:3">
      <c r="C239" s="119"/>
    </row>
    <row r="240" spans="3:3">
      <c r="C240" s="119"/>
    </row>
    <row r="241" spans="3:3">
      <c r="C241" s="119"/>
    </row>
    <row r="242" spans="3:3">
      <c r="C242" s="119"/>
    </row>
    <row r="243" spans="3:3">
      <c r="C243" s="119"/>
    </row>
    <row r="244" spans="3:3">
      <c r="C244" s="119"/>
    </row>
    <row r="245" spans="3:3">
      <c r="C245" s="119"/>
    </row>
    <row r="246" spans="3:3">
      <c r="C246" s="119"/>
    </row>
    <row r="247" spans="3:3">
      <c r="C247" s="119"/>
    </row>
    <row r="248" spans="3:3">
      <c r="C248" s="119"/>
    </row>
    <row r="249" spans="3:3">
      <c r="C249" s="119"/>
    </row>
    <row r="250" spans="3:3">
      <c r="C250" s="119"/>
    </row>
    <row r="251" spans="3:3">
      <c r="C251" s="119"/>
    </row>
    <row r="252" spans="3:3">
      <c r="C252" s="119"/>
    </row>
    <row r="253" spans="3:3">
      <c r="C253" s="119"/>
    </row>
    <row r="254" spans="3:3">
      <c r="C254" s="119"/>
    </row>
    <row r="255" spans="3:3">
      <c r="C255" s="119"/>
    </row>
    <row r="256" spans="3:3">
      <c r="C256" s="119"/>
    </row>
    <row r="257" spans="3:3">
      <c r="C257" s="119"/>
    </row>
    <row r="258" spans="3:3">
      <c r="C258" s="119"/>
    </row>
    <row r="259" spans="3:3">
      <c r="C259" s="119"/>
    </row>
    <row r="260" spans="3:3">
      <c r="C260" s="119"/>
    </row>
    <row r="261" spans="3:3">
      <c r="C261" s="119"/>
    </row>
    <row r="262" spans="3:3">
      <c r="C262" s="119"/>
    </row>
    <row r="263" spans="3:3">
      <c r="C263" s="119"/>
    </row>
    <row r="264" spans="3:3">
      <c r="C264" s="119"/>
    </row>
    <row r="265" spans="3:3">
      <c r="C265" s="119"/>
    </row>
    <row r="266" spans="3:3">
      <c r="C266" s="119"/>
    </row>
    <row r="267" spans="3:3">
      <c r="C267" s="119"/>
    </row>
    <row r="268" spans="3:3">
      <c r="C268" s="119"/>
    </row>
    <row r="269" spans="3:3">
      <c r="C269" s="119"/>
    </row>
    <row r="270" spans="3:3">
      <c r="C270" s="119"/>
    </row>
    <row r="271" spans="3:3">
      <c r="C271" s="119"/>
    </row>
    <row r="272" spans="3:3">
      <c r="C272" s="119"/>
    </row>
    <row r="273" spans="3:3">
      <c r="C273" s="119"/>
    </row>
    <row r="274" spans="3:3">
      <c r="C274" s="119"/>
    </row>
    <row r="275" spans="3:3">
      <c r="C275" s="119"/>
    </row>
    <row r="276" spans="3:3">
      <c r="C276" s="119"/>
    </row>
    <row r="277" spans="3:3">
      <c r="C277" s="119"/>
    </row>
    <row r="278" spans="3:3">
      <c r="C278" s="119"/>
    </row>
    <row r="279" spans="3:3">
      <c r="C279" s="119"/>
    </row>
    <row r="280" spans="3:3">
      <c r="C280" s="119"/>
    </row>
    <row r="281" spans="3:3">
      <c r="C281" s="119"/>
    </row>
    <row r="282" spans="3:3">
      <c r="C282" s="119"/>
    </row>
    <row r="283" spans="3:3">
      <c r="C283" s="119"/>
    </row>
    <row r="284" spans="3:3">
      <c r="C284" s="119"/>
    </row>
    <row r="285" spans="3:3">
      <c r="C285" s="119"/>
    </row>
    <row r="286" spans="3:3">
      <c r="C286" s="119"/>
    </row>
    <row r="287" spans="3:3">
      <c r="C287" s="119"/>
    </row>
    <row r="288" spans="3:3">
      <c r="C288" s="119"/>
    </row>
    <row r="289" spans="3:3">
      <c r="C289" s="119"/>
    </row>
    <row r="290" spans="3:3">
      <c r="C290" s="119"/>
    </row>
    <row r="291" spans="3:3">
      <c r="C291" s="119"/>
    </row>
    <row r="292" spans="3:3">
      <c r="C292" s="119"/>
    </row>
    <row r="293" spans="3:3">
      <c r="C293" s="119"/>
    </row>
    <row r="294" spans="3:3">
      <c r="C294" s="119"/>
    </row>
    <row r="295" spans="3:3">
      <c r="C295" s="119"/>
    </row>
    <row r="296" spans="3:3">
      <c r="C296" s="119"/>
    </row>
    <row r="297" spans="3:3">
      <c r="C297" s="119"/>
    </row>
    <row r="298" spans="3:3">
      <c r="C298" s="119"/>
    </row>
    <row r="299" spans="3:3">
      <c r="C299" s="119"/>
    </row>
    <row r="300" spans="3:3">
      <c r="C300" s="119"/>
    </row>
    <row r="301" spans="3:3">
      <c r="C301" s="119"/>
    </row>
    <row r="302" spans="3:3">
      <c r="C302" s="119"/>
    </row>
    <row r="303" spans="3:3">
      <c r="C303" s="119"/>
    </row>
    <row r="304" spans="3:3">
      <c r="C304" s="119"/>
    </row>
    <row r="305" spans="3:3">
      <c r="C305" s="119"/>
    </row>
    <row r="306" spans="3:3">
      <c r="C306" s="119"/>
    </row>
    <row r="307" spans="3:3">
      <c r="C307" s="119"/>
    </row>
    <row r="308" spans="3:3">
      <c r="C308" s="119"/>
    </row>
    <row r="309" spans="3:3">
      <c r="C309" s="119"/>
    </row>
    <row r="310" spans="3:3">
      <c r="C310" s="119"/>
    </row>
    <row r="311" spans="3:3">
      <c r="C311" s="119"/>
    </row>
    <row r="312" spans="3:3">
      <c r="C312" s="119"/>
    </row>
    <row r="313" spans="3:3">
      <c r="C313" s="119"/>
    </row>
    <row r="314" spans="3:3">
      <c r="C314" s="119"/>
    </row>
    <row r="315" spans="3:3">
      <c r="C315" s="119"/>
    </row>
    <row r="316" spans="3:3">
      <c r="C316" s="119"/>
    </row>
    <row r="317" spans="3:3">
      <c r="C317" s="119"/>
    </row>
    <row r="318" spans="3:3">
      <c r="C318" s="119"/>
    </row>
    <row r="319" spans="3:3">
      <c r="C319" s="119"/>
    </row>
    <row r="320" spans="3:3">
      <c r="C320" s="119"/>
    </row>
    <row r="321" spans="3:3">
      <c r="C321" s="119"/>
    </row>
    <row r="322" spans="3:3">
      <c r="C322" s="119"/>
    </row>
    <row r="323" spans="3:3">
      <c r="C323" s="119"/>
    </row>
    <row r="324" spans="3:3">
      <c r="C324" s="119"/>
    </row>
    <row r="325" spans="3:3">
      <c r="C325" s="119"/>
    </row>
    <row r="326" spans="3:3">
      <c r="C326" s="119"/>
    </row>
    <row r="327" spans="3:3">
      <c r="C327" s="119"/>
    </row>
    <row r="328" spans="3:3">
      <c r="C328" s="119"/>
    </row>
    <row r="329" spans="3:3">
      <c r="C329" s="119"/>
    </row>
    <row r="330" spans="3:3">
      <c r="C330" s="119"/>
    </row>
    <row r="331" spans="3:3">
      <c r="C331" s="119"/>
    </row>
    <row r="332" spans="3:3">
      <c r="C332" s="119"/>
    </row>
    <row r="333" spans="3:3">
      <c r="C333" s="119"/>
    </row>
    <row r="334" spans="3:3">
      <c r="C334" s="119"/>
    </row>
    <row r="335" spans="3:3">
      <c r="C335" s="119"/>
    </row>
    <row r="336" spans="3:3">
      <c r="C336" s="119"/>
    </row>
    <row r="337" spans="3:3">
      <c r="C337" s="119"/>
    </row>
    <row r="338" spans="3:3">
      <c r="C338" s="119"/>
    </row>
    <row r="339" spans="3:3">
      <c r="C339" s="119"/>
    </row>
    <row r="340" spans="3:3">
      <c r="C340" s="119"/>
    </row>
  </sheetData>
  <mergeCells count="10">
    <mergeCell ref="A5:B5"/>
    <mergeCell ref="A6:B6"/>
    <mergeCell ref="A4:K4"/>
    <mergeCell ref="A2:K2"/>
    <mergeCell ref="B21:I21"/>
    <mergeCell ref="B16:E16"/>
    <mergeCell ref="B17:F17"/>
    <mergeCell ref="B18:I18"/>
    <mergeCell ref="B19:I19"/>
    <mergeCell ref="B20:I20"/>
  </mergeCells>
  <pageMargins left="0.7" right="0.7" top="0.75" bottom="0.75" header="0.3" footer="0.3"/>
  <pageSetup paperSize="9" scale="7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9"/>
  <sheetViews>
    <sheetView zoomScaleNormal="100" zoomScaleSheetLayoutView="100" workbookViewId="0">
      <selection activeCell="B23" sqref="B23"/>
    </sheetView>
  </sheetViews>
  <sheetFormatPr defaultRowHeight="15"/>
  <cols>
    <col min="1" max="1" width="3.85546875" customWidth="1"/>
    <col min="2" max="2" width="37.7109375" customWidth="1"/>
    <col min="3" max="3" width="7.28515625" customWidth="1"/>
    <col min="4" max="4" width="6.5703125" customWidth="1"/>
    <col min="5" max="5" width="11" customWidth="1"/>
    <col min="6" max="6" width="9.28515625" customWidth="1"/>
    <col min="7" max="7" width="10.85546875" customWidth="1"/>
    <col min="8" max="8" width="6.85546875" customWidth="1"/>
    <col min="9" max="9" width="11.85546875" bestFit="1" customWidth="1"/>
    <col min="10" max="10" width="12.28515625" customWidth="1"/>
    <col min="11" max="11" width="13.85546875" customWidth="1"/>
  </cols>
  <sheetData>
    <row r="2" spans="1:11" ht="15.75">
      <c r="A2" s="221" t="s">
        <v>142</v>
      </c>
      <c r="B2" s="221"/>
      <c r="C2" s="221"/>
      <c r="D2" s="221"/>
      <c r="E2" s="221"/>
      <c r="F2" s="221"/>
      <c r="G2" s="221"/>
      <c r="H2" s="221"/>
      <c r="I2" s="221"/>
      <c r="J2" s="221"/>
      <c r="K2" s="221"/>
    </row>
    <row r="4" spans="1:11" ht="24" customHeight="1">
      <c r="A4" s="227" t="s">
        <v>143</v>
      </c>
      <c r="B4" s="227"/>
      <c r="C4" s="227"/>
      <c r="D4" s="227"/>
      <c r="E4" s="227"/>
      <c r="F4" s="227"/>
      <c r="G4" s="227"/>
      <c r="H4" s="227"/>
      <c r="I4" s="227"/>
      <c r="J4" s="227"/>
      <c r="K4" s="227"/>
    </row>
    <row r="5" spans="1:11" ht="89.25" customHeight="1">
      <c r="A5" s="181" t="s">
        <v>0</v>
      </c>
      <c r="B5" s="181"/>
      <c r="C5" s="72" t="s">
        <v>1</v>
      </c>
      <c r="D5" s="72" t="s">
        <v>2</v>
      </c>
      <c r="E5" s="72" t="s">
        <v>3</v>
      </c>
      <c r="F5" s="72" t="s">
        <v>4</v>
      </c>
      <c r="G5" s="72" t="s">
        <v>6</v>
      </c>
      <c r="H5" s="72" t="s">
        <v>114</v>
      </c>
      <c r="I5" s="72" t="s">
        <v>8</v>
      </c>
      <c r="J5" s="72" t="s">
        <v>9</v>
      </c>
      <c r="K5" s="73" t="s">
        <v>10</v>
      </c>
    </row>
    <row r="6" spans="1:11">
      <c r="A6" s="182" t="s">
        <v>11</v>
      </c>
      <c r="B6" s="183"/>
      <c r="C6" s="74" t="s">
        <v>12</v>
      </c>
      <c r="D6" s="75" t="s">
        <v>13</v>
      </c>
      <c r="E6" s="76" t="s">
        <v>14</v>
      </c>
      <c r="F6" s="76" t="s">
        <v>15</v>
      </c>
      <c r="G6" s="77">
        <v>7</v>
      </c>
      <c r="H6" s="77" t="s">
        <v>16</v>
      </c>
      <c r="I6" s="77">
        <v>9</v>
      </c>
      <c r="J6" s="77">
        <v>10</v>
      </c>
      <c r="K6" s="74">
        <v>11</v>
      </c>
    </row>
    <row r="7" spans="1:11" ht="85.5" customHeight="1">
      <c r="A7" s="43">
        <v>1</v>
      </c>
      <c r="B7" s="101" t="s">
        <v>97</v>
      </c>
      <c r="C7" s="134">
        <v>50</v>
      </c>
      <c r="D7" s="135" t="s">
        <v>17</v>
      </c>
      <c r="E7" s="136"/>
      <c r="F7" s="137"/>
      <c r="G7" s="138">
        <f>F7*C7</f>
        <v>0</v>
      </c>
      <c r="H7" s="139">
        <v>0.08</v>
      </c>
      <c r="I7" s="140">
        <f>G7*1.08</f>
        <v>0</v>
      </c>
      <c r="J7" s="141"/>
      <c r="K7" s="136"/>
    </row>
    <row r="8" spans="1:11" ht="87.75" customHeight="1">
      <c r="A8" s="43" t="s">
        <v>12</v>
      </c>
      <c r="B8" s="101" t="s">
        <v>98</v>
      </c>
      <c r="C8" s="134">
        <v>50</v>
      </c>
      <c r="D8" s="135" t="s">
        <v>17</v>
      </c>
      <c r="E8" s="136"/>
      <c r="F8" s="137"/>
      <c r="G8" s="138">
        <f>F8*C8</f>
        <v>0</v>
      </c>
      <c r="H8" s="139">
        <v>0.08</v>
      </c>
      <c r="I8" s="140">
        <f t="shared" ref="I8:I11" si="0">G8*1.08</f>
        <v>0</v>
      </c>
      <c r="J8" s="141"/>
      <c r="K8" s="136"/>
    </row>
    <row r="9" spans="1:11" ht="90.75" customHeight="1">
      <c r="A9" s="43" t="s">
        <v>13</v>
      </c>
      <c r="B9" s="101" t="s">
        <v>99</v>
      </c>
      <c r="C9" s="134">
        <v>30</v>
      </c>
      <c r="D9" s="135" t="s">
        <v>17</v>
      </c>
      <c r="E9" s="136"/>
      <c r="F9" s="137"/>
      <c r="G9" s="138">
        <f>F9*C9</f>
        <v>0</v>
      </c>
      <c r="H9" s="139">
        <v>0.08</v>
      </c>
      <c r="I9" s="140">
        <f t="shared" si="0"/>
        <v>0</v>
      </c>
      <c r="J9" s="141"/>
      <c r="K9" s="136"/>
    </row>
    <row r="10" spans="1:11" ht="84" customHeight="1">
      <c r="A10" s="43" t="s">
        <v>14</v>
      </c>
      <c r="B10" s="101" t="s">
        <v>100</v>
      </c>
      <c r="C10" s="134">
        <v>5</v>
      </c>
      <c r="D10" s="135" t="s">
        <v>17</v>
      </c>
      <c r="E10" s="136"/>
      <c r="F10" s="137"/>
      <c r="G10" s="138">
        <f>F10*C10</f>
        <v>0</v>
      </c>
      <c r="H10" s="139">
        <v>0.08</v>
      </c>
      <c r="I10" s="140">
        <f t="shared" si="0"/>
        <v>0</v>
      </c>
      <c r="J10" s="141"/>
      <c r="K10" s="136"/>
    </row>
    <row r="11" spans="1:11" ht="114.75">
      <c r="A11" s="47">
        <v>5</v>
      </c>
      <c r="B11" s="133" t="s">
        <v>77</v>
      </c>
      <c r="C11" s="142">
        <v>100</v>
      </c>
      <c r="D11" s="135" t="s">
        <v>17</v>
      </c>
      <c r="E11" s="136"/>
      <c r="F11" s="143"/>
      <c r="G11" s="144">
        <f>F11*C11</f>
        <v>0</v>
      </c>
      <c r="H11" s="139">
        <v>0.08</v>
      </c>
      <c r="I11" s="140">
        <f t="shared" si="0"/>
        <v>0</v>
      </c>
      <c r="J11" s="141"/>
      <c r="K11" s="136"/>
    </row>
    <row r="12" spans="1:11" ht="19.5" customHeight="1">
      <c r="B12" s="14" t="s">
        <v>95</v>
      </c>
      <c r="G12" s="100">
        <f>SUM(G7:G11)</f>
        <v>0</v>
      </c>
      <c r="H12" s="61"/>
      <c r="I12" s="100">
        <f>SUM(I7:I11)</f>
        <v>0</v>
      </c>
    </row>
    <row r="13" spans="1:11">
      <c r="B13" s="18"/>
      <c r="G13" s="132"/>
      <c r="I13" s="132"/>
    </row>
    <row r="14" spans="1:11" ht="19.899999999999999" customHeight="1">
      <c r="A14" s="78"/>
      <c r="B14" s="188" t="s">
        <v>119</v>
      </c>
      <c r="C14" s="188"/>
      <c r="D14" s="188"/>
      <c r="E14" s="188"/>
      <c r="F14" s="78"/>
      <c r="G14" s="79"/>
      <c r="H14" s="80"/>
      <c r="I14" s="81"/>
    </row>
    <row r="15" spans="1:11" ht="29.25" customHeight="1">
      <c r="A15" s="82"/>
      <c r="B15" s="189" t="s">
        <v>125</v>
      </c>
      <c r="C15" s="189"/>
      <c r="D15" s="189"/>
      <c r="E15" s="189"/>
      <c r="F15" s="189"/>
      <c r="G15" s="83"/>
      <c r="H15" s="84" t="s">
        <v>120</v>
      </c>
      <c r="I15" s="85"/>
    </row>
    <row r="16" spans="1:11" ht="22.9" customHeight="1">
      <c r="A16" s="82"/>
      <c r="B16" s="190" t="s">
        <v>121</v>
      </c>
      <c r="C16" s="191"/>
      <c r="D16" s="191"/>
      <c r="E16" s="191"/>
      <c r="F16" s="191"/>
      <c r="G16" s="191"/>
      <c r="H16" s="191"/>
      <c r="I16" s="192"/>
    </row>
    <row r="17" spans="1:9" ht="40.5" customHeight="1">
      <c r="A17" s="82"/>
      <c r="B17" s="193" t="s">
        <v>122</v>
      </c>
      <c r="C17" s="194"/>
      <c r="D17" s="194"/>
      <c r="E17" s="194"/>
      <c r="F17" s="194"/>
      <c r="G17" s="194"/>
      <c r="H17" s="194"/>
      <c r="I17" s="195"/>
    </row>
    <row r="18" spans="1:9" ht="40.9" customHeight="1">
      <c r="A18" s="82"/>
      <c r="B18" s="193" t="s">
        <v>123</v>
      </c>
      <c r="C18" s="194"/>
      <c r="D18" s="194"/>
      <c r="E18" s="194"/>
      <c r="F18" s="194"/>
      <c r="G18" s="194"/>
      <c r="H18" s="194"/>
      <c r="I18" s="195"/>
    </row>
    <row r="19" spans="1:9" ht="24.6" customHeight="1">
      <c r="A19" s="82"/>
      <c r="B19" s="185" t="s">
        <v>124</v>
      </c>
      <c r="C19" s="186"/>
      <c r="D19" s="186"/>
      <c r="E19" s="186"/>
      <c r="F19" s="186"/>
      <c r="G19" s="186"/>
      <c r="H19" s="186"/>
      <c r="I19" s="187"/>
    </row>
  </sheetData>
  <mergeCells count="10">
    <mergeCell ref="A5:B5"/>
    <mergeCell ref="A6:B6"/>
    <mergeCell ref="A2:K2"/>
    <mergeCell ref="A4:K4"/>
    <mergeCell ref="B14:E14"/>
    <mergeCell ref="B16:I16"/>
    <mergeCell ref="B17:I17"/>
    <mergeCell ref="B18:I18"/>
    <mergeCell ref="B19:I19"/>
    <mergeCell ref="B15:F15"/>
  </mergeCell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opLeftCell="A16" zoomScaleNormal="100" zoomScaleSheetLayoutView="80" workbookViewId="0">
      <selection activeCell="B19" sqref="B19"/>
    </sheetView>
  </sheetViews>
  <sheetFormatPr defaultRowHeight="15"/>
  <cols>
    <col min="1" max="1" width="4.7109375" customWidth="1"/>
    <col min="2" max="2" width="49.7109375" customWidth="1"/>
    <col min="3" max="3" width="11.7109375" customWidth="1"/>
    <col min="4" max="4" width="12.5703125" customWidth="1"/>
    <col min="5" max="5" width="11.5703125" customWidth="1"/>
    <col min="6" max="6" width="12.140625" customWidth="1"/>
    <col min="7" max="7" width="16.42578125" customWidth="1"/>
    <col min="8" max="8" width="6.28515625" customWidth="1"/>
    <col min="9" max="9" width="16.5703125" customWidth="1"/>
    <col min="10" max="10" width="14.28515625" customWidth="1"/>
    <col min="11" max="11" width="18.85546875" customWidth="1"/>
  </cols>
  <sheetData>
    <row r="1" spans="1:11" ht="15.75">
      <c r="A1" s="34"/>
      <c r="B1" s="34"/>
      <c r="C1" s="34"/>
      <c r="D1" s="34"/>
      <c r="E1" s="35"/>
      <c r="F1" s="34"/>
      <c r="G1" s="34"/>
      <c r="H1" s="34"/>
      <c r="I1" s="34"/>
    </row>
    <row r="2" spans="1:11" ht="27.75" customHeight="1">
      <c r="A2" s="198" t="s">
        <v>117</v>
      </c>
      <c r="B2" s="198"/>
      <c r="C2" s="198"/>
      <c r="D2" s="198"/>
      <c r="E2" s="198"/>
      <c r="F2" s="198"/>
      <c r="G2" s="198"/>
      <c r="H2" s="198"/>
      <c r="I2" s="198"/>
      <c r="J2" s="198"/>
      <c r="K2" s="198"/>
    </row>
    <row r="3" spans="1:11" ht="15.75">
      <c r="A3" s="34"/>
      <c r="B3" s="34"/>
      <c r="C3" s="34"/>
      <c r="D3" s="34"/>
      <c r="E3" s="35"/>
      <c r="F3" s="34"/>
      <c r="G3" s="34"/>
      <c r="H3" s="34"/>
      <c r="I3" s="34"/>
    </row>
    <row r="4" spans="1:11">
      <c r="A4" s="199" t="s">
        <v>144</v>
      </c>
      <c r="B4" s="199"/>
      <c r="C4" s="199"/>
      <c r="D4" s="199"/>
      <c r="E4" s="199"/>
      <c r="F4" s="199"/>
      <c r="G4" s="199"/>
      <c r="H4" s="199"/>
      <c r="I4" s="199"/>
      <c r="J4" s="199"/>
      <c r="K4" s="199"/>
    </row>
    <row r="5" spans="1:11" ht="72" customHeight="1">
      <c r="A5" s="196" t="s">
        <v>0</v>
      </c>
      <c r="B5" s="197"/>
      <c r="C5" s="72" t="s">
        <v>1</v>
      </c>
      <c r="D5" s="72" t="s">
        <v>2</v>
      </c>
      <c r="E5" s="72" t="s">
        <v>3</v>
      </c>
      <c r="F5" s="72" t="s">
        <v>4</v>
      </c>
      <c r="G5" s="72" t="s">
        <v>6</v>
      </c>
      <c r="H5" s="72" t="s">
        <v>7</v>
      </c>
      <c r="I5" s="72" t="s">
        <v>8</v>
      </c>
      <c r="J5" s="72" t="s">
        <v>9</v>
      </c>
      <c r="K5" s="73" t="s">
        <v>10</v>
      </c>
    </row>
    <row r="6" spans="1:11">
      <c r="A6" s="182" t="s">
        <v>11</v>
      </c>
      <c r="B6" s="183"/>
      <c r="C6" s="74" t="s">
        <v>12</v>
      </c>
      <c r="D6" s="75" t="s">
        <v>13</v>
      </c>
      <c r="E6" s="76" t="s">
        <v>14</v>
      </c>
      <c r="F6" s="76" t="s">
        <v>15</v>
      </c>
      <c r="G6" s="77">
        <v>7</v>
      </c>
      <c r="H6" s="77" t="s">
        <v>16</v>
      </c>
      <c r="I6" s="77">
        <v>9</v>
      </c>
      <c r="J6" s="77">
        <v>10</v>
      </c>
      <c r="K6" s="74">
        <v>11</v>
      </c>
    </row>
    <row r="7" spans="1:11" ht="71.25" customHeight="1">
      <c r="A7" s="38">
        <v>1</v>
      </c>
      <c r="B7" s="145" t="s">
        <v>32</v>
      </c>
      <c r="C7" s="147">
        <v>150</v>
      </c>
      <c r="D7" s="37" t="s">
        <v>17</v>
      </c>
      <c r="E7" s="39"/>
      <c r="F7" s="24"/>
      <c r="G7" s="9">
        <f t="shared" ref="G7:G15" si="0">SUM(C7*F7)</f>
        <v>0</v>
      </c>
      <c r="H7" s="69">
        <v>8</v>
      </c>
      <c r="I7" s="9">
        <f>G7+G7*H7/100</f>
        <v>0</v>
      </c>
      <c r="J7" s="40"/>
      <c r="K7" s="54"/>
    </row>
    <row r="8" spans="1:11" ht="129.75" customHeight="1">
      <c r="A8" s="38">
        <v>2</v>
      </c>
      <c r="B8" s="145" t="s">
        <v>27</v>
      </c>
      <c r="C8" s="147">
        <v>105</v>
      </c>
      <c r="D8" s="37" t="s">
        <v>17</v>
      </c>
      <c r="E8" s="39"/>
      <c r="F8" s="24"/>
      <c r="G8" s="9">
        <f t="shared" si="0"/>
        <v>0</v>
      </c>
      <c r="H8" s="69">
        <v>8</v>
      </c>
      <c r="I8" s="9">
        <f t="shared" ref="I8:I15" si="1">G8+G8*H8/100</f>
        <v>0</v>
      </c>
      <c r="J8" s="40"/>
      <c r="K8" s="54"/>
    </row>
    <row r="9" spans="1:11" ht="124.5" customHeight="1">
      <c r="A9" s="38">
        <v>3</v>
      </c>
      <c r="B9" s="145" t="s">
        <v>29</v>
      </c>
      <c r="C9" s="147">
        <v>105</v>
      </c>
      <c r="D9" s="37" t="s">
        <v>17</v>
      </c>
      <c r="E9" s="39"/>
      <c r="F9" s="24"/>
      <c r="G9" s="9">
        <f t="shared" si="0"/>
        <v>0</v>
      </c>
      <c r="H9" s="69">
        <v>8</v>
      </c>
      <c r="I9" s="9">
        <f t="shared" si="1"/>
        <v>0</v>
      </c>
      <c r="J9" s="40"/>
      <c r="K9" s="54"/>
    </row>
    <row r="10" spans="1:11" ht="101.25" customHeight="1">
      <c r="A10" s="38">
        <v>4</v>
      </c>
      <c r="B10" s="145" t="s">
        <v>30</v>
      </c>
      <c r="C10" s="147">
        <v>12</v>
      </c>
      <c r="D10" s="37" t="s">
        <v>17</v>
      </c>
      <c r="E10" s="39"/>
      <c r="F10" s="24"/>
      <c r="G10" s="9">
        <f t="shared" si="0"/>
        <v>0</v>
      </c>
      <c r="H10" s="69">
        <v>8</v>
      </c>
      <c r="I10" s="9">
        <f t="shared" si="1"/>
        <v>0</v>
      </c>
      <c r="J10" s="40"/>
      <c r="K10" s="54"/>
    </row>
    <row r="11" spans="1:11" ht="101.25" customHeight="1">
      <c r="A11" s="38">
        <v>5</v>
      </c>
      <c r="B11" s="145" t="s">
        <v>46</v>
      </c>
      <c r="C11" s="147">
        <v>12</v>
      </c>
      <c r="D11" s="37" t="s">
        <v>17</v>
      </c>
      <c r="E11" s="39"/>
      <c r="F11" s="24"/>
      <c r="G11" s="9">
        <f t="shared" si="0"/>
        <v>0</v>
      </c>
      <c r="H11" s="69">
        <v>8</v>
      </c>
      <c r="I11" s="9">
        <f t="shared" si="1"/>
        <v>0</v>
      </c>
      <c r="J11" s="40"/>
      <c r="K11" s="54"/>
    </row>
    <row r="12" spans="1:11" ht="96" customHeight="1">
      <c r="A12" s="38">
        <v>6</v>
      </c>
      <c r="B12" s="145" t="s">
        <v>47</v>
      </c>
      <c r="C12" s="147">
        <v>12</v>
      </c>
      <c r="D12" s="37" t="s">
        <v>17</v>
      </c>
      <c r="E12" s="39"/>
      <c r="F12" s="24"/>
      <c r="G12" s="9">
        <f t="shared" si="0"/>
        <v>0</v>
      </c>
      <c r="H12" s="69">
        <v>8</v>
      </c>
      <c r="I12" s="9">
        <f t="shared" si="1"/>
        <v>0</v>
      </c>
      <c r="J12" s="40"/>
      <c r="K12" s="54"/>
    </row>
    <row r="13" spans="1:11" ht="110.25" customHeight="1">
      <c r="A13" s="38">
        <v>7</v>
      </c>
      <c r="B13" s="145" t="s">
        <v>48</v>
      </c>
      <c r="C13" s="147">
        <v>105</v>
      </c>
      <c r="D13" s="37" t="s">
        <v>17</v>
      </c>
      <c r="E13" s="39"/>
      <c r="F13" s="24"/>
      <c r="G13" s="9">
        <f t="shared" si="0"/>
        <v>0</v>
      </c>
      <c r="H13" s="69">
        <v>8</v>
      </c>
      <c r="I13" s="9">
        <f t="shared" si="1"/>
        <v>0</v>
      </c>
      <c r="J13" s="40"/>
      <c r="K13" s="54"/>
    </row>
    <row r="14" spans="1:11" ht="122.25" customHeight="1">
      <c r="A14" s="38">
        <v>8</v>
      </c>
      <c r="B14" s="145" t="s">
        <v>49</v>
      </c>
      <c r="C14" s="147">
        <v>105</v>
      </c>
      <c r="D14" s="37" t="s">
        <v>17</v>
      </c>
      <c r="E14" s="39"/>
      <c r="F14" s="24"/>
      <c r="G14" s="9">
        <f t="shared" si="0"/>
        <v>0</v>
      </c>
      <c r="H14" s="69">
        <v>8</v>
      </c>
      <c r="I14" s="9">
        <f t="shared" si="1"/>
        <v>0</v>
      </c>
      <c r="J14" s="40"/>
      <c r="K14" s="54"/>
    </row>
    <row r="15" spans="1:11" ht="127.5" customHeight="1">
      <c r="A15" s="38">
        <v>9</v>
      </c>
      <c r="B15" s="145" t="s">
        <v>96</v>
      </c>
      <c r="C15" s="147">
        <v>150</v>
      </c>
      <c r="D15" s="37" t="s">
        <v>17</v>
      </c>
      <c r="E15" s="39"/>
      <c r="F15" s="24"/>
      <c r="G15" s="9">
        <f t="shared" si="0"/>
        <v>0</v>
      </c>
      <c r="H15" s="69">
        <v>8</v>
      </c>
      <c r="I15" s="9">
        <f t="shared" si="1"/>
        <v>0</v>
      </c>
      <c r="J15" s="40"/>
      <c r="K15" s="54"/>
    </row>
    <row r="16" spans="1:11" ht="24.75" customHeight="1">
      <c r="B16" s="146" t="s">
        <v>95</v>
      </c>
      <c r="E16" s="36"/>
      <c r="G16" s="90">
        <f>SUM(G7:G15)</f>
        <v>0</v>
      </c>
      <c r="H16" s="54"/>
      <c r="I16" s="90">
        <f>SUM(I7:I15)</f>
        <v>0</v>
      </c>
    </row>
    <row r="17" spans="1:11">
      <c r="B17" s="18"/>
      <c r="E17" s="36"/>
      <c r="G17" s="68"/>
      <c r="I17" s="68"/>
    </row>
    <row r="18" spans="1:11" ht="16.5" customHeight="1">
      <c r="A18" s="148" t="s">
        <v>18</v>
      </c>
      <c r="B18" s="149" t="s">
        <v>150</v>
      </c>
      <c r="C18" s="150"/>
      <c r="D18" s="150"/>
      <c r="E18" s="151"/>
      <c r="F18" s="152"/>
      <c r="G18" s="153"/>
      <c r="H18" s="153"/>
      <c r="I18" s="153"/>
      <c r="J18" s="153"/>
      <c r="K18" s="153"/>
    </row>
    <row r="19" spans="1:11" ht="70.5" customHeight="1">
      <c r="A19" s="154" t="s">
        <v>145</v>
      </c>
      <c r="B19" s="158" t="s">
        <v>157</v>
      </c>
      <c r="C19" s="159" t="s">
        <v>146</v>
      </c>
      <c r="D19" s="159" t="s">
        <v>1</v>
      </c>
      <c r="E19" s="160"/>
      <c r="F19" s="161" t="s">
        <v>147</v>
      </c>
      <c r="G19" s="162"/>
      <c r="H19" s="200" t="s">
        <v>148</v>
      </c>
      <c r="I19" s="200"/>
      <c r="J19" s="163" t="s">
        <v>3</v>
      </c>
      <c r="K19" s="163" t="s">
        <v>10</v>
      </c>
    </row>
    <row r="20" spans="1:11" ht="75.75" customHeight="1">
      <c r="A20" s="155" t="s">
        <v>149</v>
      </c>
      <c r="B20" s="164" t="s">
        <v>151</v>
      </c>
      <c r="C20" s="165" t="s">
        <v>79</v>
      </c>
      <c r="D20" s="166">
        <v>1</v>
      </c>
      <c r="E20" s="201"/>
      <c r="F20" s="202"/>
      <c r="G20" s="203"/>
      <c r="H20" s="204">
        <f>D20*E20</f>
        <v>0</v>
      </c>
      <c r="I20" s="205"/>
      <c r="J20" s="167"/>
      <c r="K20" s="168"/>
    </row>
    <row r="21" spans="1:11" ht="24" customHeight="1">
      <c r="A21" s="148"/>
      <c r="B21" s="169"/>
      <c r="C21" s="206" t="s">
        <v>156</v>
      </c>
      <c r="D21" s="206"/>
      <c r="E21" s="206"/>
      <c r="F21" s="206"/>
      <c r="G21" s="170"/>
      <c r="H21" s="204">
        <f>SUM(H20:H20)</f>
        <v>0</v>
      </c>
      <c r="I21" s="205"/>
      <c r="J21" s="171"/>
      <c r="K21" s="171"/>
    </row>
    <row r="22" spans="1:11">
      <c r="B22" s="18"/>
      <c r="E22" s="36"/>
      <c r="G22" s="68"/>
      <c r="I22" s="68"/>
    </row>
    <row r="25" spans="1:11" ht="19.899999999999999" customHeight="1">
      <c r="A25" s="78"/>
      <c r="B25" s="188" t="s">
        <v>119</v>
      </c>
      <c r="C25" s="188"/>
      <c r="D25" s="188"/>
      <c r="E25" s="188"/>
      <c r="F25" s="78"/>
      <c r="G25" s="79"/>
      <c r="H25" s="80"/>
      <c r="I25" s="81"/>
    </row>
    <row r="26" spans="1:11" ht="29.25" customHeight="1">
      <c r="A26" s="82"/>
      <c r="B26" s="189" t="s">
        <v>125</v>
      </c>
      <c r="C26" s="189"/>
      <c r="D26" s="189"/>
      <c r="E26" s="189"/>
      <c r="F26" s="189"/>
      <c r="G26" s="83"/>
      <c r="H26" s="84" t="s">
        <v>120</v>
      </c>
      <c r="I26" s="85"/>
    </row>
    <row r="27" spans="1:11" ht="22.9" customHeight="1">
      <c r="A27" s="82"/>
      <c r="B27" s="190" t="s">
        <v>121</v>
      </c>
      <c r="C27" s="191"/>
      <c r="D27" s="191"/>
      <c r="E27" s="191"/>
      <c r="F27" s="191"/>
      <c r="G27" s="191"/>
      <c r="H27" s="191"/>
      <c r="I27" s="192"/>
    </row>
    <row r="28" spans="1:11" ht="36.6" customHeight="1">
      <c r="A28" s="82"/>
      <c r="B28" s="193" t="s">
        <v>122</v>
      </c>
      <c r="C28" s="194"/>
      <c r="D28" s="194"/>
      <c r="E28" s="194"/>
      <c r="F28" s="194"/>
      <c r="G28" s="194"/>
      <c r="H28" s="194"/>
      <c r="I28" s="195"/>
    </row>
    <row r="29" spans="1:11" ht="40.9" customHeight="1">
      <c r="A29" s="82"/>
      <c r="B29" s="193" t="s">
        <v>123</v>
      </c>
      <c r="C29" s="194"/>
      <c r="D29" s="194"/>
      <c r="E29" s="194"/>
      <c r="F29" s="194"/>
      <c r="G29" s="194"/>
      <c r="H29" s="194"/>
      <c r="I29" s="195"/>
    </row>
    <row r="30" spans="1:11" ht="24.6" customHeight="1">
      <c r="A30" s="82"/>
      <c r="B30" s="185" t="s">
        <v>124</v>
      </c>
      <c r="C30" s="186"/>
      <c r="D30" s="186"/>
      <c r="E30" s="186"/>
      <c r="F30" s="186"/>
      <c r="G30" s="186"/>
      <c r="H30" s="186"/>
      <c r="I30" s="187"/>
    </row>
  </sheetData>
  <mergeCells count="15">
    <mergeCell ref="B26:F26"/>
    <mergeCell ref="B27:I27"/>
    <mergeCell ref="B28:I28"/>
    <mergeCell ref="B29:I29"/>
    <mergeCell ref="B30:I30"/>
    <mergeCell ref="A5:B5"/>
    <mergeCell ref="A6:B6"/>
    <mergeCell ref="A2:K2"/>
    <mergeCell ref="A4:K4"/>
    <mergeCell ref="B25:E25"/>
    <mergeCell ref="H19:I19"/>
    <mergeCell ref="E20:G20"/>
    <mergeCell ref="H20:I20"/>
    <mergeCell ref="H21:I21"/>
    <mergeCell ref="C21:F21"/>
  </mergeCells>
  <pageMargins left="0.7" right="0.7" top="0.75" bottom="0.75" header="0.3" footer="0.3"/>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opLeftCell="A16" zoomScaleNormal="100" zoomScaleSheetLayoutView="80" workbookViewId="0">
      <selection activeCell="Q17" sqref="Q17"/>
    </sheetView>
  </sheetViews>
  <sheetFormatPr defaultRowHeight="15"/>
  <cols>
    <col min="1" max="1" width="5.85546875" customWidth="1"/>
    <col min="2" max="2" width="42.140625" customWidth="1"/>
    <col min="3" max="3" width="7.85546875" customWidth="1"/>
    <col min="4" max="4" width="7.7109375" customWidth="1"/>
    <col min="5" max="5" width="10.85546875" customWidth="1"/>
    <col min="6" max="6" width="12.5703125" customWidth="1"/>
    <col min="7" max="7" width="14.28515625" customWidth="1"/>
    <col min="8" max="8" width="7" customWidth="1"/>
    <col min="9" max="9" width="17" customWidth="1"/>
    <col min="10" max="10" width="12.7109375" customWidth="1"/>
    <col min="11" max="11" width="15.42578125" customWidth="1"/>
  </cols>
  <sheetData>
    <row r="1" spans="1:11" ht="15.75">
      <c r="A1" s="34"/>
      <c r="B1" s="34"/>
      <c r="C1" s="34"/>
      <c r="D1" s="34"/>
      <c r="E1" s="35"/>
      <c r="F1" s="34"/>
      <c r="G1" s="34"/>
    </row>
    <row r="2" spans="1:11" ht="15.75">
      <c r="A2" s="184" t="s">
        <v>117</v>
      </c>
      <c r="B2" s="184"/>
      <c r="C2" s="184"/>
      <c r="D2" s="184"/>
      <c r="E2" s="184"/>
      <c r="F2" s="184"/>
      <c r="G2" s="184"/>
      <c r="H2" s="184"/>
      <c r="I2" s="184"/>
      <c r="J2" s="184"/>
      <c r="K2" s="184"/>
    </row>
    <row r="3" spans="1:11" ht="15.75">
      <c r="A3" s="34"/>
      <c r="B3" s="34"/>
      <c r="C3" s="34"/>
      <c r="D3" s="34"/>
      <c r="E3" s="35"/>
      <c r="F3" s="34"/>
      <c r="G3" s="34"/>
    </row>
    <row r="4" spans="1:11" ht="23.25" customHeight="1">
      <c r="A4" s="207" t="s">
        <v>152</v>
      </c>
      <c r="B4" s="207"/>
      <c r="C4" s="207"/>
      <c r="D4" s="207"/>
      <c r="E4" s="207"/>
      <c r="F4" s="207"/>
      <c r="G4" s="207"/>
      <c r="H4" s="207"/>
      <c r="I4" s="207"/>
      <c r="J4" s="207"/>
      <c r="K4" s="207"/>
    </row>
    <row r="5" spans="1:11" ht="75">
      <c r="A5" s="181" t="s">
        <v>0</v>
      </c>
      <c r="B5" s="181"/>
      <c r="C5" s="156" t="s">
        <v>1</v>
      </c>
      <c r="D5" s="156" t="s">
        <v>2</v>
      </c>
      <c r="E5" s="156" t="s">
        <v>3</v>
      </c>
      <c r="F5" s="156" t="s">
        <v>4</v>
      </c>
      <c r="G5" s="156" t="s">
        <v>6</v>
      </c>
      <c r="H5" s="156" t="s">
        <v>7</v>
      </c>
      <c r="I5" s="156" t="s">
        <v>8</v>
      </c>
      <c r="J5" s="156" t="s">
        <v>9</v>
      </c>
      <c r="K5" s="73" t="s">
        <v>10</v>
      </c>
    </row>
    <row r="6" spans="1:11">
      <c r="A6" s="182" t="s">
        <v>11</v>
      </c>
      <c r="B6" s="183"/>
      <c r="C6" s="157" t="s">
        <v>12</v>
      </c>
      <c r="D6" s="75" t="s">
        <v>13</v>
      </c>
      <c r="E6" s="76" t="s">
        <v>14</v>
      </c>
      <c r="F6" s="76" t="s">
        <v>15</v>
      </c>
      <c r="G6" s="77">
        <v>7</v>
      </c>
      <c r="H6" s="77" t="s">
        <v>16</v>
      </c>
      <c r="I6" s="77">
        <v>9</v>
      </c>
      <c r="J6" s="77">
        <v>10</v>
      </c>
      <c r="K6" s="157">
        <v>11</v>
      </c>
    </row>
    <row r="7" spans="1:11" ht="160.5" customHeight="1">
      <c r="A7" s="6">
        <v>1</v>
      </c>
      <c r="B7" s="175" t="s">
        <v>50</v>
      </c>
      <c r="C7" s="172">
        <v>2000</v>
      </c>
      <c r="D7" s="37" t="s">
        <v>17</v>
      </c>
      <c r="E7" s="8"/>
      <c r="F7" s="173"/>
      <c r="G7" s="59">
        <f t="shared" ref="G7:G17" si="0">SUM(C7*F7)</f>
        <v>0</v>
      </c>
      <c r="H7" s="174">
        <v>8</v>
      </c>
      <c r="I7" s="41">
        <f>G7+G7*H7/100</f>
        <v>0</v>
      </c>
      <c r="J7" s="11"/>
      <c r="K7" s="54"/>
    </row>
    <row r="8" spans="1:11" ht="75.75" customHeight="1">
      <c r="A8" s="6">
        <v>2</v>
      </c>
      <c r="B8" s="175" t="s">
        <v>51</v>
      </c>
      <c r="C8" s="172">
        <v>1200</v>
      </c>
      <c r="D8" s="37" t="s">
        <v>17</v>
      </c>
      <c r="E8" s="8"/>
      <c r="F8" s="173"/>
      <c r="G8" s="59">
        <f t="shared" si="0"/>
        <v>0</v>
      </c>
      <c r="H8" s="174">
        <v>8</v>
      </c>
      <c r="I8" s="41">
        <f t="shared" ref="I8:I17" si="1">G8+G8*H8/100</f>
        <v>0</v>
      </c>
      <c r="J8" s="11"/>
      <c r="K8" s="54"/>
    </row>
    <row r="9" spans="1:11" ht="49.5" customHeight="1">
      <c r="A9" s="6">
        <v>3</v>
      </c>
      <c r="B9" s="175" t="s">
        <v>52</v>
      </c>
      <c r="C9" s="172">
        <v>10</v>
      </c>
      <c r="D9" s="37" t="s">
        <v>17</v>
      </c>
      <c r="E9" s="8"/>
      <c r="F9" s="173"/>
      <c r="G9" s="59">
        <f t="shared" si="0"/>
        <v>0</v>
      </c>
      <c r="H9" s="174">
        <v>8</v>
      </c>
      <c r="I9" s="41">
        <f t="shared" si="1"/>
        <v>0</v>
      </c>
      <c r="J9" s="11"/>
      <c r="K9" s="54"/>
    </row>
    <row r="10" spans="1:11" ht="45.75" customHeight="1">
      <c r="A10" s="6">
        <v>4</v>
      </c>
      <c r="B10" s="175" t="s">
        <v>53</v>
      </c>
      <c r="C10" s="172">
        <v>6</v>
      </c>
      <c r="D10" s="37" t="s">
        <v>17</v>
      </c>
      <c r="E10" s="8"/>
      <c r="F10" s="173"/>
      <c r="G10" s="59">
        <f t="shared" si="0"/>
        <v>0</v>
      </c>
      <c r="H10" s="174">
        <v>8</v>
      </c>
      <c r="I10" s="41">
        <f t="shared" si="1"/>
        <v>0</v>
      </c>
      <c r="J10" s="11"/>
      <c r="K10" s="54"/>
    </row>
    <row r="11" spans="1:11" ht="111" customHeight="1">
      <c r="A11" s="6">
        <v>5</v>
      </c>
      <c r="B11" s="175" t="s">
        <v>54</v>
      </c>
      <c r="C11" s="172">
        <v>50</v>
      </c>
      <c r="D11" s="37" t="s">
        <v>17</v>
      </c>
      <c r="E11" s="8"/>
      <c r="F11" s="173"/>
      <c r="G11" s="59">
        <f t="shared" si="0"/>
        <v>0</v>
      </c>
      <c r="H11" s="174">
        <v>8</v>
      </c>
      <c r="I11" s="41">
        <f t="shared" si="1"/>
        <v>0</v>
      </c>
      <c r="J11" s="11"/>
      <c r="K11" s="54"/>
    </row>
    <row r="12" spans="1:11" ht="113.25" customHeight="1">
      <c r="A12" s="6">
        <v>6</v>
      </c>
      <c r="B12" s="175" t="s">
        <v>55</v>
      </c>
      <c r="C12" s="172">
        <v>200</v>
      </c>
      <c r="D12" s="37" t="s">
        <v>17</v>
      </c>
      <c r="E12" s="8"/>
      <c r="F12" s="173"/>
      <c r="G12" s="59">
        <f t="shared" si="0"/>
        <v>0</v>
      </c>
      <c r="H12" s="174">
        <v>8</v>
      </c>
      <c r="I12" s="41">
        <f t="shared" si="1"/>
        <v>0</v>
      </c>
      <c r="J12" s="11"/>
      <c r="K12" s="54"/>
    </row>
    <row r="13" spans="1:11" ht="92.25" customHeight="1">
      <c r="A13" s="6">
        <v>7</v>
      </c>
      <c r="B13" s="175" t="s">
        <v>56</v>
      </c>
      <c r="C13" s="172">
        <v>200</v>
      </c>
      <c r="D13" s="37" t="s">
        <v>17</v>
      </c>
      <c r="E13" s="8"/>
      <c r="F13" s="173"/>
      <c r="G13" s="59">
        <f t="shared" si="0"/>
        <v>0</v>
      </c>
      <c r="H13" s="174">
        <v>8</v>
      </c>
      <c r="I13" s="41">
        <f t="shared" si="1"/>
        <v>0</v>
      </c>
      <c r="J13" s="11"/>
      <c r="K13" s="54"/>
    </row>
    <row r="14" spans="1:11" ht="124.5" customHeight="1">
      <c r="A14" s="6">
        <v>8</v>
      </c>
      <c r="B14" s="175" t="s">
        <v>57</v>
      </c>
      <c r="C14" s="172">
        <v>300</v>
      </c>
      <c r="D14" s="37" t="s">
        <v>17</v>
      </c>
      <c r="E14" s="8"/>
      <c r="F14" s="173"/>
      <c r="G14" s="59">
        <f t="shared" si="0"/>
        <v>0</v>
      </c>
      <c r="H14" s="174">
        <v>8</v>
      </c>
      <c r="I14" s="41">
        <f t="shared" si="1"/>
        <v>0</v>
      </c>
      <c r="J14" s="11"/>
      <c r="K14" s="54"/>
    </row>
    <row r="15" spans="1:11" ht="282" customHeight="1">
      <c r="A15" s="6">
        <v>9</v>
      </c>
      <c r="B15" s="175" t="s">
        <v>58</v>
      </c>
      <c r="C15" s="172">
        <v>100</v>
      </c>
      <c r="D15" s="37" t="s">
        <v>17</v>
      </c>
      <c r="E15" s="8"/>
      <c r="F15" s="173"/>
      <c r="G15" s="59">
        <f t="shared" si="0"/>
        <v>0</v>
      </c>
      <c r="H15" s="174">
        <v>8</v>
      </c>
      <c r="I15" s="41">
        <f t="shared" si="1"/>
        <v>0</v>
      </c>
      <c r="J15" s="11"/>
      <c r="K15" s="54"/>
    </row>
    <row r="16" spans="1:11" ht="33" customHeight="1">
      <c r="A16" s="6">
        <v>10</v>
      </c>
      <c r="B16" s="175" t="s">
        <v>59</v>
      </c>
      <c r="C16" s="172">
        <v>7400</v>
      </c>
      <c r="D16" s="37" t="s">
        <v>17</v>
      </c>
      <c r="E16" s="8"/>
      <c r="F16" s="173"/>
      <c r="G16" s="59">
        <f t="shared" si="0"/>
        <v>0</v>
      </c>
      <c r="H16" s="174">
        <v>8</v>
      </c>
      <c r="I16" s="41">
        <f t="shared" si="1"/>
        <v>0</v>
      </c>
      <c r="J16" s="11"/>
      <c r="K16" s="54"/>
    </row>
    <row r="17" spans="1:11" ht="99" customHeight="1">
      <c r="A17" s="6">
        <v>11</v>
      </c>
      <c r="B17" s="175" t="s">
        <v>94</v>
      </c>
      <c r="C17" s="172">
        <v>10</v>
      </c>
      <c r="D17" s="37" t="s">
        <v>17</v>
      </c>
      <c r="E17" s="8"/>
      <c r="F17" s="173"/>
      <c r="G17" s="59">
        <f t="shared" si="0"/>
        <v>0</v>
      </c>
      <c r="H17" s="174">
        <v>8</v>
      </c>
      <c r="I17" s="41">
        <f t="shared" si="1"/>
        <v>0</v>
      </c>
      <c r="J17" s="11"/>
      <c r="K17" s="54"/>
    </row>
    <row r="18" spans="1:11" ht="20.25" customHeight="1">
      <c r="B18" s="91" t="s">
        <v>95</v>
      </c>
      <c r="F18" s="58"/>
      <c r="G18" s="176">
        <f>SUM(G7:G17)</f>
        <v>0</v>
      </c>
      <c r="I18" s="90">
        <f>SUM(I7:I17)</f>
        <v>0</v>
      </c>
    </row>
    <row r="19" spans="1:11">
      <c r="B19" s="18"/>
      <c r="G19" s="68"/>
      <c r="I19" s="58"/>
    </row>
    <row r="20" spans="1:11">
      <c r="B20" s="18"/>
      <c r="E20" s="36"/>
      <c r="G20" s="68"/>
      <c r="I20" s="68"/>
    </row>
    <row r="21" spans="1:11" ht="16.5" customHeight="1">
      <c r="A21" s="148" t="s">
        <v>18</v>
      </c>
      <c r="B21" s="149" t="s">
        <v>150</v>
      </c>
      <c r="C21" s="150"/>
      <c r="D21" s="150"/>
      <c r="E21" s="151"/>
      <c r="F21" s="152"/>
      <c r="G21" s="153"/>
      <c r="H21" s="153"/>
      <c r="I21" s="153"/>
      <c r="J21" s="153"/>
      <c r="K21" s="153"/>
    </row>
    <row r="22" spans="1:11" ht="78" customHeight="1">
      <c r="A22" s="154" t="s">
        <v>145</v>
      </c>
      <c r="B22" s="158" t="s">
        <v>154</v>
      </c>
      <c r="C22" s="159" t="s">
        <v>146</v>
      </c>
      <c r="D22" s="159" t="s">
        <v>1</v>
      </c>
      <c r="E22" s="160"/>
      <c r="F22" s="161" t="s">
        <v>147</v>
      </c>
      <c r="G22" s="162"/>
      <c r="H22" s="200" t="s">
        <v>148</v>
      </c>
      <c r="I22" s="200"/>
      <c r="J22" s="163" t="s">
        <v>3</v>
      </c>
      <c r="K22" s="163" t="s">
        <v>10</v>
      </c>
    </row>
    <row r="23" spans="1:11" ht="75.75" customHeight="1">
      <c r="A23" s="155" t="s">
        <v>149</v>
      </c>
      <c r="B23" s="164" t="s">
        <v>155</v>
      </c>
      <c r="C23" s="165" t="s">
        <v>79</v>
      </c>
      <c r="D23" s="166">
        <v>2</v>
      </c>
      <c r="E23" s="201"/>
      <c r="F23" s="202"/>
      <c r="G23" s="203"/>
      <c r="H23" s="204">
        <f>D23*E23</f>
        <v>0</v>
      </c>
      <c r="I23" s="205"/>
      <c r="J23" s="167"/>
      <c r="K23" s="168"/>
    </row>
    <row r="24" spans="1:11" ht="24" customHeight="1">
      <c r="A24" s="148"/>
      <c r="B24" s="169"/>
      <c r="C24" s="206" t="s">
        <v>153</v>
      </c>
      <c r="D24" s="206"/>
      <c r="E24" s="206"/>
      <c r="F24" s="206"/>
      <c r="G24" s="208"/>
      <c r="H24" s="204">
        <f>SUM(H23:H23)</f>
        <v>0</v>
      </c>
      <c r="I24" s="205"/>
      <c r="J24" s="171"/>
      <c r="K24" s="171"/>
    </row>
    <row r="25" spans="1:11">
      <c r="B25" s="18"/>
      <c r="E25" s="36"/>
      <c r="G25" s="68"/>
      <c r="I25" s="68"/>
    </row>
    <row r="28" spans="1:11" ht="19.899999999999999" customHeight="1">
      <c r="A28" s="78"/>
      <c r="B28" s="188" t="s">
        <v>119</v>
      </c>
      <c r="C28" s="188"/>
      <c r="D28" s="188"/>
      <c r="E28" s="188"/>
      <c r="F28" s="78"/>
      <c r="G28" s="79"/>
      <c r="H28" s="80"/>
      <c r="I28" s="81"/>
    </row>
    <row r="29" spans="1:11" ht="29.25" customHeight="1">
      <c r="A29" s="82"/>
      <c r="B29" s="189" t="s">
        <v>125</v>
      </c>
      <c r="C29" s="189"/>
      <c r="D29" s="189"/>
      <c r="E29" s="189"/>
      <c r="F29" s="189"/>
      <c r="G29" s="83"/>
      <c r="H29" s="84" t="s">
        <v>120</v>
      </c>
      <c r="I29" s="85"/>
    </row>
    <row r="30" spans="1:11" ht="22.9" customHeight="1">
      <c r="A30" s="82"/>
      <c r="B30" s="190" t="s">
        <v>121</v>
      </c>
      <c r="C30" s="191"/>
      <c r="D30" s="191"/>
      <c r="E30" s="191"/>
      <c r="F30" s="191"/>
      <c r="G30" s="191"/>
      <c r="H30" s="191"/>
      <c r="I30" s="192"/>
    </row>
    <row r="31" spans="1:11" ht="36.6" customHeight="1">
      <c r="A31" s="82"/>
      <c r="B31" s="193" t="s">
        <v>122</v>
      </c>
      <c r="C31" s="194"/>
      <c r="D31" s="194"/>
      <c r="E31" s="194"/>
      <c r="F31" s="194"/>
      <c r="G31" s="194"/>
      <c r="H31" s="194"/>
      <c r="I31" s="195"/>
    </row>
    <row r="32" spans="1:11" ht="40.9" customHeight="1">
      <c r="A32" s="82"/>
      <c r="B32" s="193" t="s">
        <v>123</v>
      </c>
      <c r="C32" s="194"/>
      <c r="D32" s="194"/>
      <c r="E32" s="194"/>
      <c r="F32" s="194"/>
      <c r="G32" s="194"/>
      <c r="H32" s="194"/>
      <c r="I32" s="195"/>
    </row>
    <row r="33" spans="1:9" ht="24.6" customHeight="1">
      <c r="A33" s="82"/>
      <c r="B33" s="185" t="s">
        <v>124</v>
      </c>
      <c r="C33" s="186"/>
      <c r="D33" s="186"/>
      <c r="E33" s="186"/>
      <c r="F33" s="186"/>
      <c r="G33" s="186"/>
      <c r="H33" s="186"/>
      <c r="I33" s="187"/>
    </row>
  </sheetData>
  <mergeCells count="15">
    <mergeCell ref="B30:I30"/>
    <mergeCell ref="B31:I31"/>
    <mergeCell ref="B32:I32"/>
    <mergeCell ref="B33:I33"/>
    <mergeCell ref="C24:G24"/>
    <mergeCell ref="E23:G23"/>
    <mergeCell ref="H23:I23"/>
    <mergeCell ref="H24:I24"/>
    <mergeCell ref="B28:E28"/>
    <mergeCell ref="B29:F29"/>
    <mergeCell ref="A5:B5"/>
    <mergeCell ref="A6:B6"/>
    <mergeCell ref="A2:K2"/>
    <mergeCell ref="A4:K4"/>
    <mergeCell ref="H22:I22"/>
  </mergeCells>
  <pageMargins left="0.7" right="0.7" top="0.75" bottom="0.75" header="0.3" footer="0.3"/>
  <pageSetup paperSize="9" scale="5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4"/>
  <sheetViews>
    <sheetView topLeftCell="A16" zoomScaleNormal="100" zoomScaleSheetLayoutView="80" workbookViewId="0">
      <selection activeCell="T8" sqref="T8"/>
    </sheetView>
  </sheetViews>
  <sheetFormatPr defaultRowHeight="15"/>
  <cols>
    <col min="1" max="1" width="5.28515625" customWidth="1"/>
    <col min="2" max="2" width="50.5703125" customWidth="1"/>
    <col min="3" max="3" width="8.5703125" customWidth="1"/>
    <col min="4" max="4" width="11.140625" customWidth="1"/>
    <col min="5" max="5" width="11" customWidth="1"/>
    <col min="6" max="6" width="11.5703125" customWidth="1"/>
    <col min="7" max="7" width="17.7109375" customWidth="1"/>
    <col min="9" max="9" width="17.28515625" bestFit="1" customWidth="1"/>
    <col min="10" max="10" width="11.42578125" customWidth="1"/>
    <col min="11" max="11" width="15.28515625" customWidth="1"/>
  </cols>
  <sheetData>
    <row r="2" spans="1:11" ht="30.75" customHeight="1">
      <c r="A2" s="198" t="s">
        <v>117</v>
      </c>
      <c r="B2" s="198"/>
      <c r="C2" s="198"/>
      <c r="D2" s="198"/>
      <c r="E2" s="198"/>
      <c r="F2" s="198"/>
      <c r="G2" s="198"/>
      <c r="H2" s="198"/>
      <c r="I2" s="198"/>
      <c r="J2" s="198"/>
      <c r="K2" s="198"/>
    </row>
    <row r="4" spans="1:11" ht="24.75" customHeight="1">
      <c r="A4" s="209" t="s">
        <v>126</v>
      </c>
      <c r="B4" s="209"/>
      <c r="C4" s="209"/>
      <c r="D4" s="209"/>
      <c r="E4" s="209"/>
      <c r="F4" s="209"/>
      <c r="G4" s="209"/>
      <c r="H4" s="209"/>
      <c r="I4" s="209"/>
      <c r="J4" s="209"/>
      <c r="K4" s="209"/>
    </row>
    <row r="5" spans="1:11" ht="75">
      <c r="A5" s="181" t="s">
        <v>0</v>
      </c>
      <c r="B5" s="181"/>
      <c r="C5" s="72" t="s">
        <v>1</v>
      </c>
      <c r="D5" s="72" t="s">
        <v>2</v>
      </c>
      <c r="E5" s="72" t="s">
        <v>3</v>
      </c>
      <c r="F5" s="72" t="s">
        <v>4</v>
      </c>
      <c r="G5" s="72" t="s">
        <v>6</v>
      </c>
      <c r="H5" s="72" t="s">
        <v>7</v>
      </c>
      <c r="I5" s="72" t="s">
        <v>8</v>
      </c>
      <c r="J5" s="72" t="s">
        <v>9</v>
      </c>
      <c r="K5" s="73" t="s">
        <v>10</v>
      </c>
    </row>
    <row r="6" spans="1:11">
      <c r="A6" s="182" t="s">
        <v>11</v>
      </c>
      <c r="B6" s="183"/>
      <c r="C6" s="74" t="s">
        <v>12</v>
      </c>
      <c r="D6" s="75" t="s">
        <v>13</v>
      </c>
      <c r="E6" s="76" t="s">
        <v>14</v>
      </c>
      <c r="F6" s="76" t="s">
        <v>15</v>
      </c>
      <c r="G6" s="77">
        <v>7</v>
      </c>
      <c r="H6" s="77" t="s">
        <v>16</v>
      </c>
      <c r="I6" s="77">
        <v>9</v>
      </c>
      <c r="J6" s="77">
        <v>10</v>
      </c>
      <c r="K6" s="74">
        <v>11</v>
      </c>
    </row>
    <row r="7" spans="1:11" ht="215.25" customHeight="1">
      <c r="A7" s="6">
        <v>1</v>
      </c>
      <c r="B7" s="86" t="s">
        <v>115</v>
      </c>
      <c r="C7" s="92">
        <v>55</v>
      </c>
      <c r="D7" s="7" t="s">
        <v>17</v>
      </c>
      <c r="E7" s="39"/>
      <c r="F7" s="24"/>
      <c r="G7" s="59">
        <f t="shared" ref="G7:G16" si="0">SUM(C7*F7)</f>
        <v>0</v>
      </c>
      <c r="H7" s="88">
        <v>8</v>
      </c>
      <c r="I7" s="41">
        <f>G7+G7*H7/100</f>
        <v>0</v>
      </c>
      <c r="J7" s="11"/>
      <c r="K7" s="54"/>
    </row>
    <row r="8" spans="1:11" ht="204" customHeight="1">
      <c r="A8" s="6">
        <v>2</v>
      </c>
      <c r="B8" s="87" t="s">
        <v>60</v>
      </c>
      <c r="C8" s="92">
        <v>405</v>
      </c>
      <c r="D8" s="7" t="s">
        <v>17</v>
      </c>
      <c r="E8" s="39"/>
      <c r="F8" s="24"/>
      <c r="G8" s="59">
        <f t="shared" si="0"/>
        <v>0</v>
      </c>
      <c r="H8" s="88">
        <v>8</v>
      </c>
      <c r="I8" s="41">
        <f t="shared" ref="I8:I16" si="1">G8+G8*H8/100</f>
        <v>0</v>
      </c>
      <c r="J8" s="11"/>
      <c r="K8" s="54"/>
    </row>
    <row r="9" spans="1:11" ht="176.25" customHeight="1">
      <c r="A9" s="6">
        <v>3</v>
      </c>
      <c r="B9" s="87" t="s">
        <v>61</v>
      </c>
      <c r="C9" s="92">
        <v>55</v>
      </c>
      <c r="D9" s="7" t="s">
        <v>17</v>
      </c>
      <c r="E9" s="39"/>
      <c r="F9" s="24"/>
      <c r="G9" s="59">
        <f t="shared" si="0"/>
        <v>0</v>
      </c>
      <c r="H9" s="88">
        <v>8</v>
      </c>
      <c r="I9" s="41">
        <f t="shared" si="1"/>
        <v>0</v>
      </c>
      <c r="J9" s="11"/>
      <c r="K9" s="54"/>
    </row>
    <row r="10" spans="1:11" ht="115.5" customHeight="1">
      <c r="A10" s="6">
        <v>4</v>
      </c>
      <c r="B10" s="87" t="s">
        <v>62</v>
      </c>
      <c r="C10" s="92">
        <v>55</v>
      </c>
      <c r="D10" s="7" t="s">
        <v>17</v>
      </c>
      <c r="E10" s="39"/>
      <c r="F10" s="24"/>
      <c r="G10" s="59">
        <f t="shared" si="0"/>
        <v>0</v>
      </c>
      <c r="H10" s="88">
        <v>8</v>
      </c>
      <c r="I10" s="41">
        <f t="shared" si="1"/>
        <v>0</v>
      </c>
      <c r="J10" s="11"/>
      <c r="K10" s="54"/>
    </row>
    <row r="11" spans="1:11" ht="164.25" customHeight="1">
      <c r="A11" s="6">
        <v>4</v>
      </c>
      <c r="B11" s="87" t="s">
        <v>63</v>
      </c>
      <c r="C11" s="92">
        <v>205</v>
      </c>
      <c r="D11" s="7" t="s">
        <v>17</v>
      </c>
      <c r="E11" s="39"/>
      <c r="F11" s="24"/>
      <c r="G11" s="59">
        <f t="shared" si="0"/>
        <v>0</v>
      </c>
      <c r="H11" s="88">
        <v>8</v>
      </c>
      <c r="I11" s="41">
        <f t="shared" si="1"/>
        <v>0</v>
      </c>
      <c r="J11" s="11"/>
      <c r="K11" s="54"/>
    </row>
    <row r="12" spans="1:11" ht="120" customHeight="1">
      <c r="A12" s="6">
        <v>5</v>
      </c>
      <c r="B12" s="87" t="s">
        <v>64</v>
      </c>
      <c r="C12" s="92">
        <v>150</v>
      </c>
      <c r="D12" s="7" t="s">
        <v>17</v>
      </c>
      <c r="E12" s="39"/>
      <c r="F12" s="24"/>
      <c r="G12" s="59">
        <f t="shared" si="0"/>
        <v>0</v>
      </c>
      <c r="H12" s="88">
        <v>8</v>
      </c>
      <c r="I12" s="41">
        <f t="shared" si="1"/>
        <v>0</v>
      </c>
      <c r="J12" s="11"/>
      <c r="K12" s="54"/>
    </row>
    <row r="13" spans="1:11" ht="217.5" customHeight="1">
      <c r="A13" s="6">
        <v>8</v>
      </c>
      <c r="B13" s="87" t="s">
        <v>23</v>
      </c>
      <c r="C13" s="92">
        <v>405</v>
      </c>
      <c r="D13" s="7" t="s">
        <v>17</v>
      </c>
      <c r="E13" s="39"/>
      <c r="F13" s="24"/>
      <c r="G13" s="59">
        <f t="shared" si="0"/>
        <v>0</v>
      </c>
      <c r="H13" s="88">
        <v>8</v>
      </c>
      <c r="I13" s="41">
        <f t="shared" si="1"/>
        <v>0</v>
      </c>
      <c r="J13" s="11"/>
      <c r="K13" s="54"/>
    </row>
    <row r="14" spans="1:11" ht="153.75" customHeight="1">
      <c r="A14" s="6">
        <v>9</v>
      </c>
      <c r="B14" s="87" t="s">
        <v>65</v>
      </c>
      <c r="C14" s="92">
        <v>205</v>
      </c>
      <c r="D14" s="7" t="s">
        <v>17</v>
      </c>
      <c r="E14" s="39"/>
      <c r="F14" s="24"/>
      <c r="G14" s="59">
        <f t="shared" si="0"/>
        <v>0</v>
      </c>
      <c r="H14" s="88">
        <v>8</v>
      </c>
      <c r="I14" s="41">
        <f t="shared" si="1"/>
        <v>0</v>
      </c>
      <c r="J14" s="11"/>
      <c r="K14" s="54"/>
    </row>
    <row r="15" spans="1:11" ht="160.5" customHeight="1">
      <c r="A15" s="6">
        <v>10</v>
      </c>
      <c r="B15" s="87" t="s">
        <v>25</v>
      </c>
      <c r="C15" s="92">
        <v>10</v>
      </c>
      <c r="D15" s="7" t="s">
        <v>17</v>
      </c>
      <c r="E15" s="39"/>
      <c r="F15" s="24"/>
      <c r="G15" s="59">
        <f t="shared" si="0"/>
        <v>0</v>
      </c>
      <c r="H15" s="88">
        <v>8</v>
      </c>
      <c r="I15" s="41">
        <f t="shared" si="1"/>
        <v>0</v>
      </c>
      <c r="J15" s="11"/>
      <c r="K15" s="54"/>
    </row>
    <row r="16" spans="1:11" ht="138" customHeight="1">
      <c r="A16" s="6">
        <v>11</v>
      </c>
      <c r="B16" s="87" t="s">
        <v>26</v>
      </c>
      <c r="C16" s="92">
        <v>15</v>
      </c>
      <c r="D16" s="7" t="s">
        <v>17</v>
      </c>
      <c r="E16" s="39"/>
      <c r="F16" s="24"/>
      <c r="G16" s="59">
        <f t="shared" si="0"/>
        <v>0</v>
      </c>
      <c r="H16" s="88">
        <v>8</v>
      </c>
      <c r="I16" s="41">
        <f t="shared" si="1"/>
        <v>0</v>
      </c>
      <c r="J16" s="11"/>
      <c r="K16" s="54"/>
    </row>
    <row r="17" spans="1:9" ht="30" customHeight="1">
      <c r="B17" s="91" t="s">
        <v>95</v>
      </c>
      <c r="E17" s="36"/>
      <c r="G17" s="89">
        <f>SUM(G7:G16)</f>
        <v>0</v>
      </c>
      <c r="I17" s="90">
        <f>SUM(I7:I16)</f>
        <v>0</v>
      </c>
    </row>
    <row r="18" spans="1:9">
      <c r="B18" s="18"/>
      <c r="G18" s="68"/>
      <c r="I18" s="58"/>
    </row>
    <row r="19" spans="1:9" ht="19.899999999999999" customHeight="1">
      <c r="A19" s="78"/>
      <c r="B19" s="188" t="s">
        <v>119</v>
      </c>
      <c r="C19" s="188"/>
      <c r="D19" s="188"/>
      <c r="E19" s="188"/>
      <c r="F19" s="78"/>
      <c r="G19" s="79"/>
      <c r="H19" s="80"/>
      <c r="I19" s="81"/>
    </row>
    <row r="20" spans="1:9" ht="29.25" customHeight="1">
      <c r="A20" s="82"/>
      <c r="B20" s="189" t="s">
        <v>125</v>
      </c>
      <c r="C20" s="189"/>
      <c r="D20" s="189"/>
      <c r="E20" s="189"/>
      <c r="F20" s="189"/>
      <c r="G20" s="83"/>
      <c r="H20" s="84" t="s">
        <v>120</v>
      </c>
      <c r="I20" s="85"/>
    </row>
    <row r="21" spans="1:9" ht="22.9" customHeight="1">
      <c r="A21" s="82"/>
      <c r="B21" s="190" t="s">
        <v>121</v>
      </c>
      <c r="C21" s="191"/>
      <c r="D21" s="191"/>
      <c r="E21" s="191"/>
      <c r="F21" s="191"/>
      <c r="G21" s="191"/>
      <c r="H21" s="191"/>
      <c r="I21" s="192"/>
    </row>
    <row r="22" spans="1:9" ht="36.6" customHeight="1">
      <c r="A22" s="82"/>
      <c r="B22" s="193" t="s">
        <v>122</v>
      </c>
      <c r="C22" s="194"/>
      <c r="D22" s="194"/>
      <c r="E22" s="194"/>
      <c r="F22" s="194"/>
      <c r="G22" s="194"/>
      <c r="H22" s="194"/>
      <c r="I22" s="195"/>
    </row>
    <row r="23" spans="1:9" ht="40.9" customHeight="1">
      <c r="A23" s="82"/>
      <c r="B23" s="193" t="s">
        <v>123</v>
      </c>
      <c r="C23" s="194"/>
      <c r="D23" s="194"/>
      <c r="E23" s="194"/>
      <c r="F23" s="194"/>
      <c r="G23" s="194"/>
      <c r="H23" s="194"/>
      <c r="I23" s="195"/>
    </row>
    <row r="24" spans="1:9" ht="24.6" customHeight="1">
      <c r="A24" s="82"/>
      <c r="B24" s="185" t="s">
        <v>124</v>
      </c>
      <c r="C24" s="186"/>
      <c r="D24" s="186"/>
      <c r="E24" s="186"/>
      <c r="F24" s="186"/>
      <c r="G24" s="186"/>
      <c r="H24" s="186"/>
      <c r="I24" s="187"/>
    </row>
  </sheetData>
  <mergeCells count="10">
    <mergeCell ref="B20:F20"/>
    <mergeCell ref="B21:I21"/>
    <mergeCell ref="B22:I22"/>
    <mergeCell ref="B23:I23"/>
    <mergeCell ref="B24:I24"/>
    <mergeCell ref="A5:B5"/>
    <mergeCell ref="A6:B6"/>
    <mergeCell ref="A2:K2"/>
    <mergeCell ref="A4:K4"/>
    <mergeCell ref="B19:E19"/>
  </mergeCells>
  <pageMargins left="0.7" right="0.7" top="0.75" bottom="0.75" header="0.3" footer="0.3"/>
  <pageSetup paperSize="9" scale="4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
  <sheetViews>
    <sheetView tabSelected="1" topLeftCell="A10" zoomScaleNormal="100" zoomScaleSheetLayoutView="80" workbookViewId="0">
      <selection activeCell="B11" sqref="B11"/>
    </sheetView>
  </sheetViews>
  <sheetFormatPr defaultRowHeight="15"/>
  <cols>
    <col min="1" max="1" width="4.85546875" customWidth="1"/>
    <col min="2" max="2" width="51.28515625" customWidth="1"/>
    <col min="3" max="3" width="8" customWidth="1"/>
    <col min="5" max="5" width="11.5703125" customWidth="1"/>
    <col min="6" max="6" width="10.5703125" customWidth="1"/>
    <col min="7" max="7" width="13.7109375" customWidth="1"/>
    <col min="8" max="8" width="8.7109375" customWidth="1"/>
    <col min="9" max="9" width="11.85546875" customWidth="1"/>
    <col min="10" max="10" width="12.28515625" customWidth="1"/>
    <col min="11" max="11" width="21.5703125" customWidth="1"/>
  </cols>
  <sheetData>
    <row r="2" spans="1:11" ht="15.75">
      <c r="A2" s="210" t="s">
        <v>158</v>
      </c>
      <c r="B2" s="210"/>
      <c r="C2" s="210"/>
      <c r="D2" s="210"/>
      <c r="E2" s="210"/>
      <c r="F2" s="210"/>
      <c r="G2" s="210"/>
      <c r="H2" s="210"/>
      <c r="I2" s="210"/>
      <c r="J2" s="210"/>
      <c r="K2" s="94"/>
    </row>
    <row r="4" spans="1:11">
      <c r="A4" s="211" t="s">
        <v>159</v>
      </c>
      <c r="B4" s="211"/>
      <c r="C4" s="211"/>
      <c r="D4" s="211"/>
      <c r="E4" s="211"/>
      <c r="F4" s="211"/>
      <c r="G4" s="211"/>
      <c r="H4" s="211"/>
      <c r="I4" s="211"/>
      <c r="J4" s="211"/>
      <c r="K4" s="93"/>
    </row>
    <row r="5" spans="1:11" ht="60">
      <c r="A5" s="181" t="s">
        <v>0</v>
      </c>
      <c r="B5" s="181"/>
      <c r="C5" s="72" t="s">
        <v>1</v>
      </c>
      <c r="D5" s="72" t="s">
        <v>2</v>
      </c>
      <c r="E5" s="72" t="s">
        <v>3</v>
      </c>
      <c r="F5" s="72" t="s">
        <v>4</v>
      </c>
      <c r="G5" s="72" t="s">
        <v>6</v>
      </c>
      <c r="H5" s="72" t="s">
        <v>7</v>
      </c>
      <c r="I5" s="72" t="s">
        <v>8</v>
      </c>
      <c r="J5" s="72" t="s">
        <v>9</v>
      </c>
      <c r="K5" s="95" t="s">
        <v>10</v>
      </c>
    </row>
    <row r="6" spans="1:11" ht="122.25" customHeight="1">
      <c r="A6" s="43">
        <v>1</v>
      </c>
      <c r="B6" s="101" t="s">
        <v>101</v>
      </c>
      <c r="C6" s="96">
        <v>20</v>
      </c>
      <c r="D6" s="44" t="s">
        <v>17</v>
      </c>
      <c r="E6" s="54"/>
      <c r="F6" s="97"/>
      <c r="G6" s="45">
        <f t="shared" ref="G6:G15" si="0">F6*C6</f>
        <v>0</v>
      </c>
      <c r="H6" s="98">
        <v>0.08</v>
      </c>
      <c r="I6" s="46">
        <f>G6*1.08</f>
        <v>0</v>
      </c>
      <c r="J6" s="55"/>
      <c r="K6" s="54"/>
    </row>
    <row r="7" spans="1:11" ht="118.5" customHeight="1">
      <c r="A7" s="43" t="s">
        <v>12</v>
      </c>
      <c r="B7" s="101" t="s">
        <v>102</v>
      </c>
      <c r="C7" s="96">
        <v>20</v>
      </c>
      <c r="D7" s="44" t="s">
        <v>17</v>
      </c>
      <c r="E7" s="54"/>
      <c r="F7" s="97"/>
      <c r="G7" s="45">
        <f t="shared" si="0"/>
        <v>0</v>
      </c>
      <c r="H7" s="98">
        <v>0.08</v>
      </c>
      <c r="I7" s="46">
        <f t="shared" ref="I7:I8" si="1">G7*1.08</f>
        <v>0</v>
      </c>
      <c r="J7" s="55"/>
      <c r="K7" s="54"/>
    </row>
    <row r="8" spans="1:11" ht="126" customHeight="1">
      <c r="A8" s="43" t="s">
        <v>13</v>
      </c>
      <c r="B8" s="101" t="s">
        <v>103</v>
      </c>
      <c r="C8" s="96">
        <v>5</v>
      </c>
      <c r="D8" s="44" t="s">
        <v>17</v>
      </c>
      <c r="E8" s="54"/>
      <c r="F8" s="97"/>
      <c r="G8" s="45">
        <f t="shared" si="0"/>
        <v>0</v>
      </c>
      <c r="H8" s="98">
        <v>0.08</v>
      </c>
      <c r="I8" s="46">
        <f t="shared" si="1"/>
        <v>0</v>
      </c>
      <c r="J8" s="55"/>
      <c r="K8" s="54"/>
    </row>
    <row r="9" spans="1:11" ht="167.25" customHeight="1">
      <c r="A9" s="43" t="s">
        <v>14</v>
      </c>
      <c r="B9" s="101" t="s">
        <v>105</v>
      </c>
      <c r="C9" s="96">
        <v>2</v>
      </c>
      <c r="D9" s="44" t="s">
        <v>17</v>
      </c>
      <c r="E9" s="54"/>
      <c r="F9" s="97"/>
      <c r="G9" s="45">
        <f t="shared" si="0"/>
        <v>0</v>
      </c>
      <c r="H9" s="98">
        <v>0.08</v>
      </c>
      <c r="I9" s="46">
        <f t="shared" ref="I9:I12" si="2">G9*1.08</f>
        <v>0</v>
      </c>
      <c r="J9" s="55"/>
      <c r="K9" s="54"/>
    </row>
    <row r="10" spans="1:11" ht="251.25" customHeight="1">
      <c r="A10" s="43" t="s">
        <v>15</v>
      </c>
      <c r="B10" s="101" t="s">
        <v>104</v>
      </c>
      <c r="C10" s="96">
        <v>2</v>
      </c>
      <c r="D10" s="44" t="s">
        <v>17</v>
      </c>
      <c r="E10" s="54"/>
      <c r="F10" s="97"/>
      <c r="G10" s="45">
        <f t="shared" si="0"/>
        <v>0</v>
      </c>
      <c r="H10" s="98">
        <v>0.08</v>
      </c>
      <c r="I10" s="46">
        <f t="shared" si="2"/>
        <v>0</v>
      </c>
      <c r="J10" s="55"/>
      <c r="K10" s="54"/>
    </row>
    <row r="11" spans="1:11" ht="137.25" customHeight="1">
      <c r="A11" s="43" t="s">
        <v>111</v>
      </c>
      <c r="B11" s="101" t="s">
        <v>106</v>
      </c>
      <c r="C11" s="177">
        <v>5</v>
      </c>
      <c r="D11" s="44" t="s">
        <v>17</v>
      </c>
      <c r="E11" s="54"/>
      <c r="F11" s="97"/>
      <c r="G11" s="45">
        <f t="shared" si="0"/>
        <v>0</v>
      </c>
      <c r="H11" s="98">
        <v>0.08</v>
      </c>
      <c r="I11" s="46">
        <f t="shared" si="2"/>
        <v>0</v>
      </c>
      <c r="J11" s="55"/>
      <c r="K11" s="54"/>
    </row>
    <row r="12" spans="1:11" ht="121.5" customHeight="1">
      <c r="A12" s="43" t="s">
        <v>160</v>
      </c>
      <c r="B12" s="101" t="s">
        <v>107</v>
      </c>
      <c r="C12" s="96">
        <v>30</v>
      </c>
      <c r="D12" s="44" t="s">
        <v>17</v>
      </c>
      <c r="E12" s="54"/>
      <c r="F12" s="97"/>
      <c r="G12" s="45">
        <f t="shared" si="0"/>
        <v>0</v>
      </c>
      <c r="H12" s="98">
        <v>0.08</v>
      </c>
      <c r="I12" s="46">
        <f t="shared" si="2"/>
        <v>0</v>
      </c>
      <c r="J12" s="55"/>
      <c r="K12" s="54"/>
    </row>
    <row r="13" spans="1:11" ht="102.75">
      <c r="A13" s="43" t="s">
        <v>16</v>
      </c>
      <c r="B13" s="102" t="s">
        <v>108</v>
      </c>
      <c r="C13" s="96">
        <v>8</v>
      </c>
      <c r="D13" s="44" t="s">
        <v>17</v>
      </c>
      <c r="E13" s="54"/>
      <c r="F13" s="97"/>
      <c r="G13" s="45">
        <f t="shared" si="0"/>
        <v>0</v>
      </c>
      <c r="H13" s="98">
        <v>0.08</v>
      </c>
      <c r="I13" s="46">
        <f t="shared" ref="I13:I16" si="3">G13*1.08</f>
        <v>0</v>
      </c>
      <c r="J13" s="55"/>
      <c r="K13" s="54"/>
    </row>
    <row r="14" spans="1:11" ht="132" customHeight="1">
      <c r="A14" s="43" t="s">
        <v>161</v>
      </c>
      <c r="B14" s="103" t="s">
        <v>109</v>
      </c>
      <c r="C14" s="96">
        <v>15</v>
      </c>
      <c r="D14" s="44" t="s">
        <v>17</v>
      </c>
      <c r="E14" s="54"/>
      <c r="F14" s="97"/>
      <c r="G14" s="45">
        <f t="shared" si="0"/>
        <v>0</v>
      </c>
      <c r="H14" s="98">
        <v>0.08</v>
      </c>
      <c r="I14" s="46">
        <f t="shared" si="3"/>
        <v>0</v>
      </c>
      <c r="J14" s="55"/>
      <c r="K14" s="54"/>
    </row>
    <row r="15" spans="1:11" ht="127.5">
      <c r="A15" s="43" t="s">
        <v>162</v>
      </c>
      <c r="B15" s="103" t="s">
        <v>110</v>
      </c>
      <c r="C15" s="96">
        <v>15</v>
      </c>
      <c r="D15" s="44" t="s">
        <v>17</v>
      </c>
      <c r="E15" s="54"/>
      <c r="F15" s="97"/>
      <c r="G15" s="45">
        <f t="shared" si="0"/>
        <v>0</v>
      </c>
      <c r="H15" s="98">
        <v>0.08</v>
      </c>
      <c r="I15" s="46">
        <f t="shared" si="3"/>
        <v>0</v>
      </c>
      <c r="J15" s="55"/>
      <c r="K15" s="54"/>
    </row>
    <row r="16" spans="1:11" s="99" customFormat="1" ht="22.5" customHeight="1">
      <c r="B16" s="91" t="s">
        <v>95</v>
      </c>
      <c r="G16" s="100">
        <f>SUM(G6:G15)</f>
        <v>0</v>
      </c>
      <c r="H16" s="33"/>
      <c r="I16" s="100">
        <f t="shared" si="3"/>
        <v>0</v>
      </c>
    </row>
    <row r="17" spans="1:9">
      <c r="B17" s="18"/>
      <c r="G17" s="46"/>
      <c r="I17" s="46"/>
    </row>
    <row r="18" spans="1:9" ht="19.899999999999999" customHeight="1">
      <c r="A18" s="78"/>
      <c r="B18" s="188" t="s">
        <v>119</v>
      </c>
      <c r="C18" s="188"/>
      <c r="D18" s="188"/>
      <c r="E18" s="188"/>
      <c r="F18" s="78"/>
      <c r="G18" s="79"/>
      <c r="H18" s="80"/>
      <c r="I18" s="81"/>
    </row>
    <row r="19" spans="1:9" ht="29.25" customHeight="1">
      <c r="A19" s="82"/>
      <c r="B19" s="189" t="s">
        <v>125</v>
      </c>
      <c r="C19" s="189"/>
      <c r="D19" s="189"/>
      <c r="E19" s="189"/>
      <c r="F19" s="189"/>
      <c r="G19" s="83"/>
      <c r="H19" s="84" t="s">
        <v>120</v>
      </c>
      <c r="I19" s="85"/>
    </row>
    <row r="20" spans="1:9" ht="22.9" customHeight="1">
      <c r="A20" s="82"/>
      <c r="B20" s="190" t="s">
        <v>121</v>
      </c>
      <c r="C20" s="191"/>
      <c r="D20" s="191"/>
      <c r="E20" s="191"/>
      <c r="F20" s="191"/>
      <c r="G20" s="191"/>
      <c r="H20" s="191"/>
      <c r="I20" s="192"/>
    </row>
    <row r="21" spans="1:9" ht="36.6" customHeight="1">
      <c r="A21" s="82"/>
      <c r="B21" s="193" t="s">
        <v>122</v>
      </c>
      <c r="C21" s="194"/>
      <c r="D21" s="194"/>
      <c r="E21" s="194"/>
      <c r="F21" s="194"/>
      <c r="G21" s="194"/>
      <c r="H21" s="194"/>
      <c r="I21" s="195"/>
    </row>
    <row r="22" spans="1:9" ht="40.9" customHeight="1">
      <c r="A22" s="82"/>
      <c r="B22" s="193" t="s">
        <v>123</v>
      </c>
      <c r="C22" s="194"/>
      <c r="D22" s="194"/>
      <c r="E22" s="194"/>
      <c r="F22" s="194"/>
      <c r="G22" s="194"/>
      <c r="H22" s="194"/>
      <c r="I22" s="195"/>
    </row>
    <row r="23" spans="1:9" ht="24.6" customHeight="1">
      <c r="A23" s="82"/>
      <c r="B23" s="185" t="s">
        <v>124</v>
      </c>
      <c r="C23" s="186"/>
      <c r="D23" s="186"/>
      <c r="E23" s="186"/>
      <c r="F23" s="186"/>
      <c r="G23" s="186"/>
      <c r="H23" s="186"/>
      <c r="I23" s="187"/>
    </row>
  </sheetData>
  <mergeCells count="9">
    <mergeCell ref="B21:I21"/>
    <mergeCell ref="B22:I22"/>
    <mergeCell ref="B23:I23"/>
    <mergeCell ref="A5:B5"/>
    <mergeCell ref="A2:J2"/>
    <mergeCell ref="A4:J4"/>
    <mergeCell ref="B18:E18"/>
    <mergeCell ref="B19:F19"/>
    <mergeCell ref="B20:I20"/>
  </mergeCells>
  <pageMargins left="0.7" right="0.7" top="0.75" bottom="0.75" header="0.3" footer="0.3"/>
  <pageSetup paperSize="9" scale="5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7"/>
  <sheetViews>
    <sheetView topLeftCell="A7" zoomScaleNormal="100" zoomScaleSheetLayoutView="90" workbookViewId="0">
      <selection activeCell="M7" sqref="M7"/>
    </sheetView>
  </sheetViews>
  <sheetFormatPr defaultRowHeight="15"/>
  <cols>
    <col min="1" max="1" width="5.140625" customWidth="1"/>
    <col min="2" max="2" width="58" customWidth="1"/>
    <col min="3" max="3" width="8.140625" customWidth="1"/>
    <col min="4" max="4" width="6" customWidth="1"/>
    <col min="5" max="5" width="12.140625" customWidth="1"/>
    <col min="6" max="6" width="10.5703125" customWidth="1"/>
    <col min="7" max="7" width="15.42578125" bestFit="1" customWidth="1"/>
    <col min="8" max="8" width="7" customWidth="1"/>
    <col min="9" max="9" width="15.42578125" bestFit="1" customWidth="1"/>
    <col min="10" max="10" width="10.5703125" customWidth="1"/>
    <col min="11" max="11" width="16" customWidth="1"/>
  </cols>
  <sheetData>
    <row r="2" spans="1:11" ht="24" customHeight="1">
      <c r="A2" s="198" t="s">
        <v>117</v>
      </c>
      <c r="B2" s="198"/>
      <c r="C2" s="198"/>
      <c r="D2" s="198"/>
      <c r="E2" s="198"/>
      <c r="F2" s="198"/>
      <c r="G2" s="198"/>
      <c r="H2" s="198"/>
      <c r="I2" s="198"/>
      <c r="J2" s="198"/>
      <c r="K2" s="198"/>
    </row>
    <row r="4" spans="1:11" ht="20.25" customHeight="1">
      <c r="A4" s="214" t="s">
        <v>127</v>
      </c>
      <c r="B4" s="214"/>
      <c r="C4" s="214"/>
      <c r="D4" s="214"/>
      <c r="E4" s="214"/>
      <c r="F4" s="214"/>
      <c r="G4" s="214"/>
      <c r="H4" s="214"/>
      <c r="I4" s="214"/>
      <c r="J4" s="214"/>
      <c r="K4" s="214"/>
    </row>
    <row r="5" spans="1:11" ht="108.75" customHeight="1">
      <c r="A5" s="181" t="s">
        <v>0</v>
      </c>
      <c r="B5" s="181"/>
      <c r="C5" s="72" t="s">
        <v>1</v>
      </c>
      <c r="D5" s="72" t="s">
        <v>2</v>
      </c>
      <c r="E5" s="72" t="s">
        <v>3</v>
      </c>
      <c r="F5" s="72" t="s">
        <v>4</v>
      </c>
      <c r="G5" s="72" t="s">
        <v>6</v>
      </c>
      <c r="H5" s="72" t="s">
        <v>7</v>
      </c>
      <c r="I5" s="72" t="s">
        <v>8</v>
      </c>
      <c r="J5" s="72" t="s">
        <v>9</v>
      </c>
      <c r="K5" s="73" t="s">
        <v>10</v>
      </c>
    </row>
    <row r="6" spans="1:11">
      <c r="A6" s="212" t="s">
        <v>11</v>
      </c>
      <c r="B6" s="213"/>
      <c r="C6" s="104" t="s">
        <v>12</v>
      </c>
      <c r="D6" s="105" t="s">
        <v>13</v>
      </c>
      <c r="E6" s="106" t="s">
        <v>14</v>
      </c>
      <c r="F6" s="106" t="s">
        <v>15</v>
      </c>
      <c r="G6" s="107">
        <v>7</v>
      </c>
      <c r="H6" s="107" t="s">
        <v>16</v>
      </c>
      <c r="I6" s="107">
        <v>9</v>
      </c>
      <c r="J6" s="107">
        <v>10</v>
      </c>
      <c r="K6" s="104">
        <v>11</v>
      </c>
    </row>
    <row r="7" spans="1:11" ht="140.25">
      <c r="A7" s="23">
        <v>1</v>
      </c>
      <c r="B7" s="25" t="s">
        <v>128</v>
      </c>
      <c r="C7" s="64">
        <v>800</v>
      </c>
      <c r="D7" s="57" t="s">
        <v>17</v>
      </c>
      <c r="E7" s="7"/>
      <c r="F7" s="29"/>
      <c r="G7" s="9">
        <f>F7*C7</f>
        <v>0</v>
      </c>
      <c r="H7" s="69">
        <v>8</v>
      </c>
      <c r="I7" s="9">
        <f>G7*1.08</f>
        <v>0</v>
      </c>
      <c r="J7" s="11"/>
      <c r="K7" s="12"/>
    </row>
    <row r="8" spans="1:11" ht="37.5" customHeight="1">
      <c r="A8" s="23">
        <v>2</v>
      </c>
      <c r="B8" s="25" t="s">
        <v>113</v>
      </c>
      <c r="C8" s="64">
        <v>10</v>
      </c>
      <c r="D8" s="57" t="s">
        <v>17</v>
      </c>
      <c r="E8" s="7"/>
      <c r="F8" s="29"/>
      <c r="G8" s="9">
        <f>F8*C8</f>
        <v>0</v>
      </c>
      <c r="H8" s="69">
        <v>8</v>
      </c>
      <c r="I8" s="9">
        <f>G8*1.08</f>
        <v>0</v>
      </c>
      <c r="J8" s="11"/>
      <c r="K8" s="12"/>
    </row>
    <row r="9" spans="1:11" ht="85.5" customHeight="1">
      <c r="A9" s="23">
        <v>3</v>
      </c>
      <c r="B9" s="25" t="s">
        <v>93</v>
      </c>
      <c r="C9" s="64">
        <v>6</v>
      </c>
      <c r="D9" s="57" t="s">
        <v>17</v>
      </c>
      <c r="E9" s="7"/>
      <c r="F9" s="29"/>
      <c r="G9" s="9">
        <f>F9*C9</f>
        <v>0</v>
      </c>
      <c r="H9" s="69">
        <v>8</v>
      </c>
      <c r="I9" s="9">
        <f>G9*1.08</f>
        <v>0</v>
      </c>
      <c r="J9" s="11"/>
      <c r="K9" s="12"/>
    </row>
    <row r="10" spans="1:11" ht="22.5" customHeight="1">
      <c r="B10" s="109" t="s">
        <v>95</v>
      </c>
      <c r="G10" s="108">
        <f>SUM(G7:G9)</f>
        <v>0</v>
      </c>
      <c r="H10" s="67"/>
      <c r="I10" s="108">
        <f>SUM(I7:I9)</f>
        <v>0</v>
      </c>
    </row>
    <row r="11" spans="1:11">
      <c r="B11" s="18"/>
      <c r="G11" s="68"/>
      <c r="I11" s="68"/>
    </row>
    <row r="12" spans="1:11" ht="19.899999999999999" customHeight="1">
      <c r="A12" s="78"/>
      <c r="B12" s="188" t="s">
        <v>119</v>
      </c>
      <c r="C12" s="188"/>
      <c r="D12" s="188"/>
      <c r="E12" s="188"/>
      <c r="F12" s="78"/>
      <c r="G12" s="79"/>
      <c r="H12" s="80"/>
      <c r="I12" s="81"/>
    </row>
    <row r="13" spans="1:11" ht="29.25" customHeight="1">
      <c r="A13" s="82"/>
      <c r="B13" s="189" t="s">
        <v>125</v>
      </c>
      <c r="C13" s="189"/>
      <c r="D13" s="189"/>
      <c r="E13" s="189"/>
      <c r="F13" s="189"/>
      <c r="G13" s="83"/>
      <c r="H13" s="84" t="s">
        <v>120</v>
      </c>
      <c r="I13" s="85"/>
    </row>
    <row r="14" spans="1:11" ht="22.9" customHeight="1">
      <c r="A14" s="82"/>
      <c r="B14" s="190" t="s">
        <v>121</v>
      </c>
      <c r="C14" s="191"/>
      <c r="D14" s="191"/>
      <c r="E14" s="191"/>
      <c r="F14" s="191"/>
      <c r="G14" s="191"/>
      <c r="H14" s="191"/>
      <c r="I14" s="192"/>
    </row>
    <row r="15" spans="1:11" ht="36.6" customHeight="1">
      <c r="A15" s="82"/>
      <c r="B15" s="193" t="s">
        <v>122</v>
      </c>
      <c r="C15" s="194"/>
      <c r="D15" s="194"/>
      <c r="E15" s="194"/>
      <c r="F15" s="194"/>
      <c r="G15" s="194"/>
      <c r="H15" s="194"/>
      <c r="I15" s="195"/>
    </row>
    <row r="16" spans="1:11" ht="40.9" customHeight="1">
      <c r="A16" s="82"/>
      <c r="B16" s="193" t="s">
        <v>123</v>
      </c>
      <c r="C16" s="194"/>
      <c r="D16" s="194"/>
      <c r="E16" s="194"/>
      <c r="F16" s="194"/>
      <c r="G16" s="194"/>
      <c r="H16" s="194"/>
      <c r="I16" s="195"/>
    </row>
    <row r="17" spans="1:9" ht="24.6" customHeight="1">
      <c r="A17" s="82"/>
      <c r="B17" s="185" t="s">
        <v>124</v>
      </c>
      <c r="C17" s="186"/>
      <c r="D17" s="186"/>
      <c r="E17" s="186"/>
      <c r="F17" s="186"/>
      <c r="G17" s="186"/>
      <c r="H17" s="186"/>
      <c r="I17" s="187"/>
    </row>
  </sheetData>
  <mergeCells count="10">
    <mergeCell ref="B13:F13"/>
    <mergeCell ref="B14:I14"/>
    <mergeCell ref="B15:I15"/>
    <mergeCell ref="B16:I16"/>
    <mergeCell ref="B17:I17"/>
    <mergeCell ref="A5:B5"/>
    <mergeCell ref="A6:B6"/>
    <mergeCell ref="A2:K2"/>
    <mergeCell ref="A4:K4"/>
    <mergeCell ref="B12:E12"/>
  </mergeCells>
  <pageMargins left="0.7" right="0.7" top="0.75" bottom="0.75" header="0.3" footer="0.3"/>
  <pageSetup paperSize="9"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election activeCell="J19" sqref="J19"/>
    </sheetView>
  </sheetViews>
  <sheetFormatPr defaultRowHeight="15"/>
  <cols>
    <col min="1" max="1" width="3.28515625" customWidth="1"/>
    <col min="2" max="2" width="39.28515625" customWidth="1"/>
    <col min="3" max="3" width="5.5703125" customWidth="1"/>
    <col min="4" max="4" width="3.85546875" customWidth="1"/>
    <col min="5" max="5" width="6.5703125" customWidth="1"/>
    <col min="6" max="6" width="10.28515625" customWidth="1"/>
    <col min="7" max="7" width="11.42578125" customWidth="1"/>
    <col min="8" max="8" width="15.140625" customWidth="1"/>
    <col min="9" max="9" width="4" customWidth="1"/>
    <col min="10" max="10" width="13.7109375" customWidth="1"/>
    <col min="11" max="11" width="7.28515625" customWidth="1"/>
  </cols>
  <sheetData>
    <row r="1" spans="1:12" ht="28.5" customHeight="1">
      <c r="A1" s="215" t="s">
        <v>22</v>
      </c>
      <c r="B1" s="215"/>
      <c r="C1" s="215"/>
      <c r="D1" s="215"/>
      <c r="E1" s="215"/>
      <c r="F1" s="215"/>
      <c r="G1" s="215"/>
      <c r="H1" s="215"/>
      <c r="I1" s="215"/>
      <c r="J1" s="215"/>
      <c r="K1" s="216"/>
      <c r="L1" s="216"/>
    </row>
    <row r="2" spans="1:12" ht="89.25">
      <c r="A2" s="217" t="s">
        <v>0</v>
      </c>
      <c r="B2" s="217"/>
      <c r="C2" s="1" t="s">
        <v>1</v>
      </c>
      <c r="D2" s="1" t="s">
        <v>2</v>
      </c>
      <c r="E2" s="1" t="s">
        <v>3</v>
      </c>
      <c r="F2" s="1" t="s">
        <v>4</v>
      </c>
      <c r="G2" s="1" t="s">
        <v>5</v>
      </c>
      <c r="H2" s="1" t="s">
        <v>6</v>
      </c>
      <c r="I2" s="1" t="s">
        <v>7</v>
      </c>
      <c r="J2" s="1" t="s">
        <v>8</v>
      </c>
      <c r="K2" s="1" t="s">
        <v>9</v>
      </c>
      <c r="L2" s="2" t="s">
        <v>10</v>
      </c>
    </row>
    <row r="3" spans="1:12">
      <c r="A3" s="218" t="s">
        <v>11</v>
      </c>
      <c r="B3" s="219"/>
      <c r="C3" s="5" t="s">
        <v>12</v>
      </c>
      <c r="D3" s="27" t="s">
        <v>13</v>
      </c>
      <c r="E3" s="3" t="s">
        <v>14</v>
      </c>
      <c r="F3" s="3" t="s">
        <v>15</v>
      </c>
      <c r="G3" s="4">
        <v>6</v>
      </c>
      <c r="H3" s="4">
        <v>7</v>
      </c>
      <c r="I3" s="4" t="s">
        <v>16</v>
      </c>
      <c r="J3" s="4">
        <v>9</v>
      </c>
      <c r="K3" s="4">
        <v>10</v>
      </c>
      <c r="L3" s="5">
        <v>11</v>
      </c>
    </row>
    <row r="4" spans="1:12" ht="280.5" customHeight="1">
      <c r="A4" s="6">
        <v>1</v>
      </c>
      <c r="B4" s="21" t="s">
        <v>23</v>
      </c>
      <c r="C4" s="23">
        <v>600</v>
      </c>
      <c r="D4" s="7" t="s">
        <v>17</v>
      </c>
      <c r="E4" s="7"/>
      <c r="F4" s="24">
        <v>420</v>
      </c>
      <c r="G4" s="8">
        <f>ROUND(F4*(1+(I4/100)),2)</f>
        <v>453.6</v>
      </c>
      <c r="H4" s="9">
        <f>C4*F4</f>
        <v>252000</v>
      </c>
      <c r="I4" s="10">
        <v>8</v>
      </c>
      <c r="J4" s="9">
        <f>H4+H4*I4/100</f>
        <v>272160</v>
      </c>
      <c r="K4" s="11"/>
      <c r="L4" s="12"/>
    </row>
    <row r="5" spans="1:12" ht="234.75" customHeight="1">
      <c r="A5" s="6">
        <v>2</v>
      </c>
      <c r="B5" s="21" t="s">
        <v>24</v>
      </c>
      <c r="C5" s="23">
        <v>198</v>
      </c>
      <c r="D5" s="7" t="s">
        <v>17</v>
      </c>
      <c r="E5" s="7"/>
      <c r="F5" s="24">
        <v>220</v>
      </c>
      <c r="G5" s="8"/>
      <c r="H5" s="9">
        <f>C5*F5</f>
        <v>43560</v>
      </c>
      <c r="I5" s="10">
        <v>8</v>
      </c>
      <c r="J5" s="9">
        <f t="shared" ref="J5:J19" si="0">H5+H5*I5/100</f>
        <v>47044.800000000003</v>
      </c>
      <c r="K5" s="11"/>
      <c r="L5" s="12"/>
    </row>
    <row r="6" spans="1:12" ht="208.5" customHeight="1">
      <c r="A6" s="6">
        <v>3</v>
      </c>
      <c r="B6" s="21" t="s">
        <v>25</v>
      </c>
      <c r="C6" s="23">
        <v>12</v>
      </c>
      <c r="D6" s="7" t="s">
        <v>17</v>
      </c>
      <c r="E6" s="7"/>
      <c r="F6" s="24">
        <v>560</v>
      </c>
      <c r="G6" s="8"/>
      <c r="H6" s="9">
        <f t="shared" ref="H6:H19" si="1">C6*F6</f>
        <v>6720</v>
      </c>
      <c r="I6" s="10">
        <v>8</v>
      </c>
      <c r="J6" s="9">
        <f t="shared" si="0"/>
        <v>7257.6</v>
      </c>
      <c r="K6" s="11"/>
      <c r="L6" s="12"/>
    </row>
    <row r="7" spans="1:12" ht="140.25">
      <c r="A7" s="6">
        <v>4</v>
      </c>
      <c r="B7" s="21" t="s">
        <v>26</v>
      </c>
      <c r="C7" s="23">
        <v>12</v>
      </c>
      <c r="D7" s="7" t="s">
        <v>17</v>
      </c>
      <c r="E7" s="7"/>
      <c r="F7" s="24">
        <v>270</v>
      </c>
      <c r="G7" s="8"/>
      <c r="H7" s="9">
        <f t="shared" si="1"/>
        <v>3240</v>
      </c>
      <c r="I7" s="10">
        <v>8</v>
      </c>
      <c r="J7" s="9">
        <f t="shared" si="0"/>
        <v>3499.2</v>
      </c>
      <c r="K7" s="11"/>
      <c r="L7" s="12"/>
    </row>
    <row r="8" spans="1:12" ht="155.25" customHeight="1">
      <c r="A8" s="6">
        <v>5</v>
      </c>
      <c r="B8" s="21" t="s">
        <v>27</v>
      </c>
      <c r="C8" s="23">
        <v>150</v>
      </c>
      <c r="D8" s="7" t="s">
        <v>17</v>
      </c>
      <c r="E8" s="7"/>
      <c r="F8" s="24">
        <v>740</v>
      </c>
      <c r="G8" s="8"/>
      <c r="H8" s="9">
        <f t="shared" si="1"/>
        <v>111000</v>
      </c>
      <c r="I8" s="10">
        <v>8</v>
      </c>
      <c r="J8" s="9">
        <f t="shared" si="0"/>
        <v>119880</v>
      </c>
      <c r="K8" s="11"/>
      <c r="L8" s="12"/>
    </row>
    <row r="9" spans="1:12" ht="129.75" customHeight="1">
      <c r="A9" s="6">
        <v>6</v>
      </c>
      <c r="B9" s="21" t="s">
        <v>28</v>
      </c>
      <c r="C9" s="23">
        <v>12</v>
      </c>
      <c r="D9" s="7" t="s">
        <v>17</v>
      </c>
      <c r="E9" s="7"/>
      <c r="F9" s="24">
        <v>1280</v>
      </c>
      <c r="G9" s="8"/>
      <c r="H9" s="9">
        <f t="shared" si="1"/>
        <v>15360</v>
      </c>
      <c r="I9" s="10">
        <v>8</v>
      </c>
      <c r="J9" s="9">
        <f t="shared" si="0"/>
        <v>16588.8</v>
      </c>
      <c r="K9" s="11"/>
      <c r="L9" s="12"/>
    </row>
    <row r="10" spans="1:12" ht="157.5" customHeight="1">
      <c r="A10" s="6">
        <v>7</v>
      </c>
      <c r="B10" s="21" t="s">
        <v>29</v>
      </c>
      <c r="C10" s="23">
        <v>300</v>
      </c>
      <c r="D10" s="7" t="s">
        <v>17</v>
      </c>
      <c r="E10" s="7"/>
      <c r="F10" s="24">
        <v>740</v>
      </c>
      <c r="G10" s="8"/>
      <c r="H10" s="9">
        <f t="shared" si="1"/>
        <v>222000</v>
      </c>
      <c r="I10" s="10">
        <v>8</v>
      </c>
      <c r="J10" s="9">
        <f t="shared" si="0"/>
        <v>239760</v>
      </c>
      <c r="K10" s="11"/>
      <c r="L10" s="12"/>
    </row>
    <row r="11" spans="1:12" ht="129" customHeight="1">
      <c r="A11" s="6">
        <v>8</v>
      </c>
      <c r="B11" s="21" t="s">
        <v>30</v>
      </c>
      <c r="C11" s="23">
        <v>12</v>
      </c>
      <c r="D11" s="7" t="s">
        <v>17</v>
      </c>
      <c r="E11" s="7"/>
      <c r="F11" s="24">
        <v>1280</v>
      </c>
      <c r="G11" s="8"/>
      <c r="H11" s="9">
        <f t="shared" si="1"/>
        <v>15360</v>
      </c>
      <c r="I11" s="10">
        <v>8</v>
      </c>
      <c r="J11" s="9">
        <f t="shared" si="0"/>
        <v>16588.8</v>
      </c>
      <c r="K11" s="11"/>
      <c r="L11" s="12"/>
    </row>
    <row r="12" spans="1:12" ht="154.5" customHeight="1">
      <c r="A12" s="6">
        <v>9</v>
      </c>
      <c r="B12" s="21" t="s">
        <v>31</v>
      </c>
      <c r="C12" s="23">
        <v>300</v>
      </c>
      <c r="D12" s="7" t="s">
        <v>17</v>
      </c>
      <c r="E12" s="7"/>
      <c r="F12" s="24">
        <v>920</v>
      </c>
      <c r="G12" s="8"/>
      <c r="H12" s="9">
        <f t="shared" si="1"/>
        <v>276000</v>
      </c>
      <c r="I12" s="10">
        <v>8</v>
      </c>
      <c r="J12" s="9">
        <f t="shared" si="0"/>
        <v>298080</v>
      </c>
      <c r="K12" s="11"/>
      <c r="L12" s="12"/>
    </row>
    <row r="13" spans="1:12" ht="78" customHeight="1">
      <c r="A13" s="6">
        <v>10</v>
      </c>
      <c r="B13" s="21" t="s">
        <v>32</v>
      </c>
      <c r="C13" s="23">
        <v>6</v>
      </c>
      <c r="D13" s="7" t="s">
        <v>17</v>
      </c>
      <c r="E13" s="7"/>
      <c r="F13" s="24">
        <v>920</v>
      </c>
      <c r="G13" s="8"/>
      <c r="H13" s="9">
        <f t="shared" si="1"/>
        <v>5520</v>
      </c>
      <c r="I13" s="10">
        <v>8</v>
      </c>
      <c r="J13" s="9">
        <f t="shared" si="0"/>
        <v>5961.6</v>
      </c>
      <c r="K13" s="11"/>
      <c r="L13" s="12"/>
    </row>
    <row r="14" spans="1:12" ht="111" customHeight="1">
      <c r="A14" s="6">
        <v>11</v>
      </c>
      <c r="B14" s="21" t="s">
        <v>33</v>
      </c>
      <c r="C14" s="23">
        <v>200</v>
      </c>
      <c r="D14" s="7" t="s">
        <v>17</v>
      </c>
      <c r="E14" s="7"/>
      <c r="F14" s="24">
        <v>190</v>
      </c>
      <c r="G14" s="8"/>
      <c r="H14" s="9">
        <f t="shared" si="1"/>
        <v>38000</v>
      </c>
      <c r="I14" s="10">
        <v>8</v>
      </c>
      <c r="J14" s="9">
        <f t="shared" si="0"/>
        <v>41040</v>
      </c>
      <c r="K14" s="11"/>
      <c r="L14" s="12"/>
    </row>
    <row r="15" spans="1:12" ht="103.5" customHeight="1">
      <c r="A15" s="6">
        <v>12</v>
      </c>
      <c r="B15" s="21" t="s">
        <v>34</v>
      </c>
      <c r="C15" s="23">
        <v>10</v>
      </c>
      <c r="D15" s="7" t="s">
        <v>21</v>
      </c>
      <c r="E15" s="7"/>
      <c r="F15" s="24">
        <v>1100</v>
      </c>
      <c r="G15" s="8"/>
      <c r="H15" s="9">
        <f t="shared" si="1"/>
        <v>11000</v>
      </c>
      <c r="I15" s="10">
        <v>8</v>
      </c>
      <c r="J15" s="9">
        <f t="shared" si="0"/>
        <v>11880</v>
      </c>
      <c r="K15" s="11"/>
      <c r="L15" s="12"/>
    </row>
    <row r="16" spans="1:12" ht="294.75" customHeight="1">
      <c r="A16" s="6">
        <v>13</v>
      </c>
      <c r="B16" s="21" t="s">
        <v>35</v>
      </c>
      <c r="C16" s="23">
        <v>10</v>
      </c>
      <c r="D16" s="7" t="s">
        <v>17</v>
      </c>
      <c r="E16" s="7"/>
      <c r="F16" s="24">
        <v>480</v>
      </c>
      <c r="G16" s="8"/>
      <c r="H16" s="9">
        <f t="shared" si="1"/>
        <v>4800</v>
      </c>
      <c r="I16" s="10">
        <v>8</v>
      </c>
      <c r="J16" s="9">
        <f t="shared" si="0"/>
        <v>5184</v>
      </c>
      <c r="K16" s="11"/>
      <c r="L16" s="12"/>
    </row>
    <row r="17" spans="1:12" ht="301.5" customHeight="1">
      <c r="A17" s="6">
        <v>14</v>
      </c>
      <c r="B17" s="21" t="s">
        <v>36</v>
      </c>
      <c r="C17" s="23">
        <v>40</v>
      </c>
      <c r="D17" s="7" t="s">
        <v>17</v>
      </c>
      <c r="E17" s="7"/>
      <c r="F17" s="24">
        <v>990</v>
      </c>
      <c r="G17" s="8">
        <f>ROUND(F17*(1+(I17/100)),2)</f>
        <v>1069.2</v>
      </c>
      <c r="H17" s="9">
        <f t="shared" si="1"/>
        <v>39600</v>
      </c>
      <c r="I17" s="10">
        <v>8</v>
      </c>
      <c r="J17" s="9">
        <f t="shared" si="0"/>
        <v>42768</v>
      </c>
      <c r="K17" s="11"/>
      <c r="L17" s="12"/>
    </row>
    <row r="18" spans="1:12" ht="142.5" customHeight="1">
      <c r="A18" s="6">
        <v>15</v>
      </c>
      <c r="B18" s="22" t="s">
        <v>37</v>
      </c>
      <c r="C18" s="23">
        <v>600</v>
      </c>
      <c r="D18" s="7" t="s">
        <v>17</v>
      </c>
      <c r="E18" s="7"/>
      <c r="F18" s="24">
        <v>160</v>
      </c>
      <c r="G18" s="8">
        <f>ROUND(F18*(1+(I18/100)),2)</f>
        <v>172.8</v>
      </c>
      <c r="H18" s="9">
        <f t="shared" si="1"/>
        <v>96000</v>
      </c>
      <c r="I18" s="10">
        <v>8</v>
      </c>
      <c r="J18" s="9">
        <f t="shared" si="0"/>
        <v>103680</v>
      </c>
      <c r="K18" s="11"/>
      <c r="L18" s="12"/>
    </row>
    <row r="19" spans="1:12" ht="320.25" customHeight="1">
      <c r="A19" s="6">
        <v>16</v>
      </c>
      <c r="B19" s="22" t="s">
        <v>38</v>
      </c>
      <c r="C19" s="23">
        <v>120</v>
      </c>
      <c r="D19" s="32" t="s">
        <v>42</v>
      </c>
      <c r="E19" s="7"/>
      <c r="F19" s="30">
        <v>720</v>
      </c>
      <c r="G19" s="8">
        <f>ROUND(F19*(1+(I19/100)),2)</f>
        <v>777.6</v>
      </c>
      <c r="H19" s="9">
        <f t="shared" si="1"/>
        <v>86400</v>
      </c>
      <c r="I19" s="10">
        <v>8</v>
      </c>
      <c r="J19" s="9">
        <f t="shared" si="0"/>
        <v>93312</v>
      </c>
      <c r="K19" s="11"/>
      <c r="L19" s="12"/>
    </row>
    <row r="20" spans="1:12" ht="108" customHeight="1">
      <c r="A20" s="6">
        <v>17</v>
      </c>
      <c r="B20" s="22" t="s">
        <v>39</v>
      </c>
      <c r="C20" s="23">
        <v>1000</v>
      </c>
      <c r="D20" s="7" t="s">
        <v>17</v>
      </c>
      <c r="E20" s="7"/>
      <c r="F20" s="24">
        <v>9</v>
      </c>
      <c r="G20" s="8">
        <f>ROUND(F20*(1+(I20/100)),2)</f>
        <v>9.7200000000000006</v>
      </c>
      <c r="H20" s="9">
        <f t="shared" ref="H20:H23" si="2">C20*F20</f>
        <v>9000</v>
      </c>
      <c r="I20" s="10">
        <v>8</v>
      </c>
      <c r="J20" s="9">
        <f t="shared" ref="J20:J23" si="3">H20+H20*I20/100</f>
        <v>9720</v>
      </c>
      <c r="K20" s="11"/>
      <c r="L20" s="12"/>
    </row>
    <row r="21" spans="1:12" ht="129.75" customHeight="1">
      <c r="A21" s="6">
        <v>18</v>
      </c>
      <c r="B21" s="22" t="s">
        <v>40</v>
      </c>
      <c r="C21" s="23">
        <v>150</v>
      </c>
      <c r="D21" s="7" t="s">
        <v>17</v>
      </c>
      <c r="E21" s="7"/>
      <c r="F21" s="24">
        <v>320</v>
      </c>
      <c r="G21" s="8"/>
      <c r="H21" s="9">
        <f t="shared" si="2"/>
        <v>48000</v>
      </c>
      <c r="I21" s="10">
        <v>8</v>
      </c>
      <c r="J21" s="9">
        <f t="shared" si="3"/>
        <v>51840</v>
      </c>
      <c r="K21" s="11"/>
      <c r="L21" s="12"/>
    </row>
    <row r="22" spans="1:12" ht="181.5" customHeight="1">
      <c r="A22" s="6">
        <v>19</v>
      </c>
      <c r="B22" s="22" t="s">
        <v>41</v>
      </c>
      <c r="C22" s="23">
        <v>36</v>
      </c>
      <c r="D22" s="7" t="s">
        <v>17</v>
      </c>
      <c r="E22" s="7"/>
      <c r="F22" s="24">
        <v>1500</v>
      </c>
      <c r="G22" s="8"/>
      <c r="H22" s="9">
        <f t="shared" si="2"/>
        <v>54000</v>
      </c>
      <c r="I22" s="10">
        <v>8</v>
      </c>
      <c r="J22" s="9">
        <f t="shared" si="3"/>
        <v>58320</v>
      </c>
      <c r="K22" s="11"/>
      <c r="L22" s="12"/>
    </row>
    <row r="23" spans="1:12" ht="402" customHeight="1">
      <c r="A23" s="6">
        <v>20</v>
      </c>
      <c r="B23" s="31" t="s">
        <v>45</v>
      </c>
      <c r="C23" s="23">
        <v>36</v>
      </c>
      <c r="D23" s="7" t="s">
        <v>17</v>
      </c>
      <c r="E23" s="7"/>
      <c r="F23" s="24">
        <v>3450</v>
      </c>
      <c r="G23" s="8"/>
      <c r="H23" s="9">
        <f t="shared" si="2"/>
        <v>124200</v>
      </c>
      <c r="I23" s="10">
        <v>8</v>
      </c>
      <c r="J23" s="9">
        <f t="shared" si="3"/>
        <v>134136</v>
      </c>
      <c r="K23" s="11"/>
      <c r="L23" s="12"/>
    </row>
    <row r="24" spans="1:12">
      <c r="A24" s="13" t="s">
        <v>18</v>
      </c>
      <c r="B24" s="14" t="s">
        <v>19</v>
      </c>
      <c r="C24" s="15"/>
      <c r="D24" s="16"/>
      <c r="E24" s="19"/>
      <c r="F24" s="220"/>
      <c r="G24" s="220"/>
      <c r="H24" s="26">
        <f>SUM(H4:H23)</f>
        <v>1461760</v>
      </c>
      <c r="I24" s="19"/>
      <c r="J24" s="26">
        <f>SUM(J4:J23)</f>
        <v>1578700.7999999998</v>
      </c>
    </row>
    <row r="25" spans="1:12">
      <c r="A25" s="13" t="s">
        <v>18</v>
      </c>
      <c r="B25" s="18" t="s">
        <v>20</v>
      </c>
      <c r="C25" s="18"/>
      <c r="D25" s="16"/>
      <c r="E25" s="19"/>
      <c r="F25" s="20"/>
      <c r="G25" s="20"/>
      <c r="H25" s="17">
        <f>H24+H24*80%</f>
        <v>2631168</v>
      </c>
      <c r="I25" s="19"/>
      <c r="J25" s="17">
        <f>J24+J24*80%</f>
        <v>2841661.4399999995</v>
      </c>
    </row>
  </sheetData>
  <mergeCells count="4">
    <mergeCell ref="A1:L1"/>
    <mergeCell ref="A2:B2"/>
    <mergeCell ref="A3:B3"/>
    <mergeCell ref="F24:G24"/>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7"/>
  <sheetViews>
    <sheetView topLeftCell="A16" zoomScaleNormal="100" zoomScaleSheetLayoutView="90" workbookViewId="0">
      <selection activeCell="P7" sqref="P7"/>
    </sheetView>
  </sheetViews>
  <sheetFormatPr defaultRowHeight="15"/>
  <cols>
    <col min="1" max="1" width="4" customWidth="1"/>
    <col min="2" max="2" width="53.7109375" customWidth="1"/>
    <col min="3" max="3" width="6.7109375" customWidth="1"/>
    <col min="4" max="4" width="8.140625" customWidth="1"/>
    <col min="5" max="5" width="10.42578125" customWidth="1"/>
    <col min="7" max="7" width="12.5703125" bestFit="1" customWidth="1"/>
    <col min="8" max="8" width="7.5703125" customWidth="1"/>
    <col min="9" max="9" width="12.5703125" bestFit="1" customWidth="1"/>
    <col min="10" max="10" width="10.42578125" customWidth="1"/>
    <col min="11" max="11" width="16.140625" customWidth="1"/>
  </cols>
  <sheetData>
    <row r="2" spans="1:11" ht="15.75">
      <c r="A2" s="221" t="s">
        <v>117</v>
      </c>
      <c r="B2" s="221"/>
      <c r="C2" s="221"/>
      <c r="D2" s="221"/>
      <c r="E2" s="221"/>
      <c r="F2" s="221"/>
      <c r="G2" s="221"/>
      <c r="H2" s="221"/>
      <c r="I2" s="221"/>
      <c r="J2" s="221"/>
      <c r="K2" s="221"/>
    </row>
    <row r="4" spans="1:11" ht="21" customHeight="1">
      <c r="A4" s="222" t="s">
        <v>129</v>
      </c>
      <c r="B4" s="223"/>
      <c r="C4" s="223"/>
      <c r="D4" s="223"/>
      <c r="E4" s="223"/>
      <c r="F4" s="223"/>
      <c r="G4" s="223"/>
      <c r="H4" s="223"/>
      <c r="I4" s="223"/>
      <c r="J4" s="223"/>
      <c r="K4" s="223"/>
    </row>
    <row r="5" spans="1:11" ht="84.75" customHeight="1">
      <c r="A5" s="181" t="s">
        <v>0</v>
      </c>
      <c r="B5" s="181"/>
      <c r="C5" s="72" t="s">
        <v>1</v>
      </c>
      <c r="D5" s="72" t="s">
        <v>2</v>
      </c>
      <c r="E5" s="72" t="s">
        <v>3</v>
      </c>
      <c r="F5" s="72" t="s">
        <v>4</v>
      </c>
      <c r="G5" s="72" t="s">
        <v>6</v>
      </c>
      <c r="H5" s="72" t="s">
        <v>114</v>
      </c>
      <c r="I5" s="72" t="s">
        <v>8</v>
      </c>
      <c r="J5" s="72" t="s">
        <v>9</v>
      </c>
      <c r="K5" s="73" t="s">
        <v>10</v>
      </c>
    </row>
    <row r="6" spans="1:11">
      <c r="A6" s="182" t="s">
        <v>11</v>
      </c>
      <c r="B6" s="183"/>
      <c r="C6" s="74" t="s">
        <v>12</v>
      </c>
      <c r="D6" s="75" t="s">
        <v>13</v>
      </c>
      <c r="E6" s="76" t="s">
        <v>14</v>
      </c>
      <c r="F6" s="76" t="s">
        <v>15</v>
      </c>
      <c r="G6" s="77">
        <v>7</v>
      </c>
      <c r="H6" s="77" t="s">
        <v>16</v>
      </c>
      <c r="I6" s="77">
        <v>9</v>
      </c>
      <c r="J6" s="77">
        <v>10</v>
      </c>
      <c r="K6" s="74">
        <v>11</v>
      </c>
    </row>
    <row r="7" spans="1:11" ht="70.5" customHeight="1">
      <c r="A7" s="6">
        <v>1</v>
      </c>
      <c r="B7" s="117" t="s">
        <v>82</v>
      </c>
      <c r="C7" s="110">
        <v>2</v>
      </c>
      <c r="D7" s="7" t="s">
        <v>17</v>
      </c>
      <c r="E7" s="7"/>
      <c r="F7" s="112"/>
      <c r="G7" s="9">
        <f t="shared" ref="G7:G19" si="0">C7*F7</f>
        <v>0</v>
      </c>
      <c r="H7" s="69">
        <v>8</v>
      </c>
      <c r="I7" s="9">
        <f>G7*1.08</f>
        <v>0</v>
      </c>
      <c r="J7" s="11"/>
      <c r="K7" s="54"/>
    </row>
    <row r="8" spans="1:11" ht="51.75" customHeight="1">
      <c r="A8" s="6">
        <v>2</v>
      </c>
      <c r="B8" s="118" t="s">
        <v>43</v>
      </c>
      <c r="C8" s="111">
        <v>30</v>
      </c>
      <c r="D8" s="7" t="s">
        <v>17</v>
      </c>
      <c r="E8" s="7"/>
      <c r="F8" s="113"/>
      <c r="G8" s="9">
        <f t="shared" si="0"/>
        <v>0</v>
      </c>
      <c r="H8" s="69">
        <v>8</v>
      </c>
      <c r="I8" s="9">
        <f t="shared" ref="I8:I19" si="1">G8*1.08</f>
        <v>0</v>
      </c>
      <c r="J8" s="11"/>
      <c r="K8" s="54"/>
    </row>
    <row r="9" spans="1:11" ht="51" customHeight="1">
      <c r="A9" s="6">
        <v>3</v>
      </c>
      <c r="B9" s="118" t="s">
        <v>44</v>
      </c>
      <c r="C9" s="111">
        <v>10</v>
      </c>
      <c r="D9" s="7" t="s">
        <v>17</v>
      </c>
      <c r="E9" s="7"/>
      <c r="F9" s="113"/>
      <c r="G9" s="9">
        <f t="shared" si="0"/>
        <v>0</v>
      </c>
      <c r="H9" s="69">
        <v>8</v>
      </c>
      <c r="I9" s="9">
        <f t="shared" si="1"/>
        <v>0</v>
      </c>
      <c r="J9" s="11"/>
      <c r="K9" s="54"/>
    </row>
    <row r="10" spans="1:11" ht="43.5" customHeight="1">
      <c r="A10" s="6">
        <v>4</v>
      </c>
      <c r="B10" s="118" t="s">
        <v>83</v>
      </c>
      <c r="C10" s="111">
        <v>10</v>
      </c>
      <c r="D10" s="7" t="s">
        <v>17</v>
      </c>
      <c r="E10" s="7"/>
      <c r="F10" s="113"/>
      <c r="G10" s="9">
        <f t="shared" si="0"/>
        <v>0</v>
      </c>
      <c r="H10" s="69">
        <v>8</v>
      </c>
      <c r="I10" s="9">
        <f t="shared" si="1"/>
        <v>0</v>
      </c>
      <c r="J10" s="11"/>
      <c r="K10" s="54"/>
    </row>
    <row r="11" spans="1:11" ht="170.25" customHeight="1">
      <c r="A11" s="6">
        <v>5</v>
      </c>
      <c r="B11" s="118" t="s">
        <v>84</v>
      </c>
      <c r="C11" s="111">
        <v>40</v>
      </c>
      <c r="D11" s="7" t="s">
        <v>17</v>
      </c>
      <c r="E11" s="56"/>
      <c r="F11" s="113"/>
      <c r="G11" s="9">
        <f t="shared" si="0"/>
        <v>0</v>
      </c>
      <c r="H11" s="69">
        <v>8</v>
      </c>
      <c r="I11" s="9">
        <f t="shared" si="1"/>
        <v>0</v>
      </c>
      <c r="J11" s="11"/>
      <c r="K11" s="54"/>
    </row>
    <row r="12" spans="1:11" ht="170.25" customHeight="1">
      <c r="A12" s="6">
        <v>6</v>
      </c>
      <c r="B12" s="118" t="s">
        <v>85</v>
      </c>
      <c r="C12" s="111">
        <v>10</v>
      </c>
      <c r="D12" s="7" t="s">
        <v>17</v>
      </c>
      <c r="E12" s="56"/>
      <c r="F12" s="113"/>
      <c r="G12" s="9">
        <f t="shared" si="0"/>
        <v>0</v>
      </c>
      <c r="H12" s="69">
        <v>8</v>
      </c>
      <c r="I12" s="9">
        <f t="shared" si="1"/>
        <v>0</v>
      </c>
      <c r="J12" s="11"/>
      <c r="K12" s="54"/>
    </row>
    <row r="13" spans="1:11" ht="118.5" customHeight="1">
      <c r="A13" s="6">
        <v>7</v>
      </c>
      <c r="B13" s="25" t="s">
        <v>86</v>
      </c>
      <c r="C13" s="111">
        <v>120</v>
      </c>
      <c r="D13" s="7" t="s">
        <v>17</v>
      </c>
      <c r="E13" s="56"/>
      <c r="F13" s="114"/>
      <c r="G13" s="9">
        <f t="shared" si="0"/>
        <v>0</v>
      </c>
      <c r="H13" s="69">
        <v>8</v>
      </c>
      <c r="I13" s="9">
        <f t="shared" si="1"/>
        <v>0</v>
      </c>
      <c r="J13" s="11"/>
      <c r="K13" s="54"/>
    </row>
    <row r="14" spans="1:11" ht="125.25" customHeight="1">
      <c r="A14" s="6">
        <v>8</v>
      </c>
      <c r="B14" s="25" t="s">
        <v>87</v>
      </c>
      <c r="C14" s="111">
        <v>200</v>
      </c>
      <c r="D14" s="7" t="s">
        <v>17</v>
      </c>
      <c r="E14" s="56"/>
      <c r="F14" s="114"/>
      <c r="G14" s="9">
        <f t="shared" si="0"/>
        <v>0</v>
      </c>
      <c r="H14" s="69">
        <v>8</v>
      </c>
      <c r="I14" s="9">
        <f t="shared" si="1"/>
        <v>0</v>
      </c>
      <c r="J14" s="11"/>
      <c r="K14" s="54"/>
    </row>
    <row r="15" spans="1:11" ht="66.75" customHeight="1">
      <c r="A15" s="6">
        <v>9</v>
      </c>
      <c r="B15" s="25" t="s">
        <v>88</v>
      </c>
      <c r="C15" s="111">
        <v>36</v>
      </c>
      <c r="D15" s="7" t="s">
        <v>17</v>
      </c>
      <c r="E15" s="56"/>
      <c r="F15" s="114"/>
      <c r="G15" s="9">
        <f t="shared" si="0"/>
        <v>0</v>
      </c>
      <c r="H15" s="69">
        <v>8</v>
      </c>
      <c r="I15" s="9">
        <f t="shared" si="1"/>
        <v>0</v>
      </c>
      <c r="J15" s="11"/>
      <c r="K15" s="54"/>
    </row>
    <row r="16" spans="1:11" ht="120.75" customHeight="1">
      <c r="A16" s="6">
        <v>10</v>
      </c>
      <c r="B16" s="25" t="s">
        <v>89</v>
      </c>
      <c r="C16" s="111">
        <v>168</v>
      </c>
      <c r="D16" s="7" t="s">
        <v>17</v>
      </c>
      <c r="E16" s="56"/>
      <c r="F16" s="114"/>
      <c r="G16" s="9">
        <f t="shared" si="0"/>
        <v>0</v>
      </c>
      <c r="H16" s="69">
        <v>8</v>
      </c>
      <c r="I16" s="9">
        <f t="shared" si="1"/>
        <v>0</v>
      </c>
      <c r="J16" s="11"/>
      <c r="K16" s="54"/>
    </row>
    <row r="17" spans="1:11" ht="204.75" customHeight="1">
      <c r="A17" s="6">
        <v>11</v>
      </c>
      <c r="B17" s="25" t="s">
        <v>90</v>
      </c>
      <c r="C17" s="111">
        <v>40</v>
      </c>
      <c r="D17" s="7" t="s">
        <v>17</v>
      </c>
      <c r="E17" s="56"/>
      <c r="F17" s="114"/>
      <c r="G17" s="9">
        <f t="shared" si="0"/>
        <v>0</v>
      </c>
      <c r="H17" s="69">
        <v>8</v>
      </c>
      <c r="I17" s="9">
        <f t="shared" si="1"/>
        <v>0</v>
      </c>
      <c r="J17" s="11"/>
      <c r="K17" s="54"/>
    </row>
    <row r="18" spans="1:11" ht="50.25" customHeight="1">
      <c r="A18" s="6">
        <v>12</v>
      </c>
      <c r="B18" s="25" t="s">
        <v>91</v>
      </c>
      <c r="C18" s="111">
        <v>6</v>
      </c>
      <c r="D18" s="7" t="s">
        <v>17</v>
      </c>
      <c r="E18" s="56"/>
      <c r="F18" s="114"/>
      <c r="G18" s="9">
        <f t="shared" si="0"/>
        <v>0</v>
      </c>
      <c r="H18" s="69">
        <v>8</v>
      </c>
      <c r="I18" s="9">
        <f t="shared" si="1"/>
        <v>0</v>
      </c>
      <c r="J18" s="11"/>
      <c r="K18" s="54"/>
    </row>
    <row r="19" spans="1:11" ht="120" customHeight="1">
      <c r="A19" s="6">
        <v>13</v>
      </c>
      <c r="B19" s="25" t="s">
        <v>92</v>
      </c>
      <c r="C19" s="111">
        <v>36</v>
      </c>
      <c r="D19" s="7" t="s">
        <v>17</v>
      </c>
      <c r="E19" s="56"/>
      <c r="F19" s="114"/>
      <c r="G19" s="9">
        <f t="shared" si="0"/>
        <v>0</v>
      </c>
      <c r="H19" s="69">
        <v>8</v>
      </c>
      <c r="I19" s="9">
        <f t="shared" si="1"/>
        <v>0</v>
      </c>
      <c r="J19" s="11"/>
      <c r="K19" s="54"/>
    </row>
    <row r="20" spans="1:11" ht="27" customHeight="1">
      <c r="A20" s="13"/>
      <c r="B20" s="91" t="s">
        <v>95</v>
      </c>
      <c r="C20" s="15"/>
      <c r="D20" s="16"/>
      <c r="E20" s="19"/>
      <c r="F20" s="20"/>
      <c r="G20" s="115">
        <f>SUM(G7:G19)</f>
        <v>0</v>
      </c>
      <c r="H20" s="116"/>
      <c r="I20" s="115">
        <f>SUM(I7:I19)</f>
        <v>0</v>
      </c>
    </row>
    <row r="21" spans="1:11">
      <c r="B21" s="18"/>
      <c r="G21" s="68"/>
      <c r="I21" s="68"/>
    </row>
    <row r="22" spans="1:11" ht="19.899999999999999" customHeight="1">
      <c r="A22" s="78"/>
      <c r="B22" s="188" t="s">
        <v>119</v>
      </c>
      <c r="C22" s="188"/>
      <c r="D22" s="188"/>
      <c r="E22" s="188"/>
      <c r="F22" s="78"/>
      <c r="G22" s="79"/>
      <c r="H22" s="80"/>
      <c r="I22" s="81"/>
    </row>
    <row r="23" spans="1:11" ht="29.25" customHeight="1">
      <c r="A23" s="82"/>
      <c r="B23" s="189" t="s">
        <v>125</v>
      </c>
      <c r="C23" s="189"/>
      <c r="D23" s="189"/>
      <c r="E23" s="189"/>
      <c r="F23" s="189"/>
      <c r="G23" s="83"/>
      <c r="H23" s="84" t="s">
        <v>120</v>
      </c>
      <c r="I23" s="85"/>
    </row>
    <row r="24" spans="1:11" ht="22.9" customHeight="1">
      <c r="A24" s="82"/>
      <c r="B24" s="190" t="s">
        <v>121</v>
      </c>
      <c r="C24" s="191"/>
      <c r="D24" s="191"/>
      <c r="E24" s="191"/>
      <c r="F24" s="191"/>
      <c r="G24" s="191"/>
      <c r="H24" s="191"/>
      <c r="I24" s="192"/>
    </row>
    <row r="25" spans="1:11" ht="36.6" customHeight="1">
      <c r="A25" s="82"/>
      <c r="B25" s="193" t="s">
        <v>122</v>
      </c>
      <c r="C25" s="194"/>
      <c r="D25" s="194"/>
      <c r="E25" s="194"/>
      <c r="F25" s="194"/>
      <c r="G25" s="194"/>
      <c r="H25" s="194"/>
      <c r="I25" s="195"/>
    </row>
    <row r="26" spans="1:11" ht="40.9" customHeight="1">
      <c r="A26" s="82"/>
      <c r="B26" s="193" t="s">
        <v>123</v>
      </c>
      <c r="C26" s="194"/>
      <c r="D26" s="194"/>
      <c r="E26" s="194"/>
      <c r="F26" s="194"/>
      <c r="G26" s="194"/>
      <c r="H26" s="194"/>
      <c r="I26" s="195"/>
    </row>
    <row r="27" spans="1:11" ht="24.6" customHeight="1">
      <c r="A27" s="82"/>
      <c r="B27" s="185" t="s">
        <v>124</v>
      </c>
      <c r="C27" s="186"/>
      <c r="D27" s="186"/>
      <c r="E27" s="186"/>
      <c r="F27" s="186"/>
      <c r="G27" s="186"/>
      <c r="H27" s="186"/>
      <c r="I27" s="187"/>
    </row>
  </sheetData>
  <mergeCells count="10">
    <mergeCell ref="A5:B5"/>
    <mergeCell ref="A6:B6"/>
    <mergeCell ref="A2:K2"/>
    <mergeCell ref="A4:K4"/>
    <mergeCell ref="B27:I27"/>
    <mergeCell ref="B22:E22"/>
    <mergeCell ref="B23:F23"/>
    <mergeCell ref="B24:I24"/>
    <mergeCell ref="B25:I25"/>
    <mergeCell ref="B26:I26"/>
  </mergeCells>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topLeftCell="A13" zoomScaleNormal="100" zoomScaleSheetLayoutView="80" workbookViewId="0">
      <selection activeCell="B13" sqref="B13"/>
    </sheetView>
  </sheetViews>
  <sheetFormatPr defaultRowHeight="15"/>
  <cols>
    <col min="1" max="1" width="3.85546875" customWidth="1"/>
    <col min="2" max="2" width="51.28515625" customWidth="1"/>
    <col min="3" max="3" width="8.5703125" customWidth="1"/>
    <col min="4" max="4" width="5.85546875" customWidth="1"/>
    <col min="5" max="5" width="11.42578125" customWidth="1"/>
    <col min="6" max="6" width="11.5703125" customWidth="1"/>
    <col min="7" max="7" width="14.140625" customWidth="1"/>
    <col min="8" max="8" width="7.5703125" customWidth="1"/>
    <col min="9" max="9" width="14.140625" customWidth="1"/>
    <col min="10" max="10" width="10.140625" customWidth="1"/>
    <col min="11" max="11" width="15.140625" customWidth="1"/>
  </cols>
  <sheetData>
    <row r="2" spans="1:11" ht="21" customHeight="1">
      <c r="A2" s="226" t="s">
        <v>117</v>
      </c>
      <c r="B2" s="226"/>
      <c r="C2" s="226"/>
      <c r="D2" s="226"/>
      <c r="E2" s="226"/>
      <c r="F2" s="226"/>
      <c r="G2" s="226"/>
      <c r="H2" s="226"/>
      <c r="I2" s="226"/>
      <c r="J2" s="226"/>
      <c r="K2" s="226"/>
    </row>
    <row r="4" spans="1:11" ht="18.75" customHeight="1">
      <c r="A4" s="224" t="s">
        <v>137</v>
      </c>
      <c r="B4" s="224"/>
      <c r="C4" s="224"/>
      <c r="D4" s="224"/>
      <c r="E4" s="224"/>
      <c r="F4" s="224"/>
      <c r="G4" s="224"/>
      <c r="H4" s="224"/>
      <c r="I4" s="224"/>
      <c r="J4" s="225"/>
      <c r="K4" s="225"/>
    </row>
    <row r="5" spans="1:11" ht="82.5" customHeight="1">
      <c r="A5" s="181" t="s">
        <v>0</v>
      </c>
      <c r="B5" s="181"/>
      <c r="C5" s="72" t="s">
        <v>1</v>
      </c>
      <c r="D5" s="72" t="s">
        <v>2</v>
      </c>
      <c r="E5" s="72" t="s">
        <v>3</v>
      </c>
      <c r="F5" s="72" t="s">
        <v>4</v>
      </c>
      <c r="G5" s="72" t="s">
        <v>6</v>
      </c>
      <c r="H5" s="72" t="s">
        <v>114</v>
      </c>
      <c r="I5" s="72" t="s">
        <v>8</v>
      </c>
      <c r="J5" s="72" t="s">
        <v>9</v>
      </c>
      <c r="K5" s="73" t="s">
        <v>10</v>
      </c>
    </row>
    <row r="6" spans="1:11">
      <c r="A6" s="182" t="s">
        <v>11</v>
      </c>
      <c r="B6" s="183"/>
      <c r="C6" s="74" t="s">
        <v>12</v>
      </c>
      <c r="D6" s="75" t="s">
        <v>13</v>
      </c>
      <c r="E6" s="76" t="s">
        <v>14</v>
      </c>
      <c r="F6" s="76" t="s">
        <v>15</v>
      </c>
      <c r="G6" s="77">
        <v>7</v>
      </c>
      <c r="H6" s="77" t="s">
        <v>16</v>
      </c>
      <c r="I6" s="77">
        <v>9</v>
      </c>
      <c r="J6" s="77">
        <v>10</v>
      </c>
      <c r="K6" s="74">
        <v>11</v>
      </c>
    </row>
    <row r="7" spans="1:11" ht="143.25" customHeight="1">
      <c r="A7" s="23">
        <v>1</v>
      </c>
      <c r="B7" s="25" t="s">
        <v>130</v>
      </c>
      <c r="C7" s="64">
        <v>200</v>
      </c>
      <c r="D7" s="57" t="s">
        <v>17</v>
      </c>
      <c r="E7" s="7"/>
      <c r="F7" s="29"/>
      <c r="G7" s="9">
        <f t="shared" ref="G7:G13" si="0">F7*C7</f>
        <v>0</v>
      </c>
      <c r="H7" s="69">
        <v>8</v>
      </c>
      <c r="I7" s="9">
        <f>G7*1.08</f>
        <v>0</v>
      </c>
      <c r="J7" s="11"/>
      <c r="K7" s="12"/>
    </row>
    <row r="8" spans="1:11" ht="127.5" customHeight="1">
      <c r="A8" s="23">
        <v>2</v>
      </c>
      <c r="B8" s="25" t="s">
        <v>131</v>
      </c>
      <c r="C8" s="64">
        <v>30</v>
      </c>
      <c r="D8" s="57" t="s">
        <v>17</v>
      </c>
      <c r="E8" s="7"/>
      <c r="F8" s="29"/>
      <c r="G8" s="9">
        <f t="shared" si="0"/>
        <v>0</v>
      </c>
      <c r="H8" s="69">
        <v>8</v>
      </c>
      <c r="I8" s="9">
        <f>G8*1.08</f>
        <v>0</v>
      </c>
      <c r="J8" s="11"/>
      <c r="K8" s="12"/>
    </row>
    <row r="9" spans="1:11" ht="126" customHeight="1">
      <c r="A9" s="23">
        <v>3</v>
      </c>
      <c r="B9" s="25" t="s">
        <v>132</v>
      </c>
      <c r="C9" s="64">
        <v>10</v>
      </c>
      <c r="D9" s="57" t="s">
        <v>17</v>
      </c>
      <c r="E9" s="7"/>
      <c r="F9" s="29"/>
      <c r="G9" s="9">
        <f t="shared" si="0"/>
        <v>0</v>
      </c>
      <c r="H9" s="69">
        <v>8</v>
      </c>
      <c r="I9" s="9">
        <f t="shared" ref="I9:I14" si="1">G9*1.08</f>
        <v>0</v>
      </c>
      <c r="J9" s="11"/>
      <c r="K9" s="12"/>
    </row>
    <row r="10" spans="1:11" ht="154.5" customHeight="1">
      <c r="A10" s="23">
        <v>4</v>
      </c>
      <c r="B10" s="25" t="s">
        <v>133</v>
      </c>
      <c r="C10" s="64">
        <v>30</v>
      </c>
      <c r="D10" s="57" t="s">
        <v>17</v>
      </c>
      <c r="E10" s="7"/>
      <c r="F10" s="29"/>
      <c r="G10" s="9">
        <f t="shared" si="0"/>
        <v>0</v>
      </c>
      <c r="H10" s="69">
        <v>8</v>
      </c>
      <c r="I10" s="9">
        <f t="shared" si="1"/>
        <v>0</v>
      </c>
      <c r="J10" s="11"/>
      <c r="K10" s="12"/>
    </row>
    <row r="11" spans="1:11" ht="255" customHeight="1">
      <c r="A11" s="23">
        <v>5</v>
      </c>
      <c r="B11" s="120" t="s">
        <v>134</v>
      </c>
      <c r="C11" s="64">
        <v>30</v>
      </c>
      <c r="D11" s="57" t="s">
        <v>17</v>
      </c>
      <c r="E11" s="7"/>
      <c r="F11" s="29"/>
      <c r="G11" s="9">
        <f t="shared" si="0"/>
        <v>0</v>
      </c>
      <c r="H11" s="69">
        <v>8</v>
      </c>
      <c r="I11" s="9">
        <f t="shared" si="1"/>
        <v>0</v>
      </c>
      <c r="J11" s="11"/>
      <c r="K11" s="12"/>
    </row>
    <row r="12" spans="1:11" ht="127.5">
      <c r="A12" s="60">
        <v>6</v>
      </c>
      <c r="B12" s="121" t="s">
        <v>135</v>
      </c>
      <c r="C12" s="122">
        <v>1</v>
      </c>
      <c r="D12" s="65" t="s">
        <v>17</v>
      </c>
      <c r="E12" s="63"/>
      <c r="F12" s="29"/>
      <c r="G12" s="66">
        <f t="shared" si="0"/>
        <v>0</v>
      </c>
      <c r="H12" s="126">
        <v>8</v>
      </c>
      <c r="I12" s="66">
        <f t="shared" si="1"/>
        <v>0</v>
      </c>
      <c r="J12" s="11"/>
      <c r="K12" s="12"/>
    </row>
    <row r="13" spans="1:11" ht="153" customHeight="1">
      <c r="A13" s="23">
        <v>7</v>
      </c>
      <c r="B13" s="25" t="s">
        <v>136</v>
      </c>
      <c r="C13" s="64">
        <v>100</v>
      </c>
      <c r="D13" s="57" t="s">
        <v>112</v>
      </c>
      <c r="E13" s="7"/>
      <c r="F13" s="29"/>
      <c r="G13" s="9">
        <f t="shared" si="0"/>
        <v>0</v>
      </c>
      <c r="H13" s="69"/>
      <c r="I13" s="9">
        <f t="shared" si="1"/>
        <v>0</v>
      </c>
      <c r="J13" s="11"/>
      <c r="K13" s="12"/>
    </row>
    <row r="14" spans="1:11" ht="21.75" customHeight="1">
      <c r="A14" s="13"/>
      <c r="B14" s="14" t="s">
        <v>95</v>
      </c>
      <c r="C14" s="15"/>
      <c r="D14" s="16"/>
      <c r="E14" s="19"/>
      <c r="F14" s="20"/>
      <c r="G14" s="115">
        <f>SUM(G7:G13)</f>
        <v>0</v>
      </c>
      <c r="H14" s="125"/>
      <c r="I14" s="115">
        <f t="shared" si="1"/>
        <v>0</v>
      </c>
    </row>
    <row r="15" spans="1:11">
      <c r="A15" s="13"/>
      <c r="B15" s="18"/>
      <c r="C15" s="18"/>
      <c r="D15" s="16"/>
      <c r="E15" s="19"/>
      <c r="F15" s="20"/>
      <c r="G15" s="123"/>
      <c r="H15" s="124"/>
      <c r="I15" s="123"/>
    </row>
    <row r="16" spans="1:11" ht="19.899999999999999" customHeight="1">
      <c r="A16" s="78"/>
      <c r="B16" s="188" t="s">
        <v>119</v>
      </c>
      <c r="C16" s="188"/>
      <c r="D16" s="188"/>
      <c r="E16" s="188"/>
      <c r="F16" s="78"/>
      <c r="G16" s="79"/>
      <c r="H16" s="80"/>
      <c r="I16" s="81"/>
    </row>
    <row r="17" spans="1:9" ht="29.25" customHeight="1">
      <c r="A17" s="82"/>
      <c r="B17" s="189" t="s">
        <v>125</v>
      </c>
      <c r="C17" s="189"/>
      <c r="D17" s="189"/>
      <c r="E17" s="189"/>
      <c r="F17" s="189"/>
      <c r="G17" s="83"/>
      <c r="H17" s="84" t="s">
        <v>120</v>
      </c>
      <c r="I17" s="85"/>
    </row>
    <row r="18" spans="1:9" ht="22.9" customHeight="1">
      <c r="A18" s="82"/>
      <c r="B18" s="190" t="s">
        <v>121</v>
      </c>
      <c r="C18" s="191"/>
      <c r="D18" s="191"/>
      <c r="E18" s="191"/>
      <c r="F18" s="191"/>
      <c r="G18" s="191"/>
      <c r="H18" s="191"/>
      <c r="I18" s="192"/>
    </row>
    <row r="19" spans="1:9" ht="36.6" customHeight="1">
      <c r="A19" s="82"/>
      <c r="B19" s="193" t="s">
        <v>122</v>
      </c>
      <c r="C19" s="194"/>
      <c r="D19" s="194"/>
      <c r="E19" s="194"/>
      <c r="F19" s="194"/>
      <c r="G19" s="194"/>
      <c r="H19" s="194"/>
      <c r="I19" s="195"/>
    </row>
    <row r="20" spans="1:9" ht="40.9" customHeight="1">
      <c r="A20" s="82"/>
      <c r="B20" s="193" t="s">
        <v>123</v>
      </c>
      <c r="C20" s="194"/>
      <c r="D20" s="194"/>
      <c r="E20" s="194"/>
      <c r="F20" s="194"/>
      <c r="G20" s="194"/>
      <c r="H20" s="194"/>
      <c r="I20" s="195"/>
    </row>
    <row r="21" spans="1:9" ht="24.6" customHeight="1">
      <c r="A21" s="82"/>
      <c r="B21" s="185" t="s">
        <v>124</v>
      </c>
      <c r="C21" s="186"/>
      <c r="D21" s="186"/>
      <c r="E21" s="186"/>
      <c r="F21" s="186"/>
      <c r="G21" s="186"/>
      <c r="H21" s="186"/>
      <c r="I21" s="187"/>
    </row>
  </sheetData>
  <mergeCells count="10">
    <mergeCell ref="A4:K4"/>
    <mergeCell ref="A5:B5"/>
    <mergeCell ref="A6:B6"/>
    <mergeCell ref="A2:K2"/>
    <mergeCell ref="B21:I21"/>
    <mergeCell ref="B16:E16"/>
    <mergeCell ref="B17:F17"/>
    <mergeCell ref="B18:I18"/>
    <mergeCell ref="B19:I19"/>
    <mergeCell ref="B20:I20"/>
  </mergeCells>
  <pageMargins left="0.7" right="0.7" top="0.75" bottom="0.75" header="0.3" footer="0.3"/>
  <pageSetup paperSize="9"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8</vt:i4>
      </vt:variant>
    </vt:vector>
  </HeadingPairs>
  <TitlesOfParts>
    <vt:vector size="19" baseType="lpstr">
      <vt:lpstr>Pakiet  1 </vt:lpstr>
      <vt:lpstr>Pakier 2 </vt:lpstr>
      <vt:lpstr>Pakiet 3 </vt:lpstr>
      <vt:lpstr>Pakiet 4 </vt:lpstr>
      <vt:lpstr>Pakiet 5 </vt:lpstr>
      <vt:lpstr>Pakiet 6 </vt:lpstr>
      <vt:lpstr>Pakiet nr 2</vt:lpstr>
      <vt:lpstr>Pakiet 7 </vt:lpstr>
      <vt:lpstr>Pakiet 8 </vt:lpstr>
      <vt:lpstr>Pakier 9 </vt:lpstr>
      <vt:lpstr>Pakiet 10 </vt:lpstr>
      <vt:lpstr>'Pakier 2 '!Obszar_wydruku</vt:lpstr>
      <vt:lpstr>'Pakier 9 '!Obszar_wydruku</vt:lpstr>
      <vt:lpstr>'Pakiet 10 '!Obszar_wydruku</vt:lpstr>
      <vt:lpstr>'Pakiet 3 '!Obszar_wydruku</vt:lpstr>
      <vt:lpstr>'Pakiet 4 '!Obszar_wydruku</vt:lpstr>
      <vt:lpstr>'Pakiet 5 '!Obszar_wydruku</vt:lpstr>
      <vt:lpstr>'Pakiet 6 '!Obszar_wydruku</vt:lpstr>
      <vt:lpstr>'Pakiet 7 '!Obszar_wydruku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Patowska</dc:creator>
  <cp:lastModifiedBy>Marta Radziszewska</cp:lastModifiedBy>
  <cp:lastPrinted>2024-05-23T10:37:56Z</cp:lastPrinted>
  <dcterms:created xsi:type="dcterms:W3CDTF">2022-05-20T09:11:02Z</dcterms:created>
  <dcterms:modified xsi:type="dcterms:W3CDTF">2024-07-23T10:54:14Z</dcterms:modified>
</cp:coreProperties>
</file>