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ZANIEMYŚL GAZ KRAJ/ZANIEMYŚL/"/>
    </mc:Choice>
  </mc:AlternateContent>
  <xr:revisionPtr revIDLastSave="72" documentId="13_ncr:1_{79F17141-9A6C-4AAC-AF7C-B292939C8785}" xr6:coauthVersionLast="47" xr6:coauthVersionMax="47" xr10:uidLastSave="{668E85E2-4045-4353-B715-569E73D15673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F37" i="1" s="1"/>
  <c r="F18" i="1"/>
  <c r="H18" i="1" s="1"/>
  <c r="H37" i="1" l="1"/>
  <c r="I18" i="1"/>
  <c r="I37" i="1" l="1"/>
  <c r="F17" i="1"/>
  <c r="F19" i="1" s="1"/>
  <c r="H19" i="1" s="1"/>
  <c r="I19" i="1" s="1"/>
  <c r="E7" i="1"/>
  <c r="E10" i="1"/>
  <c r="E9" i="1"/>
  <c r="E8" i="1"/>
  <c r="E11" i="1" l="1"/>
  <c r="G7" i="1"/>
  <c r="H7" i="1" s="1"/>
  <c r="G10" i="1"/>
  <c r="H10" i="1" s="1"/>
  <c r="G8" i="1"/>
  <c r="H8" i="1" s="1"/>
  <c r="G9" i="1"/>
  <c r="H9" i="1" s="1"/>
  <c r="H11" i="1" l="1"/>
  <c r="G11" i="1"/>
  <c r="F29" i="1"/>
  <c r="D36" i="1" l="1"/>
  <c r="F36" i="1" s="1"/>
  <c r="F38" i="1" s="1"/>
  <c r="H36" i="1" l="1"/>
  <c r="H38" i="1" s="1"/>
  <c r="I36" i="1" l="1"/>
  <c r="I38" i="1" s="1"/>
  <c r="H29" i="1"/>
  <c r="I29" i="1" l="1"/>
  <c r="F31" i="1"/>
  <c r="H24" i="1"/>
  <c r="H17" i="1"/>
  <c r="H31" i="1" l="1"/>
  <c r="I24" i="1"/>
  <c r="F30" i="1"/>
  <c r="F32" i="1" s="1"/>
  <c r="F42" i="1" s="1"/>
  <c r="I17" i="1"/>
  <c r="I31" i="1" l="1"/>
  <c r="I30" i="1"/>
  <c r="I32" i="1" s="1"/>
  <c r="I42" i="1" s="1"/>
  <c r="H30" i="1" l="1"/>
  <c r="H32" i="1" s="1"/>
  <c r="H42" i="1" s="1"/>
</calcChain>
</file>

<file path=xl/sharedStrings.xml><?xml version="1.0" encoding="utf-8"?>
<sst xmlns="http://schemas.openxmlformats.org/spreadsheetml/2006/main" count="72" uniqueCount="57">
  <si>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</si>
  <si>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</si>
  <si>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</si>
  <si>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</si>
  <si>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</si>
  <si>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</si>
  <si>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</si>
  <si>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</si>
  <si>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</si>
  <si>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</si>
  <si>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</si>
  <si>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</si>
  <si>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</si>
  <si>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</si>
  <si>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</si>
  <si>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</si>
  <si>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</si>
  <si>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</si>
  <si>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</si>
  <si>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</si>
  <si>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</si>
  <si>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</si>
  <si>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</si>
  <si>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</si>
  <si>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</si>
  <si>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</si>
  <si>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</si>
  <si>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</si>
  <si>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</si>
  <si>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</si>
  <si>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</si>
  <si>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</si>
  <si>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</si>
  <si>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</si>
  <si>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</si>
  <si>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</si>
  <si>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</si>
  <si>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</si>
  <si>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</si>
  <si>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</si>
  <si>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</si>
  <si>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</si>
  <si>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</si>
  <si>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taryfa</t>
  </si>
  <si>
    <t>Ilość paliwa gazowego (zwolniony z  podatku akcyzowego) kWh</t>
  </si>
  <si>
    <t>Stawka jednostkowa  (dla J.M z kol. 4) zł netto</t>
  </si>
  <si>
    <t>Podsumowanie  wartości dla tabeli nr 1:</t>
  </si>
  <si>
    <t>W-5.1.</t>
  </si>
  <si>
    <t>W-4</t>
  </si>
  <si>
    <t>W-2.1</t>
  </si>
  <si>
    <t>W-3.6</t>
  </si>
  <si>
    <t>„Kompleksowa dostawa gazu ziemnego wysokometanowego (grupa E) dla Gminy Zaniemyśl, na okres od 01.01.2024 r. do 31.12.2025 r.”</t>
  </si>
  <si>
    <t>Wartość zamówienia podstawowego zł netto (kol. 2 x 3 x 4)</t>
  </si>
  <si>
    <t>Zamówienie podstawowe zł brutto (kol. 5 + 7)</t>
  </si>
  <si>
    <t>konk.</t>
  </si>
  <si>
    <t>2. zakup paliwa gazowego 10% od ilości (kWh) paliwa dla zamówienia podstawowego (tabela w pkt 2 powyżej):</t>
  </si>
  <si>
    <t>Załącznik nr 1A do SWZ - kalkulator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</si>
</sst>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 applyProtection="1">
      <alignment horizontal="left" vertical="center"/>
      <protection locked="0"/>
    </xf>
    <xf numFmtId="165" fontId="1" fillId="2" borderId="4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topLeftCell="A8" workbookViewId="0">
      <selection activeCell="C17" sqref="C17:D18"/>
    </sheetView>
  </sheetViews>
  <sheetFormatPr defaultRowHeight="12" x14ac:dyDescent="0.3"/>
  <cols>
    <col min="1" max="1" width="33.33203125" style="19" customWidth="1"/>
    <col min="2" max="2" width="11.21875" style="1" customWidth="1"/>
    <col min="3" max="3" width="20.77734375" style="11" customWidth="1"/>
    <col min="4" max="4" width="9.5546875" style="11" customWidth="1"/>
    <col min="5" max="5" width="9.6640625" style="35" customWidth="1"/>
    <col min="6" max="6" width="12.88671875" style="35" customWidth="1"/>
    <col min="7" max="7" width="11.21875" style="36" customWidth="1"/>
    <col min="8" max="8" width="13" style="11" customWidth="1"/>
    <col min="9" max="9" width="13.5546875" style="11" customWidth="1"/>
    <col min="10" max="10" width="9.44140625" style="11" customWidth="1"/>
    <col min="11" max="11" width="10.33203125" style="11" customWidth="1"/>
    <col min="12" max="16384" width="8.88671875" style="11"/>
  </cols>
  <sheetData>
    <row r="1" spans="1:11" ht="21.6" customHeight="1" x14ac:dyDescent="0.3">
      <c r="G1" s="71" t="s">
        <v>56</v>
      </c>
      <c r="H1" s="71"/>
      <c r="I1" s="71"/>
      <c r="J1" s="71"/>
    </row>
    <row r="2" spans="1:11" ht="46.2" customHeight="1" x14ac:dyDescent="0.3">
      <c r="A2" s="70" t="s">
        <v>51</v>
      </c>
      <c r="B2" s="70"/>
      <c r="C2" s="70"/>
      <c r="D2" s="70"/>
      <c r="E2" s="70"/>
      <c r="F2" s="70"/>
      <c r="G2" s="70"/>
      <c r="H2" s="70"/>
      <c r="I2" s="70"/>
      <c r="J2" s="70"/>
    </row>
    <row r="3" spans="1:11" ht="24" customHeight="1" x14ac:dyDescent="0.3">
      <c r="A3" s="48"/>
      <c r="B3" s="48"/>
    </row>
    <row r="4" spans="1:11" ht="13.8" customHeight="1" x14ac:dyDescent="0.3">
      <c r="A4" s="46" t="s">
        <v>25</v>
      </c>
      <c r="B4" s="46"/>
      <c r="C4" s="46"/>
      <c r="D4" s="46"/>
      <c r="E4" s="46"/>
      <c r="F4" s="46"/>
      <c r="G4" s="46"/>
      <c r="H4" s="46"/>
      <c r="I4" s="72"/>
      <c r="J4" s="10"/>
      <c r="K4" s="10"/>
    </row>
    <row r="5" spans="1:11" ht="72" x14ac:dyDescent="0.3">
      <c r="A5" s="2" t="s">
        <v>9</v>
      </c>
      <c r="B5" s="2" t="s">
        <v>8</v>
      </c>
      <c r="C5" s="2" t="s">
        <v>10</v>
      </c>
      <c r="D5" s="3" t="s">
        <v>45</v>
      </c>
      <c r="E5" s="4" t="s">
        <v>52</v>
      </c>
      <c r="F5" s="2" t="s">
        <v>1</v>
      </c>
      <c r="G5" s="2" t="s">
        <v>6</v>
      </c>
      <c r="H5" s="2" t="s">
        <v>53</v>
      </c>
    </row>
    <row r="6" spans="1:11" s="12" customFormat="1" ht="19.2" customHeight="1" x14ac:dyDescent="0.3">
      <c r="A6" s="5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5">
        <v>7</v>
      </c>
      <c r="H6" s="5">
        <v>8</v>
      </c>
    </row>
    <row r="7" spans="1:11" s="12" customFormat="1" ht="12" customHeight="1" x14ac:dyDescent="0.3">
      <c r="A7" s="39" t="s">
        <v>49</v>
      </c>
      <c r="B7" s="40">
        <v>5</v>
      </c>
      <c r="C7" s="40">
        <v>24</v>
      </c>
      <c r="D7" s="41"/>
      <c r="E7" s="8">
        <f>ROUND(B7*C7*D7,2)</f>
        <v>0</v>
      </c>
      <c r="F7" s="41">
        <v>23</v>
      </c>
      <c r="G7" s="8">
        <f>ROUND(E7*0.23,2)</f>
        <v>0</v>
      </c>
      <c r="H7" s="8">
        <f>E7+G7</f>
        <v>0</v>
      </c>
    </row>
    <row r="8" spans="1:11" s="12" customFormat="1" ht="12" customHeight="1" x14ac:dyDescent="0.3">
      <c r="A8" s="39" t="s">
        <v>50</v>
      </c>
      <c r="B8" s="40">
        <v>3</v>
      </c>
      <c r="C8" s="40">
        <v>24</v>
      </c>
      <c r="D8" s="41"/>
      <c r="E8" s="8">
        <f>ROUND(B8*C8*D8,2)</f>
        <v>0</v>
      </c>
      <c r="F8" s="41">
        <v>23</v>
      </c>
      <c r="G8" s="8">
        <f>ROUND(E8*0.23,2)</f>
        <v>0</v>
      </c>
      <c r="H8" s="8">
        <f>E8+G8</f>
        <v>0</v>
      </c>
    </row>
    <row r="9" spans="1:11" s="12" customFormat="1" ht="12" customHeight="1" x14ac:dyDescent="0.3">
      <c r="A9" s="39" t="s">
        <v>48</v>
      </c>
      <c r="B9" s="40">
        <v>4</v>
      </c>
      <c r="C9" s="40">
        <v>24</v>
      </c>
      <c r="D9" s="40"/>
      <c r="E9" s="8">
        <f>ROUND(B9*C9*D9,2)</f>
        <v>0</v>
      </c>
      <c r="F9" s="41">
        <v>23</v>
      </c>
      <c r="G9" s="8">
        <f>ROUND(E9*0.23,2)</f>
        <v>0</v>
      </c>
      <c r="H9" s="8">
        <f>E9+G9</f>
        <v>0</v>
      </c>
    </row>
    <row r="10" spans="1:11" s="12" customFormat="1" ht="12" customHeight="1" x14ac:dyDescent="0.3">
      <c r="A10" s="6" t="s">
        <v>47</v>
      </c>
      <c r="B10" s="7">
        <v>3</v>
      </c>
      <c r="C10" s="7">
        <v>24</v>
      </c>
      <c r="D10" s="37"/>
      <c r="E10" s="8">
        <f>ROUND(B10*C10*D10,2)</f>
        <v>0</v>
      </c>
      <c r="F10" s="8">
        <v>23</v>
      </c>
      <c r="G10" s="8">
        <f>ROUND(E10*0.23,2)</f>
        <v>0</v>
      </c>
      <c r="H10" s="8">
        <f>E10+G10</f>
        <v>0</v>
      </c>
    </row>
    <row r="11" spans="1:11" x14ac:dyDescent="0.3">
      <c r="A11" s="38" t="s">
        <v>46</v>
      </c>
      <c r="B11" s="38"/>
      <c r="C11" s="38"/>
      <c r="D11" s="9" t="s">
        <v>23</v>
      </c>
      <c r="E11" s="9">
        <f>SUM(E7:E10)</f>
        <v>0</v>
      </c>
      <c r="F11" s="9" t="s">
        <v>23</v>
      </c>
      <c r="G11" s="9">
        <f>SUM(G7:G10)</f>
        <v>0</v>
      </c>
      <c r="H11" s="9">
        <f>SUM(H7:H10)</f>
        <v>0</v>
      </c>
    </row>
    <row r="12" spans="1:11" x14ac:dyDescent="0.3">
      <c r="A12" s="1"/>
      <c r="C12" s="1"/>
      <c r="D12" s="1"/>
      <c r="E12" s="1"/>
      <c r="F12" s="14"/>
      <c r="G12" s="1"/>
      <c r="H12" s="1"/>
      <c r="I12" s="1"/>
    </row>
    <row r="13" spans="1:11" x14ac:dyDescent="0.3">
      <c r="A13" s="15"/>
      <c r="B13" s="15"/>
      <c r="C13" s="15"/>
      <c r="D13" s="15"/>
      <c r="E13" s="15"/>
      <c r="F13" s="16"/>
      <c r="G13" s="16"/>
      <c r="H13" s="16"/>
      <c r="I13" s="16"/>
    </row>
    <row r="14" spans="1:11" x14ac:dyDescent="0.3">
      <c r="A14" s="15" t="s">
        <v>13</v>
      </c>
      <c r="B14" s="17"/>
      <c r="C14" s="18"/>
      <c r="D14" s="18"/>
      <c r="E14" s="19"/>
      <c r="F14" s="10"/>
      <c r="G14" s="10"/>
      <c r="H14" s="10"/>
      <c r="I14" s="10"/>
      <c r="J14" s="13"/>
    </row>
    <row r="15" spans="1:11" ht="60" x14ac:dyDescent="0.3">
      <c r="A15" s="2" t="s">
        <v>11</v>
      </c>
      <c r="B15" s="2" t="s">
        <v>3</v>
      </c>
      <c r="C15" s="75" t="s">
        <v>8</v>
      </c>
      <c r="D15" s="76"/>
      <c r="E15" s="2" t="s">
        <v>5</v>
      </c>
      <c r="F15" s="4" t="s">
        <v>12</v>
      </c>
      <c r="G15" s="2" t="s">
        <v>1</v>
      </c>
      <c r="H15" s="2" t="s">
        <v>6</v>
      </c>
      <c r="I15" s="2" t="s">
        <v>7</v>
      </c>
    </row>
    <row r="16" spans="1:11" ht="10.199999999999999" customHeight="1" x14ac:dyDescent="0.3">
      <c r="A16" s="5">
        <v>1</v>
      </c>
      <c r="B16" s="5">
        <v>2</v>
      </c>
      <c r="C16" s="49">
        <v>3</v>
      </c>
      <c r="D16" s="50"/>
      <c r="E16" s="5">
        <v>4</v>
      </c>
      <c r="F16" s="5">
        <v>5</v>
      </c>
      <c r="G16" s="5">
        <v>6</v>
      </c>
      <c r="H16" s="5">
        <v>7</v>
      </c>
      <c r="I16" s="5">
        <v>8</v>
      </c>
    </row>
    <row r="17" spans="1:10" x14ac:dyDescent="0.3">
      <c r="A17" s="20" t="s">
        <v>44</v>
      </c>
      <c r="B17" s="42" t="s">
        <v>43</v>
      </c>
      <c r="C17" s="51">
        <v>2537088</v>
      </c>
      <c r="D17" s="51"/>
      <c r="E17" s="43"/>
      <c r="F17" s="8">
        <f>ROUND(C17*E17,2)</f>
        <v>0</v>
      </c>
      <c r="G17" s="8">
        <v>23</v>
      </c>
      <c r="H17" s="8">
        <f>ROUND(F17*0.23,2)</f>
        <v>0</v>
      </c>
      <c r="I17" s="8">
        <f>F17+H17</f>
        <v>0</v>
      </c>
    </row>
    <row r="18" spans="1:10" x14ac:dyDescent="0.3">
      <c r="A18" s="20" t="s">
        <v>44</v>
      </c>
      <c r="B18" s="42" t="s">
        <v>54</v>
      </c>
      <c r="C18" s="51">
        <v>281694</v>
      </c>
      <c r="D18" s="51"/>
      <c r="E18" s="43"/>
      <c r="F18" s="8">
        <f>ROUND(C18*E18,2)</f>
        <v>0</v>
      </c>
      <c r="G18" s="8">
        <v>23</v>
      </c>
      <c r="H18" s="8">
        <f>ROUND(F18*0.23,2)</f>
        <v>0</v>
      </c>
      <c r="I18" s="8">
        <f>F18+H18</f>
        <v>0</v>
      </c>
    </row>
    <row r="19" spans="1:10" x14ac:dyDescent="0.3">
      <c r="A19" s="73" t="s">
        <v>26</v>
      </c>
      <c r="B19" s="73"/>
      <c r="C19" s="74"/>
      <c r="D19" s="74"/>
      <c r="E19" s="73"/>
      <c r="F19" s="9">
        <f>SUM(F17:F18)</f>
        <v>0</v>
      </c>
      <c r="G19" s="9" t="s">
        <v>23</v>
      </c>
      <c r="H19" s="9">
        <f>ROUND(F19*0.23,2)</f>
        <v>0</v>
      </c>
      <c r="I19" s="9">
        <f>F19+H19</f>
        <v>0</v>
      </c>
    </row>
    <row r="20" spans="1:10" x14ac:dyDescent="0.3">
      <c r="A20" s="13"/>
      <c r="B20" s="13"/>
      <c r="C20" s="13"/>
      <c r="D20" s="13"/>
      <c r="E20" s="13"/>
      <c r="F20" s="16"/>
      <c r="G20" s="16"/>
      <c r="H20" s="16"/>
      <c r="I20" s="16"/>
      <c r="J20" s="13"/>
    </row>
    <row r="21" spans="1:10" x14ac:dyDescent="0.3">
      <c r="A21" s="46" t="s">
        <v>27</v>
      </c>
      <c r="B21" s="46"/>
      <c r="C21" s="46"/>
      <c r="D21" s="46"/>
      <c r="E21" s="46"/>
      <c r="F21" s="46"/>
      <c r="G21" s="46"/>
      <c r="H21" s="46"/>
      <c r="I21" s="46"/>
    </row>
    <row r="22" spans="1:10" ht="60" x14ac:dyDescent="0.3">
      <c r="A22" s="44" t="s">
        <v>41</v>
      </c>
      <c r="B22" s="44"/>
      <c r="C22" s="44"/>
      <c r="D22" s="44"/>
      <c r="E22" s="44"/>
      <c r="F22" s="4" t="s">
        <v>32</v>
      </c>
      <c r="G22" s="2" t="s">
        <v>1</v>
      </c>
      <c r="H22" s="2" t="s">
        <v>14</v>
      </c>
      <c r="I22" s="2" t="s">
        <v>15</v>
      </c>
      <c r="J22" s="13"/>
    </row>
    <row r="23" spans="1:10" x14ac:dyDescent="0.3">
      <c r="A23" s="44"/>
      <c r="B23" s="44"/>
      <c r="C23" s="44"/>
      <c r="D23" s="44"/>
      <c r="E23" s="44"/>
      <c r="F23" s="5">
        <v>1</v>
      </c>
      <c r="G23" s="5">
        <v>2</v>
      </c>
      <c r="H23" s="5">
        <v>3</v>
      </c>
      <c r="I23" s="5">
        <v>4</v>
      </c>
    </row>
    <row r="24" spans="1:10" x14ac:dyDescent="0.3">
      <c r="A24" s="45" t="s">
        <v>31</v>
      </c>
      <c r="B24" s="46"/>
      <c r="C24" s="46"/>
      <c r="D24" s="46"/>
      <c r="E24" s="47"/>
      <c r="F24" s="9">
        <v>201424.32</v>
      </c>
      <c r="G24" s="9">
        <v>23</v>
      </c>
      <c r="H24" s="9">
        <f>ROUND(F24*0.23,2)</f>
        <v>46327.59</v>
      </c>
      <c r="I24" s="9">
        <f>F24+H24</f>
        <v>247751.91</v>
      </c>
    </row>
    <row r="25" spans="1:10" x14ac:dyDescent="0.3">
      <c r="A25" s="48" t="s">
        <v>42</v>
      </c>
      <c r="B25" s="48"/>
      <c r="C25" s="48"/>
      <c r="D25" s="48"/>
      <c r="E25" s="48"/>
      <c r="F25" s="48"/>
      <c r="G25" s="48"/>
      <c r="H25" s="48"/>
      <c r="I25" s="48"/>
    </row>
    <row r="26" spans="1:10" ht="19.8" customHeight="1" x14ac:dyDescent="0.3">
      <c r="A26" s="13"/>
      <c r="B26" s="13"/>
      <c r="C26" s="13"/>
      <c r="D26" s="13"/>
      <c r="E26" s="13"/>
      <c r="F26" s="13"/>
      <c r="G26" s="13"/>
      <c r="H26" s="13"/>
      <c r="I26" s="13"/>
    </row>
    <row r="27" spans="1:10" x14ac:dyDescent="0.3">
      <c r="A27" s="46" t="s">
        <v>28</v>
      </c>
      <c r="B27" s="46"/>
      <c r="C27" s="46"/>
      <c r="D27" s="46"/>
      <c r="E27" s="13"/>
      <c r="F27" s="13"/>
      <c r="G27" s="13"/>
      <c r="H27" s="13"/>
      <c r="I27" s="13"/>
    </row>
    <row r="28" spans="1:10" ht="48" x14ac:dyDescent="0.3">
      <c r="A28" s="44" t="s">
        <v>0</v>
      </c>
      <c r="B28" s="44"/>
      <c r="C28" s="44"/>
      <c r="D28" s="44"/>
      <c r="E28" s="44"/>
      <c r="F28" s="4" t="s">
        <v>16</v>
      </c>
      <c r="G28" s="2" t="s">
        <v>1</v>
      </c>
      <c r="H28" s="2" t="s">
        <v>17</v>
      </c>
      <c r="I28" s="2" t="s">
        <v>2</v>
      </c>
    </row>
    <row r="29" spans="1:10" x14ac:dyDescent="0.3">
      <c r="A29" s="62" t="s">
        <v>36</v>
      </c>
      <c r="B29" s="62"/>
      <c r="C29" s="62"/>
      <c r="D29" s="62"/>
      <c r="E29" s="62"/>
      <c r="F29" s="8">
        <f>E11</f>
        <v>0</v>
      </c>
      <c r="G29" s="8">
        <v>23</v>
      </c>
      <c r="H29" s="8">
        <f>G11</f>
        <v>0</v>
      </c>
      <c r="I29" s="8">
        <f>H11</f>
        <v>0</v>
      </c>
    </row>
    <row r="30" spans="1:10" x14ac:dyDescent="0.3">
      <c r="A30" s="62" t="s">
        <v>37</v>
      </c>
      <c r="B30" s="62"/>
      <c r="C30" s="62"/>
      <c r="D30" s="62"/>
      <c r="E30" s="62"/>
      <c r="F30" s="8">
        <f>F19</f>
        <v>0</v>
      </c>
      <c r="G30" s="8">
        <v>23</v>
      </c>
      <c r="H30" s="8">
        <f>H19</f>
        <v>0</v>
      </c>
      <c r="I30" s="8">
        <f>I19</f>
        <v>0</v>
      </c>
    </row>
    <row r="31" spans="1:10" x14ac:dyDescent="0.3">
      <c r="A31" s="62" t="s">
        <v>38</v>
      </c>
      <c r="B31" s="62"/>
      <c r="C31" s="62"/>
      <c r="D31" s="62"/>
      <c r="E31" s="62"/>
      <c r="F31" s="8">
        <f>F24</f>
        <v>201424.32</v>
      </c>
      <c r="G31" s="8">
        <v>23</v>
      </c>
      <c r="H31" s="8">
        <f>H24</f>
        <v>46327.59</v>
      </c>
      <c r="I31" s="8">
        <f>I24</f>
        <v>247751.91</v>
      </c>
    </row>
    <row r="32" spans="1:10" x14ac:dyDescent="0.3">
      <c r="A32" s="67" t="s">
        <v>29</v>
      </c>
      <c r="B32" s="68"/>
      <c r="C32" s="68"/>
      <c r="D32" s="68"/>
      <c r="E32" s="69"/>
      <c r="F32" s="9">
        <f>SUM(F29:F31)</f>
        <v>201424.32</v>
      </c>
      <c r="G32" s="9" t="s">
        <v>23</v>
      </c>
      <c r="H32" s="9">
        <f>SUM(H29:H31)</f>
        <v>46327.59</v>
      </c>
      <c r="I32" s="9">
        <f>SUM(I29:I31)</f>
        <v>247751.91</v>
      </c>
    </row>
    <row r="33" spans="1:9" x14ac:dyDescent="0.3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3">
      <c r="A34" s="63" t="s">
        <v>30</v>
      </c>
      <c r="B34" s="63"/>
      <c r="C34" s="63"/>
      <c r="D34" s="63"/>
      <c r="E34" s="63"/>
      <c r="F34" s="63"/>
      <c r="G34" s="63"/>
      <c r="H34" s="63"/>
      <c r="I34" s="63"/>
    </row>
    <row r="35" spans="1:9" ht="60" x14ac:dyDescent="0.3">
      <c r="A35" s="64" t="s">
        <v>18</v>
      </c>
      <c r="B35" s="65"/>
      <c r="C35" s="66"/>
      <c r="D35" s="21" t="s">
        <v>19</v>
      </c>
      <c r="E35" s="22" t="s">
        <v>20</v>
      </c>
      <c r="F35" s="4" t="s">
        <v>21</v>
      </c>
      <c r="G35" s="2" t="s">
        <v>1</v>
      </c>
      <c r="H35" s="2" t="s">
        <v>4</v>
      </c>
      <c r="I35" s="2" t="s">
        <v>2</v>
      </c>
    </row>
    <row r="36" spans="1:9" x14ac:dyDescent="0.3">
      <c r="A36" s="23" t="s">
        <v>24</v>
      </c>
      <c r="B36" s="24"/>
      <c r="C36" s="24"/>
      <c r="D36" s="25">
        <f>ROUND(C17*0.1,0)</f>
        <v>253709</v>
      </c>
      <c r="E36" s="26"/>
      <c r="F36" s="27">
        <f t="shared" ref="F36:F37" si="0">ROUND(D36*E36,2)</f>
        <v>0</v>
      </c>
      <c r="G36" s="8">
        <v>23</v>
      </c>
      <c r="H36" s="8">
        <f t="shared" ref="H36:H37" si="1">ROUND(F36*0.23,2)</f>
        <v>0</v>
      </c>
      <c r="I36" s="8">
        <f t="shared" ref="I36:I37" si="2">F36+H36</f>
        <v>0</v>
      </c>
    </row>
    <row r="37" spans="1:9" x14ac:dyDescent="0.3">
      <c r="A37" s="23" t="s">
        <v>55</v>
      </c>
      <c r="B37" s="24"/>
      <c r="C37" s="24"/>
      <c r="D37" s="25">
        <f>ROUND(C18*0.1,0)</f>
        <v>28169</v>
      </c>
      <c r="E37" s="26"/>
      <c r="F37" s="27">
        <f t="shared" si="0"/>
        <v>0</v>
      </c>
      <c r="G37" s="8">
        <v>23</v>
      </c>
      <c r="H37" s="8">
        <f t="shared" si="1"/>
        <v>0</v>
      </c>
      <c r="I37" s="8">
        <f t="shared" si="2"/>
        <v>0</v>
      </c>
    </row>
    <row r="38" spans="1:9" x14ac:dyDescent="0.3">
      <c r="A38" s="53" t="s">
        <v>22</v>
      </c>
      <c r="B38" s="54"/>
      <c r="C38" s="54"/>
      <c r="D38" s="55"/>
      <c r="E38" s="28" t="s">
        <v>23</v>
      </c>
      <c r="F38" s="29">
        <f>SUM(F36:F37)</f>
        <v>0</v>
      </c>
      <c r="G38" s="29" t="s">
        <v>23</v>
      </c>
      <c r="H38" s="29">
        <f>SUM(H36:H37)</f>
        <v>0</v>
      </c>
      <c r="I38" s="29">
        <f>SUM(I36:I37)</f>
        <v>0</v>
      </c>
    </row>
    <row r="39" spans="1:9" x14ac:dyDescent="0.3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2" customHeight="1" x14ac:dyDescent="0.3">
      <c r="A40" s="30" t="s">
        <v>39</v>
      </c>
      <c r="B40" s="30"/>
      <c r="C40" s="30"/>
      <c r="D40" s="30"/>
      <c r="E40" s="30"/>
      <c r="F40" s="31"/>
      <c r="G40" s="30"/>
      <c r="H40" s="30"/>
      <c r="I40" s="30"/>
    </row>
    <row r="41" spans="1:9" ht="36" x14ac:dyDescent="0.3">
      <c r="A41" s="56" t="s">
        <v>33</v>
      </c>
      <c r="B41" s="57"/>
      <c r="C41" s="57"/>
      <c r="D41" s="57"/>
      <c r="E41" s="58"/>
      <c r="F41" s="32" t="s">
        <v>34</v>
      </c>
      <c r="G41" s="33" t="s">
        <v>1</v>
      </c>
      <c r="H41" s="33" t="s">
        <v>4</v>
      </c>
      <c r="I41" s="33" t="s">
        <v>35</v>
      </c>
    </row>
    <row r="42" spans="1:9" x14ac:dyDescent="0.3">
      <c r="A42" s="59"/>
      <c r="B42" s="60"/>
      <c r="C42" s="60"/>
      <c r="D42" s="60"/>
      <c r="E42" s="61"/>
      <c r="F42" s="29">
        <f>F32+F38</f>
        <v>201424.32</v>
      </c>
      <c r="G42" s="34">
        <v>23</v>
      </c>
      <c r="H42" s="29">
        <f>H32+H38</f>
        <v>46327.59</v>
      </c>
      <c r="I42" s="29">
        <f>I32+I38</f>
        <v>247751.91</v>
      </c>
    </row>
    <row r="44" spans="1:9" ht="42.6" customHeight="1" x14ac:dyDescent="0.3">
      <c r="A44" s="52" t="s">
        <v>40</v>
      </c>
      <c r="B44" s="52"/>
      <c r="C44" s="52"/>
      <c r="D44" s="52"/>
      <c r="E44" s="52"/>
      <c r="F44" s="52"/>
      <c r="G44" s="52"/>
      <c r="H44" s="52"/>
      <c r="I44" s="52"/>
    </row>
  </sheetData>
  <mergeCells count="24">
    <mergeCell ref="A2:J2"/>
    <mergeCell ref="G1:J1"/>
    <mergeCell ref="A4:I4"/>
    <mergeCell ref="A19:E19"/>
    <mergeCell ref="C17:D17"/>
    <mergeCell ref="C15:D15"/>
    <mergeCell ref="A3:B3"/>
    <mergeCell ref="A44:I44"/>
    <mergeCell ref="A38:D38"/>
    <mergeCell ref="A41:E42"/>
    <mergeCell ref="A27:D27"/>
    <mergeCell ref="A29:E29"/>
    <mergeCell ref="A30:E30"/>
    <mergeCell ref="A34:I34"/>
    <mergeCell ref="A35:C35"/>
    <mergeCell ref="A31:E31"/>
    <mergeCell ref="A32:E32"/>
    <mergeCell ref="A28:E28"/>
    <mergeCell ref="A22:E23"/>
    <mergeCell ref="A24:E24"/>
    <mergeCell ref="A25:I25"/>
    <mergeCell ref="A21:I21"/>
    <mergeCell ref="C16:D16"/>
    <mergeCell ref="C18:D18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Enmedia Biuro</cp:lastModifiedBy>
  <dcterms:created xsi:type="dcterms:W3CDTF">2015-06-05T18:19:34Z</dcterms:created>
  <dcterms:modified xsi:type="dcterms:W3CDTF">2023-11-17T09:40:18Z</dcterms:modified>
</cp:coreProperties>
</file>