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showSheetTabs="0" xWindow="0" yWindow="0" windowWidth="28800" windowHeight="13020"/>
  </bookViews>
  <sheets>
    <sheet name="FAC" sheetId="1" r:id="rId1"/>
  </sheets>
  <definedNames>
    <definedName name="_xlnm.Print_Area" localSheetId="0">FAC!$A$20:$S$1689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1" l="1"/>
  <c r="R16" i="1" s="1"/>
  <c r="S16" i="1" s="1"/>
  <c r="L16" i="1"/>
  <c r="P16" i="1" s="1"/>
  <c r="Q16" i="1" s="1"/>
  <c r="M15" i="1"/>
  <c r="L15" i="1"/>
  <c r="P15" i="1" l="1"/>
  <c r="Q15" i="1" s="1"/>
  <c r="R15" i="1"/>
  <c r="S15" i="1" s="1"/>
  <c r="R933" i="1" l="1"/>
  <c r="S933" i="1" s="1"/>
  <c r="P933" i="1"/>
  <c r="Q933" i="1" s="1"/>
  <c r="P525" i="1" l="1"/>
  <c r="Q525" i="1" s="1"/>
  <c r="R525" i="1"/>
  <c r="S525" i="1" s="1"/>
  <c r="P510" i="1"/>
  <c r="Q510" i="1" s="1"/>
  <c r="R510" i="1"/>
  <c r="S510" i="1" s="1"/>
  <c r="P509" i="1"/>
  <c r="Q509" i="1" s="1"/>
  <c r="R509" i="1"/>
  <c r="S509" i="1" s="1"/>
  <c r="P508" i="1"/>
  <c r="Q508" i="1" s="1"/>
  <c r="R508" i="1"/>
  <c r="S508" i="1" s="1"/>
  <c r="P264" i="1"/>
  <c r="Q264" i="1" s="1"/>
  <c r="Q265" i="1" s="1"/>
  <c r="Q269" i="1" s="1"/>
  <c r="Q1613" i="1" s="1"/>
  <c r="R264" i="1"/>
  <c r="S264" i="1" s="1"/>
  <c r="P727" i="1"/>
  <c r="Q727" i="1" s="1"/>
  <c r="Q511" i="1" l="1"/>
  <c r="Q515" i="1" s="1"/>
  <c r="Q1625" i="1" s="1"/>
  <c r="S511" i="1"/>
  <c r="S515" i="1" s="1"/>
  <c r="S1625" i="1" s="1"/>
  <c r="R511" i="1"/>
  <c r="R515" i="1" s="1"/>
  <c r="R1625" i="1" s="1"/>
  <c r="P511" i="1"/>
  <c r="P515" i="1" s="1"/>
  <c r="P1625" i="1" s="1"/>
  <c r="S265" i="1"/>
  <c r="S269" i="1" s="1"/>
  <c r="S1613" i="1" s="1"/>
  <c r="R265" i="1"/>
  <c r="R269" i="1" s="1"/>
  <c r="R1613" i="1" s="1"/>
  <c r="P265" i="1"/>
  <c r="P269" i="1" s="1"/>
  <c r="P1613" i="1" s="1"/>
  <c r="P81" i="1"/>
  <c r="Q81" i="1" s="1"/>
  <c r="P80" i="1"/>
  <c r="Q80" i="1" s="1"/>
  <c r="R79" i="1"/>
  <c r="S79" i="1" s="1"/>
  <c r="P79" i="1"/>
  <c r="Q79" i="1" s="1"/>
  <c r="P77" i="1"/>
  <c r="Q77" i="1" s="1"/>
  <c r="R77" i="1"/>
  <c r="S77" i="1" s="1"/>
  <c r="R76" i="1"/>
  <c r="S76" i="1" s="1"/>
  <c r="P76" i="1"/>
  <c r="Q76" i="1" s="1"/>
  <c r="R75" i="1"/>
  <c r="S75" i="1" s="1"/>
  <c r="R73" i="1"/>
  <c r="S73" i="1" s="1"/>
  <c r="P73" i="1"/>
  <c r="Q73" i="1" s="1"/>
  <c r="P72" i="1"/>
  <c r="Q72" i="1" s="1"/>
  <c r="R72" i="1"/>
  <c r="S72" i="1" s="1"/>
  <c r="R81" i="1"/>
  <c r="S81" i="1" s="1"/>
  <c r="R74" i="1"/>
  <c r="S74" i="1" s="1"/>
  <c r="P75" i="1"/>
  <c r="Q75" i="1" s="1"/>
  <c r="P74" i="1"/>
  <c r="Q74" i="1" s="1"/>
  <c r="R78" i="1"/>
  <c r="S78" i="1" s="1"/>
  <c r="P78" i="1"/>
  <c r="Q78" i="1" s="1"/>
  <c r="R80" i="1"/>
  <c r="S80" i="1" s="1"/>
  <c r="R71" i="1"/>
  <c r="P71" i="1"/>
  <c r="Q71" i="1" l="1"/>
  <c r="Q82" i="1" s="1"/>
  <c r="Q86" i="1" s="1"/>
  <c r="Q1602" i="1" s="1"/>
  <c r="P82" i="1"/>
  <c r="P86" i="1" s="1"/>
  <c r="P1602" i="1" s="1"/>
  <c r="R82" i="1"/>
  <c r="R86" i="1" s="1"/>
  <c r="R1602" i="1" s="1"/>
  <c r="S71" i="1"/>
  <c r="S82" i="1" l="1"/>
  <c r="S86" i="1" s="1"/>
  <c r="S1602" i="1" s="1"/>
  <c r="P1587" i="1" l="1"/>
  <c r="Q1587" i="1" s="1"/>
  <c r="Q1588" i="1" s="1"/>
  <c r="Q1592" i="1" s="1"/>
  <c r="Q1688" i="1" s="1"/>
  <c r="R1587" i="1"/>
  <c r="R1588" i="1" s="1"/>
  <c r="R1592" i="1" s="1"/>
  <c r="R1688" i="1" s="1"/>
  <c r="P1588" i="1" l="1"/>
  <c r="P1592" i="1" s="1"/>
  <c r="P1688" i="1" s="1"/>
  <c r="S1587" i="1"/>
  <c r="S1588" i="1" s="1"/>
  <c r="S1592" i="1" s="1"/>
  <c r="S1688" i="1" s="1"/>
  <c r="R1574" i="1" l="1"/>
  <c r="S1574" i="1" s="1"/>
  <c r="S1575" i="1" s="1"/>
  <c r="S1579" i="1" s="1"/>
  <c r="S1687" i="1" s="1"/>
  <c r="P1574" i="1"/>
  <c r="R1575" i="1" l="1"/>
  <c r="R1579" i="1" s="1"/>
  <c r="R1687" i="1" s="1"/>
  <c r="Q1574" i="1"/>
  <c r="Q1575" i="1" s="1"/>
  <c r="Q1579" i="1" s="1"/>
  <c r="Q1687" i="1" s="1"/>
  <c r="P1575" i="1"/>
  <c r="P1579" i="1" s="1"/>
  <c r="P1687" i="1" s="1"/>
  <c r="P687" i="1"/>
  <c r="Q687" i="1" s="1"/>
  <c r="R687" i="1"/>
  <c r="S687" i="1" s="1"/>
  <c r="S688" i="1" s="1"/>
  <c r="S692" i="1" s="1"/>
  <c r="S1634" i="1" s="1"/>
  <c r="P688" i="1" l="1"/>
  <c r="P692" i="1" s="1"/>
  <c r="P1634" i="1" s="1"/>
  <c r="Q688" i="1"/>
  <c r="Q692" i="1" s="1"/>
  <c r="Q1634" i="1" s="1"/>
  <c r="R688" i="1"/>
  <c r="R692" i="1" s="1"/>
  <c r="R1634" i="1" s="1"/>
  <c r="P600" i="1" l="1"/>
  <c r="Q600" i="1" s="1"/>
  <c r="R600" i="1"/>
  <c r="S600" i="1" s="1"/>
  <c r="P599" i="1"/>
  <c r="Q599" i="1" s="1"/>
  <c r="R599" i="1"/>
  <c r="S599" i="1" s="1"/>
  <c r="P598" i="1"/>
  <c r="Q598" i="1" l="1"/>
  <c r="P601" i="1"/>
  <c r="P605" i="1" s="1"/>
  <c r="P1630" i="1" s="1"/>
  <c r="R598" i="1"/>
  <c r="R601" i="1" l="1"/>
  <c r="R605" i="1" s="1"/>
  <c r="R1630" i="1" s="1"/>
  <c r="Q601" i="1"/>
  <c r="Q605" i="1" s="1"/>
  <c r="Q1630" i="1" s="1"/>
  <c r="S598" i="1"/>
  <c r="S601" i="1" l="1"/>
  <c r="S605" i="1" s="1"/>
  <c r="S1630" i="1" s="1"/>
  <c r="R585" i="1"/>
  <c r="S585" i="1" s="1"/>
  <c r="R584" i="1"/>
  <c r="S584" i="1" s="1"/>
  <c r="R583" i="1"/>
  <c r="S583" i="1" s="1"/>
  <c r="P585" i="1"/>
  <c r="Q585" i="1" s="1"/>
  <c r="P584" i="1"/>
  <c r="Q584" i="1" s="1"/>
  <c r="P583" i="1"/>
  <c r="Q583" i="1" s="1"/>
  <c r="P326" i="1"/>
  <c r="Q326" i="1" s="1"/>
  <c r="R326" i="1"/>
  <c r="S326" i="1" s="1"/>
  <c r="R250" i="1" l="1"/>
  <c r="S250" i="1" s="1"/>
  <c r="P251" i="1"/>
  <c r="Q251" i="1" s="1"/>
  <c r="R251" i="1"/>
  <c r="S251" i="1" s="1"/>
  <c r="P250" i="1"/>
  <c r="Q250" i="1" s="1"/>
  <c r="P249" i="1"/>
  <c r="Q249" i="1" s="1"/>
  <c r="R249" i="1"/>
  <c r="S249" i="1" s="1"/>
  <c r="P248" i="1"/>
  <c r="R248" i="1"/>
  <c r="P252" i="1" l="1"/>
  <c r="S248" i="1"/>
  <c r="S252" i="1" s="1"/>
  <c r="S256" i="1" s="1"/>
  <c r="S1612" i="1" s="1"/>
  <c r="R252" i="1"/>
  <c r="R256" i="1" s="1"/>
  <c r="R1612" i="1" s="1"/>
  <c r="Q248" i="1"/>
  <c r="Q252" i="1" s="1"/>
  <c r="Q256" i="1" s="1"/>
  <c r="Q1612" i="1" s="1"/>
  <c r="P256" i="1"/>
  <c r="P1612" i="1" s="1"/>
  <c r="P996" i="1" l="1"/>
  <c r="Q996" i="1" s="1"/>
  <c r="R996" i="1"/>
  <c r="S996" i="1" s="1"/>
  <c r="P995" i="1"/>
  <c r="Q995" i="1" s="1"/>
  <c r="R995" i="1"/>
  <c r="S995" i="1" s="1"/>
  <c r="P994" i="1"/>
  <c r="Q994" i="1" s="1"/>
  <c r="R994" i="1"/>
  <c r="S994" i="1" s="1"/>
  <c r="P993" i="1"/>
  <c r="Q993" i="1" s="1"/>
  <c r="R993" i="1"/>
  <c r="S993" i="1" s="1"/>
  <c r="P992" i="1"/>
  <c r="Q992" i="1" s="1"/>
  <c r="R992" i="1"/>
  <c r="S992" i="1" s="1"/>
  <c r="P991" i="1"/>
  <c r="Q991" i="1" s="1"/>
  <c r="R991" i="1"/>
  <c r="S991" i="1" s="1"/>
  <c r="P990" i="1"/>
  <c r="Q990" i="1" s="1"/>
  <c r="R990" i="1"/>
  <c r="S990" i="1" s="1"/>
  <c r="R890" i="1"/>
  <c r="S890" i="1" s="1"/>
  <c r="P890" i="1"/>
  <c r="Q890" i="1" s="1"/>
  <c r="P889" i="1"/>
  <c r="Q889" i="1" s="1"/>
  <c r="R889" i="1"/>
  <c r="S889" i="1" s="1"/>
  <c r="R886" i="1"/>
  <c r="S886" i="1" s="1"/>
  <c r="R882" i="1"/>
  <c r="S882" i="1" s="1"/>
  <c r="R989" i="1" l="1"/>
  <c r="S989" i="1" s="1"/>
  <c r="R988" i="1"/>
  <c r="P988" i="1"/>
  <c r="P989" i="1"/>
  <c r="Q989" i="1" s="1"/>
  <c r="P886" i="1"/>
  <c r="Q886" i="1" s="1"/>
  <c r="P882" i="1"/>
  <c r="S988" i="1" l="1"/>
  <c r="S997" i="1" s="1"/>
  <c r="S1001" i="1" s="1"/>
  <c r="S1650" i="1" s="1"/>
  <c r="R997" i="1"/>
  <c r="R1001" i="1" s="1"/>
  <c r="R1650" i="1" s="1"/>
  <c r="Q988" i="1"/>
  <c r="Q997" i="1" s="1"/>
  <c r="Q1001" i="1" s="1"/>
  <c r="Q1650" i="1" s="1"/>
  <c r="P997" i="1"/>
  <c r="P1001" i="1" s="1"/>
  <c r="P1650" i="1" s="1"/>
  <c r="Q882" i="1"/>
  <c r="P785" i="1" l="1"/>
  <c r="Q785" i="1" s="1"/>
  <c r="R785" i="1"/>
  <c r="S785" i="1" s="1"/>
  <c r="P784" i="1"/>
  <c r="R784" i="1"/>
  <c r="R768" i="1"/>
  <c r="S768" i="1" s="1"/>
  <c r="R767" i="1"/>
  <c r="S767" i="1" s="1"/>
  <c r="P768" i="1"/>
  <c r="Q768" i="1" s="1"/>
  <c r="P767" i="1"/>
  <c r="Q767" i="1" s="1"/>
  <c r="R770" i="1"/>
  <c r="S770" i="1" s="1"/>
  <c r="P770" i="1"/>
  <c r="Q770" i="1" s="1"/>
  <c r="R769" i="1"/>
  <c r="S769" i="1" s="1"/>
  <c r="P769" i="1"/>
  <c r="Q769" i="1" s="1"/>
  <c r="S784" i="1" l="1"/>
  <c r="S786" i="1" s="1"/>
  <c r="R786" i="1"/>
  <c r="Q784" i="1"/>
  <c r="Q786" i="1" s="1"/>
  <c r="P786" i="1"/>
  <c r="P790" i="1" l="1"/>
  <c r="P1639" i="1" s="1"/>
  <c r="Q790" i="1"/>
  <c r="Q1639" i="1" s="1"/>
  <c r="R790" i="1"/>
  <c r="R1639" i="1" s="1"/>
  <c r="R760" i="1"/>
  <c r="S760" i="1" s="1"/>
  <c r="P760" i="1"/>
  <c r="Q760" i="1" s="1"/>
  <c r="S790" i="1" l="1"/>
  <c r="S1639" i="1" s="1"/>
  <c r="P654" i="1"/>
  <c r="Q654" i="1" s="1"/>
  <c r="R654" i="1"/>
  <c r="S654" i="1" s="1"/>
  <c r="P648" i="1"/>
  <c r="Q648" i="1" s="1"/>
  <c r="R648" i="1"/>
  <c r="S648" i="1" s="1"/>
  <c r="P650" i="1"/>
  <c r="Q650" i="1" s="1"/>
  <c r="R650" i="1"/>
  <c r="S650" i="1" s="1"/>
  <c r="P649" i="1"/>
  <c r="Q649" i="1" s="1"/>
  <c r="R649" i="1"/>
  <c r="S649" i="1" s="1"/>
  <c r="P1548" i="1" l="1"/>
  <c r="R1548" i="1"/>
  <c r="R1561" i="1" l="1"/>
  <c r="S1561" i="1" s="1"/>
  <c r="S1562" i="1" s="1"/>
  <c r="S1566" i="1" s="1"/>
  <c r="S1686" i="1" s="1"/>
  <c r="P1561" i="1"/>
  <c r="Q1561" i="1" s="1"/>
  <c r="Q1562" i="1" s="1"/>
  <c r="Q1566" i="1" s="1"/>
  <c r="Q1686" i="1" s="1"/>
  <c r="S1548" i="1"/>
  <c r="S1549" i="1" s="1"/>
  <c r="S1553" i="1" s="1"/>
  <c r="S1685" i="1" s="1"/>
  <c r="R1549" i="1"/>
  <c r="R1553" i="1" s="1"/>
  <c r="R1685" i="1" s="1"/>
  <c r="Q1548" i="1"/>
  <c r="Q1549" i="1" s="1"/>
  <c r="Q1553" i="1" s="1"/>
  <c r="Q1685" i="1" s="1"/>
  <c r="P1549" i="1"/>
  <c r="P1553" i="1" s="1"/>
  <c r="P1685" i="1" s="1"/>
  <c r="P1535" i="1"/>
  <c r="Q1535" i="1" s="1"/>
  <c r="R1535" i="1"/>
  <c r="S1535" i="1" s="1"/>
  <c r="P1534" i="1"/>
  <c r="Q1534" i="1" s="1"/>
  <c r="R1534" i="1"/>
  <c r="S1534" i="1" s="1"/>
  <c r="P1533" i="1"/>
  <c r="Q1533" i="1" s="1"/>
  <c r="R1533" i="1"/>
  <c r="S1533" i="1" s="1"/>
  <c r="P1531" i="1"/>
  <c r="Q1531" i="1" s="1"/>
  <c r="R1531" i="1"/>
  <c r="S1531" i="1" s="1"/>
  <c r="P1530" i="1"/>
  <c r="Q1530" i="1" s="1"/>
  <c r="R1530" i="1"/>
  <c r="S1530" i="1" s="1"/>
  <c r="P1529" i="1"/>
  <c r="Q1529" i="1" s="1"/>
  <c r="R1529" i="1"/>
  <c r="S1529" i="1" s="1"/>
  <c r="P1528" i="1"/>
  <c r="Q1528" i="1" s="1"/>
  <c r="R1528" i="1"/>
  <c r="S1528" i="1" s="1"/>
  <c r="R1562" i="1" l="1"/>
  <c r="R1566" i="1" s="1"/>
  <c r="R1686" i="1" s="1"/>
  <c r="P1562" i="1"/>
  <c r="P1566" i="1" s="1"/>
  <c r="P1686" i="1" s="1"/>
  <c r="P1527" i="1"/>
  <c r="Q1527" i="1" s="1"/>
  <c r="R1527" i="1"/>
  <c r="S1527" i="1" s="1"/>
  <c r="P1525" i="1"/>
  <c r="Q1525" i="1" s="1"/>
  <c r="R1525" i="1"/>
  <c r="S1525" i="1" s="1"/>
  <c r="P1524" i="1"/>
  <c r="Q1524" i="1" s="1"/>
  <c r="R1524" i="1"/>
  <c r="S1524" i="1" s="1"/>
  <c r="P1523" i="1"/>
  <c r="Q1523" i="1" s="1"/>
  <c r="R1523" i="1"/>
  <c r="S1523" i="1" s="1"/>
  <c r="P1521" i="1"/>
  <c r="Q1521" i="1" s="1"/>
  <c r="R1521" i="1"/>
  <c r="S1521" i="1" s="1"/>
  <c r="P1520" i="1"/>
  <c r="Q1520" i="1" s="1"/>
  <c r="R1520" i="1"/>
  <c r="S1520" i="1" s="1"/>
  <c r="P1518" i="1"/>
  <c r="R1518" i="1"/>
  <c r="P1517" i="1"/>
  <c r="Q1517" i="1" s="1"/>
  <c r="R1517" i="1"/>
  <c r="S1517" i="1" s="1"/>
  <c r="P1515" i="1"/>
  <c r="Q1515" i="1" s="1"/>
  <c r="R1515" i="1"/>
  <c r="S1515" i="1" s="1"/>
  <c r="P1514" i="1"/>
  <c r="Q1514" i="1" s="1"/>
  <c r="R1514" i="1"/>
  <c r="S1514" i="1" s="1"/>
  <c r="P1513" i="1"/>
  <c r="Q1513" i="1" s="1"/>
  <c r="R1513" i="1"/>
  <c r="S1513" i="1" s="1"/>
  <c r="P1512" i="1"/>
  <c r="Q1512" i="1" s="1"/>
  <c r="R1512" i="1"/>
  <c r="S1512" i="1" s="1"/>
  <c r="R1496" i="1"/>
  <c r="S1496" i="1" s="1"/>
  <c r="P1497" i="1"/>
  <c r="Q1497" i="1" s="1"/>
  <c r="R1497" i="1"/>
  <c r="S1497" i="1" s="1"/>
  <c r="P1496" i="1"/>
  <c r="Q1496" i="1" s="1"/>
  <c r="R1483" i="1"/>
  <c r="S1483" i="1" s="1"/>
  <c r="R1482" i="1"/>
  <c r="S1482" i="1" s="1"/>
  <c r="R1481" i="1"/>
  <c r="S1481" i="1" s="1"/>
  <c r="R1480" i="1"/>
  <c r="S1480" i="1" s="1"/>
  <c r="R1479" i="1"/>
  <c r="R1478" i="1"/>
  <c r="S1478" i="1" s="1"/>
  <c r="R1477" i="1"/>
  <c r="S1477" i="1" s="1"/>
  <c r="R1476" i="1"/>
  <c r="S1476" i="1" s="1"/>
  <c r="R1475" i="1"/>
  <c r="S1475" i="1" s="1"/>
  <c r="R1474" i="1"/>
  <c r="S1474" i="1" s="1"/>
  <c r="P1483" i="1"/>
  <c r="Q1483" i="1" s="1"/>
  <c r="P1482" i="1"/>
  <c r="Q1482" i="1" s="1"/>
  <c r="P1481" i="1"/>
  <c r="Q1481" i="1" s="1"/>
  <c r="P1480" i="1"/>
  <c r="Q1480" i="1" s="1"/>
  <c r="P1479" i="1"/>
  <c r="Q1479" i="1" s="1"/>
  <c r="P1478" i="1"/>
  <c r="Q1478" i="1" s="1"/>
  <c r="P1477" i="1"/>
  <c r="Q1477" i="1" s="1"/>
  <c r="P1476" i="1"/>
  <c r="Q1476" i="1" s="1"/>
  <c r="P1475" i="1"/>
  <c r="Q1475" i="1" s="1"/>
  <c r="P1474" i="1"/>
  <c r="Q1474" i="1" s="1"/>
  <c r="R1472" i="1"/>
  <c r="S1472" i="1" s="1"/>
  <c r="P1473" i="1"/>
  <c r="R1473" i="1"/>
  <c r="S1473" i="1" s="1"/>
  <c r="P1472" i="1"/>
  <c r="Q1472" i="1" s="1"/>
  <c r="S1518" i="1" l="1"/>
  <c r="S1536" i="1" s="1"/>
  <c r="S1540" i="1" s="1"/>
  <c r="S1684" i="1" s="1"/>
  <c r="R1536" i="1"/>
  <c r="R1540" i="1" s="1"/>
  <c r="R1684" i="1" s="1"/>
  <c r="Q1518" i="1"/>
  <c r="Q1536" i="1" s="1"/>
  <c r="Q1540" i="1" s="1"/>
  <c r="Q1684" i="1" s="1"/>
  <c r="P1536" i="1"/>
  <c r="P1540" i="1" s="1"/>
  <c r="P1684" i="1" s="1"/>
  <c r="Q1473" i="1"/>
  <c r="Q1484" i="1" s="1"/>
  <c r="Q1488" i="1" s="1"/>
  <c r="Q1682" i="1" s="1"/>
  <c r="P1484" i="1"/>
  <c r="P1488" i="1" s="1"/>
  <c r="P1682" i="1" s="1"/>
  <c r="S1479" i="1"/>
  <c r="S1484" i="1" s="1"/>
  <c r="S1488" i="1" s="1"/>
  <c r="S1682" i="1" s="1"/>
  <c r="R1484" i="1"/>
  <c r="R1488" i="1" s="1"/>
  <c r="R1682" i="1" s="1"/>
  <c r="Q1498" i="1"/>
  <c r="Q1502" i="1" s="1"/>
  <c r="Q1683" i="1" s="1"/>
  <c r="S1498" i="1"/>
  <c r="S1502" i="1" s="1"/>
  <c r="S1683" i="1" s="1"/>
  <c r="P1498" i="1"/>
  <c r="P1502" i="1" s="1"/>
  <c r="P1683" i="1" s="1"/>
  <c r="R1498" i="1"/>
  <c r="R1502" i="1" s="1"/>
  <c r="R1683" i="1" s="1"/>
  <c r="R1458" i="1"/>
  <c r="S1458" i="1" s="1"/>
  <c r="P1459" i="1"/>
  <c r="Q1459" i="1" s="1"/>
  <c r="R1459" i="1" l="1"/>
  <c r="S1459" i="1" s="1"/>
  <c r="P1458" i="1"/>
  <c r="Q1458" i="1" l="1"/>
  <c r="Q1460" i="1" s="1"/>
  <c r="Q1464" i="1" s="1"/>
  <c r="Q1681" i="1" s="1"/>
  <c r="P1460" i="1"/>
  <c r="P1464" i="1" s="1"/>
  <c r="P1681" i="1" s="1"/>
  <c r="R1460" i="1"/>
  <c r="R1464" i="1" s="1"/>
  <c r="R1681" i="1" s="1"/>
  <c r="S1460" i="1"/>
  <c r="S1464" i="1" s="1"/>
  <c r="S1681" i="1" s="1"/>
  <c r="P1444" i="1" l="1"/>
  <c r="Q1444" i="1" s="1"/>
  <c r="P1445" i="1"/>
  <c r="Q1445" i="1" s="1"/>
  <c r="P1440" i="1"/>
  <c r="Q1440" i="1" s="1"/>
  <c r="R1445" i="1"/>
  <c r="S1445" i="1" s="1"/>
  <c r="P1443" i="1"/>
  <c r="Q1443" i="1" s="1"/>
  <c r="R1440" i="1"/>
  <c r="S1440" i="1" s="1"/>
  <c r="R1439" i="1"/>
  <c r="S1439" i="1" s="1"/>
  <c r="R1441" i="1"/>
  <c r="S1441" i="1" s="1"/>
  <c r="R1443" i="1"/>
  <c r="S1443" i="1" s="1"/>
  <c r="P1439" i="1"/>
  <c r="Q1439" i="1" s="1"/>
  <c r="P1441" i="1"/>
  <c r="Q1441" i="1" s="1"/>
  <c r="R1442" i="1"/>
  <c r="S1442" i="1" s="1"/>
  <c r="P1442" i="1"/>
  <c r="Q1442" i="1" s="1"/>
  <c r="R1444" i="1"/>
  <c r="S1444" i="1" s="1"/>
  <c r="R1436" i="1"/>
  <c r="R1438" i="1"/>
  <c r="S1438" i="1" s="1"/>
  <c r="R1437" i="1"/>
  <c r="S1437" i="1" s="1"/>
  <c r="P1437" i="1"/>
  <c r="Q1437" i="1" s="1"/>
  <c r="P1438" i="1"/>
  <c r="Q1438" i="1" s="1"/>
  <c r="P1436" i="1"/>
  <c r="P1422" i="1"/>
  <c r="Q1422" i="1" s="1"/>
  <c r="P1423" i="1"/>
  <c r="R1423" i="1"/>
  <c r="R1422" i="1"/>
  <c r="S1422" i="1" s="1"/>
  <c r="R1421" i="1"/>
  <c r="P1421" i="1"/>
  <c r="Q1421" i="1" s="1"/>
  <c r="R1446" i="1" l="1"/>
  <c r="R1450" i="1" s="1"/>
  <c r="R1680" i="1" s="1"/>
  <c r="Q1436" i="1"/>
  <c r="Q1446" i="1" s="1"/>
  <c r="Q1450" i="1" s="1"/>
  <c r="Q1680" i="1" s="1"/>
  <c r="P1446" i="1"/>
  <c r="P1450" i="1" s="1"/>
  <c r="P1680" i="1" s="1"/>
  <c r="S1436" i="1"/>
  <c r="Q1423" i="1"/>
  <c r="Q1424" i="1" s="1"/>
  <c r="Q1428" i="1" s="1"/>
  <c r="Q1679" i="1" s="1"/>
  <c r="P1424" i="1"/>
  <c r="P1428" i="1" s="1"/>
  <c r="P1679" i="1" s="1"/>
  <c r="S1423" i="1"/>
  <c r="R1424" i="1"/>
  <c r="R1428" i="1" s="1"/>
  <c r="R1679" i="1" s="1"/>
  <c r="S1421" i="1"/>
  <c r="S1446" i="1" l="1"/>
  <c r="S1450" i="1" s="1"/>
  <c r="S1680" i="1" s="1"/>
  <c r="S1424" i="1"/>
  <c r="S1428" i="1" s="1"/>
  <c r="S1679" i="1" s="1"/>
  <c r="P1408" i="1" l="1"/>
  <c r="R1408" i="1"/>
  <c r="Q1408" i="1" l="1"/>
  <c r="Q1409" i="1" s="1"/>
  <c r="Q1413" i="1" s="1"/>
  <c r="Q1678" i="1" s="1"/>
  <c r="P1409" i="1"/>
  <c r="P1413" i="1" s="1"/>
  <c r="P1678" i="1" s="1"/>
  <c r="S1408" i="1"/>
  <c r="S1409" i="1" s="1"/>
  <c r="S1413" i="1" s="1"/>
  <c r="S1678" i="1" s="1"/>
  <c r="R1409" i="1"/>
  <c r="R1413" i="1" s="1"/>
  <c r="R1678" i="1" s="1"/>
  <c r="P348" i="1" l="1"/>
  <c r="Q348" i="1" s="1"/>
  <c r="P1395" i="1"/>
  <c r="Q1395" i="1" s="1"/>
  <c r="R1395" i="1"/>
  <c r="S1395" i="1" s="1"/>
  <c r="P1394" i="1"/>
  <c r="R1394" i="1"/>
  <c r="P1381" i="1"/>
  <c r="P1382" i="1" s="1"/>
  <c r="R1381" i="1"/>
  <c r="P1366" i="1"/>
  <c r="R1366" i="1"/>
  <c r="P1368" i="1"/>
  <c r="Q1368" i="1" s="1"/>
  <c r="R1368" i="1"/>
  <c r="S1368" i="1" s="1"/>
  <c r="P1367" i="1"/>
  <c r="Q1367" i="1" s="1"/>
  <c r="R1367" i="1"/>
  <c r="S1367" i="1" s="1"/>
  <c r="P1352" i="1"/>
  <c r="R1352" i="1"/>
  <c r="P1353" i="1"/>
  <c r="Q1353" i="1" s="1"/>
  <c r="R1353" i="1"/>
  <c r="S1353" i="1" s="1"/>
  <c r="P1338" i="1"/>
  <c r="R1338" i="1"/>
  <c r="P1325" i="1"/>
  <c r="Q1325" i="1" s="1"/>
  <c r="R1325" i="1"/>
  <c r="S1325" i="1" s="1"/>
  <c r="P1324" i="1"/>
  <c r="R1324" i="1"/>
  <c r="P1311" i="1"/>
  <c r="Q1311" i="1" s="1"/>
  <c r="R1311" i="1"/>
  <c r="S1311" i="1" s="1"/>
  <c r="P1310" i="1"/>
  <c r="Q1310" i="1" s="1"/>
  <c r="R1310" i="1"/>
  <c r="S1310" i="1" s="1"/>
  <c r="P1309" i="1"/>
  <c r="Q1309" i="1" s="1"/>
  <c r="R1309" i="1"/>
  <c r="S1309" i="1" s="1"/>
  <c r="P1308" i="1"/>
  <c r="Q1308" i="1" s="1"/>
  <c r="R1308" i="1"/>
  <c r="S1308" i="1" s="1"/>
  <c r="P1307" i="1"/>
  <c r="Q1307" i="1" s="1"/>
  <c r="R1307" i="1"/>
  <c r="S1307" i="1" s="1"/>
  <c r="P1306" i="1"/>
  <c r="R1306" i="1"/>
  <c r="S1306" i="1" s="1"/>
  <c r="P1292" i="1"/>
  <c r="R1292" i="1"/>
  <c r="P1279" i="1"/>
  <c r="Q1279" i="1" s="1"/>
  <c r="R1279" i="1"/>
  <c r="S1279" i="1" s="1"/>
  <c r="P1278" i="1"/>
  <c r="Q1278" i="1" s="1"/>
  <c r="R1278" i="1"/>
  <c r="S1278" i="1" s="1"/>
  <c r="P1277" i="1"/>
  <c r="Q1277" i="1" s="1"/>
  <c r="R1277" i="1"/>
  <c r="S1277" i="1" s="1"/>
  <c r="P1276" i="1"/>
  <c r="Q1276" i="1" s="1"/>
  <c r="R1276" i="1"/>
  <c r="S1276" i="1" s="1"/>
  <c r="P1275" i="1"/>
  <c r="R1275" i="1"/>
  <c r="P1262" i="1"/>
  <c r="Q1262" i="1" s="1"/>
  <c r="R1262" i="1"/>
  <c r="S1262" i="1" s="1"/>
  <c r="P1261" i="1"/>
  <c r="R1261" i="1"/>
  <c r="P1248" i="1"/>
  <c r="Q1248" i="1" s="1"/>
  <c r="S1352" i="1" l="1"/>
  <c r="S1354" i="1" s="1"/>
  <c r="S1358" i="1" s="1"/>
  <c r="S1674" i="1" s="1"/>
  <c r="R1354" i="1"/>
  <c r="R1358" i="1" s="1"/>
  <c r="R1674" i="1" s="1"/>
  <c r="S1261" i="1"/>
  <c r="S1263" i="1" s="1"/>
  <c r="S1267" i="1" s="1"/>
  <c r="S1668" i="1" s="1"/>
  <c r="R1263" i="1"/>
  <c r="R1267" i="1" s="1"/>
  <c r="R1668" i="1" s="1"/>
  <c r="S1324" i="1"/>
  <c r="S1326" i="1" s="1"/>
  <c r="S1330" i="1" s="1"/>
  <c r="S1672" i="1" s="1"/>
  <c r="R1326" i="1"/>
  <c r="R1330" i="1" s="1"/>
  <c r="R1672" i="1" s="1"/>
  <c r="Q1261" i="1"/>
  <c r="Q1263" i="1" s="1"/>
  <c r="Q1267" i="1" s="1"/>
  <c r="Q1668" i="1" s="1"/>
  <c r="P1263" i="1"/>
  <c r="P1267" i="1" s="1"/>
  <c r="P1668" i="1" s="1"/>
  <c r="Q1324" i="1"/>
  <c r="Q1326" i="1" s="1"/>
  <c r="Q1330" i="1" s="1"/>
  <c r="Q1672" i="1" s="1"/>
  <c r="P1326" i="1"/>
  <c r="P1330" i="1" s="1"/>
  <c r="P1672" i="1" s="1"/>
  <c r="S1275" i="1"/>
  <c r="S1280" i="1" s="1"/>
  <c r="S1284" i="1" s="1"/>
  <c r="S1669" i="1" s="1"/>
  <c r="R1280" i="1"/>
  <c r="R1284" i="1" s="1"/>
  <c r="R1669" i="1" s="1"/>
  <c r="Q1275" i="1"/>
  <c r="Q1280" i="1" s="1"/>
  <c r="Q1284" i="1" s="1"/>
  <c r="Q1669" i="1" s="1"/>
  <c r="P1280" i="1"/>
  <c r="P1284" i="1" s="1"/>
  <c r="P1669" i="1" s="1"/>
  <c r="S1338" i="1"/>
  <c r="S1339" i="1" s="1"/>
  <c r="S1343" i="1" s="1"/>
  <c r="S1673" i="1" s="1"/>
  <c r="R1339" i="1"/>
  <c r="R1343" i="1" s="1"/>
  <c r="R1673" i="1" s="1"/>
  <c r="S1366" i="1"/>
  <c r="S1369" i="1" s="1"/>
  <c r="S1373" i="1" s="1"/>
  <c r="S1675" i="1" s="1"/>
  <c r="R1369" i="1"/>
  <c r="R1373" i="1" s="1"/>
  <c r="R1675" i="1" s="1"/>
  <c r="Q1338" i="1"/>
  <c r="Q1339" i="1" s="1"/>
  <c r="Q1343" i="1" s="1"/>
  <c r="Q1673" i="1" s="1"/>
  <c r="P1339" i="1"/>
  <c r="P1343" i="1" s="1"/>
  <c r="P1673" i="1" s="1"/>
  <c r="Q1366" i="1"/>
  <c r="Q1369" i="1" s="1"/>
  <c r="Q1373" i="1" s="1"/>
  <c r="Q1675" i="1" s="1"/>
  <c r="P1369" i="1"/>
  <c r="P1373" i="1" s="1"/>
  <c r="P1675" i="1" s="1"/>
  <c r="Q1306" i="1"/>
  <c r="Q1312" i="1" s="1"/>
  <c r="Q1316" i="1" s="1"/>
  <c r="Q1671" i="1" s="1"/>
  <c r="P1312" i="1"/>
  <c r="P1316" i="1" s="1"/>
  <c r="P1671" i="1" s="1"/>
  <c r="Q1352" i="1"/>
  <c r="P1354" i="1"/>
  <c r="P1358" i="1" s="1"/>
  <c r="P1674" i="1" s="1"/>
  <c r="S1312" i="1"/>
  <c r="S1316" i="1" s="1"/>
  <c r="S1671" i="1" s="1"/>
  <c r="R1312" i="1"/>
  <c r="R1316" i="1" s="1"/>
  <c r="R1671" i="1" s="1"/>
  <c r="S1394" i="1"/>
  <c r="S1396" i="1" s="1"/>
  <c r="S1400" i="1" s="1"/>
  <c r="S1677" i="1" s="1"/>
  <c r="R1396" i="1"/>
  <c r="R1400" i="1" s="1"/>
  <c r="R1677" i="1" s="1"/>
  <c r="S1381" i="1"/>
  <c r="S1382" i="1" s="1"/>
  <c r="S1386" i="1" s="1"/>
  <c r="S1676" i="1" s="1"/>
  <c r="R1382" i="1"/>
  <c r="R1386" i="1" s="1"/>
  <c r="R1676" i="1" s="1"/>
  <c r="Q1394" i="1"/>
  <c r="Q1396" i="1" s="1"/>
  <c r="Q1400" i="1" s="1"/>
  <c r="Q1677" i="1" s="1"/>
  <c r="P1396" i="1"/>
  <c r="P1400" i="1" s="1"/>
  <c r="P1677" i="1" s="1"/>
  <c r="Q1292" i="1"/>
  <c r="Q1293" i="1" s="1"/>
  <c r="Q1297" i="1" s="1"/>
  <c r="Q1670" i="1" s="1"/>
  <c r="P1293" i="1"/>
  <c r="P1297" i="1" s="1"/>
  <c r="P1670" i="1" s="1"/>
  <c r="S1292" i="1"/>
  <c r="S1293" i="1" s="1"/>
  <c r="S1297" i="1" s="1"/>
  <c r="S1670" i="1" s="1"/>
  <c r="R1293" i="1"/>
  <c r="R1297" i="1" s="1"/>
  <c r="R1670" i="1" s="1"/>
  <c r="Q1381" i="1"/>
  <c r="Q1382" i="1" s="1"/>
  <c r="Q1386" i="1" s="1"/>
  <c r="Q1676" i="1" s="1"/>
  <c r="P1386" i="1"/>
  <c r="P1676" i="1" s="1"/>
  <c r="P1204" i="1"/>
  <c r="Q1204" i="1" s="1"/>
  <c r="R1209" i="1"/>
  <c r="S1209" i="1" s="1"/>
  <c r="R1212" i="1"/>
  <c r="S1212" i="1" s="1"/>
  <c r="P1247" i="1"/>
  <c r="Q1247" i="1" s="1"/>
  <c r="R1246" i="1"/>
  <c r="P1246" i="1"/>
  <c r="R1248" i="1"/>
  <c r="S1248" i="1" s="1"/>
  <c r="R1247" i="1"/>
  <c r="S1247" i="1" s="1"/>
  <c r="R1233" i="1"/>
  <c r="S1233" i="1" s="1"/>
  <c r="P1232" i="1"/>
  <c r="P1233" i="1"/>
  <c r="Q1233" i="1" s="1"/>
  <c r="R1206" i="1"/>
  <c r="S1206" i="1" s="1"/>
  <c r="P1208" i="1"/>
  <c r="Q1208" i="1" s="1"/>
  <c r="R1232" i="1"/>
  <c r="P1206" i="1"/>
  <c r="Q1206" i="1" s="1"/>
  <c r="R1211" i="1"/>
  <c r="S1211" i="1" s="1"/>
  <c r="R1210" i="1"/>
  <c r="S1210" i="1" s="1"/>
  <c r="R1218" i="1"/>
  <c r="S1218" i="1" s="1"/>
  <c r="P1203" i="1"/>
  <c r="Q1203" i="1" s="1"/>
  <c r="R1205" i="1"/>
  <c r="S1205" i="1" s="1"/>
  <c r="P1207" i="1"/>
  <c r="Q1207" i="1" s="1"/>
  <c r="P1209" i="1"/>
  <c r="Q1209" i="1" s="1"/>
  <c r="R1217" i="1"/>
  <c r="S1217" i="1" s="1"/>
  <c r="P1213" i="1"/>
  <c r="Q1213" i="1" s="1"/>
  <c r="P1216" i="1"/>
  <c r="Q1216" i="1" s="1"/>
  <c r="P1218" i="1"/>
  <c r="Q1218" i="1" s="1"/>
  <c r="P1205" i="1"/>
  <c r="Q1205" i="1" s="1"/>
  <c r="P1211" i="1"/>
  <c r="Q1211" i="1" s="1"/>
  <c r="P1217" i="1"/>
  <c r="Q1217" i="1" s="1"/>
  <c r="P1219" i="1"/>
  <c r="Q1219" i="1" s="1"/>
  <c r="R1213" i="1"/>
  <c r="S1213" i="1" s="1"/>
  <c r="R1215" i="1"/>
  <c r="S1215" i="1" s="1"/>
  <c r="P1210" i="1"/>
  <c r="Q1210" i="1" s="1"/>
  <c r="P1215" i="1"/>
  <c r="Q1215" i="1" s="1"/>
  <c r="R1207" i="1"/>
  <c r="S1207" i="1" s="1"/>
  <c r="R1214" i="1"/>
  <c r="S1214" i="1" s="1"/>
  <c r="P1212" i="1"/>
  <c r="Q1212" i="1" s="1"/>
  <c r="R1216" i="1"/>
  <c r="S1216" i="1" s="1"/>
  <c r="R1219" i="1"/>
  <c r="S1219" i="1" s="1"/>
  <c r="R1204" i="1"/>
  <c r="S1204" i="1" s="1"/>
  <c r="P1214" i="1"/>
  <c r="Q1214" i="1" s="1"/>
  <c r="R1203" i="1"/>
  <c r="S1203" i="1" s="1"/>
  <c r="R1208" i="1"/>
  <c r="S1208" i="1" s="1"/>
  <c r="R1202" i="1"/>
  <c r="P1202" i="1"/>
  <c r="P1189" i="1"/>
  <c r="R1189" i="1"/>
  <c r="R1176" i="1"/>
  <c r="P1176" i="1"/>
  <c r="R1162" i="1"/>
  <c r="S1162" i="1" s="1"/>
  <c r="R1160" i="1"/>
  <c r="R1161" i="1"/>
  <c r="S1161" i="1" s="1"/>
  <c r="R1163" i="1"/>
  <c r="S1163" i="1" s="1"/>
  <c r="P1163" i="1"/>
  <c r="Q1163" i="1" s="1"/>
  <c r="P1162" i="1"/>
  <c r="Q1162" i="1" s="1"/>
  <c r="P1160" i="1"/>
  <c r="P1161" i="1"/>
  <c r="Q1161" i="1" s="1"/>
  <c r="R1147" i="1"/>
  <c r="P1147" i="1"/>
  <c r="R1132" i="1"/>
  <c r="R1133" i="1"/>
  <c r="S1133" i="1" s="1"/>
  <c r="R1134" i="1"/>
  <c r="S1134" i="1" s="1"/>
  <c r="P1134" i="1"/>
  <c r="Q1134" i="1" s="1"/>
  <c r="P1133" i="1"/>
  <c r="Q1133" i="1" s="1"/>
  <c r="P1132" i="1"/>
  <c r="R1118" i="1"/>
  <c r="R1119" i="1"/>
  <c r="S1119" i="1" s="1"/>
  <c r="P1119" i="1"/>
  <c r="Q1119" i="1" s="1"/>
  <c r="P1118" i="1"/>
  <c r="R1105" i="1"/>
  <c r="S1105" i="1" s="1"/>
  <c r="R1104" i="1"/>
  <c r="P1105" i="1"/>
  <c r="Q1105" i="1" s="1"/>
  <c r="P1104" i="1"/>
  <c r="R1091" i="1"/>
  <c r="S1091" i="1" s="1"/>
  <c r="P1091" i="1"/>
  <c r="Q1091" i="1" s="1"/>
  <c r="R1090" i="1"/>
  <c r="P1090" i="1"/>
  <c r="P1234" i="1" l="1"/>
  <c r="P1238" i="1" s="1"/>
  <c r="P1666" i="1" s="1"/>
  <c r="Q1354" i="1"/>
  <c r="Q1358" i="1" s="1"/>
  <c r="Q1674" i="1" s="1"/>
  <c r="Q1232" i="1"/>
  <c r="Q1234" i="1" s="1"/>
  <c r="Q1238" i="1" s="1"/>
  <c r="Q1666" i="1" s="1"/>
  <c r="Q1176" i="1"/>
  <c r="Q1177" i="1" s="1"/>
  <c r="Q1181" i="1" s="1"/>
  <c r="Q1663" i="1" s="1"/>
  <c r="P1177" i="1"/>
  <c r="P1181" i="1" s="1"/>
  <c r="P1663" i="1" s="1"/>
  <c r="S1176" i="1"/>
  <c r="S1177" i="1" s="1"/>
  <c r="S1181" i="1" s="1"/>
  <c r="S1663" i="1" s="1"/>
  <c r="R1177" i="1"/>
  <c r="R1181" i="1" s="1"/>
  <c r="R1663" i="1" s="1"/>
  <c r="S1189" i="1"/>
  <c r="S1190" i="1" s="1"/>
  <c r="S1194" i="1" s="1"/>
  <c r="S1664" i="1" s="1"/>
  <c r="R1190" i="1"/>
  <c r="R1194" i="1" s="1"/>
  <c r="R1664" i="1" s="1"/>
  <c r="Q1118" i="1"/>
  <c r="Q1120" i="1" s="1"/>
  <c r="Q1124" i="1" s="1"/>
  <c r="Q1659" i="1" s="1"/>
  <c r="P1120" i="1"/>
  <c r="P1124" i="1" s="1"/>
  <c r="P1659" i="1" s="1"/>
  <c r="Q1189" i="1"/>
  <c r="Q1190" i="1" s="1"/>
  <c r="Q1194" i="1" s="1"/>
  <c r="Q1664" i="1" s="1"/>
  <c r="P1190" i="1"/>
  <c r="P1194" i="1" s="1"/>
  <c r="P1664" i="1" s="1"/>
  <c r="S1232" i="1"/>
  <c r="S1234" i="1" s="1"/>
  <c r="S1238" i="1" s="1"/>
  <c r="S1666" i="1" s="1"/>
  <c r="R1234" i="1"/>
  <c r="R1238" i="1" s="1"/>
  <c r="R1666" i="1" s="1"/>
  <c r="S1104" i="1"/>
  <c r="S1106" i="1" s="1"/>
  <c r="S1110" i="1" s="1"/>
  <c r="S1658" i="1" s="1"/>
  <c r="R1106" i="1"/>
  <c r="R1110" i="1" s="1"/>
  <c r="R1658" i="1" s="1"/>
  <c r="S1118" i="1"/>
  <c r="S1120" i="1" s="1"/>
  <c r="S1124" i="1" s="1"/>
  <c r="S1659" i="1" s="1"/>
  <c r="R1120" i="1"/>
  <c r="R1124" i="1" s="1"/>
  <c r="R1659" i="1" s="1"/>
  <c r="Q1202" i="1"/>
  <c r="Q1220" i="1" s="1"/>
  <c r="Q1224" i="1" s="1"/>
  <c r="Q1665" i="1" s="1"/>
  <c r="P1220" i="1"/>
  <c r="P1224" i="1" s="1"/>
  <c r="P1665" i="1" s="1"/>
  <c r="Q1246" i="1"/>
  <c r="Q1249" i="1" s="1"/>
  <c r="Q1253" i="1" s="1"/>
  <c r="Q1667" i="1" s="1"/>
  <c r="P1249" i="1"/>
  <c r="P1253" i="1" s="1"/>
  <c r="P1667" i="1" s="1"/>
  <c r="Q1132" i="1"/>
  <c r="Q1135" i="1" s="1"/>
  <c r="Q1139" i="1" s="1"/>
  <c r="Q1660" i="1" s="1"/>
  <c r="P1135" i="1"/>
  <c r="P1139" i="1" s="1"/>
  <c r="P1660" i="1" s="1"/>
  <c r="S1202" i="1"/>
  <c r="S1220" i="1" s="1"/>
  <c r="S1224" i="1" s="1"/>
  <c r="S1665" i="1" s="1"/>
  <c r="R1220" i="1"/>
  <c r="R1224" i="1" s="1"/>
  <c r="R1665" i="1" s="1"/>
  <c r="Q1160" i="1"/>
  <c r="Q1164" i="1" s="1"/>
  <c r="Q1168" i="1" s="1"/>
  <c r="Q1662" i="1" s="1"/>
  <c r="P1164" i="1"/>
  <c r="P1168" i="1" s="1"/>
  <c r="P1662" i="1" s="1"/>
  <c r="S1246" i="1"/>
  <c r="S1249" i="1" s="1"/>
  <c r="S1253" i="1" s="1"/>
  <c r="S1667" i="1" s="1"/>
  <c r="R1249" i="1"/>
  <c r="R1253" i="1" s="1"/>
  <c r="R1667" i="1" s="1"/>
  <c r="Q1104" i="1"/>
  <c r="Q1106" i="1" s="1"/>
  <c r="Q1110" i="1" s="1"/>
  <c r="Q1658" i="1" s="1"/>
  <c r="P1106" i="1"/>
  <c r="P1110" i="1" s="1"/>
  <c r="P1658" i="1" s="1"/>
  <c r="S1132" i="1"/>
  <c r="S1135" i="1" s="1"/>
  <c r="S1139" i="1" s="1"/>
  <c r="S1660" i="1" s="1"/>
  <c r="R1135" i="1"/>
  <c r="R1139" i="1" s="1"/>
  <c r="R1660" i="1" s="1"/>
  <c r="S1160" i="1"/>
  <c r="S1164" i="1" s="1"/>
  <c r="S1168" i="1" s="1"/>
  <c r="S1662" i="1" s="1"/>
  <c r="R1164" i="1"/>
  <c r="R1168" i="1" s="1"/>
  <c r="R1662" i="1" s="1"/>
  <c r="S1147" i="1"/>
  <c r="S1148" i="1" s="1"/>
  <c r="S1152" i="1" s="1"/>
  <c r="S1661" i="1" s="1"/>
  <c r="R1148" i="1"/>
  <c r="R1152" i="1" s="1"/>
  <c r="R1661" i="1" s="1"/>
  <c r="Q1147" i="1"/>
  <c r="Q1148" i="1" s="1"/>
  <c r="Q1152" i="1" s="1"/>
  <c r="Q1661" i="1" s="1"/>
  <c r="P1148" i="1"/>
  <c r="P1152" i="1" s="1"/>
  <c r="P1661" i="1" s="1"/>
  <c r="S1090" i="1"/>
  <c r="S1092" i="1" s="1"/>
  <c r="S1096" i="1" s="1"/>
  <c r="S1657" i="1" s="1"/>
  <c r="R1092" i="1"/>
  <c r="R1096" i="1" s="1"/>
  <c r="R1657" i="1" s="1"/>
  <c r="Q1090" i="1"/>
  <c r="Q1092" i="1" s="1"/>
  <c r="Q1096" i="1" s="1"/>
  <c r="Q1657" i="1" s="1"/>
  <c r="P1092" i="1"/>
  <c r="P1096" i="1" s="1"/>
  <c r="P1657" i="1" s="1"/>
  <c r="P1077" i="1" l="1"/>
  <c r="R1077" i="1"/>
  <c r="P722" i="1"/>
  <c r="P723" i="1"/>
  <c r="Q723" i="1" s="1"/>
  <c r="R723" i="1"/>
  <c r="S723" i="1" s="1"/>
  <c r="R722" i="1"/>
  <c r="P962" i="1"/>
  <c r="R962" i="1"/>
  <c r="P1064" i="1"/>
  <c r="Q1064" i="1" s="1"/>
  <c r="P1063" i="1"/>
  <c r="Q1063" i="1" s="1"/>
  <c r="R1064" i="1"/>
  <c r="S1064" i="1" s="1"/>
  <c r="R1063" i="1"/>
  <c r="S1063" i="1" s="1"/>
  <c r="R1062" i="1"/>
  <c r="P1062" i="1"/>
  <c r="P1049" i="1"/>
  <c r="R1049" i="1"/>
  <c r="S962" i="1" l="1"/>
  <c r="S1049" i="1"/>
  <c r="S1050" i="1" s="1"/>
  <c r="S1054" i="1" s="1"/>
  <c r="S1654" i="1" s="1"/>
  <c r="R1050" i="1"/>
  <c r="R1054" i="1" s="1"/>
  <c r="R1654" i="1" s="1"/>
  <c r="Q1049" i="1"/>
  <c r="Q1050" i="1" s="1"/>
  <c r="Q1054" i="1" s="1"/>
  <c r="Q1654" i="1" s="1"/>
  <c r="P1050" i="1"/>
  <c r="P1054" i="1" s="1"/>
  <c r="P1654" i="1" s="1"/>
  <c r="Q962" i="1"/>
  <c r="Q1062" i="1"/>
  <c r="Q1065" i="1" s="1"/>
  <c r="Q1069" i="1" s="1"/>
  <c r="Q1655" i="1" s="1"/>
  <c r="P1065" i="1"/>
  <c r="P1069" i="1" s="1"/>
  <c r="P1655" i="1" s="1"/>
  <c r="S722" i="1"/>
  <c r="S1062" i="1"/>
  <c r="S1065" i="1" s="1"/>
  <c r="S1069" i="1" s="1"/>
  <c r="S1655" i="1" s="1"/>
  <c r="R1065" i="1"/>
  <c r="R1069" i="1" s="1"/>
  <c r="R1655" i="1" s="1"/>
  <c r="Q722" i="1"/>
  <c r="S1077" i="1"/>
  <c r="S1078" i="1" s="1"/>
  <c r="S1082" i="1" s="1"/>
  <c r="S1656" i="1" s="1"/>
  <c r="R1078" i="1"/>
  <c r="R1082" i="1" s="1"/>
  <c r="R1656" i="1" s="1"/>
  <c r="Q1077" i="1"/>
  <c r="Q1078" i="1" s="1"/>
  <c r="Q1082" i="1" s="1"/>
  <c r="Q1656" i="1" s="1"/>
  <c r="P1078" i="1"/>
  <c r="P1082" i="1" s="1"/>
  <c r="P1656" i="1" s="1"/>
  <c r="R1036" i="1"/>
  <c r="P1036" i="1"/>
  <c r="P1023" i="1"/>
  <c r="R1023" i="1"/>
  <c r="S1023" i="1" l="1"/>
  <c r="S1024" i="1" s="1"/>
  <c r="S1028" i="1" s="1"/>
  <c r="S1652" i="1" s="1"/>
  <c r="R1024" i="1"/>
  <c r="R1028" i="1" s="1"/>
  <c r="R1652" i="1" s="1"/>
  <c r="Q1023" i="1"/>
  <c r="Q1024" i="1" s="1"/>
  <c r="Q1028" i="1" s="1"/>
  <c r="Q1652" i="1" s="1"/>
  <c r="P1024" i="1"/>
  <c r="P1028" i="1" s="1"/>
  <c r="P1652" i="1" s="1"/>
  <c r="Q1036" i="1"/>
  <c r="Q1037" i="1" s="1"/>
  <c r="Q1041" i="1" s="1"/>
  <c r="Q1653" i="1" s="1"/>
  <c r="P1037" i="1"/>
  <c r="P1041" i="1" s="1"/>
  <c r="P1653" i="1" s="1"/>
  <c r="S1036" i="1"/>
  <c r="S1037" i="1" s="1"/>
  <c r="S1041" i="1" s="1"/>
  <c r="S1653" i="1" s="1"/>
  <c r="R1037" i="1"/>
  <c r="R1041" i="1" s="1"/>
  <c r="R1653" i="1" s="1"/>
  <c r="P1010" i="1"/>
  <c r="Q1010" i="1" s="1"/>
  <c r="R1010" i="1"/>
  <c r="S1010" i="1" s="1"/>
  <c r="R1009" i="1"/>
  <c r="P1009" i="1"/>
  <c r="P975" i="1"/>
  <c r="R961" i="1"/>
  <c r="S961" i="1" s="1"/>
  <c r="R958" i="1"/>
  <c r="S958" i="1" s="1"/>
  <c r="R975" i="1"/>
  <c r="R960" i="1"/>
  <c r="S960" i="1" s="1"/>
  <c r="R957" i="1"/>
  <c r="R959" i="1"/>
  <c r="S959" i="1" s="1"/>
  <c r="P958" i="1"/>
  <c r="Q958" i="1" s="1"/>
  <c r="P959" i="1"/>
  <c r="Q959" i="1" s="1"/>
  <c r="P960" i="1"/>
  <c r="Q960" i="1" s="1"/>
  <c r="P961" i="1"/>
  <c r="Q961" i="1" s="1"/>
  <c r="P957" i="1"/>
  <c r="P963" i="1" l="1"/>
  <c r="R963" i="1"/>
  <c r="S975" i="1"/>
  <c r="S976" i="1" s="1"/>
  <c r="S980" i="1" s="1"/>
  <c r="S1649" i="1" s="1"/>
  <c r="R976" i="1"/>
  <c r="R980" i="1" s="1"/>
  <c r="R1649" i="1" s="1"/>
  <c r="Q975" i="1"/>
  <c r="Q976" i="1" s="1"/>
  <c r="Q980" i="1" s="1"/>
  <c r="Q1649" i="1" s="1"/>
  <c r="P976" i="1"/>
  <c r="P980" i="1" s="1"/>
  <c r="P1649" i="1" s="1"/>
  <c r="Q957" i="1"/>
  <c r="Q963" i="1" s="1"/>
  <c r="Q1009" i="1"/>
  <c r="Q1011" i="1" s="1"/>
  <c r="Q1015" i="1" s="1"/>
  <c r="Q1651" i="1" s="1"/>
  <c r="P1011" i="1"/>
  <c r="P1015" i="1" s="1"/>
  <c r="P1651" i="1" s="1"/>
  <c r="S1009" i="1"/>
  <c r="S1011" i="1" s="1"/>
  <c r="S1015" i="1" s="1"/>
  <c r="S1651" i="1" s="1"/>
  <c r="R1011" i="1"/>
  <c r="R1015" i="1" s="1"/>
  <c r="R1651" i="1" s="1"/>
  <c r="S957" i="1"/>
  <c r="S963" i="1" s="1"/>
  <c r="P806" i="1" l="1"/>
  <c r="Q806" i="1" s="1"/>
  <c r="P805" i="1"/>
  <c r="Q805" i="1" s="1"/>
  <c r="P936" i="1"/>
  <c r="Q936" i="1" s="1"/>
  <c r="R932" i="1"/>
  <c r="S932" i="1" s="1"/>
  <c r="P935" i="1"/>
  <c r="Q935" i="1" s="1"/>
  <c r="P938" i="1"/>
  <c r="Q938" i="1" s="1"/>
  <c r="R942" i="1"/>
  <c r="S942" i="1" s="1"/>
  <c r="P939" i="1"/>
  <c r="Q939" i="1" s="1"/>
  <c r="P943" i="1"/>
  <c r="Q943" i="1" s="1"/>
  <c r="P942" i="1"/>
  <c r="Q942" i="1" s="1"/>
  <c r="P937" i="1"/>
  <c r="Q937" i="1" s="1"/>
  <c r="R885" i="1"/>
  <c r="S885" i="1" s="1"/>
  <c r="P928" i="1"/>
  <c r="Q928" i="1" s="1"/>
  <c r="P940" i="1"/>
  <c r="Q940" i="1" s="1"/>
  <c r="P930" i="1"/>
  <c r="Q930" i="1" s="1"/>
  <c r="R929" i="1"/>
  <c r="S929" i="1" s="1"/>
  <c r="R938" i="1"/>
  <c r="S938" i="1" s="1"/>
  <c r="R941" i="1"/>
  <c r="S941" i="1" s="1"/>
  <c r="R943" i="1"/>
  <c r="S943" i="1" s="1"/>
  <c r="R937" i="1"/>
  <c r="S937" i="1" s="1"/>
  <c r="R935" i="1"/>
  <c r="S935" i="1" s="1"/>
  <c r="R927" i="1"/>
  <c r="S927" i="1" s="1"/>
  <c r="P932" i="1"/>
  <c r="Q932" i="1" s="1"/>
  <c r="P941" i="1"/>
  <c r="Q941" i="1" s="1"/>
  <c r="R936" i="1"/>
  <c r="S936" i="1" s="1"/>
  <c r="R939" i="1"/>
  <c r="S939" i="1" s="1"/>
  <c r="R940" i="1"/>
  <c r="S940" i="1" s="1"/>
  <c r="P927" i="1"/>
  <c r="Q927" i="1" s="1"/>
  <c r="R926" i="1"/>
  <c r="S926" i="1" s="1"/>
  <c r="R931" i="1"/>
  <c r="S931" i="1" s="1"/>
  <c r="R934" i="1"/>
  <c r="S934" i="1" s="1"/>
  <c r="P925" i="1"/>
  <c r="R925" i="1"/>
  <c r="P934" i="1"/>
  <c r="Q934" i="1" s="1"/>
  <c r="R930" i="1"/>
  <c r="S930" i="1" s="1"/>
  <c r="R928" i="1"/>
  <c r="S928" i="1" s="1"/>
  <c r="P929" i="1"/>
  <c r="Q929" i="1" s="1"/>
  <c r="P931" i="1"/>
  <c r="Q931" i="1" s="1"/>
  <c r="P926" i="1"/>
  <c r="Q926" i="1" s="1"/>
  <c r="R883" i="1"/>
  <c r="S883" i="1" s="1"/>
  <c r="P887" i="1"/>
  <c r="Q887" i="1" s="1"/>
  <c r="P909" i="1"/>
  <c r="Q909" i="1" s="1"/>
  <c r="P911" i="1"/>
  <c r="Q911" i="1" s="1"/>
  <c r="P888" i="1"/>
  <c r="Q888" i="1" s="1"/>
  <c r="P885" i="1"/>
  <c r="Q885" i="1" s="1"/>
  <c r="P906" i="1"/>
  <c r="Q906" i="1" s="1"/>
  <c r="P908" i="1"/>
  <c r="Q908" i="1" s="1"/>
  <c r="P910" i="1"/>
  <c r="Q910" i="1" s="1"/>
  <c r="P912" i="1"/>
  <c r="Q912" i="1" s="1"/>
  <c r="P884" i="1"/>
  <c r="Q884" i="1" s="1"/>
  <c r="R907" i="1"/>
  <c r="S907" i="1" s="1"/>
  <c r="R909" i="1"/>
  <c r="S909" i="1" s="1"/>
  <c r="R912" i="1"/>
  <c r="S912" i="1" s="1"/>
  <c r="R906" i="1"/>
  <c r="S906" i="1" s="1"/>
  <c r="R911" i="1"/>
  <c r="S911" i="1" s="1"/>
  <c r="R910" i="1"/>
  <c r="S910" i="1" s="1"/>
  <c r="P903" i="1"/>
  <c r="R905" i="1"/>
  <c r="S905" i="1" s="1"/>
  <c r="R903" i="1"/>
  <c r="P905" i="1"/>
  <c r="Q905" i="1" s="1"/>
  <c r="R908" i="1"/>
  <c r="S908" i="1" s="1"/>
  <c r="R904" i="1"/>
  <c r="S904" i="1" s="1"/>
  <c r="P907" i="1"/>
  <c r="Q907" i="1" s="1"/>
  <c r="P904" i="1"/>
  <c r="Q904" i="1" s="1"/>
  <c r="R887" i="1"/>
  <c r="S887" i="1" s="1"/>
  <c r="R888" i="1"/>
  <c r="S888" i="1" s="1"/>
  <c r="P883" i="1"/>
  <c r="R884" i="1"/>
  <c r="S884" i="1" s="1"/>
  <c r="P800" i="1"/>
  <c r="Q800" i="1" s="1"/>
  <c r="P834" i="1"/>
  <c r="R868" i="1"/>
  <c r="S868" i="1" s="1"/>
  <c r="P868" i="1"/>
  <c r="Q868" i="1" s="1"/>
  <c r="R869" i="1"/>
  <c r="S869" i="1" s="1"/>
  <c r="P869" i="1"/>
  <c r="Q869" i="1" s="1"/>
  <c r="P867" i="1"/>
  <c r="R867" i="1"/>
  <c r="R821" i="1"/>
  <c r="S821" i="1" s="1"/>
  <c r="P821" i="1"/>
  <c r="Q821" i="1" s="1"/>
  <c r="P853" i="1"/>
  <c r="Q853" i="1" s="1"/>
  <c r="R852" i="1"/>
  <c r="S852" i="1" s="1"/>
  <c r="R837" i="1"/>
  <c r="S837" i="1" s="1"/>
  <c r="P852" i="1"/>
  <c r="Q852" i="1" s="1"/>
  <c r="P851" i="1"/>
  <c r="R851" i="1"/>
  <c r="R853" i="1"/>
  <c r="S853" i="1" s="1"/>
  <c r="P838" i="1"/>
  <c r="Q838" i="1" s="1"/>
  <c r="P835" i="1"/>
  <c r="Q835" i="1" s="1"/>
  <c r="P798" i="1"/>
  <c r="P801" i="1"/>
  <c r="Q801" i="1" s="1"/>
  <c r="R806" i="1"/>
  <c r="S806" i="1" s="1"/>
  <c r="P820" i="1"/>
  <c r="P837" i="1"/>
  <c r="Q837" i="1" s="1"/>
  <c r="P836" i="1"/>
  <c r="Q836" i="1" s="1"/>
  <c r="R804" i="1"/>
  <c r="S804" i="1" s="1"/>
  <c r="R834" i="1"/>
  <c r="R836" i="1"/>
  <c r="S836" i="1" s="1"/>
  <c r="R835" i="1"/>
  <c r="S835" i="1" s="1"/>
  <c r="R838" i="1"/>
  <c r="S838" i="1" s="1"/>
  <c r="R820" i="1"/>
  <c r="R798" i="1"/>
  <c r="R800" i="1"/>
  <c r="S800" i="1" s="1"/>
  <c r="P799" i="1"/>
  <c r="Q799" i="1" s="1"/>
  <c r="R802" i="1"/>
  <c r="S802" i="1" s="1"/>
  <c r="P802" i="1"/>
  <c r="Q802" i="1" s="1"/>
  <c r="R801" i="1"/>
  <c r="S801" i="1" s="1"/>
  <c r="R803" i="1"/>
  <c r="S803" i="1" s="1"/>
  <c r="R805" i="1"/>
  <c r="S805" i="1" s="1"/>
  <c r="R799" i="1"/>
  <c r="S799" i="1" s="1"/>
  <c r="P804" i="1"/>
  <c r="Q804" i="1" s="1"/>
  <c r="P803" i="1"/>
  <c r="Q803" i="1" s="1"/>
  <c r="P807" i="1"/>
  <c r="R807" i="1"/>
  <c r="R762" i="1"/>
  <c r="S762" i="1" s="1"/>
  <c r="P764" i="1"/>
  <c r="Q764" i="1" s="1"/>
  <c r="R766" i="1"/>
  <c r="S766" i="1" s="1"/>
  <c r="R764" i="1"/>
  <c r="S764" i="1" s="1"/>
  <c r="R765" i="1"/>
  <c r="S765" i="1" s="1"/>
  <c r="R771" i="1"/>
  <c r="S771" i="1" s="1"/>
  <c r="R761" i="1"/>
  <c r="S761" i="1" s="1"/>
  <c r="P761" i="1"/>
  <c r="Q761" i="1" s="1"/>
  <c r="P765" i="1"/>
  <c r="Q765" i="1" s="1"/>
  <c r="R763" i="1"/>
  <c r="S763" i="1" s="1"/>
  <c r="P763" i="1"/>
  <c r="Q763" i="1" s="1"/>
  <c r="P759" i="1"/>
  <c r="Q759" i="1" s="1"/>
  <c r="P771" i="1"/>
  <c r="Q771" i="1" s="1"/>
  <c r="P766" i="1"/>
  <c r="Q766" i="1" s="1"/>
  <c r="P762" i="1"/>
  <c r="Q762" i="1" s="1"/>
  <c r="R759" i="1"/>
  <c r="S759" i="1" s="1"/>
  <c r="R758" i="1"/>
  <c r="P758" i="1"/>
  <c r="R742" i="1"/>
  <c r="S742" i="1" s="1"/>
  <c r="R745" i="1"/>
  <c r="S745" i="1" s="1"/>
  <c r="P744" i="1"/>
  <c r="Q744" i="1" s="1"/>
  <c r="P717" i="1"/>
  <c r="Q717" i="1" s="1"/>
  <c r="P719" i="1"/>
  <c r="Q719" i="1" s="1"/>
  <c r="P720" i="1"/>
  <c r="Q720" i="1" s="1"/>
  <c r="P743" i="1"/>
  <c r="Q743" i="1" s="1"/>
  <c r="P745" i="1"/>
  <c r="Q745" i="1" s="1"/>
  <c r="P721" i="1"/>
  <c r="Q721" i="1" s="1"/>
  <c r="P742" i="1"/>
  <c r="Q742" i="1" s="1"/>
  <c r="R743" i="1"/>
  <c r="S743" i="1" s="1"/>
  <c r="R744" i="1"/>
  <c r="S744" i="1" s="1"/>
  <c r="R717" i="1"/>
  <c r="S717" i="1" s="1"/>
  <c r="R719" i="1"/>
  <c r="S719" i="1" s="1"/>
  <c r="P718" i="1"/>
  <c r="Q718" i="1" s="1"/>
  <c r="R718" i="1"/>
  <c r="S718" i="1" s="1"/>
  <c r="R720" i="1"/>
  <c r="S720" i="1" s="1"/>
  <c r="R716" i="1"/>
  <c r="R721" i="1"/>
  <c r="S721" i="1" s="1"/>
  <c r="P741" i="1"/>
  <c r="R741" i="1"/>
  <c r="P716" i="1"/>
  <c r="P660" i="1"/>
  <c r="Q660" i="1" s="1"/>
  <c r="R701" i="1"/>
  <c r="S701" i="1" s="1"/>
  <c r="P661" i="1"/>
  <c r="Q661" i="1" s="1"/>
  <c r="R661" i="1"/>
  <c r="S661" i="1" s="1"/>
  <c r="R660" i="1"/>
  <c r="S660" i="1" s="1"/>
  <c r="P701" i="1"/>
  <c r="Q701" i="1" s="1"/>
  <c r="R702" i="1"/>
  <c r="S702" i="1" s="1"/>
  <c r="R700" i="1"/>
  <c r="P702" i="1"/>
  <c r="Q702" i="1" s="1"/>
  <c r="P700" i="1"/>
  <c r="P674" i="1"/>
  <c r="Q674" i="1" s="1"/>
  <c r="P659" i="1"/>
  <c r="Q659" i="1" s="1"/>
  <c r="P666" i="1"/>
  <c r="Q666" i="1" s="1"/>
  <c r="P651" i="1"/>
  <c r="Q651" i="1" s="1"/>
  <c r="P653" i="1"/>
  <c r="Q653" i="1" s="1"/>
  <c r="P669" i="1"/>
  <c r="Q669" i="1" s="1"/>
  <c r="P657" i="1"/>
  <c r="Q657" i="1" s="1"/>
  <c r="P663" i="1"/>
  <c r="Q663" i="1" s="1"/>
  <c r="P671" i="1"/>
  <c r="Q671" i="1" s="1"/>
  <c r="P656" i="1"/>
  <c r="Q656" i="1" s="1"/>
  <c r="P658" i="1"/>
  <c r="Q658" i="1" s="1"/>
  <c r="P673" i="1"/>
  <c r="Q673" i="1" s="1"/>
  <c r="P667" i="1"/>
  <c r="Q667" i="1" s="1"/>
  <c r="P670" i="1"/>
  <c r="Q670" i="1" s="1"/>
  <c r="R665" i="1"/>
  <c r="S665" i="1" s="1"/>
  <c r="P665" i="1"/>
  <c r="Q665" i="1" s="1"/>
  <c r="P672" i="1"/>
  <c r="Q672" i="1" s="1"/>
  <c r="R674" i="1"/>
  <c r="S674" i="1" s="1"/>
  <c r="R659" i="1"/>
  <c r="S659" i="1" s="1"/>
  <c r="R669" i="1"/>
  <c r="S669" i="1" s="1"/>
  <c r="R647" i="1"/>
  <c r="R671" i="1"/>
  <c r="S671" i="1" s="1"/>
  <c r="R673" i="1"/>
  <c r="S673" i="1" s="1"/>
  <c r="P647" i="1"/>
  <c r="R664" i="1"/>
  <c r="S664" i="1" s="1"/>
  <c r="R667" i="1"/>
  <c r="S667" i="1" s="1"/>
  <c r="R662" i="1"/>
  <c r="S662" i="1" s="1"/>
  <c r="R670" i="1"/>
  <c r="S670" i="1" s="1"/>
  <c r="R652" i="1"/>
  <c r="S652" i="1" s="1"/>
  <c r="R663" i="1"/>
  <c r="S663" i="1" s="1"/>
  <c r="R672" i="1"/>
  <c r="S672" i="1" s="1"/>
  <c r="R655" i="1"/>
  <c r="S655" i="1" s="1"/>
  <c r="R657" i="1"/>
  <c r="S657" i="1" s="1"/>
  <c r="R666" i="1"/>
  <c r="S666" i="1" s="1"/>
  <c r="P655" i="1"/>
  <c r="Q655" i="1" s="1"/>
  <c r="R668" i="1"/>
  <c r="S668" i="1" s="1"/>
  <c r="P652" i="1"/>
  <c r="Q652" i="1" s="1"/>
  <c r="R658" i="1"/>
  <c r="S658" i="1" s="1"/>
  <c r="R656" i="1"/>
  <c r="S656" i="1" s="1"/>
  <c r="R653" i="1"/>
  <c r="S653" i="1" s="1"/>
  <c r="R651" i="1"/>
  <c r="S651" i="1" s="1"/>
  <c r="P662" i="1"/>
  <c r="Q662" i="1" s="1"/>
  <c r="P664" i="1"/>
  <c r="Q664" i="1" s="1"/>
  <c r="P668" i="1"/>
  <c r="Q668" i="1" s="1"/>
  <c r="P822" i="1" l="1"/>
  <c r="P746" i="1"/>
  <c r="R808" i="1"/>
  <c r="R812" i="1" s="1"/>
  <c r="R1640" i="1" s="1"/>
  <c r="P808" i="1"/>
  <c r="P812" i="1" s="1"/>
  <c r="P1640" i="1" s="1"/>
  <c r="P728" i="1"/>
  <c r="P732" i="1" s="1"/>
  <c r="P1636" i="1" s="1"/>
  <c r="R728" i="1"/>
  <c r="R732" i="1" s="1"/>
  <c r="R1636" i="1" s="1"/>
  <c r="P891" i="1"/>
  <c r="P895" i="1" s="1"/>
  <c r="P1645" i="1" s="1"/>
  <c r="P772" i="1"/>
  <c r="P776" i="1" s="1"/>
  <c r="P1638" i="1" s="1"/>
  <c r="R772" i="1"/>
  <c r="R776" i="1" s="1"/>
  <c r="R1638" i="1" s="1"/>
  <c r="R675" i="1"/>
  <c r="R679" i="1" s="1"/>
  <c r="R1633" i="1" s="1"/>
  <c r="P675" i="1"/>
  <c r="P679" i="1" s="1"/>
  <c r="P1633" i="1" s="1"/>
  <c r="P703" i="1"/>
  <c r="P707" i="1" s="1"/>
  <c r="P1635" i="1" s="1"/>
  <c r="P913" i="1"/>
  <c r="P917" i="1" s="1"/>
  <c r="P1646" i="1" s="1"/>
  <c r="P839" i="1"/>
  <c r="P843" i="1" s="1"/>
  <c r="P1642" i="1" s="1"/>
  <c r="Q883" i="1"/>
  <c r="Q891" i="1" s="1"/>
  <c r="Q895" i="1" s="1"/>
  <c r="Q1645" i="1" s="1"/>
  <c r="S891" i="1"/>
  <c r="S895" i="1" s="1"/>
  <c r="S1645" i="1" s="1"/>
  <c r="R891" i="1"/>
  <c r="R895" i="1" s="1"/>
  <c r="R1645" i="1" s="1"/>
  <c r="Q700" i="1"/>
  <c r="Q703" i="1" s="1"/>
  <c r="Q707" i="1" s="1"/>
  <c r="Q1635" i="1" s="1"/>
  <c r="Q758" i="1"/>
  <c r="Q772" i="1" s="1"/>
  <c r="Q820" i="1"/>
  <c r="Q822" i="1" s="1"/>
  <c r="Q826" i="1" s="1"/>
  <c r="Q1641" i="1" s="1"/>
  <c r="P826" i="1"/>
  <c r="P1641" i="1" s="1"/>
  <c r="Q851" i="1"/>
  <c r="S758" i="1"/>
  <c r="S903" i="1"/>
  <c r="S913" i="1" s="1"/>
  <c r="S917" i="1" s="1"/>
  <c r="S1646" i="1" s="1"/>
  <c r="R913" i="1"/>
  <c r="R917" i="1" s="1"/>
  <c r="R1646" i="1" s="1"/>
  <c r="S700" i="1"/>
  <c r="S703" i="1" s="1"/>
  <c r="S707" i="1" s="1"/>
  <c r="S1635" i="1" s="1"/>
  <c r="R703" i="1"/>
  <c r="R707" i="1" s="1"/>
  <c r="R1635" i="1" s="1"/>
  <c r="Q716" i="1"/>
  <c r="Q728" i="1" s="1"/>
  <c r="S741" i="1"/>
  <c r="S746" i="1" s="1"/>
  <c r="S750" i="1" s="1"/>
  <c r="S1637" i="1" s="1"/>
  <c r="R746" i="1"/>
  <c r="R750" i="1" s="1"/>
  <c r="R1637" i="1" s="1"/>
  <c r="Q834" i="1"/>
  <c r="Q839" i="1" s="1"/>
  <c r="Q843" i="1" s="1"/>
  <c r="Q1642" i="1" s="1"/>
  <c r="Q903" i="1"/>
  <c r="Q913" i="1" s="1"/>
  <c r="Q917" i="1" s="1"/>
  <c r="Q1646" i="1" s="1"/>
  <c r="Q741" i="1"/>
  <c r="Q746" i="1" s="1"/>
  <c r="Q750" i="1" s="1"/>
  <c r="Q1637" i="1" s="1"/>
  <c r="P750" i="1"/>
  <c r="P1637" i="1" s="1"/>
  <c r="S834" i="1"/>
  <c r="S839" i="1" s="1"/>
  <c r="S843" i="1" s="1"/>
  <c r="S1642" i="1" s="1"/>
  <c r="R839" i="1"/>
  <c r="R843" i="1" s="1"/>
  <c r="R1642" i="1" s="1"/>
  <c r="Q798" i="1"/>
  <c r="S925" i="1"/>
  <c r="S716" i="1"/>
  <c r="Q925" i="1"/>
  <c r="S807" i="1"/>
  <c r="S647" i="1"/>
  <c r="Q807" i="1"/>
  <c r="S867" i="1"/>
  <c r="S870" i="1" s="1"/>
  <c r="S874" i="1" s="1"/>
  <c r="S1644" i="1" s="1"/>
  <c r="R870" i="1"/>
  <c r="R874" i="1" s="1"/>
  <c r="R1644" i="1" s="1"/>
  <c r="S798" i="1"/>
  <c r="Q867" i="1"/>
  <c r="Q870" i="1" s="1"/>
  <c r="Q874" i="1" s="1"/>
  <c r="Q1644" i="1" s="1"/>
  <c r="P870" i="1"/>
  <c r="P874" i="1" s="1"/>
  <c r="P1644" i="1" s="1"/>
  <c r="S820" i="1"/>
  <c r="S822" i="1" s="1"/>
  <c r="S826" i="1" s="1"/>
  <c r="S1641" i="1" s="1"/>
  <c r="R822" i="1"/>
  <c r="R826" i="1" s="1"/>
  <c r="R1641" i="1" s="1"/>
  <c r="S851" i="1"/>
  <c r="Q647" i="1"/>
  <c r="S808" i="1" l="1"/>
  <c r="S812" i="1" s="1"/>
  <c r="S1640" i="1" s="1"/>
  <c r="Q808" i="1"/>
  <c r="Q812" i="1" s="1"/>
  <c r="Q1640" i="1" s="1"/>
  <c r="S728" i="1"/>
  <c r="S732" i="1" s="1"/>
  <c r="S1636" i="1" s="1"/>
  <c r="S772" i="1"/>
  <c r="S776" i="1" s="1"/>
  <c r="S1638" i="1" s="1"/>
  <c r="S675" i="1"/>
  <c r="S679" i="1" s="1"/>
  <c r="S1633" i="1" s="1"/>
  <c r="Q675" i="1"/>
  <c r="Q679" i="1" s="1"/>
  <c r="Q1633" i="1" s="1"/>
  <c r="Q732" i="1"/>
  <c r="Q1636" i="1" s="1"/>
  <c r="Q776" i="1"/>
  <c r="Q1638" i="1" s="1"/>
  <c r="P854" i="1" l="1"/>
  <c r="R854" i="1"/>
  <c r="P634" i="1"/>
  <c r="Q634" i="1" s="1"/>
  <c r="P633" i="1"/>
  <c r="Q633" i="1" s="1"/>
  <c r="P628" i="1"/>
  <c r="P630" i="1"/>
  <c r="Q630" i="1" s="1"/>
  <c r="P632" i="1"/>
  <c r="Q632" i="1" s="1"/>
  <c r="R630" i="1"/>
  <c r="S630" i="1" s="1"/>
  <c r="R628" i="1"/>
  <c r="R629" i="1"/>
  <c r="S629" i="1" s="1"/>
  <c r="R631" i="1"/>
  <c r="S631" i="1" s="1"/>
  <c r="P629" i="1"/>
  <c r="Q629" i="1" s="1"/>
  <c r="P631" i="1"/>
  <c r="Q631" i="1" s="1"/>
  <c r="R633" i="1"/>
  <c r="S633" i="1" s="1"/>
  <c r="R632" i="1"/>
  <c r="S632" i="1" s="1"/>
  <c r="R634" i="1"/>
  <c r="S634" i="1" s="1"/>
  <c r="P615" i="1"/>
  <c r="Q615" i="1" s="1"/>
  <c r="P614" i="1"/>
  <c r="Q614" i="1" s="1"/>
  <c r="R614" i="1"/>
  <c r="S614" i="1" s="1"/>
  <c r="R615" i="1"/>
  <c r="S615" i="1" s="1"/>
  <c r="R613" i="1"/>
  <c r="P613" i="1"/>
  <c r="R944" i="1"/>
  <c r="R945" i="1" s="1"/>
  <c r="R949" i="1" s="1"/>
  <c r="R1647" i="1" s="1"/>
  <c r="P944" i="1"/>
  <c r="P945" i="1" s="1"/>
  <c r="P949" i="1" s="1"/>
  <c r="P1647" i="1" s="1"/>
  <c r="S854" i="1" l="1"/>
  <c r="S855" i="1" s="1"/>
  <c r="S859" i="1" s="1"/>
  <c r="S1643" i="1" s="1"/>
  <c r="R855" i="1"/>
  <c r="R859" i="1" s="1"/>
  <c r="R1643" i="1" s="1"/>
  <c r="Q854" i="1"/>
  <c r="Q855" i="1" s="1"/>
  <c r="Q859" i="1" s="1"/>
  <c r="Q1643" i="1" s="1"/>
  <c r="P855" i="1"/>
  <c r="P859" i="1" s="1"/>
  <c r="P1643" i="1" s="1"/>
  <c r="P635" i="1"/>
  <c r="P639" i="1" s="1"/>
  <c r="P1632" i="1" s="1"/>
  <c r="R635" i="1"/>
  <c r="R639" i="1" s="1"/>
  <c r="R1632" i="1" s="1"/>
  <c r="P616" i="1"/>
  <c r="P620" i="1" s="1"/>
  <c r="P1631" i="1" s="1"/>
  <c r="Q628" i="1"/>
  <c r="S628" i="1"/>
  <c r="Q613" i="1"/>
  <c r="Q616" i="1" s="1"/>
  <c r="Q620" i="1" s="1"/>
  <c r="Q1631" i="1" s="1"/>
  <c r="S613" i="1"/>
  <c r="S616" i="1" s="1"/>
  <c r="S620" i="1" s="1"/>
  <c r="S1631" i="1" s="1"/>
  <c r="R616" i="1"/>
  <c r="R620" i="1" s="1"/>
  <c r="R1631" i="1" s="1"/>
  <c r="Q944" i="1"/>
  <c r="S944" i="1"/>
  <c r="S945" i="1" l="1"/>
  <c r="S949" i="1" s="1"/>
  <c r="S1647" i="1" s="1"/>
  <c r="Q945" i="1"/>
  <c r="Q949" i="1" s="1"/>
  <c r="Q1647" i="1" s="1"/>
  <c r="S635" i="1"/>
  <c r="S639" i="1" s="1"/>
  <c r="S1632" i="1" s="1"/>
  <c r="Q635" i="1"/>
  <c r="Q639" i="1" s="1"/>
  <c r="Q1632" i="1" s="1"/>
  <c r="P582" i="1" l="1"/>
  <c r="Q582" i="1" s="1"/>
  <c r="P581" i="1"/>
  <c r="Q581" i="1" s="1"/>
  <c r="P580" i="1"/>
  <c r="Q580" i="1" s="1"/>
  <c r="R582" i="1"/>
  <c r="S582" i="1" s="1"/>
  <c r="R580" i="1"/>
  <c r="S580" i="1" s="1"/>
  <c r="R581" i="1"/>
  <c r="S581" i="1" s="1"/>
  <c r="R577" i="1" l="1"/>
  <c r="S577" i="1" s="1"/>
  <c r="R579" i="1"/>
  <c r="S579" i="1" s="1"/>
  <c r="P579" i="1"/>
  <c r="Q579" i="1" s="1"/>
  <c r="R576" i="1"/>
  <c r="P576" i="1"/>
  <c r="R578" i="1"/>
  <c r="S578" i="1" s="1"/>
  <c r="P577" i="1"/>
  <c r="Q577" i="1" s="1"/>
  <c r="P578" i="1"/>
  <c r="Q578" i="1" s="1"/>
  <c r="P556" i="1"/>
  <c r="Q556" i="1" s="1"/>
  <c r="P558" i="1"/>
  <c r="Q558" i="1" s="1"/>
  <c r="P575" i="1"/>
  <c r="Q575" i="1" s="1"/>
  <c r="R572" i="1"/>
  <c r="P574" i="1"/>
  <c r="Q574" i="1" s="1"/>
  <c r="R573" i="1"/>
  <c r="S573" i="1" s="1"/>
  <c r="R575" i="1"/>
  <c r="S575" i="1" s="1"/>
  <c r="P559" i="1"/>
  <c r="Q559" i="1" s="1"/>
  <c r="P573" i="1"/>
  <c r="Q573" i="1" s="1"/>
  <c r="P572" i="1"/>
  <c r="R574" i="1"/>
  <c r="S574" i="1" s="1"/>
  <c r="P557" i="1"/>
  <c r="Q557" i="1" s="1"/>
  <c r="P555" i="1"/>
  <c r="R557" i="1"/>
  <c r="S557" i="1" s="1"/>
  <c r="R555" i="1"/>
  <c r="R556" i="1"/>
  <c r="S556" i="1" s="1"/>
  <c r="R558" i="1"/>
  <c r="S558" i="1" s="1"/>
  <c r="R559" i="1"/>
  <c r="S559" i="1" s="1"/>
  <c r="R586" i="1" l="1"/>
  <c r="R590" i="1" s="1"/>
  <c r="R1629" i="1" s="1"/>
  <c r="P586" i="1"/>
  <c r="P590" i="1" s="1"/>
  <c r="P1629" i="1" s="1"/>
  <c r="P560" i="1"/>
  <c r="P564" i="1" s="1"/>
  <c r="P1628" i="1" s="1"/>
  <c r="Q555" i="1"/>
  <c r="Q560" i="1" s="1"/>
  <c r="Q564" i="1" s="1"/>
  <c r="Q1628" i="1" s="1"/>
  <c r="S555" i="1"/>
  <c r="S560" i="1" s="1"/>
  <c r="S564" i="1" s="1"/>
  <c r="S1628" i="1" s="1"/>
  <c r="R560" i="1"/>
  <c r="R564" i="1" s="1"/>
  <c r="R1628" i="1" s="1"/>
  <c r="S572" i="1"/>
  <c r="Q576" i="1"/>
  <c r="S576" i="1"/>
  <c r="P528" i="1"/>
  <c r="P523" i="1"/>
  <c r="P526" i="1"/>
  <c r="Q526" i="1" s="1"/>
  <c r="Q572" i="1"/>
  <c r="P529" i="1"/>
  <c r="Q529" i="1" s="1"/>
  <c r="R528" i="1"/>
  <c r="R529" i="1"/>
  <c r="S529" i="1" s="1"/>
  <c r="R542" i="1"/>
  <c r="P542" i="1"/>
  <c r="R524" i="1"/>
  <c r="S524" i="1" s="1"/>
  <c r="P527" i="1"/>
  <c r="Q527" i="1" s="1"/>
  <c r="R526" i="1"/>
  <c r="S526" i="1" s="1"/>
  <c r="R523" i="1"/>
  <c r="P524" i="1"/>
  <c r="Q524" i="1" s="1"/>
  <c r="R527" i="1"/>
  <c r="S527" i="1" s="1"/>
  <c r="P330" i="1"/>
  <c r="Q330" i="1" s="1"/>
  <c r="P329" i="1"/>
  <c r="Q329" i="1" s="1"/>
  <c r="P327" i="1"/>
  <c r="R329" i="1"/>
  <c r="S329" i="1" s="1"/>
  <c r="R330" i="1"/>
  <c r="S330" i="1" s="1"/>
  <c r="R327" i="1"/>
  <c r="R328" i="1"/>
  <c r="S328" i="1" s="1"/>
  <c r="P328" i="1"/>
  <c r="Q328" i="1" s="1"/>
  <c r="S586" i="1" l="1"/>
  <c r="S590" i="1" s="1"/>
  <c r="S1629" i="1" s="1"/>
  <c r="Q586" i="1"/>
  <c r="Q590" i="1" s="1"/>
  <c r="Q1629" i="1" s="1"/>
  <c r="R530" i="1"/>
  <c r="R534" i="1" s="1"/>
  <c r="R1626" i="1" s="1"/>
  <c r="P530" i="1"/>
  <c r="P534" i="1" s="1"/>
  <c r="P1626" i="1" s="1"/>
  <c r="S542" i="1"/>
  <c r="S543" i="1" s="1"/>
  <c r="R543" i="1"/>
  <c r="Q542" i="1"/>
  <c r="Q543" i="1" s="1"/>
  <c r="P543" i="1"/>
  <c r="Q528" i="1"/>
  <c r="Q523" i="1"/>
  <c r="S523" i="1"/>
  <c r="S528" i="1"/>
  <c r="Q327" i="1"/>
  <c r="S327" i="1"/>
  <c r="P495" i="1"/>
  <c r="R495" i="1"/>
  <c r="R482" i="1"/>
  <c r="S482" i="1" s="1"/>
  <c r="P482" i="1"/>
  <c r="Q482" i="1" s="1"/>
  <c r="P481" i="1"/>
  <c r="Q481" i="1" s="1"/>
  <c r="P479" i="1"/>
  <c r="Q479" i="1" s="1"/>
  <c r="R480" i="1"/>
  <c r="S480" i="1" s="1"/>
  <c r="P477" i="1"/>
  <c r="R478" i="1"/>
  <c r="S478" i="1" s="1"/>
  <c r="P478" i="1"/>
  <c r="Q478" i="1" s="1"/>
  <c r="R479" i="1"/>
  <c r="S479" i="1" s="1"/>
  <c r="R481" i="1"/>
  <c r="S481" i="1" s="1"/>
  <c r="R477" i="1"/>
  <c r="P480" i="1"/>
  <c r="Q480" i="1" s="1"/>
  <c r="Q530" i="1" l="1"/>
  <c r="Q534" i="1" s="1"/>
  <c r="Q1626" i="1" s="1"/>
  <c r="S530" i="1"/>
  <c r="S534" i="1" s="1"/>
  <c r="S1626" i="1" s="1"/>
  <c r="P547" i="1"/>
  <c r="P1627" i="1" s="1"/>
  <c r="R547" i="1"/>
  <c r="R1627" i="1" s="1"/>
  <c r="P496" i="1"/>
  <c r="P500" i="1" s="1"/>
  <c r="P1624" i="1" s="1"/>
  <c r="P483" i="1"/>
  <c r="P487" i="1" s="1"/>
  <c r="P1623" i="1" s="1"/>
  <c r="S495" i="1"/>
  <c r="S496" i="1" s="1"/>
  <c r="S500" i="1" s="1"/>
  <c r="S1624" i="1" s="1"/>
  <c r="R496" i="1"/>
  <c r="R500" i="1" s="1"/>
  <c r="R1624" i="1" s="1"/>
  <c r="Q495" i="1"/>
  <c r="Q496" i="1" s="1"/>
  <c r="Q500" i="1" s="1"/>
  <c r="Q1624" i="1" s="1"/>
  <c r="S477" i="1"/>
  <c r="S483" i="1" s="1"/>
  <c r="S487" i="1" s="1"/>
  <c r="S1623" i="1" s="1"/>
  <c r="R483" i="1"/>
  <c r="R487" i="1" s="1"/>
  <c r="R1623" i="1" s="1"/>
  <c r="Q477" i="1"/>
  <c r="Q483" i="1" s="1"/>
  <c r="Q487" i="1" s="1"/>
  <c r="Q1623" i="1" s="1"/>
  <c r="P464" i="1"/>
  <c r="Q464" i="1" s="1"/>
  <c r="P446" i="1"/>
  <c r="Q446" i="1" s="1"/>
  <c r="P463" i="1"/>
  <c r="Q463" i="1" s="1"/>
  <c r="R462" i="1"/>
  <c r="S462" i="1" s="1"/>
  <c r="R463" i="1"/>
  <c r="S463" i="1" s="1"/>
  <c r="P462" i="1"/>
  <c r="Q462" i="1" s="1"/>
  <c r="R464" i="1"/>
  <c r="S464" i="1" s="1"/>
  <c r="R459" i="1"/>
  <c r="R461" i="1"/>
  <c r="S461" i="1" s="1"/>
  <c r="P461" i="1"/>
  <c r="Q461" i="1" s="1"/>
  <c r="R460" i="1"/>
  <c r="S460" i="1" s="1"/>
  <c r="P459" i="1"/>
  <c r="P460" i="1"/>
  <c r="Q460" i="1" s="1"/>
  <c r="P445" i="1"/>
  <c r="Q445" i="1" s="1"/>
  <c r="R445" i="1"/>
  <c r="S445" i="1" s="1"/>
  <c r="R446" i="1"/>
  <c r="R444" i="1"/>
  <c r="S444" i="1" s="1"/>
  <c r="P444" i="1"/>
  <c r="Q547" i="1" l="1"/>
  <c r="Q1627" i="1" s="1"/>
  <c r="S547" i="1"/>
  <c r="S1627" i="1" s="1"/>
  <c r="S459" i="1"/>
  <c r="S465" i="1" s="1"/>
  <c r="S469" i="1" s="1"/>
  <c r="S1622" i="1" s="1"/>
  <c r="R465" i="1"/>
  <c r="R469" i="1" s="1"/>
  <c r="R1622" i="1" s="1"/>
  <c r="Q459" i="1"/>
  <c r="Q465" i="1" s="1"/>
  <c r="Q469" i="1" s="1"/>
  <c r="Q1622" i="1" s="1"/>
  <c r="P465" i="1"/>
  <c r="P469" i="1" s="1"/>
  <c r="P1622" i="1" s="1"/>
  <c r="P447" i="1"/>
  <c r="P451" i="1" s="1"/>
  <c r="P1621" i="1" s="1"/>
  <c r="S446" i="1"/>
  <c r="S447" i="1" s="1"/>
  <c r="S451" i="1" s="1"/>
  <c r="S1621" i="1" s="1"/>
  <c r="R447" i="1"/>
  <c r="R451" i="1" s="1"/>
  <c r="R1621" i="1" s="1"/>
  <c r="Q444" i="1"/>
  <c r="Q447" i="1" s="1"/>
  <c r="Q451" i="1" s="1"/>
  <c r="Q1621" i="1" s="1"/>
  <c r="R431" i="1" l="1"/>
  <c r="P431" i="1"/>
  <c r="P418" i="1"/>
  <c r="Q418" i="1" s="1"/>
  <c r="P417" i="1"/>
  <c r="Q417" i="1" s="1"/>
  <c r="R418" i="1"/>
  <c r="S418" i="1" s="1"/>
  <c r="R417" i="1"/>
  <c r="S417" i="1" s="1"/>
  <c r="R415" i="1"/>
  <c r="P415" i="1"/>
  <c r="P414" i="1"/>
  <c r="R414" i="1"/>
  <c r="R416" i="1"/>
  <c r="S416" i="1" s="1"/>
  <c r="P416" i="1"/>
  <c r="Q416" i="1" s="1"/>
  <c r="P419" i="1" l="1"/>
  <c r="P423" i="1" s="1"/>
  <c r="P1619" i="1" s="1"/>
  <c r="Q414" i="1"/>
  <c r="Q431" i="1"/>
  <c r="Q432" i="1" s="1"/>
  <c r="Q436" i="1" s="1"/>
  <c r="Q1620" i="1" s="1"/>
  <c r="P432" i="1"/>
  <c r="P436" i="1" s="1"/>
  <c r="P1620" i="1" s="1"/>
  <c r="S414" i="1"/>
  <c r="R419" i="1"/>
  <c r="R423" i="1" s="1"/>
  <c r="R1619" i="1" s="1"/>
  <c r="S431" i="1"/>
  <c r="S432" i="1" s="1"/>
  <c r="S436" i="1" s="1"/>
  <c r="S1620" i="1" s="1"/>
  <c r="R432" i="1"/>
  <c r="R436" i="1" s="1"/>
  <c r="R1620" i="1" s="1"/>
  <c r="Q415" i="1"/>
  <c r="S415" i="1"/>
  <c r="S419" i="1" l="1"/>
  <c r="S423" i="1" s="1"/>
  <c r="S1619" i="1" s="1"/>
  <c r="Q419" i="1"/>
  <c r="Q423" i="1" s="1"/>
  <c r="Q1619" i="1" s="1"/>
  <c r="P344" i="1" l="1"/>
  <c r="P349" i="1" s="1"/>
  <c r="R344" i="1"/>
  <c r="S344" i="1" l="1"/>
  <c r="S349" i="1" s="1"/>
  <c r="S353" i="1" s="1"/>
  <c r="S1618" i="1" s="1"/>
  <c r="R349" i="1"/>
  <c r="R353" i="1" s="1"/>
  <c r="R1618" i="1" s="1"/>
  <c r="Q344" i="1"/>
  <c r="Q349" i="1" s="1"/>
  <c r="Q353" i="1" s="1"/>
  <c r="Q1618" i="1" s="1"/>
  <c r="P353" i="1"/>
  <c r="P1618" i="1" s="1"/>
  <c r="R307" i="1"/>
  <c r="P323" i="1"/>
  <c r="Q323" i="1" s="1"/>
  <c r="R321" i="1"/>
  <c r="R325" i="1"/>
  <c r="S325" i="1" s="1"/>
  <c r="P325" i="1"/>
  <c r="Q325" i="1" s="1"/>
  <c r="R324" i="1"/>
  <c r="S324" i="1" s="1"/>
  <c r="P307" i="1"/>
  <c r="P322" i="1"/>
  <c r="Q322" i="1" s="1"/>
  <c r="P324" i="1"/>
  <c r="Q324" i="1" s="1"/>
  <c r="R323" i="1"/>
  <c r="S323" i="1" s="1"/>
  <c r="R322" i="1"/>
  <c r="P321" i="1"/>
  <c r="R308" i="1"/>
  <c r="S308" i="1" s="1"/>
  <c r="P308" i="1"/>
  <c r="R294" i="1"/>
  <c r="S294" i="1" s="1"/>
  <c r="S295" i="1" s="1"/>
  <c r="S299" i="1" s="1"/>
  <c r="S1615" i="1" s="1"/>
  <c r="P294" i="1"/>
  <c r="Q294" i="1" s="1"/>
  <c r="P281" i="1"/>
  <c r="Q281" i="1" s="1"/>
  <c r="R281" i="1"/>
  <c r="S281" i="1" s="1"/>
  <c r="P280" i="1"/>
  <c r="Q280" i="1" s="1"/>
  <c r="P279" i="1"/>
  <c r="Q279" i="1" s="1"/>
  <c r="R280" i="1"/>
  <c r="S280" i="1" s="1"/>
  <c r="R279" i="1"/>
  <c r="S279" i="1" s="1"/>
  <c r="R278" i="1"/>
  <c r="S278" i="1" s="1"/>
  <c r="R277" i="1"/>
  <c r="S277" i="1" s="1"/>
  <c r="P277" i="1"/>
  <c r="P278" i="1"/>
  <c r="Q278" i="1" s="1"/>
  <c r="P234" i="1"/>
  <c r="Q234" i="1" s="1"/>
  <c r="R233" i="1"/>
  <c r="R235" i="1"/>
  <c r="S235" i="1" s="1"/>
  <c r="P235" i="1"/>
  <c r="Q235" i="1" s="1"/>
  <c r="P233" i="1"/>
  <c r="R234" i="1"/>
  <c r="S234" i="1" s="1"/>
  <c r="R331" i="1" l="1"/>
  <c r="R335" i="1" s="1"/>
  <c r="R1617" i="1" s="1"/>
  <c r="P331" i="1"/>
  <c r="P335" i="1" s="1"/>
  <c r="P1617" i="1" s="1"/>
  <c r="Q277" i="1"/>
  <c r="Q282" i="1" s="1"/>
  <c r="Q286" i="1" s="1"/>
  <c r="Q1614" i="1" s="1"/>
  <c r="P282" i="1"/>
  <c r="P286" i="1" s="1"/>
  <c r="P1614" i="1" s="1"/>
  <c r="S321" i="1"/>
  <c r="Q321" i="1"/>
  <c r="Q331" i="1" s="1"/>
  <c r="R282" i="1"/>
  <c r="R286" i="1" s="1"/>
  <c r="R1614" i="1" s="1"/>
  <c r="Q307" i="1"/>
  <c r="P309" i="1"/>
  <c r="P313" i="1" s="1"/>
  <c r="P1616" i="1" s="1"/>
  <c r="S307" i="1"/>
  <c r="S309" i="1" s="1"/>
  <c r="S313" i="1" s="1"/>
  <c r="S1616" i="1" s="1"/>
  <c r="R309" i="1"/>
  <c r="R313" i="1" s="1"/>
  <c r="R1616" i="1" s="1"/>
  <c r="Q233" i="1"/>
  <c r="Q236" i="1" s="1"/>
  <c r="Q240" i="1" s="1"/>
  <c r="Q1611" i="1" s="1"/>
  <c r="P236" i="1"/>
  <c r="P240" i="1" s="1"/>
  <c r="P1611" i="1" s="1"/>
  <c r="S233" i="1"/>
  <c r="S236" i="1" s="1"/>
  <c r="S240" i="1" s="1"/>
  <c r="S1611" i="1" s="1"/>
  <c r="R236" i="1"/>
  <c r="R240" i="1" s="1"/>
  <c r="R1611" i="1" s="1"/>
  <c r="S322" i="1"/>
  <c r="Q308" i="1"/>
  <c r="R295" i="1"/>
  <c r="R299" i="1" s="1"/>
  <c r="R1615" i="1" s="1"/>
  <c r="P295" i="1"/>
  <c r="P299" i="1" s="1"/>
  <c r="P1615" i="1" s="1"/>
  <c r="Q295" i="1"/>
  <c r="Q299" i="1" s="1"/>
  <c r="Q1615" i="1" s="1"/>
  <c r="R220" i="1"/>
  <c r="S220" i="1" s="1"/>
  <c r="P220" i="1"/>
  <c r="Q220" i="1" s="1"/>
  <c r="S331" i="1" l="1"/>
  <c r="S335" i="1" s="1"/>
  <c r="S1617" i="1" s="1"/>
  <c r="Q335" i="1"/>
  <c r="Q1617" i="1" s="1"/>
  <c r="Q309" i="1"/>
  <c r="Q313" i="1" s="1"/>
  <c r="Q1616" i="1" s="1"/>
  <c r="S282" i="1"/>
  <c r="S286" i="1" s="1"/>
  <c r="S1614" i="1" s="1"/>
  <c r="P215" i="1"/>
  <c r="Q215" i="1" s="1"/>
  <c r="P210" i="1"/>
  <c r="Q210" i="1" s="1"/>
  <c r="P213" i="1"/>
  <c r="Q213" i="1" s="1"/>
  <c r="R216" i="1"/>
  <c r="S216" i="1" s="1"/>
  <c r="R203" i="1"/>
  <c r="S203" i="1" s="1"/>
  <c r="R211" i="1"/>
  <c r="S211" i="1" s="1"/>
  <c r="P212" i="1"/>
  <c r="Q212" i="1" s="1"/>
  <c r="R198" i="1"/>
  <c r="R199" i="1"/>
  <c r="S199" i="1" s="1"/>
  <c r="R206" i="1"/>
  <c r="S206" i="1" s="1"/>
  <c r="R205" i="1"/>
  <c r="S205" i="1" s="1"/>
  <c r="R217" i="1"/>
  <c r="S217" i="1" s="1"/>
  <c r="R208" i="1"/>
  <c r="S208" i="1" s="1"/>
  <c r="R210" i="1"/>
  <c r="S210" i="1" s="1"/>
  <c r="P211" i="1"/>
  <c r="Q211" i="1" s="1"/>
  <c r="P208" i="1"/>
  <c r="Q208" i="1" s="1"/>
  <c r="P207" i="1"/>
  <c r="Q207" i="1" s="1"/>
  <c r="R204" i="1"/>
  <c r="S204" i="1" s="1"/>
  <c r="R214" i="1"/>
  <c r="S214" i="1" s="1"/>
  <c r="R202" i="1"/>
  <c r="S202" i="1" s="1"/>
  <c r="R213" i="1"/>
  <c r="S213" i="1" s="1"/>
  <c r="R200" i="1"/>
  <c r="S200" i="1" s="1"/>
  <c r="R215" i="1"/>
  <c r="S215" i="1" s="1"/>
  <c r="R201" i="1"/>
  <c r="S201" i="1" s="1"/>
  <c r="R207" i="1"/>
  <c r="S207" i="1" s="1"/>
  <c r="P204" i="1"/>
  <c r="Q204" i="1" s="1"/>
  <c r="R218" i="1"/>
  <c r="S218" i="1" s="1"/>
  <c r="R212" i="1"/>
  <c r="S212" i="1" s="1"/>
  <c r="R219" i="1"/>
  <c r="S219" i="1" s="1"/>
  <c r="P218" i="1"/>
  <c r="Q218" i="1" s="1"/>
  <c r="P202" i="1"/>
  <c r="Q202" i="1" s="1"/>
  <c r="P209" i="1"/>
  <c r="Q209" i="1" s="1"/>
  <c r="P216" i="1"/>
  <c r="Q216" i="1" s="1"/>
  <c r="P219" i="1"/>
  <c r="Q219" i="1" s="1"/>
  <c r="P203" i="1"/>
  <c r="Q203" i="1" s="1"/>
  <c r="P200" i="1"/>
  <c r="Q200" i="1" s="1"/>
  <c r="P206" i="1"/>
  <c r="Q206" i="1" s="1"/>
  <c r="P217" i="1"/>
  <c r="Q217" i="1" s="1"/>
  <c r="P205" i="1"/>
  <c r="Q205" i="1" s="1"/>
  <c r="P198" i="1"/>
  <c r="P199" i="1"/>
  <c r="Q199" i="1" s="1"/>
  <c r="P201" i="1"/>
  <c r="Q201" i="1" s="1"/>
  <c r="R209" i="1"/>
  <c r="S209" i="1" s="1"/>
  <c r="P214" i="1"/>
  <c r="Q214" i="1" s="1"/>
  <c r="R185" i="1"/>
  <c r="S185" i="1" s="1"/>
  <c r="P185" i="1"/>
  <c r="Q185" i="1" s="1"/>
  <c r="R184" i="1"/>
  <c r="P184" i="1"/>
  <c r="P221" i="1" l="1"/>
  <c r="P225" i="1" s="1"/>
  <c r="P1610" i="1" s="1"/>
  <c r="R221" i="1"/>
  <c r="R225" i="1" s="1"/>
  <c r="R1610" i="1" s="1"/>
  <c r="S198" i="1"/>
  <c r="Q184" i="1"/>
  <c r="Q186" i="1" s="1"/>
  <c r="Q190" i="1" s="1"/>
  <c r="Q1609" i="1" s="1"/>
  <c r="P186" i="1"/>
  <c r="P190" i="1" s="1"/>
  <c r="P1609" i="1" s="1"/>
  <c r="S184" i="1"/>
  <c r="S186" i="1" s="1"/>
  <c r="S190" i="1" s="1"/>
  <c r="S1609" i="1" s="1"/>
  <c r="R186" i="1"/>
  <c r="R190" i="1" s="1"/>
  <c r="R1609" i="1" s="1"/>
  <c r="Q198" i="1"/>
  <c r="Q221" i="1" l="1"/>
  <c r="Q225" i="1" s="1"/>
  <c r="Q1610" i="1" s="1"/>
  <c r="S221" i="1"/>
  <c r="S225" i="1" s="1"/>
  <c r="S1610" i="1" s="1"/>
  <c r="P170" i="1" l="1"/>
  <c r="Q170" i="1" s="1"/>
  <c r="R170" i="1"/>
  <c r="S170" i="1" s="1"/>
  <c r="R169" i="1"/>
  <c r="P169" i="1"/>
  <c r="P155" i="1" l="1"/>
  <c r="P156" i="1" s="1"/>
  <c r="P160" i="1" s="1"/>
  <c r="P1607" i="1" s="1"/>
  <c r="Q169" i="1"/>
  <c r="Q171" i="1" s="1"/>
  <c r="Q175" i="1" s="1"/>
  <c r="Q1608" i="1" s="1"/>
  <c r="P171" i="1"/>
  <c r="P175" i="1" s="1"/>
  <c r="P1608" i="1" s="1"/>
  <c r="S169" i="1"/>
  <c r="S171" i="1" s="1"/>
  <c r="S175" i="1" s="1"/>
  <c r="S1608" i="1" s="1"/>
  <c r="R171" i="1"/>
  <c r="R175" i="1" s="1"/>
  <c r="R1608" i="1" s="1"/>
  <c r="R155" i="1"/>
  <c r="S155" i="1" s="1"/>
  <c r="Q155" i="1" l="1"/>
  <c r="Q156" i="1" s="1"/>
  <c r="Q160" i="1" s="1"/>
  <c r="Q1607" i="1" s="1"/>
  <c r="S156" i="1"/>
  <c r="S160" i="1" s="1"/>
  <c r="S1607" i="1" s="1"/>
  <c r="R156" i="1"/>
  <c r="R160" i="1" s="1"/>
  <c r="R1607" i="1" s="1"/>
  <c r="P112" i="1" l="1"/>
  <c r="Q112" i="1" s="1"/>
  <c r="R142" i="1"/>
  <c r="S142" i="1" s="1"/>
  <c r="P142" i="1"/>
  <c r="Q142" i="1" s="1"/>
  <c r="R141" i="1"/>
  <c r="S141" i="1" s="1"/>
  <c r="P141" i="1"/>
  <c r="Q141" i="1" s="1"/>
  <c r="R140" i="1"/>
  <c r="P140" i="1"/>
  <c r="P127" i="1"/>
  <c r="Q127" i="1" s="1"/>
  <c r="P126" i="1"/>
  <c r="Q126" i="1" s="1"/>
  <c r="P125" i="1"/>
  <c r="R127" i="1"/>
  <c r="S127" i="1" s="1"/>
  <c r="R126" i="1"/>
  <c r="S126" i="1" s="1"/>
  <c r="R125" i="1"/>
  <c r="R112" i="1"/>
  <c r="P143" i="1" l="1"/>
  <c r="R143" i="1"/>
  <c r="R147" i="1" s="1"/>
  <c r="R1606" i="1" s="1"/>
  <c r="Q140" i="1"/>
  <c r="P111" i="1"/>
  <c r="P147" i="1"/>
  <c r="P1606" i="1" s="1"/>
  <c r="S140" i="1"/>
  <c r="Q125" i="1"/>
  <c r="P128" i="1"/>
  <c r="P132" i="1" s="1"/>
  <c r="P1605" i="1" s="1"/>
  <c r="S125" i="1"/>
  <c r="R128" i="1"/>
  <c r="R132" i="1" s="1"/>
  <c r="R1605" i="1" s="1"/>
  <c r="S112" i="1"/>
  <c r="R111" i="1"/>
  <c r="S143" i="1" l="1"/>
  <c r="S147" i="1" s="1"/>
  <c r="S1606" i="1" s="1"/>
  <c r="Q143" i="1"/>
  <c r="Q147" i="1" s="1"/>
  <c r="Q1606" i="1" s="1"/>
  <c r="Q111" i="1"/>
  <c r="P113" i="1"/>
  <c r="P117" i="1" s="1"/>
  <c r="P1604" i="1" s="1"/>
  <c r="R113" i="1"/>
  <c r="R117" i="1" s="1"/>
  <c r="R1604" i="1" s="1"/>
  <c r="S128" i="1"/>
  <c r="S132" i="1" s="1"/>
  <c r="S1605" i="1" s="1"/>
  <c r="Q128" i="1"/>
  <c r="Q132" i="1" s="1"/>
  <c r="Q1605" i="1" s="1"/>
  <c r="S111" i="1"/>
  <c r="S113" i="1" l="1"/>
  <c r="S117" i="1" s="1"/>
  <c r="S1604" i="1" s="1"/>
  <c r="Q113" i="1"/>
  <c r="Q117" i="1" s="1"/>
  <c r="Q1604" i="1" s="1"/>
  <c r="P95" i="1"/>
  <c r="Q95" i="1" s="1"/>
  <c r="P97" i="1"/>
  <c r="Q97" i="1" s="1"/>
  <c r="P98" i="1"/>
  <c r="Q98" i="1" s="1"/>
  <c r="R94" i="1"/>
  <c r="P96" i="1"/>
  <c r="Q96" i="1" s="1"/>
  <c r="P94" i="1"/>
  <c r="R95" i="1"/>
  <c r="S95" i="1" s="1"/>
  <c r="R98" i="1"/>
  <c r="S98" i="1" s="1"/>
  <c r="R96" i="1"/>
  <c r="S96" i="1" s="1"/>
  <c r="R97" i="1"/>
  <c r="S97" i="1" s="1"/>
  <c r="R58" i="1"/>
  <c r="R59" i="1" s="1"/>
  <c r="R63" i="1" s="1"/>
  <c r="R1601" i="1" s="1"/>
  <c r="P58" i="1"/>
  <c r="Q58" i="1" s="1"/>
  <c r="Q59" i="1" s="1"/>
  <c r="Q63" i="1" s="1"/>
  <c r="Q1601" i="1" s="1"/>
  <c r="P99" i="1" l="1"/>
  <c r="Q94" i="1"/>
  <c r="Q99" i="1" s="1"/>
  <c r="Q103" i="1" s="1"/>
  <c r="Q1603" i="1" s="1"/>
  <c r="P103" i="1"/>
  <c r="P1603" i="1" s="1"/>
  <c r="S94" i="1"/>
  <c r="S99" i="1" s="1"/>
  <c r="S103" i="1" s="1"/>
  <c r="S1603" i="1" s="1"/>
  <c r="R99" i="1"/>
  <c r="R103" i="1" s="1"/>
  <c r="R1603" i="1" s="1"/>
  <c r="S58" i="1"/>
  <c r="S59" i="1" s="1"/>
  <c r="S63" i="1" s="1"/>
  <c r="S1601" i="1" s="1"/>
  <c r="P59" i="1"/>
  <c r="P63" i="1" s="1"/>
  <c r="P1601" i="1" s="1"/>
  <c r="P45" i="1"/>
  <c r="Q45" i="1" s="1"/>
  <c r="P44" i="1"/>
  <c r="Q44" i="1" s="1"/>
  <c r="P41" i="1"/>
  <c r="Q41" i="1" s="1"/>
  <c r="R39" i="1"/>
  <c r="S39" i="1" s="1"/>
  <c r="R44" i="1"/>
  <c r="S44" i="1" s="1"/>
  <c r="R42" i="1"/>
  <c r="S42" i="1" s="1"/>
  <c r="R41" i="1"/>
  <c r="S41" i="1" s="1"/>
  <c r="P40" i="1"/>
  <c r="Q40" i="1" s="1"/>
  <c r="P42" i="1"/>
  <c r="Q42" i="1" s="1"/>
  <c r="R43" i="1"/>
  <c r="S43" i="1" s="1"/>
  <c r="R45" i="1"/>
  <c r="S45" i="1" s="1"/>
  <c r="P43" i="1"/>
  <c r="Q43" i="1" s="1"/>
  <c r="P39" i="1"/>
  <c r="Q39" i="1" s="1"/>
  <c r="R38" i="1"/>
  <c r="R40" i="1"/>
  <c r="S40" i="1" s="1"/>
  <c r="P38" i="1"/>
  <c r="R46" i="1" l="1"/>
  <c r="R50" i="1" s="1"/>
  <c r="R1600" i="1" s="1"/>
  <c r="P46" i="1"/>
  <c r="P50" i="1" s="1"/>
  <c r="P1600" i="1" s="1"/>
  <c r="S38" i="1"/>
  <c r="Q38" i="1"/>
  <c r="P25" i="1"/>
  <c r="Q25" i="1" s="1"/>
  <c r="R25" i="1"/>
  <c r="S25" i="1" s="1"/>
  <c r="R24" i="1"/>
  <c r="S24" i="1" s="1"/>
  <c r="P24" i="1"/>
  <c r="Q24" i="1" s="1"/>
  <c r="R23" i="1"/>
  <c r="P23" i="1"/>
  <c r="Q46" i="1" l="1"/>
  <c r="Q50" i="1" s="1"/>
  <c r="Q1600" i="1" s="1"/>
  <c r="S46" i="1"/>
  <c r="S50" i="1" s="1"/>
  <c r="S1600" i="1" s="1"/>
  <c r="P26" i="1"/>
  <c r="P30" i="1" s="1"/>
  <c r="P1599" i="1" s="1"/>
  <c r="R26" i="1"/>
  <c r="R30" i="1" s="1"/>
  <c r="R1599" i="1" s="1"/>
  <c r="Q23" i="1"/>
  <c r="S23" i="1"/>
  <c r="Q26" i="1" l="1"/>
  <c r="Q30" i="1" s="1"/>
  <c r="Q1599" i="1" s="1"/>
  <c r="S26" i="1"/>
  <c r="S30" i="1" s="1"/>
  <c r="S1599" i="1" s="1"/>
  <c r="P967" i="1"/>
  <c r="P1648" i="1" s="1"/>
  <c r="P1689" i="1" s="1"/>
  <c r="Q967" i="1"/>
  <c r="Q1648" i="1" s="1"/>
  <c r="R967" i="1"/>
  <c r="R1648" i="1" s="1"/>
  <c r="R1689" i="1" s="1"/>
  <c r="S967" i="1"/>
  <c r="S1648" i="1" s="1"/>
  <c r="S1689" i="1" l="1"/>
  <c r="Q1689" i="1"/>
</calcChain>
</file>

<file path=xl/sharedStrings.xml><?xml version="1.0" encoding="utf-8"?>
<sst xmlns="http://schemas.openxmlformats.org/spreadsheetml/2006/main" count="4209" uniqueCount="663">
  <si>
    <t>Lp.</t>
  </si>
  <si>
    <t xml:space="preserve">Opis przedmiotu zamówienia </t>
  </si>
  <si>
    <t>j.m.</t>
  </si>
  <si>
    <t>Ilość minimalna (j.m.)</t>
  </si>
  <si>
    <t>Ilość podstawowa (j.m.)</t>
  </si>
  <si>
    <t>Prawo opcji (j.m.)</t>
  </si>
  <si>
    <t>1. Producent
2. Nazwa handlowa
3. Nr katalogowy</t>
  </si>
  <si>
    <t>Klasa wyrobu medycznego</t>
  </si>
  <si>
    <t>EAN opakowania handlowego</t>
  </si>
  <si>
    <t>Cena netto za oferowaną j.m. (zł)</t>
  </si>
  <si>
    <t>VAT %</t>
  </si>
  <si>
    <t>Wartość podstawowa netto (zł)</t>
  </si>
  <si>
    <t>Wartość podstawowa brutto (zł)</t>
  </si>
  <si>
    <t>Wartość prawa opcji netto (zł)</t>
  </si>
  <si>
    <t>Wartość prawa opcji brutto (zł)</t>
  </si>
  <si>
    <t>1.</t>
  </si>
  <si>
    <t>szt.</t>
  </si>
  <si>
    <t>2.</t>
  </si>
  <si>
    <t>RAZEM:</t>
  </si>
  <si>
    <t xml:space="preserve">Wartość podstawowa netto (zł) </t>
  </si>
  <si>
    <t>Wartość podstawowa  brutto (zł)</t>
  </si>
  <si>
    <t xml:space="preserve">Wartość prawa opcji brutto (zł) </t>
  </si>
  <si>
    <t>ZAPOTRZEBOWANIE ZAMAWIAJĄCEGO</t>
  </si>
  <si>
    <t>WIELKOŚCI OFEROWANE PRZEZ WYKONAWCĘ</t>
  </si>
  <si>
    <t>PAKIET</t>
  </si>
  <si>
    <t>3.</t>
  </si>
  <si>
    <t>Pancza biopsyjna; wycinak do biopsji skóry, Ø 4 mm. Sterylny, pakowany pojedynczo, jednorazowego użytku.</t>
  </si>
  <si>
    <t>Pancza biopsyjna; wycinak do biopsji skóry, Ø 5 mm. Sterylny, pakowany pojedynczo, jednorazowego użytku.</t>
  </si>
  <si>
    <t>Pancza biopsyjna; wycinak do biopsji skóry, Ø 6 mm. Sterylny, pakowany pojedynczo, jednorazowego użytku.</t>
  </si>
  <si>
    <t>4.</t>
  </si>
  <si>
    <t>5.</t>
  </si>
  <si>
    <t>6.</t>
  </si>
  <si>
    <t>7.</t>
  </si>
  <si>
    <t>8.</t>
  </si>
  <si>
    <t>Papier EKG Hellige Cardiosmart/MAC 1200 210x295x150</t>
  </si>
  <si>
    <t>Przyrząd do pobierania i podawania płynów z opakowań płynów infuzyjnych typu worek; z automatyczną zastawką otwierającą drogę dla płynu tylko w chwili przyłączenia strzykawki dla ochrony przed przypadkowym wyciekiem płynu, z płaskim portem umożliwiającym dezynfekcję oraz długim kolcem zapewniającym stabilne połączenie z workiem typu Viaflo. Do stosowania przez okres 96 h. Sterylny, pakowany pojedynczo.</t>
  </si>
  <si>
    <t>op.</t>
  </si>
  <si>
    <t>komplet</t>
  </si>
  <si>
    <t>Metalowe rurki tchawicze, 8/80 z kominkiem</t>
  </si>
  <si>
    <t>Metalowe rurki tchawicze, 7/80 z kominkiem</t>
  </si>
  <si>
    <t>Metalowe rurki tchawicze, 8/98 z kominkiem</t>
  </si>
  <si>
    <t>Rurka tracheostomijna silikonowa z łącznikiem; foniatryczna; z otworem bez mankietu 7,0; 8,0; 9,0 (rozmiar do wyboru Zamawiającego)
• wykonana z termoplastycznego PVC
• z otworami fenestracyjnymi  
• linia rtg na całej długości
• miękkie, gładkie, przezroczyste skrzydełka szyldu
• prowadnica
• 2 tasiemki mocujące
• bez lateksu, bez ftalanów
• jałowa, jednorazowego użytku</t>
  </si>
  <si>
    <t>Rurka tracheostomijna silikonowa z łącznikiem foniatryczna z 5 otworami bez mankietu nr 7,0; 7,5; 8,0  (rozmiar do wyboru zamawiającego)
• wykonana z termoplastycznego PVC
• z otworami fenestracyjnym
• linia rtg na całej długości
• miękkie, gładkie, przezroczyste skrzydełka szyldu
• prowadnica
• 2 tasiemki mocujące
• bez lateksu, bez ftalanów
• jałowa, jednorazowego użytku</t>
  </si>
  <si>
    <t>Osłona na nos, duża, zmienia swoją konsystencję i stabilność pod wpływem temperatury. Ogrzanie w  kąpieli wodnej powoduje zmianę koloru materiału z  białego na przeźroczysty oraz zmianę jego struktury ze sztywnej na elastyczną. Proces ten można odwrócić poprzez schłodzenie stabilizatora po uzyskaniu odpowiedniego kształtu. Stabilizatory wykonane są z materiału termoplastycznego pozwalającego na dokładne dopasowanie ich do indywidualnych kształtów anatomicznych nosa. Łatwe formowanie odpowiedniego kształtu. Samoprzylepna powierzchnia. Gąbki ochronne w zestawie. Op. a'10 szt.</t>
  </si>
  <si>
    <t>1.1</t>
  </si>
  <si>
    <t>1.2</t>
  </si>
  <si>
    <t>zestaw</t>
  </si>
  <si>
    <t>Elektrody wielofunkcyjne naklejane dostosowane do defibrylatora BeneHeart D3 dla dorosłych, 1 kpl = 2 elektrody połączone kablem. Możliwość wykonania defibrylacji i kardiowersji. Możliwość przezskórnej stymulacji serca. Kompatybilność pracy z defibrylatorem BeneHeart D3. Okres ważności (termin przydatności do użycia) od dnia dostawy do Zamawiającego min. 12m-cy.</t>
  </si>
  <si>
    <t>Elektrody wielofunkcyjne naklejane dostosowane do defibrylatora Zoll M-series dla dorosłych, 1 kpl = 2 elektrody połączone kablem. Możliwość wykonania defibrylacji i kardiowersji. Możliwość przezskórnej stymulacji serca. Kompatybilność pracy z defibrylatorem Zoll M-series. Okres ważności (termin przydatności do użycia) od dnia dostawy do Zamawiającego min. 12m-cy.</t>
  </si>
  <si>
    <t>Jednorazowa igłowa elektroda koncentryczna, stalowa, powlekana silikonem, z wolframowym rdzeniem, niebieska, 37 x 0,46 mm (26G), powierzchnia czynna 0,07 mm2, op. a'25 szt.</t>
  </si>
  <si>
    <t>Jednorazowa igłowa elektroda koncentryczna,stalowa, powlekana silikonem, z wolframowym rdzeniem, czerwona, 50 x 0,46 mm (26G), powierzchnia czynna 0,07
mm2, op. a'25 szt.</t>
  </si>
  <si>
    <t>Kabel ekranowany, do jednorazowych koncentrycznych elektrod igłowych, kompatybilny z elektrodami z poz. 1 i 2, długość 150 cm, wtyk DIN / Pogo Pin.</t>
  </si>
  <si>
    <t>Jednorazowa samoprzylepna żelowana elektroda powierzchniowa Ag/AgCl, do kabla z klamerkami, op. a'100 szt.</t>
  </si>
  <si>
    <t>Żel peelingujący do przygotowania skóry pod elektrody; złuszcza wierzchnią warstwę skóry; nawilża skórę pacjenta; op. a'114g.</t>
  </si>
  <si>
    <t xml:space="preserve">Płytki  używane do stabilizacji przegrody nosa po operacjach septoplastyki. Posiadają fabrycznie wykonane podłużne rozcięcie ułatwiające aplikację i wyjęcie płytki. Posiadające fabrycznie wykonane otwory (7 otworów o średnicy 3mm)  umożliwiają ich przyszycie do przegrody nosa. Wykonane są z miękkiego przezroczystego medycznego silikonu – fluoroplastiku. Płytki pakowane są parami, sterylnie, op a'5 par. Grubości:
</t>
  </si>
  <si>
    <t>0,25 mm</t>
  </si>
  <si>
    <t>0,5 mm</t>
  </si>
  <si>
    <t>para</t>
  </si>
  <si>
    <t>9.</t>
  </si>
  <si>
    <t>10.</t>
  </si>
  <si>
    <t>11.</t>
  </si>
  <si>
    <t>12.</t>
  </si>
  <si>
    <t>13.</t>
  </si>
  <si>
    <t>14.</t>
  </si>
  <si>
    <t>15.</t>
  </si>
  <si>
    <t>16.</t>
  </si>
  <si>
    <t>17.</t>
  </si>
  <si>
    <t>18.</t>
  </si>
  <si>
    <t>19.</t>
  </si>
  <si>
    <t>20.</t>
  </si>
  <si>
    <t>21.</t>
  </si>
  <si>
    <t>22.</t>
  </si>
  <si>
    <t>23.</t>
  </si>
  <si>
    <t>Staza uciskowa automatyczna</t>
  </si>
  <si>
    <t>Wieszak do worków na mocz.</t>
  </si>
  <si>
    <t>Zestaw do lewatywy j.u. złożony z worka o pojemności 1750 ml, skalowany w ml, cewnik zakończony miękko wyoblonym zakończeniem i 2 dużymi otworami bocznymi lub kanką, rękawice j.u., serweta, mydło w płynie.</t>
  </si>
  <si>
    <t>Butelka do zbiórki moczu z pokrywą, pojemność 2,5l.</t>
  </si>
  <si>
    <t xml:space="preserve">Pęseta sterylna, plastikowa, 12 cm. </t>
  </si>
  <si>
    <t xml:space="preserve">Golarka medyczna jednorazowego użytku; z pojedynczym ostrzem; ostrze ze stali nierdzewnej pokretej chromem; każda sztuka pakowana indywidualnie w folię; dł. 6,5 cm (±0,5 cm), szerokość głowicy 3,7 cm (±0,3 cm); op a'50 szt. </t>
  </si>
  <si>
    <t>rolka</t>
  </si>
  <si>
    <t>Staza gumowa, bezlatksowa, w rolce; rolka a'25 szt.</t>
  </si>
  <si>
    <t>Pojnik plastikowy 300 ml.</t>
  </si>
  <si>
    <t>Szpatułka drewniana, jałowa, op. a'100 szt.</t>
  </si>
  <si>
    <t>Pojemnik na śluz 15 ml, sterylny.</t>
  </si>
  <si>
    <t>Urządzenie do przecinania tabletek na mniejsze części.</t>
  </si>
  <si>
    <t>Pojemnik na śluz 40 ml, sterylny.</t>
  </si>
  <si>
    <t>Dyspenser do kieliszków. Wykonany z polimetakrylanu metylu (PMMA). Trwały i odporny na zarysowania, możliwy do zamontowania na ścianie lub wózku medycznym, dołączona pokrywka zabezpieczająca.</t>
  </si>
  <si>
    <t>Kruszarka do leków. Przeźroczysta obudowa, maksymalna ilość kieliszków do przechowania –  90 szt.  Wymiary zewnętrzne: 50 x 395 mm.</t>
  </si>
  <si>
    <t>Worek na wymiociny, przezroczysty, z podziałką, z zabezpieczeniem przed wylaniem.</t>
  </si>
  <si>
    <t>Kieliszki plast. j.u. 30 ml z podziałką, op. a'90 szt.; kieliszki kompatybilne z dyspenserem z pozycji 13.</t>
  </si>
  <si>
    <t>Pojemniki na mocz 100-120 ml, niejałowy.</t>
  </si>
  <si>
    <t>Pojemniki na mocz, 100-120 ml, jałowy.</t>
  </si>
  <si>
    <t>Pojemnik na kał, 18 ml, z łopatką, indywidualnie pakowany, sterylny.</t>
  </si>
  <si>
    <t>Żel do USG, pojemność 500 ml.</t>
  </si>
  <si>
    <t>Żel do EKG, pojemność 500 ml.</t>
  </si>
  <si>
    <t>Kubek jednorazowego użytku, poj. 200 ml, op. a'100 szt.</t>
  </si>
  <si>
    <t>Ostrza chirurgiczne ze stali nierdzewnej, sterylne, noże pakowane pojedynczo w foli, kompatybilne ze skalpelem Swann Morton, mają posiadać na op. pojedynczym numer ostrza oraz rysunek w skali 1:1 w celu jednoznacznej identyfikacji rozmiaru ostrza. Z nadrukiem serii i daty ważności na pojedynczych opakowaniach. Op. a'100 szt. Rozmiary 10, 11, 12, 15, 20, 21, 22, 23, 24.</t>
  </si>
  <si>
    <t>Zgłębnik żołądkowy, CH 14-18, 100 cm.</t>
  </si>
  <si>
    <t>Zgłębnik żołądkowy, sonda dł. 120-130 cm, sterylny, jednorazowy CH 14, 16, 18.</t>
  </si>
  <si>
    <t>Zgłębnik żołądkowy ze zintegrowaną zatyczką, 100% silikon, skalowany co 1 cm, na całej długości nitka RTG, dł. 120 cm, CH 12-20.</t>
  </si>
  <si>
    <t>Zatyczka do cewnika urologicznego.</t>
  </si>
  <si>
    <t>Zestaw z pistoletem automatycznym do wykonywania pełnej biopsji gruboigłowej tkanki miękkiej wątroby, nerek i jamy brzusznej z igłą echogeniczną , cylindryczną 360° typu Full Core z możliwością stosowania  pod CT, rozmiar 18G x 20cm + 17G x 16,8cm.</t>
  </si>
  <si>
    <t>Przyrząd do przetaczania płynów infuzyjnych bursztynowy z workiem, pakowany fabrycznie przez producenta w jednym opakowaniu razem z workiem do osłony podawanego płynu przed światłem, worek w kolorze zielonym o wymiarach 210mmx310mm, komora kroplowa wykonana z PP o długości min 60mm (w części przezroczystej), całość wolna od ftalanów (informacja na opakowaniu jednostkowym), igła biorcza ścięta dwupłaszczyznowo wykonana z ABS wzmocnionego włóknem szklanym, zacisk rolkowy wyposażony w uchwyt na dren oraz możliwość zabezpieczenia igły biorczej po użyciu, nazwa producenta bezpośrednio na przyrządzie, opakowanie kolorystyczne folia-papier, sterylny.</t>
  </si>
  <si>
    <t>Przedłużacze do pomp infuzyjnych bez ftalanów, wyposażone w opaskę lub gumkę stabilizującą dren wewnątrz opakowania, dł. drenu 150 cm, informacja na opakowaniu jednostkowym o pojemności resztkowej, sterylne.</t>
  </si>
  <si>
    <t>Laparoskopowy ewakuator dymu wraz z filtrem, pasywny, do użytku przy pracy z energią monopolarną, przepływ na poziomie 6 l/min, przy ciśnieniu 15 mmHg, kodowanie kolorystyczne, jednorazowego użytku, do podłączenia do trokara laparoskopowego za pomocą złącza LUER LOCK.  W zestawie specjalna klamra do mocowania filtra do obłożenia operacyjnego na wybranym poziomie 25 szt./op.</t>
  </si>
  <si>
    <t>Laparoskopowy ewakuator dymu wraz z filtrem, pasywny, dedykowany do zabiegów laparoskopowych, z użyciem zaawansowanych technik elektrochirurgicznego preparowania tkanek i zamykania naczyń,  do użytku przy pracy z energią monopolarną, bipolarną, ultradźwiekami i laserem, przepływ na poziomie 8 l/min, przy ciśnieniu 15 mmHg, kodowanie kolorystyczne, jednorazowego użytku, do podłączenia do trokara laparoskopowego za pomocą złącza LUER LOCK. W zestawie specjalna klamra do mocowania filtra do obłożenia operacyjnego na wybranym poziomie 25 szt./op.</t>
  </si>
  <si>
    <t>Narzędzie laparoskopowe, 4 - częściowe, monopolarne, chwytne oraz preparacyjne typu MIXTER (obie bransze ruchome oraz poprzecznie fakturowane), końcówka zagięta na końcu pod kątem 90 stropni, dł. całkowita bransz 15 mm. Rączka narzędzia z podłączeniem HF, posiadająca blokadę dolną odłaczalną, co daje możliwość pracy jako rączka bez blokady, śr. 5 mm, dł. 330 mm. Obowiązkowo narzędzie dostepne w wersji długiej o dł. 450 mm oraz z min. 4 rodzajami innych typów rączek 1 szt/op.</t>
  </si>
  <si>
    <t>Narzędzie laparoskopowe grasper bipolarny okienkowy, jednorazowego użytku, obrotowy 360 stopni, śr. 5 mm, dł. 330 mm, opakownie jednostkowe wykonane ze sztywnego tworzywa TYVEK, zabezpieczającego przed przypadkowym uszkodzeniem, w komplecie odłączalny kabel bipolarny. Obowiązkowo dostępna również wersja narzędzia o śr. 3 mm. Możliwość oferowania narzędzia w wersji z rękojeścią sterującą narzędzia wyposażoną w 3 przyciski, posiadającą 2 bransze ruchome oraz ostrze wysuwane do przodu po zamknięciu narzędzia i uruchomieniu funkcji koagulacji, a następnie cofające się do pozycji wyjściowej (schowanej). Części ruchome, wysuwane podczas pracy są całkowicie zaizolowane. Narzędzie zapakowane w sztywne opakowanie TYVEK, dające pełną gwarancję sterylności i bezpieczeństwa mechanicznego narzędzia 5 szt./op.</t>
  </si>
  <si>
    <t>Narzędzie laparoskopowe disektor (preparator) bipolarny typu MARYLAND jednorazowego użytku, obrotowy 360 stopni, obie bransze ruchome, rozwarcie bransz 50 stopni, rękojeść sterująca narzędzia bez blokady, dł. 330 mm, śr. 5 mm. Narzędzie zapakowane w sztywne opakowanie TYVEK, dające pełną gwarancję sterylności i bezpieczeństwa mechanicznego, narzędzie zintegrowane na stałe z kablem bipolarnym dwu wtykowym, który stanowi komplet do każdego narzędzia 10 szt.op.</t>
  </si>
  <si>
    <t>Zamknięty jednorazowy system do kontrolowanej zbiórki luźnego stolca wyposażony w: silikonowy rękaw o długości 167 cm z wbudowaną w strukturę silikonu na całej długości substancją neutralizującą nieprzyjemne zapachy; balonik retencyjny z niebieską kieszonką dla umieszczenia palca wiodącego; port do napełniania balonika retencyjnego z dwoma sygnalizatorami, z których jeden wypełnia się, gdy balonik osiągnie wielkość optymalną dla pacjenta. Port do irygacji umożliwiający także doodbytnicze podanie leków, z klamrą zamykającą światło drenu w celu utrzymania leku w miejscu podania. System zawiera port do pobierania próbek stolca w kolorze niebieskim, pasek koralikowy do podwieszania kompatybilny z ramami łóżek szpitalnych i z miejscem na opis. System przebadany klinicznie (ocena bezpieczeństwa stosowania systemu do 29 dni), czas utrzymania systemu do 29 dni, biologicznie czysty. W zestawie 1 nieprzezroczysty worek do zbiórki stolca z okienkiem podglądu, o pojemnośći 1000 ml, z zastawką zabezpieczającą przed wylaniem zawartości, skalowany co 25 ml oraz z filtrem węglowym.</t>
  </si>
  <si>
    <t xml:space="preserve">Zestaw do drenażu opłucnej:
- sucha zastawka z funkcją wychyłową informująca o prawidłowym umieszczeniu cewnika
- płynna regulacja siły ssania za pomocą pokrętła w zakresie od 0 do 45 cm H2O z dodatkowym wskaźnikiem informującym o rzeczywistej sile ssania (wydolności zewnętrznego źródła próżni)
- wyskalowana komora na wydzielinę o pojemności 1000 ml z zaworem spustowym z możliwością podłączenia worka o pojemności 1000 ml
- automatyczne zawory bezpieczeństwa ciśnienia dodatniego oraz wysokiego ujemnego,
- gruszka informująca o stanie rozprężenia płuca i umożliwiająca dodatkową ewakuację płynu,
- monitor przecieku powietrza od 1 do 7
- port bezigłowy w komorze kolekcyjnej do pobierania próbek
- przystosowany do zawieszenia na łóżku
- zestaw sterylny, jednorazowego użytku.
</t>
  </si>
  <si>
    <t>Wkłady workowe o pojemności 1000/2000 ml, (średnica 12,5 cm.,dla 1000 ml i 13,2 cm dla 2000 ml) uszczelniane automatycznie po uruchomieniu ssania bez konieczności wciskania wkładów w kanister; wymiana wkładu bez odłączania drenu łączącego wkład z kanistrem lub źródłem ssania, wymagająca jedynie odłączenia drenu pacjenta; wyposażone w uchwyt w postaci pętli o szer. min. 5,5 cm do wygodnego demontażu, wyposażone w skuteczny filtr przeciwbakteryjny i zastawkę zabezpieczającą źródło ssania przed zalaniem; brak innych króćców na pokrywie poza króćcem pacjenta z możliwością jego zamknięcia po napełnieniu wkładu; obrotowy króciec o konstrukcji schodkowej (średnica wewn. min 7 mm); szeroki, zamykany port do wkładania saszetek żelujących; z pokrywą wyposażoną w wewnętrzny kanał ssący dla współpracy z kanistrami ze zintegrowanym króćcem ssącym; worek z poliolefiny bez zawartości PCV, kompatybilny z posiadanym przez Zamawiajacego systemem Serres.</t>
  </si>
  <si>
    <t>Wkłady workowe z żelem o pojemności 2000 ml, średnica pokrywy 13,2 cm uszczelniane automatycznie po uruchomieniu ssania bez konieczności wciskania wkładów w kanister; wymiana wkładu bez odłączania drenu łączącego wkład z kanistrem lub źródłem ssania, wymagająca jedynie odłączenia drenu pacjenta; wyposażone w uchwyt w postaci pętli o szer. min. 5,5 cm do wygodnego demontażu,wyposażone w skuteczny filtr przeciwbakteryjny zabezpieczający jednocześnie źródło ssania przed zalaniem; brak innych kroćców na pokrywie poza kroćcem pacjenta  z możliwością jego zmkniecia po napelnieniu wkladu, obrotowy króciec o konstrukcji schodkowej (srednica wew.min 7 mm.), szeroki, zamykany port do wkładania saszetek żelujących , z pokrywą wyposazoną w wewnetrzny kanał ssacy dla wspólpracy z kanistarami ze zintegrowanym króćcem ssącym, mocny worek z poliolefiny, bez zawartosci PCV, kompatybilny z posiadanym przez Zamawiajacego systemem Serres</t>
  </si>
  <si>
    <t>Saszetki z proszkiem żelującym 25 g, proszek żelujący płyny o wadze odpowiadającej od 40 do 200 wagi własnej, wykonane z rozpuszczalnego tworzywa niewymagającego rozrywania i przesypywania przed użyciem.</t>
  </si>
  <si>
    <t>Sterylny dren do odsysania, długość 200 cm, średnica 7 mm, zakończenia typu żeńskiego z dodatkowym wyjmowanym łącznikiem do cewnika, podwójne opakowanie typu folia/folia-papier.</t>
  </si>
  <si>
    <t>Sterylny dren do odsysania, długość 380 cm, średnica 7 mm, zakończenia typu żeńskiego z wewnętrznymi pierścieniami uszczelnijacymi, podwójne opakowanie typu folia/folia-papier.</t>
  </si>
  <si>
    <t>Zestaw z bezigłowym zaworem dostepu naczyniowego,z przedłużką  do wielokrotnego kontaktu z krwią, lipidami, chemioterapeutykami, chlorheksydyną i alkoholami, z pojedynczym przedłużaczem o długości 9 cm, z jednym zaciskiem ślizgowym, o objętości wypełnienia 0,15 ml. Dren zakończony bezigłowym urządzeniem dostępu naczyniowego bez mechanicznych części wewnętrznych, z prostym i widocznym torem przepływu (łącznik całkowicie przezierny). Możliwość podłączenia u pacjenta min. przez 7 dni lub 600 aktywacji. Wejście od strony dostępu naczyniowego zabezpieczone protektorem. Sterylny, jednorazowy, pakowany pojedynczo, na każdym opakowaniu nadruk nr serii i daty ważności.  Sterylizacja radiacyjna.</t>
  </si>
  <si>
    <t xml:space="preserve">Strzykawka do tuberculiny 1 ml z zamontowaną iglą 26G3/8 – 0,45x10mm,(nasadka brązowa), ostrze śródskórne, skala co 0,01ml. Cylinder i tlok wykonane z polipropylenu, przezroczysty-dokladnie pokazujący zawartość, natluszczone olejem silikonowym. Wyraźna czytelna skala, trawala, niezmywalna. Rondo tłoka ściśle przylegające do ścian strzykawki o płynnym przesuwie z uszczelką niezawierającą lateksu. Sterylizowna EO. Opakowanie  120 szt. </t>
  </si>
  <si>
    <t>Bezpieczne igły do wstrzykiwaczy insulinowych 30 G 0,30 mm x 5 mm, sterylne po użyciu igła bezpiecznie zamknięta w plastikowej osłonce chroniącej przed zakłuciem (z obu stron : od strony pacjenta i od strony wstrzykiwacza), kompatybilne z wstrzykiwaczami większości producentów -  kompatybilność potwierdzona certyfikatem. Sterylizowane radiacyjnie.(pak. po 100 szt.)</t>
  </si>
  <si>
    <t>Przyrząd do przetaczania płynów i żywienia pozajelitowego do pompy infuzyjnej. Silkonowa wstawka na drenie. Komora kroplowa dwuczęściowa (dolna część miekka, górna twarda i wysoce przejrzysta). Nie zawiera ftalanów. Zacisk rolkowy z miejscem na osłonięcie kolca aparatu po użyciu i na podwieszenie końcówki drenu.</t>
  </si>
  <si>
    <t>Bezpieczna igła Hubera. Wskazana do podawania płynów, leków i pobierania krwi przez chirurgicznie wszczepiony port naczyniowy. Bezpieczna igła Hubera do uzyskiwania dostępu do urządzeń do wstrzyknięć podciśnieniowych. Umożliwia wstrzyknięcie środków kontrastowych.  Teksturowany uchwyt obrotowy i  łatwy do uchwycenia, aby umożliwić manewrowanie i ustawienie cewnika w celu zapewnienia wygodnego i odpowiedniego opatrunku w miejscu wkłucia. Miękka podstawa  pod mocowaniem, przezroczysta plastikowa podstawa. Rozmiary do wyboru przez Zamawiającego: 19 Ga.X 0.75"(19mm), 19 Ga. X 1"(25mm), 19 Ga. X 1.5"(38mm), 20 Ga. X 0.75"(19mm), 20 Ga. X 1"(25mm), 20 Ga. X 1.5"(38mm), 22 Ga. X 0.75"(19mm),  22 Ga. X 1"(25mm),  22 Ga. X 1.5"(38mm).</t>
  </si>
  <si>
    <t>Bezpieczna Igła  Hubera. Teksturowany uchwyt obrotowy i  łatwy do uchwycenia, aby umożliwić manewrowanie i ustawienie cewnika w celu zapewnienia wygodnego i odpowiedniego opatrunku w miejscu wkłucia. Miękka podstawa pod mocowaniem, przezroczysta plastikowa podstawa. Rozmiary do wyboru przez Zamawiającego: 19Ga.x05" (12.7mm), 19Ga.x0.75"(19mm),  19Ga.x1" (25mm),  19Ga.x1.5"(38mm),  20Ga.x0.5"(12.7mm),  20Ga.x0.75"(19mm),  20Ga.x1"(25mm), 20Ga.x1.5"(38mm), 22Ga.x0.5"(12.7mm),  22Ga.x0.75"(19mm), 22Ga.x1"(25mm),  22Ga.x1.5"(38mm).</t>
  </si>
  <si>
    <t>Cewnik urologiczny typ Nelaton CH 06-24, wykonany z PCV, dł. 40 cm, 2 otwory boczne oraz zamknięty koniec.</t>
  </si>
  <si>
    <t>Cewnik urologiczny typu Foley dwudrożny z balonikiem min. 5-10 ml, dł. 40 - 50 cm, plastikowa zastawka w porcie do napełniania balonu, sterylny, jendorazowego użytku. Lateksowy, silikonowany z końcówkami kodowanymi kolorem.CH 12-28</t>
  </si>
  <si>
    <t>Cewnik urologiczny typu Foley trójdrożny z balonikiem min. 30-50 ml, dł. 40 - 50 cm, plastikowa zastawka w porcie do napełniania balonu, sterylny, jendorazowego użytku. Lateksowy, powlekany silikonem z końcówkami kodowanymi kolorem.CH 16-26</t>
  </si>
  <si>
    <t>Cewnik do odsysania górnych dróg oddechowych z odpowiednim oznaczeniem kolorystycznym i numerycznym dla danego rozmiaru na kolektorze. Rozmiary CH od 6-18. Cewniki posiadający otwór centralny i dwa naprzeciwległe otwory. Długość dla CH 6-8 - 40-50cm, dla CH 10-18 - 50-60cm.</t>
  </si>
  <si>
    <t>Cewnik urologiczny typu Tiemann  CH 8-24, wykonany z PCV, długość min, 40 cm, 2 otwory boczne oraz zamknięty zagięty koniec.</t>
  </si>
  <si>
    <t>24.</t>
  </si>
  <si>
    <t>25.</t>
  </si>
  <si>
    <t>26.</t>
  </si>
  <si>
    <t>27.</t>
  </si>
  <si>
    <t>28.</t>
  </si>
  <si>
    <t>29.</t>
  </si>
  <si>
    <t>30.</t>
  </si>
  <si>
    <t>Zestaw do infuzji do pompy objętościowej Medima Line ST10, DEHP i latex free, dł. 285 cm, zawór rolkowy, komora kroplowa 20 kropel / ml, filtr 15 mikrometra z  , zawór blokujący przepływ po wyjęciu zestawu z pompy. Opakowanie zbiorcze: 110 szt.</t>
  </si>
  <si>
    <t>Taśma mocująca do rurek ustnych lub nosowych dla dzieci i dorosłych, poliuretanowa, jednorazowego użytku, długość 54 cm (21"); 1 op x 10 szt. W opakowaniu zbiorczym, możliwość zamawiania po 10. szt.</t>
  </si>
  <si>
    <t>Taśma mocująca do rurek tracheostomijnych z zapięciem na rzep, bawełniano-welkronowa. Kolor: cielisty. Rozmiar: niemowlę/dziecko 340 mm (13"); dziecko/dorosły 490 mm (20"); dorosły b. duży 590 mm (23"); 1 op x 10 szt.</t>
  </si>
  <si>
    <t>Zestaw do szybkiej konikotomii dla dorosłych. Pakowany na tacce, jednorazowego użytku, sterylny z kaniulą ID 4mm. Anatomicznie ukształtowana kaniula dostosowuje się do koształtu tchawicy dzięki "efektowi pamięci". Specjalnie zaostrzona igła sprawia, że nacięcie skalpelem jest zbędne a takżę minimalizująca ryzyko krwawienia. Stoper zapobiegający wprowadzeniu igły zbyt głęboko i redukujący ryzyko przebicia tylnej ściany tchawicy.</t>
  </si>
  <si>
    <t>Zestaw cewników naczyniowych permanentnych, miękkie, wykonane z Carbothanu, z mufą „dakronową”, kształt kanałów „podwójne D”; kształt wylotu cewnika "Stagard Tip"; końcówki cewnika silikonowe z nadrukiem objętości wypełnienia na ramionach. Wymagane rozmiary:14,5 Fr i dł. do mufy 19 cm; 23 cm; 28 cm; 33 cm; 55 cm</t>
  </si>
  <si>
    <t>Filtr/linia do monitorowania CO2 z dodatkiem Nafionu, ustno - nosowe do pomiaru kapno w technologii Microstream dla dorosłych , przeznaczone do niezaintubowanych pacjentów  do krótkoterminowego stosowania, wyposażone w zintegrowane złącze tlenu o długości minimum 200 cm , możliwość jednoczesnego pobierania próbkowania z ust jak i jamy nosowej</t>
  </si>
  <si>
    <t>Czujnik do pomiaru głębokości uśpienia , kompatybilny z samodzielnym systemem monitorowania  BIS VISTA oraz z modułami BISx,jednopacjentowy</t>
  </si>
  <si>
    <t>Zestaw cewników czasowych z ramionami zakrzywionymi lub prostymi, trójkanałowy, z ramionami zakrzywionymi pod kątem 180 stop. o maksymalnej wysokości do 4 cm, zmodyfikowany kształt światła "podwójne D", szczeliny laserowo wycinane, końcówki cewnika silikonowe z nadrukiem objętości wypełnienia na ramionach. Wymagane  średnice i rozmiary:   12 Fr i dł. 13 cm; 16 cm; 20 cm; 24 cm;
W skład zestawu wchodzi: poliuretanowy cewnik nieprzepuszczający promieni RTG z obrotowymi przeźroczystymi skrzydełkami mocującymi, igła wprowadzająca 18, prowadnica J prosta; rozszerzacze; samoprzylepny opatrunek na ranę; 3 nasadki; sterylne obłożenie;</t>
  </si>
  <si>
    <t>Zestaw cewników czasowych wysokoprzepływowych z ramionami prostymi lub zakrzywionymi pod kątem 180 stop. o maksymalnej wysokości do 4 cm, konfiguracja "podwójne D", atraumatyczna końcówka, szczeliny laserowo wycinane, końcówki cewnika silikonowe z nadrukiem objętości wypełnienia na ramionach. Wymagane  średnice i rozmiary: 13,5 Fr i dł. 13,5cm; 16 cm; 19,5 cm;  24cm.
W skład zestawu wchodzi: poliuretanowy cewnik nieprzepuszczający promieni RTG z obrotowymi przeźroczystymi skrzydełkami mocującymi, igła wprowadzająca 18, prowadnica J prosta; rozszerzacze; samoprzylepny opatrunek na ranę; 2 nasadki; sterylne obłożenie;</t>
  </si>
  <si>
    <t>Zestaw cewników czasowych z ramionami prostymi lub zakrzywionymi pod kątem 180 stop. o maksymalnej wysokości do 4 cm, konfiguracja "podwójne D", atraumatyczna końcówka, szczeliny laserowo wycinane, końcówki cewnika silikonowe z nadrukiem objętości wypełnienia na ramionach. Wymagane  średnice i rozmiary: 11,5 Fr i dł.  13,5cm; 16 cm; 19,5 cm;  24cm.
W skład zestawu wchodzi: poliuretanowy cewnik nieprzepuszczający promieni RTG z obrotowymi przeźroczystymi skrzydełkami mocującymi, igła wprowadzająca 18, prowadnica J prosta; rozszerzacze; samoprzylepny opatrunek na ranę; 2 nasadki; sterylne obłożenie;</t>
  </si>
  <si>
    <t>Zestaw cewników czasowych z ramionami prostymi lub zakrzywionymi pod kątem 180 stop. o maksymalnej wysokości do 4 cm, konfiguracja "podwójne D", atraumatyczna końcówka, szczeliny laserowo wycinane, końcówki cewnika z nadrukiem objętości wypełnienia na zaciskach. Wymagane  średnice i rozmiary:   12 Fr i dł.  30cm.
W skład zestawu wchodzi: poliuretanowy cewnik nieprzepuszczający promieni RTG z obrotowymi przeźroczystymi skrzydełkami mocującymi, igła wprowadzająca 18, prowadnica J prosta; rozszerzacze; samoprzylepny opatrunek na ranę; 2 nasadki; sterylne obłożenie;</t>
  </si>
  <si>
    <t>Butelka silikonowa REDONA  150 – 200 ml, ze skalowaniem co 10 ml do oceny pojemności butelki,  przeźroczysta, jednorazowego użytku. Kompatybilna z drenami o różnych rozmiarach, do drenażu ran pooperacyjnych. Butelka wyposażona jest w zapinkę do zawieszania.</t>
  </si>
  <si>
    <t>Zestaw dowysokociśnieniowego drenażu ran pooperacyjncyh. • plastikowa, przeźroczysta butelka, wykonana z nietłukącego się, mocnego i lekkiego tworzywa
• wyraźny wskaźnik zassania podciśnienia /wielkość podciśnienia początkowego - 900 mbar
• wysoki stopień dokładności pomiaru odsysanej wydzieliny - skalowanie z dokładnością co 10 ml do pełnej pojemności butelki, dokładność co 10 ml do 50 ml oznaczona także dodatkowo w dwóch miejscach
• łącznik large-lock, umożliwiający w razie potrzeby odkręcenie drenu łączącego i wymianę butelki na nową
• dren łączący o długości 125 cm z uniwersalną końcówką do drenów Redona o rozmiarach CH 06 do CH 18, zabezpieczony dodatkowo foliową taśmą stabilizacyjną
• dwie wygodne klemy zaciskowe typu przesuwnego (do próżni i do wydzieliny)
• własny, uniwersalny system podwieszania
• dostępne opcje pełnych zestawów (butelka ssąca plus dren łączący oraz dren Redona o dł. 800 mm
z trokarem), a także same butelki wymienne
• sterylny, pakowany podwójnie ; * butelka 600 ml z drenem łączonym.</t>
  </si>
  <si>
    <t>Pojemnik ssący typu mieszek o pojemności 400,250,100,50ml z drenem łączącym o długości 10-20cm,z uniwersalną, docinaną końcówką silikonową do drenów Redona o rozmiarach CH6-CH18 oraz klamrą zaciskową, własnego systemu podwieszania do ram łóżka. Mieszek wykonany z PCV, z zastawką antyrefluksyjną oraz czerwonym zaworem bezpieczeństwa typu save umożliwiającym ponowne wytworzenie podciśnienia bez konieczności rozłączania zestawu. Mieszek skalowany precyzyjnie co 40ml. Dodatkowa skala na dnie pojemnika. Sterylny, pakowany podwójnie- opakowanie zewnętrzne papier-folia, wewnętrzne folia.</t>
  </si>
  <si>
    <t>Dreny typu Redona do czynnego drenażu ran chirurgicznych, perforowane od dystalnego końca, nitka rtg, sterylne, pakowane pojedynczo w papier-folię CH 12 dł. 800 mm, CH 12 dł. 1700 mm, CH 14 dł. 700 mm, CH 14 dł. 800 mm, CH 14 dł. 1700 mm, CH 16 dl. 700 mm, CH 16 dł. 1700 mm, CH 18 dł. 700 mm.</t>
  </si>
  <si>
    <t>Zestaw do niskociśnieniowego drenażu ran składający się : pojemnika ssącego typu mieszek o pojemności 250ml, drenu łączącego o długości 125cm z uniwersalną, docinaną końcówką silikonową do drenów Redona o rozmiarach CH6-CH18 oraz klamrą zaciskową, własnego systemu podwieszania do ram łóżka, drenu Redona wykonanego z polietylenu wraz z trokarem stalowym w rozmiarach CH 8,10,14,16,18. Mieszek wykonany z PCV, z zastawką antyrefluksyjną oraz czerwonym zaworem bezpieczeństwa typu save umożliwiającym ponowne wytworzenie podciśnienia bez konieczności rozłączania zestawu. Mieszek skalowany precyzyjnie co 40ml. Dodatkowa skala na dnie pojemnika. Sterylny, pakowany podwójnie- opakowanie zewnętrzne papier-folia, wewnętrzne folia.</t>
  </si>
  <si>
    <t>Zestaw do niskociśnieniowego drenażu ran składający się : pojemnika ssącego typu mieszek o pojemności 500ml, drenu łączącego o długości 125cm z uniwersalną, docinaną końcówką silikonową do drenów Redona o rozmiarach CH6-CH18 oraz klamrą zaciskową, własnego systemu podwieszania do ram łóżka, drenu Redona wykonanego z polietylenu wraz z trokarem stalowym w rozmiarach CH 10, 12, 14, 16, 18. Mieszek wykonany z PCV, z zastawką antyrefluksyjną oraz czerwonym zaworem bezpieczeństwa typu save umożliwiającym ponowne wytworzenie podciśnienia bez konieczności rozłączania zestawu. Mieszek skalowany precyzyjnie co 40ml. Dodatkowa skala na dnie pojemnika. Sterylny, pakowany podwójnie- opakowanie zewnętrzne papier-folia, wewnętrzne folia.</t>
  </si>
  <si>
    <t>Dren do drenażu klatki piersiowej ze stalowym trokarem. Wykonany z PCV z linią RTG na całej długości, z otworem końcowym oraz dwoma otworami bocznymi naprzemianległymi, skalowany co 2cm, z fabrycznie zamontowanym łącznikiem. Długość 22cm - 37cm w zależności od rozmiaru. Stalowy trokar z uchwytem oraz ostrzem zabezpieczonym osłonką- z oznaczeniem rozmiaru drenu na rączce trokara. Nazwa producenta oraz rozmiar umieszczona na drenie. Pakowany podwójnie: wewnętrzne oraz zewnętrzne opakowanie folia-papier. Rozmiary: CH 8, 10, 12, 14, 16, 18, 20, 22, 24, 28, 32, 36, 40.</t>
  </si>
  <si>
    <t>Zestaw do drenażu niskociśnieniowego. Zestaw zawiera silikonowa butelkę o pojemności 100ml oraz silikonowy dren typu Jackson-Pratt. Transparentna butelka pozwala na wizualną kontrolę drenowanego płynu, dodatkowo wyposażona w zastawkę zapobiegającą cofaniu się płynu oraz uniwersalną zawieszkę do umocowania butelki w dowolnym miejscu. Butelka posiada uniwersalny łącznik schodkowy pozwalający na bezpieczne podłączenie drenu. Dren Jackson-Pratt wykonanym z 100% biokompatybilnego silikonu o długości 60cm z perforacją na końcu drenu, kontrastujący w promieniach RTG na całej długości. Szerokość drenu do wyboru przez Zamawiającego  (3x7mm, 4x10mm oraz 5x13mm).  Sterylny, podwójnie pakowany.</t>
  </si>
  <si>
    <t xml:space="preserve">Pojemnik ssący typu mieszek o pojemności 250ml, drenu łączącego o długości 125cm,z uniwersalną, docinaną końcówką silikonową do drenów Redona o rozmiarach CH6-CH18 oraz klamrą zaciskową, własnego systemu podwieszania do ram łóżka. Mieszek wykonany z PCV, z zastawką antyrefluksyjną oraz czerwonym zaworem bezpieczeństwa typu save umożliwiającym ponowne wytworzenie podciśnienia bez konieczności rozłączania zestawu. Mieszek skalowany precyzyjnie co 40ml. Dodatkowa skala na dnie pojemnika. Sterylny, pakowany podwójnie- opakowanie zewnętrzne papier-folia, wewnętrzne folia. </t>
  </si>
  <si>
    <t xml:space="preserve">Jałowy, nietoksyczny przedłużacz do drenu przeskórnego 12 F 25cm </t>
  </si>
  <si>
    <t>Dren próżniowy do odsysania - φ 7 mm, wewn. Φ 10 mm zewn. Odcinki  -380 cm; odcinkami łączenie płaskie dł. 8 cm, pośrodku możliwość przecięcia; wykonany z tworzywa elastycznegop typu plastik gumowany; zwój dł. 25-30 m.</t>
  </si>
  <si>
    <t>Dren próżniowy do odsysania - φ 7 mm, wewn. Φ 10 mm zewn. Odcinki 170 - 180 cm; odcinkami łączenie płaskie dł. 8 cm, pośrodku możliwość przecięcia; wykonany z tworzywa elastycznegop typu plastik gumowany; zwój dł. 25-30 m.</t>
  </si>
  <si>
    <t>Sterylny zestaw do odsysania, kanka Yankauer 10 G (10CH) bez kontroli odsysania, z bocznymi otworami odbarczającymi, z drenem o długości 300 cm i średnicy wewnętrznej 7 mm, zakończenia typu żeńskiego, , podwójne opakowanie typu folia/folia-papier</t>
  </si>
  <si>
    <t>Zestwaw do drenazu przezskórnego metodą jednostopniową, kateter Pigtail o rozmiarach 9F, 12 F (rozmiar  do wyboru przez Zamawiajacego)</t>
  </si>
  <si>
    <t>Zestaw dwubutlowy plastikowy do drenażu klatki piersiowej sterylny, jednorazowego użytku, pojemność komory kolekcyjnej 3000 ml, regulacyjnej 700ml, zapewniającej siłę ssania min. 20cm H2O, płyta mocująca zapewniająca stabilne położenie butli, zintegrowany wieszak do mocowania butli, wyraźna podziałka co 25ml na komorze kolekcyjnej, możliwość utrzymania stałego oporu zastawki wodnej bez względu na stopień wypełnienia w całym zakresie pojemności, elastyczne dreny nie zapadające się przy podciśnieniu do –350mm Hg, zabezpieczony przed zaginaniem przy ujściu z butli, dren pacjenta o dł. min 150cm, z ryflowanymi nakrętkami do butli ułątwiającymi opróżnianie zestawu.</t>
  </si>
  <si>
    <t>Dreny do dwubutlowego zestawu do drenażu klatki piersiowej, sterylne, jednorazowego użytku, kompatybilne z zestawem plastikowym 3000ml, elastyczne dreny niezapadające się przy podciśnieniu do – 350mm Hg, zabezpieczone przed zaginaniem przy ujściu z butli, dren pacjenta o dł. min 150cm, z ryflowanymi nakrętkami do butli ułątwiającymi opróżnianie zestawu.</t>
  </si>
  <si>
    <t>Wymienna komora kolekcyjna, kompatybilna z zestawem X2P3000, sterylna, jednorazowego użytku, o pojemności 3000 ml, wyarźna podziałka co 25 ml.</t>
  </si>
  <si>
    <t>Łącznik z kolankiem podwójnie obrotowym- podwójnie uszczelnionym, długość 15 cm z dodatkowymi silikonowymi pierścieniami uszczeniającymi od strony pacjenta i układu oddechowego z rościągalna giętka rurą, zatyczka portu do bronhoskopii ośrednicy 9,5mm i portu do odssysania 4mm. Złącze 22M/15F od srtrony pacjenta, 22F/15M (do wyboru przez Zamawiajacego od strony maszyny, przestrzeń rozciągliwa w zakresie 70mm-150mm, sterylny, bez DEHP i BPEA. Piktogram z opisami rozmiarów złączy od strony pacjenta i maszyny.</t>
  </si>
  <si>
    <t>Układ oddechowy dwururowy karbowany do respiratora dla dorosłych, do użycia w warunkach MRI, średnica rur 22mm, rury długości 6 m wykonane z polietylenu, łącznik Y z kolankiem z portem kapno, kolanko odłączalne od  łącznika Y. Jednorazowy, mikrobiologicznie czysty, bez ftalanów , czas użycia do 7 dni, opakowanie foliowe.</t>
  </si>
  <si>
    <t xml:space="preserve">Rurka dwukanałowa dooskrzelowa lewostronna oraz dooskrzelowa prawostronna, mankiet poliuretanowy, mankiet oskrzelowy - kształt S, znaczniki RTG  35, 37, 39 , 41  x 1 szt.
rurki dwuoskrzelowe mają posiadać dwa znaczniki RTG na dystalnym końcu przed mankietem oskrzelowym i przy wejsciu do tchawicy.
</t>
  </si>
  <si>
    <t>Zestaw do ciągłych blokad nerwów obwodowych    zawierający : osadzony na igłę cewnik 19 G z trzema wtopionymi kontrastującymi pasami, znacznikami długości i centralnym otworem; Izolowana igła 25 G długości 19 cm ze zintegrowanym kabelkiem elektrycznym do neurostymulatora i drenikiem infuzyjnym; Przesuwny uchwyt, umożliwiający wprowadzenie igły wraz z cewnikiem w okolice nerwu, uchwyt blokuje się na igle po ściśnięciu; Zatrzaskowy łącznik do cewnika Filtr wraz z systemem mocowania go do skóry; Drenik infuzyjny dł. 30 cm; Samoprzylepna etykieta, wskazująca, w jakim miejscu znajduje się cewnik; Cewnik i igła widoczne w USG; Rozmiar: igła 25 G /190 mm, cewnik 19G/188mm; Szlif igły do wyboru przez Zamawiającego 15o lub 30o.</t>
  </si>
  <si>
    <t>Igły do znieczuleń podpajeczynówkowych Igła do znieczuleń podpajęczynówkowych (typu Pencil Point 25G i 27G dł. 88mm posiadająca pryzmat w uchwycie igły sygnalizujący pojawienie się płynu m-r zmiany barwy oraz uchwyt w eliptycznym kształcie z czterema okienkami i strzałką wskazującą położenie otworów w igle), pakowana razem z prowadnicą, dl. 35mm</t>
  </si>
  <si>
    <t>Pencan-Igły do znieczuleń podpajeczynówkowych Igła do znieczuleń podpajęczynówkowych (typu Pencil Point 25G i 27G dł. 103mm posiadająca pryzmat w uchwycie igły sygnalizujący pojawienie się płynu m-r zmiany barwy oraz uchwyt w eliptycznym kształcie z czterema okienkami i strzałką wskazującą położenie otworów w igle), pakowana razem z prowadnicą, dl. 35mm</t>
  </si>
  <si>
    <t>Spinocan Igły do znieczuleń podpajeczynówkowych Igła do znieczuleń podpajęczynówkowych typu Quincke 25, 26, 27G dł. 120 mm posiadająca pryzmat w uchwycie igły sygnalizujący pojawienie się płynu m-r zmiany barwy oraz uchwyt w eliptycznym kształcie z czterema okienkami i strzałką wskazującą położenie otworów w igle. z prowadnicami dł. 35mm</t>
  </si>
  <si>
    <t>Igły do znieczuleń podpajeczynówkowych Igła do znieczuleń podpajęczynówkowych typu Pencil Point 25G dl. 156,5mm  posiadająca pryzmat w uchwycie igły sygnalizujący pojawienie się płynu m-r zmiany barwy oraz uchwyt w eliptycznym kształcie z czterema okienkami i strzałką wskazującą położenie otworów w igle), pakowana razem z prowadnicą, dl. 35mm</t>
  </si>
  <si>
    <t>Igła do znieczuleń podpajęczynówkowych ze specjalnym dwupłaszcyznowym szlifem typu atraucan.Przednia część szlifu tnąca tylna część rozpychająca włókna opony. Pakowana razem z prowadnicą . Rozmiar 26G/88mm.</t>
  </si>
  <si>
    <t>Zestaw do połączonego znieczulenia podpajęczynówkowego i zewnątrzoponowego (CSE) wyposażony w: -  igłę podpajęczynówkową Pencil Point 27Gx138,5 mm, - igłę zewnątrzoponową 18Gx 88 mm z dodatkowym okienkiem do przejścia igły pp, - cewnik zewnątrzoponowy, wykonany z poliamidu, 0,85 x 0,45 mm, długość 1000 mm, tulejka założona na cewniku ułatwia wprowadzenie go do igły Tuohy, czytelne niebieskie znaczniki długości całkowicie wtopione w materiał cewnika, - zatrzaskowy łącznik filtra z cewnikiem zewnątrzoponowym, - L.O.R. strzykawka, 10 ml, niezawierająca lateksu, końcówka luer, - płaski filtr zewnątrzoponowy, 0,2 µm, objetość wypełnienia 0,45 ml, wytrzymałość ciśnieniowa do 7 bar, - mocowanie filtra do skóry pacjenta, - dodatkowo mocowanie cewnika w miejscu wkłucia, - system blokowania igły podpajęczynówkowej, zapewnia bezpieczeństwo i łatwe zablokowanie igły podpajęczynówkowej i igle Tuohy po udanej punkcji opony twardej. Pozwala na swobodny obrót igły podpajęczynówkowej nawet gdy ta jest zablokowana.</t>
  </si>
  <si>
    <t>Igły do identyfikacji i znieczulenia nerwów obwodowych przy pomocy stymulatora Stimuplex  pod kontrolą USG. Igły ze znacznikami USG na całym obwodzie igły. Dren do podania leku 50cm bez DEHP i kabelel przyłaczeniowy do stymulatora. Rozmiary  0,7x35mm, 0,7x50mm, 0,7x 80mm, 0,9x100mm, 0,9x150mm.</t>
  </si>
  <si>
    <t>Pompa elastomerowa z wewnętrznym rozszerzalnym teleskopowym rdzeniem z kanałami do wprowadzenia leku, otoczonym elastomerową silikonową membraną stanowiąca zbiornik na lek; dren o trójkątnym wewnętrznym świetle z filtrem na linii infuzyjnej i  z klamrą zaciskową do odcięcia przepływu; filtr cząsteczkowy 1,2 µm z odpowietrznikiem i reduktorem przepływu; pokrowiec na pompę dla pacjenta;Zawnetrzna powłoka miekka odporna na uszkodzenie. Pompa z możliwościa wypełnienia w zakresie od 135ml do 295ml  z prędkością uwalniania leku 5 ml/h    (czas uwalniania leku od 27 godz. do 59 godz.). Dokładnośc pompy +/_15% deklarowana przez producenta.</t>
  </si>
  <si>
    <t>Zestaw do wkłuć centralnych. Cewnik jednoświatłowy. Długość 15 cm i 20 cm. Średnica 14 G. Prowadnica niklowo tytanowa odporna na złamania. Zestaw w wersji z igłą V umożliwiającą włożenie prowadnicy bez odłączania strzykawki i z igłą prostą 18G/70mm. Zamknięcia kanałów automatycznymi bezigłowymi zastawkami. Skalpel, strzykawka 3- częściowa 5 ml, rozszerzadła.</t>
  </si>
  <si>
    <t>Skala wielorazowa do pomiaru OCŻ wykonana z tworzywa, łatwa do utrzymywania w czystości. Uchwyt pozwalający na zmianę wysokości mocowania. Wskazówka punktu 0. Wgłębienie na dren aparatu do OCŻ z efektem powiększania</t>
  </si>
  <si>
    <t>Linie do pomiaru OCŻ. Momora kroplowa dwuczęsciowa. Odpowiednik z filtrem p/bakteryjnym w komorze kroplowej. Długość drenu do skali 100 cm. Kranik trójdrożny. Odpowietrznik z filtrem p/bakteryjnym na końcu drenu do skali. Zakończenie lock przezroczyste</t>
  </si>
  <si>
    <t>Zestaw do wkłuć centralnych. Cewnik dwuświatłowy. Długość 15cm i 20 cm, średnica 7F. Rozmiar kanałów 2 x 16G. Prowadnica niklowo tytanowa odporna na złamania. Zestaw w wersji z igłą V umożliwiającą włożenie prowadnicy bezodłączania strzykawki i z igłą prostą 18G/70mm. Zamknięcia kanałów automatycznymi bezigłowymi zastawkami. Skalpel, strzykawka 3-częściowa 5 ml, rozszerzadła.</t>
  </si>
  <si>
    <t>Zestaw do wkłuć centralnych. Cewnik trójświatłowy. Długość 15cm i 20 cm, średnica 7F. Rozmiar kanałów 16/18/18G. Prowadnica niklowo tytanowa odporna na złamania. Zestaw w wersji z igłą V umożliwiającą włożenie prowadnicy bezodłączania strzykawki i z igłą prostą 18G/70mm. Zamknięcia kanałów automatycznymi bezigłowymi zastawkami. Skalpel, strzykawka 3-częściowa 5 ml, rozszerzadła.</t>
  </si>
  <si>
    <t>Zestaw do wkłuć centralnych. Cewnik czteroświatłowy. Długość 15cm i 20 cm, średnica 7F. Rozmiar kanałów 16/18/18/14G. Prowadnica niklowo tytanowa odporna na złamania. Zestaw w wersji z igłą V umożliwiającą włożenie prowadnicy bezodłączania strzykawki i z igłą prostą 18G/70mm. Zamknięcia kanałów automatycznymi bezigłowymi zastawkami. Skalpel, strzykawka 3-częściowa 5 ml, rozszerzadła.</t>
  </si>
  <si>
    <t>Zestaw do infuzji dożylnej typu exadrop, do precyzyjnej podaży płynów infuzyjnych ma posiadać zastawkę antyzwrotną na końcu drenu, regulator w kształcie koła  z ząbkowana krawędzią z łatwością przestawienia jedną ręką, miejsce przy regulatorze na podwieszenie końcówki drenu w trakcie wypełniania</t>
  </si>
  <si>
    <t>Łącznik  bezigłowy z barierą mikrobiologiczną z podwójnym systemem zabezpieczenia: podzielna membrana i tempa końcówka wewnętrzna, bez elementów metalowych i lateksu, łącznik neutralnego rozłączania- nie wywiera wpływu na ciśnienie wewnątrzcewnikowe, końcówka luer-lock zabezpieczona nasadką, objętość od 0,04 do 0,06ml, przepływ 165-185 ml/min, do stosowania przez 7 dni, ilość aktywacji 600 (potwierdzone raportem z badań klinicznych). Droga przepływu laminarna. Przystosowany do wielokrotnego toczenia krwi i tłuszczów. Pakowany pojedynczo, sterylny.</t>
  </si>
  <si>
    <t>Rampy do wkłuć centralnych z 3 kranikami z 4 portami bezigłowymi posiadające zastawkę bezzwrotną (przy podaniu leku nie cofa się płyn infuzyjny do drenu), przestrzeń martwa systemu 1,0-1,2 ml,  dł. systemu 12-15cm, szybkość przepływu przez porty bezigłowe 165-185ml/min., ilość aktywacji 600, do stosowania przez 7 dni (potwierdzone raportem z badań klinicznych). Kontakt z krwią, lipidami, chemioterapeutykami, chlorhexydyną i alkoholem.</t>
  </si>
  <si>
    <t>Rampy do wkłuć centralnych z 5 kranikami z 6  portami bezigłowymi posiadające zastawkę bezzwrotną (przy podawaniu leku nie cofa się płyn infuzyjny do drenu) + dren dł.50cm,przestrzeń martwa systemu  4,5-4,9ml, dł. system w linii prostej 73cm, szybkość przepływu przez porty bezigłowe 165-185ml/min., ilość aktywacji 600, do stosowania przez 7 dni (potwierdzone raportem z badań klinicznych). Kontakt z krwią, lipidami, chemioterapeutykami, chlorhexydyną i alkoholem.</t>
  </si>
  <si>
    <t>Uchwyt do ramp. Uchwyt pozwalający zamocować rampę do stojaka, ramy łóżka,szyny. Wykonany z lekkiego metalu, pomalowanego proszkowo o wym.10,5 cm x 7,00 cm. Długa śruba mocująca min. 6 cm, zakończona główką z wcięciami w celu łatwego uchwytu. Małe śruby mocujące rampę zakończone małymi główkami z nacięciami. Przy zainstalowanym uchwycie możliwość ustawienia rampy pod różnymi kątami. Wszystko wykonane z materiałów przystosowanych do dezynfekcji środkami na bazie alkoholu i chlorhexydyny.Uchwyt wielorazowego użytku. Nie sterylny.</t>
  </si>
  <si>
    <t>Rampa 3 kranikowa z zaworami bezigłowymi  typu Swan,  wykonana z polisulfonu  wysokiej jakości żywicy termoplastycznej, z przedłużaczem 150 cm bez DEHP z zastawkami  typu Flow Stop. Trójramienne pokrętła w różnych kolorach. Optyczny wskaźnik położenia otwarty/zamknięty, łącznik obrotowy umożliwiający łatwe wpięcie do wkłucia</t>
  </si>
  <si>
    <t>Stabilizator powieki górnej oka dla pacjenta wentylowanego mechanicznie, protekor rogówki, wykonany z materiału przepuszczalnego dla powietrza i utrzymującego wilgoć, warstwa klejąca na bazie kleju medycznego, hypoalergiczny. Owalny kształt o wymiarach 5,5 x 3,5 cm, z listkiem ułatwiającym założenie i usunięcie. Produkt biologicznie czysty, w opakowaniu 1 para stabilizatorów. op zbiorcze - 100 par</t>
  </si>
  <si>
    <t>Zestaw do przezskórnej tracheotomii metodą Griggsa, oparty na użyciu peana, zawierający skalpel, kaniulę z igłą i strzykawką do identyfikacji tchawicy, prowadnicą Seldingera, rozszerzadło oraz rurkę tracheostomijną z wbudowanym przewodem do odsysania z przestrzeni podgłośniowej z mankietem niskociśnieniowym, posiadającą sztywny samoblokujący się mandryn z otworem na prowadnicę Seldingera. Pakowany na jednej, sztywnej tacy umożliwiającej szybkie otwarcie zestawu. Rozmiary 7,0 mm, 8,0 mm, 9,0 mm. Wymagany zestaw z narzędziami.</t>
  </si>
  <si>
    <t>Zestaw do przezskórnej tracheotomii bez peana roz. 7,0; 8,0; 9,0  (rozmiar do wyboru zamawiającego)
zestawy muszą posiadać rurki tracheostomijne z przewodem do odsysania z przestrzeni podgłośniowej
zestaw do tracheotomii przezskórnej pakowany na jednej sztywnej tacy, co umożliwia szybkie otwarcie zestawu</t>
  </si>
  <si>
    <t>Sterylny pokrowiec na kamerę (elastyczna samouszczelniająca się końcówka). Rozmiar 18cm x246 cm. (+/- 4 cm). Op a 30 szt</t>
  </si>
  <si>
    <t>Jednorazowe końcówki do ssaka o następujących parametrach:
· Samoczyszcząca końcówka ssąca pozwalająca operatorowi oczyścić końcówkę poprzez proste przesunięcie zintegrowanego wewnętrznego chowanego mandrynu,
· Zakończenie robocze wykonane ze stali nierdzewnej odpornej na wyszczerbianie,
· Wentyl w kształcie łezki umożliwiający precyzyjną regulację siły ssania i zapewniający bezgłośne odsysanie,
· Ergonomiczny, odgięty kształt uchwytu,
· Do jednorazowego użytku, pakowane pojedynczo fabrycznie sterylnie.
· Dostępne średnice końcówek roboczych o śr. 3,0 mm i 4,0 mm.</t>
  </si>
  <si>
    <t>Sonda argonowa dł. 2,2m, średnica 2,3mm; wyrzut plazmy czołowy, z rozponawaniem podłączonego instrumentu, ze zintegrowanym filtrem  membranowym, jednorazowa, kompatybilna z aparatem VIO 200S/APC2 firmy Erbe. Op. a'10szt.</t>
  </si>
  <si>
    <t>Sonda argonowa dł. 2,2m, średnica 2,3mm; wyrzut plazmy boczny, z rozponawaniem podłączonego instrumentu, ze zintegrowanym filtrem  membranowym, jednorazowa, kompatybilna z aparatem VIO 200S/APC2 firmy Erbe. Op. a'10szt.</t>
  </si>
  <si>
    <t>Krótki kolec przelewowy pasujący do gumowych portów o średnicy 6,3mm. Umożliwia swobodny przepływ płynów. Bespieczne połączenia pomiędzy dwoma pojemnikami. Pakowany sterylnie, pojedyńczo .</t>
  </si>
  <si>
    <t xml:space="preserve">Przyrząd do wilokrotnego pobierania i przelewania leków, wyposażony w powietrzny filtre antybakteryjny 0,45 um, chroniacy lek przed zanieczyszczeniem. Filtr powietrzny 0,45 um , zatyczka, złącze luer-lock, możluiwość naciągania bez pęcherzyków powietrza , sterylne opakowanie jednostkowe. </t>
  </si>
  <si>
    <t>WZIERNIK GINEKOLOGICZNY J.U. jałowy [rózne dostępne rozmiary - minimum S i M] x 1SZT</t>
  </si>
  <si>
    <t>SZCZOTECZKA CYTOLOGICZNA steryl.-wachlarzyk</t>
  </si>
  <si>
    <t>Zestaw dzienny o gwarantowanej sterylności do 24 godzin kompatybiliny z Medrad Centargo. . Op a 4 zestawy</t>
  </si>
  <si>
    <t>Jednorazowa sterylna linia pacjenta o długości 250 cm z dwoma zaworami bezpieczeństwa. Op a 50 szt</t>
  </si>
  <si>
    <t>Ostrze typu spike o gwarantowanej sterylności do 24godzin, umozliwiający wymiane w razie przypadkowego dotknięcia. Op a 100 szt</t>
  </si>
  <si>
    <t>Stent polietylenowy prosty, średnice Fr. 7.0, 8.5, 10.0, 11.5, końcówka protezy zwężana, odległość między listkami od 3 do 15 cm co jeden cm; w sterylnym opakowaniu oprócz stentu plastikowy pozycjoner ułatwiający wprowadzanie protezy do kanału roboczego.</t>
  </si>
  <si>
    <t>Zestawy do wprowadzania prostych protez do dróg żółciowych, Fr. 8.5, 10.0, 11.5, wstępnie złożone, dł. 220 cm, możliwość podania kontrastu przy jednoczesnej pracy z prowadnikiem.</t>
  </si>
  <si>
    <t>Stent polietylenowy typu podwójny pig-tail, średnice Fr. 7.0, 8.5, 10.0, długość robocza w zakresie od 3 do 15 cm co jeden cm, posiadający przynajmniej po 8 otworów na każdym ogonku, znacznik radiologiczny przy początku jednego z ogonków, w sterylnym opakowaniu oprócz stentu plastikowy pozycjoner ułatwiający wprowadzanie protezy do kanału roboczego.</t>
  </si>
  <si>
    <t>Cewnik do ECPW typu Bi-Track, dł. 190 cm, śr. Fr 8.5, dwukanałowy - na dwa prowadniki po 0,035 cala (do lewego i prawego przewodu wątrobowego), znaczniki radiologiczne dla obu kanałów.</t>
  </si>
  <si>
    <t>Sterylna osłonka na głowicę kamery 30 stopni o wieży laparoskopowej Einstein Vision kod EV2-000056. Op. a'16 szt.</t>
  </si>
  <si>
    <t>Zestaw do zaopatrywania perforacji błony bębenkowej w skład którego wchodzą: okrągły przezroczysty perforowany opatrunek w formie okrągłej blaszki(łatki), perforacja umożliwia drenaż wysięku z miejsca operowanego, o średnicy 8mm zakładany na uszkodzoną błonę bębenkowa ucha oraz kwadratowy opatrunek 2cm na 2cm wspomagający naturalny proces gojenia po zabiegach operacyjnych otologicznych takich jak myringoplastyka, po uwodnieniu przekształca się w przezroczysty, lepki żel co umożliwia dopasowanie do powierzchni błony bębenkowej złożony z NYAFF oraz ester kwasu hialuronowego</t>
  </si>
  <si>
    <t>Elektrody pracujące w systemie NMT, op. a'30 szt.</t>
  </si>
  <si>
    <t>Mechanosensor do pomiaru NMT</t>
  </si>
  <si>
    <t>Mechanosensor pediatryczny do pomiaru NMT</t>
  </si>
  <si>
    <t>Elektrody do pomiaru entropii, op. a'25 szt.</t>
  </si>
  <si>
    <t>Jednorazowe pojemniki z wapnem , 1l, kompatybilnym z aparatem typu - ABS - Aisys, Avance, Aespire. Op. a'8 szt.</t>
  </si>
  <si>
    <t>Jednorazowe pojemniki z wapnem , 1l, kompatybilnym z aparatem typu - Carestation. Op. a'8 szt.</t>
  </si>
  <si>
    <t>Jednorazowe linie próbkujące gazy, z PCV/Pe dł 3m. Op. a'10 szt.</t>
  </si>
  <si>
    <t>Filtry gąbkowe do pojemnika na wapno sodowane do aparatów typu ABS, op. a'40 szt.</t>
  </si>
  <si>
    <t>Zestaw do spiropemtrii , 3m, op. a'20 szt.</t>
  </si>
  <si>
    <t>Jednorazowe filtry typu HMEF, dla dorosłych, op. a'50 szt.</t>
  </si>
  <si>
    <t>Pułapka wodna mini, op. a'10 szt.</t>
  </si>
  <si>
    <t>Czujnik saturacji jednorazowy uniwerslny, op. a'25 szt.</t>
  </si>
  <si>
    <t>Czujnik saturacji jednorazowy dorosły/pediatryczny, op. a'25 szt.</t>
  </si>
  <si>
    <t>Pułapka wodna zielona, op. a'10 szt.</t>
  </si>
  <si>
    <t>Filtr Hepa jednorazowego użytku op. a'50 szt.</t>
  </si>
  <si>
    <t>Zastawka jednopacjentowa kompletna kompatybilna z respiratorem Engstrom CS/R860</t>
  </si>
  <si>
    <t>Układ oddechowy, jednorurowy, dwuświatłowy, z pionowa membraną zapewniającą wymianę termiczną, o śr. 22mm i dł. 1,8m, z kolankiem z portem kapno do respiratora. Op. a'20 szt.</t>
  </si>
  <si>
    <t>Zestaw do pomiaru kalorymetrii i spirometri, czujnik i linie 2 m, op. a'20 szt.</t>
  </si>
  <si>
    <t xml:space="preserve">Igła tępa do pobierania leków bez filtra z ostrzem ściętym pod kątem 40-45˚, zapobiegająca defragmentacji korka, elektropolerowane w celu uzyskania gładkości, z nasadką i osłoną w kolorze czerwonym dla łatwego rozróżnienia tępej igły bez filtra. Opakowanie 100 szt. Op. Jednostkowe i zbiorcze oznaczone kolorem czerwonym. </t>
  </si>
  <si>
    <t>Igły o specjalnej konstrukcji – z końcówką o kształcie zbliżonym do skalpela, - która łatwo i szybko przebija korek fiolki (kształt igły pozwala na szybkie przygotowanie leku przy pomocy igły o większym rozmiarze, bez ryzyka zatkania i wycięcia fragmentów gumy) , z otworem bocznym, który zapobiega pienieniu się leków poprzez kierowanie płynu w kierunku ścianki fiolki, z nasadką dopasowaną do strzykawek luer i luer lock w rozmiarze 18G x 40 mm. Op. a'100 szt.</t>
  </si>
  <si>
    <t>Zestaw monitorujący ciśnienie IBP oraz CVP, 150 cm, obudowa czujnika temperatury. Op. a'5 szt.</t>
  </si>
  <si>
    <t>Papier do EKG kompatybilny z HP M1709A, wymiary 210 mm x 300 mm, op. a'200 kartek.</t>
  </si>
  <si>
    <t xml:space="preserve">Papier EKG kompatybilny z defibrylatorem HeartStart, wymiary 75 mm x 30 m (±0,5 m). </t>
  </si>
  <si>
    <t>Papier EKG kompatybilny z Cardiolone, wymiary 100 mm x 150 mm, op. a'180 kart.</t>
  </si>
  <si>
    <t>Przetwornik piezoelektryczny zaopatrzony w ceramiczny transducer - zakres częstotliwości pracy 55,5 kH i niebieski przewód łączący z generatorem dla lepszej widocznosci. Wyposażony w system monitorujący parametry pracy przetwornika przy każdym użyciu. Możliwa sterylizacja w autoklawie parowym. Kompatybilne z posiadanym przez Zamawiającego generatorem GEN 11. Op. a'6 szt.</t>
  </si>
  <si>
    <t>Jednorazowa końcowka noża harmonicznego, dł. 9 cm o uchwycie nożycowym z możliwością cięcia i koagulacji. Zakrzywiona bransza aktywna o dł 16 mm. Końcówka z dwoma przyciskami aktywującymi: max i min. Urządzenie posiadające wbudowaną technologię adaptacji do tkanki umożliwiającą generatorowi ciągłe monitorowanie instrumentu podczas jego pracy i automatyczne modulowanie wartości wyjściowej energii drgań harmonicznych, a także generowanie zwrotnego sugnału dźwiękowego dla użytkownika. Kompatybilny z generatorem GEN11, który jest w posiadaniu użytkownika. Op. a'6 szt.</t>
  </si>
  <si>
    <t>Zestaw do intubacji dróg łzowych i sondowania przewodów ślinianki podjęzykowej składajacy się z silikonowej rurki (wymiary 300 mm (± 5 mm) x 0,94 mm (± 0,05 mm)) oraz metalowej sondy (wymiary 53 mm (± 3 mm) x 0,8 mm (± 0,03 mm)). Op. a'3 szt.</t>
  </si>
  <si>
    <t>Filtry do ssaka kostnego ASPEO, jednorazowe. Op. a. 12 szt.</t>
  </si>
  <si>
    <t>Probówka plastikowa, bez dodatków, sterylna, 9ml.</t>
  </si>
  <si>
    <t>Probówka plastikowa, bez dodatków, sterylna, 10ml.</t>
  </si>
  <si>
    <t>Frezy do kości wg Lindemanna; materiał: stal nierdzewna; min. 8 rodzajów do wyboru Zamawiającego; długości od 5 do 22 mm.</t>
  </si>
  <si>
    <t>Przeciwbólowe plastry krzyżowe na punkty spustowe, dwie wielkości:</t>
  </si>
  <si>
    <t xml:space="preserve">2,1 x 2,7 cm (± 0,1 cm), op. a'180 szt. </t>
  </si>
  <si>
    <t>2,8 x 3,6 cm (± 0,1 cm), op. a'120 szt.</t>
  </si>
  <si>
    <t>Elastyczna, przylepna taśma do kinesiotapingu złożona z tkaniny bawełnianej (min. 90%) i akrylowej warstwy klejącej. Przepuszczalna dla powietrza i cieczy, wodoodporna. Elastyczność 130-140%, rozciągliwość tylko na długość, nie zawiera leków i lateksu. Długość 5 m, szerokość 5 cm. Wyrób medyczny.</t>
  </si>
  <si>
    <t>Komora wilgotna zapewniająca pożądaną wilgotność rogówki, duża, dla osoby dorosłej. Hipoalergiczna warstwa mocująca (samoprzylepna). Sterylna, jednorazowego użytku. Nacięcia w warstwie nosowej. Wymiary (w najszerszym miejscu) 11,8 cm x 8,5 cm (±0,3 cm), okno 6 cm x 3,8 cm (±0,2 cm). Op. a'20 szt.</t>
  </si>
  <si>
    <t>Anoskop proktologiczny, jednorazowy. Dł. 65 mm (±5 mm), śr. 23 mm (±3 mm). Z rękojeścią przystosowaną do włożenia oświetlacza lub końcówki światłowodu. Wyrób medyczny.</t>
  </si>
  <si>
    <t>Lancety do testów skórnych, sterylne, ze stali nierdzewnej, końcówka 0,9mm. Pakowane pojedyńczo. Wyrób medyczny. Op. a'200szt.</t>
  </si>
  <si>
    <t xml:space="preserve"> </t>
  </si>
  <si>
    <t>Sterylna, jednorazowa osłonka uchwytu pojedynczych zdjeć RTG, rozmiar 5,5 cm (±0,1 cm) x 17cm ( +/-2cm). Op. a'100 szt.</t>
  </si>
  <si>
    <t>Sterylna osłonka na uchwyt pantomografu, rozmiar 6 cm (± 20%) x 3 cm (± 20%). Op. a'100 szt.</t>
  </si>
  <si>
    <t>Manometr rdzeniowy do pomiaru ciśnienia płynu mózgowo-rdzeniowego. Zastawka 3-drożna. Op. a'10 szt.</t>
  </si>
  <si>
    <t>Drut ligaturowy, miękki, okrągły, do leczenia ortopedycznego żuchwy i szczęki. Wykonany ze stali szlachetnej chromowo-niklowej.</t>
  </si>
  <si>
    <t>Śr. 0,5 mm, dł. 50 m.</t>
  </si>
  <si>
    <t>Śr. 0,4 mm, dł. 30 m.</t>
  </si>
  <si>
    <t>Elektrody żelowe TENS/EMS/IFS/MET, złącze SNAP.3,6mm.F1, prostokątne, o wymiarach 5 cm x 5 cm. Op. a'4 szt.</t>
  </si>
  <si>
    <t>Elektrody żelowe TENS/EMS/IFS/MET, złącze PIN.2mm.F1, okrągłe, o średnicy 3,2 cm. Op. a'4 szt.</t>
  </si>
  <si>
    <t>Pasta ścierna do przygotowania naskórka przed zapisem EEG i EKG. Zawiera delikatny materiał ścierny oczyszczający skórę z martwego naskórka. Nawilża, poprawia przewodność. Op. a'160 g.</t>
  </si>
  <si>
    <t>Igła endoskopowa do podawania histoakrylu; dł. robocza 1800 mm, średnica 2,3 mm, dł. ostrza 5 mm, średnica ostrza 0,9 mm (21G); końcówka osłony metalowa; rękojeść z mechanizmem zatrzaskowym. Jednorazowa, sterylna, kompatybilna z kanałem roboczym 2,8 mm.</t>
  </si>
  <si>
    <t>Syntetyczny, osteokonduktywny oraz resorbowalny materiał kościozastępczy i nośnik antybiotyków podawanych miejscowo. Kompozyt składający się z nanokrystalicznego hydroksyapatytu oraz siarczanu wapnia, w proporcjach 51.5 % do 48.5 %. Pojemność opakowania 3,0cm3</t>
  </si>
  <si>
    <t>Syntetyczny, osteokonduktywny oraz resorbowalny materiał kościozastępczy i nośnik antybiotyków podawanych miejscowo. Kompozyt składający się z nanokrystalicznego hydroksyapatytu oraz siarczanu wapnia, w proporcjach 51.5 % do 48.5 %. Pojemność opakowania 12,5cm3</t>
  </si>
  <si>
    <t>PROTEZA GŁOSOWA - Niskooporowa, wszczepialna silikonowa proteza głosowa. Posiadająca pierścień z polimeru fluorowego widocznego w promieniach rentgenowskich oraz dwa elastyczne kołnierze (od strony przełyku i od strony stomy) umożliwiające zakładanie protezy do przetoki przełykowo-gardłowej z dojścia tylnego –  od strony przełyku z użyciem giętkiej prowadnicy. Proteza winna być łatwo czyszczona za pomocą szczoteczki oraz przepłukiwana za pomocą gruszki (w celu przedłużenia żywotności). Dostępne zestawy z jednorazowymi narzędziami do wytworzenia przetoki i implantacji protezy oraz zestawy do wymiany z gotową do użycia protezą zainstalowaną w aplikator do wymiany.
Wymagania dotyczące protez:
• Proteza musi być wykonana z silikonu medycznej jakości;
• Proteza musi zapewniać maksymalny przepływ powietrza do przełyku – wymagana średnica korpusu minimum 22 French;
• Obudowa jednokierunkowej zastawki musi być widoczna w promieniach rentgenowskich;
• Opakowanie powinno zawierać szczoteczkę do czyszczenia protezy;
• Opakowanie powinno zawierać instrukcje obsługi dla pacjenta i dla lekarza w języku polskim
• Proteza musi być pakowana sterylnie</t>
  </si>
  <si>
    <t>DOSTAWA</t>
  </si>
  <si>
    <t>DZIERŻAWA</t>
  </si>
  <si>
    <t>m-ce</t>
  </si>
  <si>
    <t>Czas trwania dzierżawy (m-ce)</t>
  </si>
  <si>
    <t>Oferowany czas trwania dzierżawy (m-ce)</t>
  </si>
  <si>
    <t xml:space="preserve">Cena netto dzierżawy za 1 miesiąc (zł) </t>
  </si>
  <si>
    <t>Pończochy uciskowe, przeciwzakrzepowe;  rozmiar S, M, L, XL, XXL (do wyboru przez Zamawiającego). Możliwe do noszenia przez kobiety i mężczyzn. Wyrób medyczny.</t>
  </si>
  <si>
    <t>Parametry techniczne urządzenia z poz. 2</t>
  </si>
  <si>
    <t>Czy spełnia? (TAK/NIE)</t>
  </si>
  <si>
    <t xml:space="preserve">Mikroprocesorowo kontrolowany, system do zarządzania  temperaturą pacjenta za pomocą przewodzenia ciepła </t>
  </si>
  <si>
    <t>System pozwalający na prowadzenie kontrolowanej terapii  hiper i hipotermicznej</t>
  </si>
  <si>
    <t>System wykorzystujący sterylną wodę jako medium przenoszenia temperatury</t>
  </si>
  <si>
    <t>System złożony z urządzenia grzewczo-chłodzącego z pompą cyrkulacyjną, przewodów połączeniowych, okryć/podkładek/materacy na lub pod pacjenta oraz czujników temperatury.</t>
  </si>
  <si>
    <t>Urządzenie mobilne posiadające cztery obrotowe o 360° kółka w tym min. 2 kółka  wyposażone w hamulec.</t>
  </si>
  <si>
    <t>Zintegrowany w jednej obudowie z urządzeniem membranowy panel sterowania z przyciskami, diodami LED oraz wyświetlaczem.</t>
  </si>
  <si>
    <t xml:space="preserve">Przyciski i diody LED na panelu sterowania oznaczone symbolami. </t>
  </si>
  <si>
    <t>Wbudowany uchwyt ułatwiający przewożenie urządzenia</t>
  </si>
  <si>
    <t>Urządzenie wyposażone w trzy szybkozłącza żeńskie i trzy męskie zasilające w płyn okrycia/materace, dające możliwość niezależnego podłączenia do 3 elementów wymiany ciepła.</t>
  </si>
  <si>
    <t>Przewody połączeniowe i okrycia, materace, podkładki wyposażone w szybkozłącza</t>
  </si>
  <si>
    <t>Min. 3 automatyczne tryby pracy urządzenia, 1 tryb manualny oraz 1 tryb monitorujacy.</t>
  </si>
  <si>
    <t>Technologia zmiennego gradientu temperatury pozwalająca na kontrolowane lub stopniowe ogrzewanie/schładzanie pacjenta</t>
  </si>
  <si>
    <t>Czujniki pomiaru temperatury głębokiej serii YSI 400 przełykowe/rektalne</t>
  </si>
  <si>
    <t>Zakres ustawienia temperatury wody: 4°C - 42°C (skok co 0,1°C)</t>
  </si>
  <si>
    <t>Zakres ustawienia temperatury pacjenta: 30°C - 40°C (skok co 0,1°C)</t>
  </si>
  <si>
    <t>Prędkość chłodzenia wody max. 5,5°C / min.</t>
  </si>
  <si>
    <t>Prędkość ogrzewania wody max. 3°C / min.</t>
  </si>
  <si>
    <t>Zakres temp. pacjenta na wyświetlaczu w trybie ręcznym i monitorującym 10°C - 50°C</t>
  </si>
  <si>
    <t>Zakres temp. pacjenta  na wyświetlaczu w trybie automatycznym 30°C - 43,5°C</t>
  </si>
  <si>
    <t>Prędkość przepływu wody min.: 130 l /godz.</t>
  </si>
  <si>
    <t>Urządzenie wyposażone w mechaniczny, łopatkowy, wskaźnik przepływu wody widoczony dla użytkownika podczas pracy urządzenia, pozwalający ocenić szybkość tłoczenia wody przez urządzenie.</t>
  </si>
  <si>
    <t>System zabezpieczeń termicznych złożony z 3 zabezpieczeń wysokotemperaturowych oraz 2 zabezpieczeń niskotemperaturowych</t>
  </si>
  <si>
    <t>Zabezpieczenie na wypadek awarii czujnika temperatury pacjenta, wyłączające urządzenie.</t>
  </si>
  <si>
    <t>Zabezpieczenie na wypadek awarii czujnika temperatury wody, wyłączające urządzenie.</t>
  </si>
  <si>
    <t>Wszystkie komunikaty urządzenia odnośnie terpii, statusu urządzenia dostępne dla użytkownika na wyświetlaczu kontrolnym.</t>
  </si>
  <si>
    <t>System alarmów audio oraz wizualnych</t>
  </si>
  <si>
    <t>Dostępny dla użytkownika licznik czasu pracy urządzenia</t>
  </si>
  <si>
    <t>Dostępny dla użytkownika licznik wskazujący czas do kolejnego przeglądu urządzenia</t>
  </si>
  <si>
    <t>Zabezpieczenie termiczne wyłączające urządzenie przy przekroczeniu temperatury wody 46°C</t>
  </si>
  <si>
    <t>Wbudowany system krążenia wewnętrznego do wstępnego podgrzewania / chłodzenia wody.</t>
  </si>
  <si>
    <t>Pojemność zbiornika na wodę max. 7,8 l</t>
  </si>
  <si>
    <t>Zbiornik na płyn podzielony na 2 części zapewniające użycie tylko takiej ilości wody jaka jest w danej chwili potrzebna</t>
  </si>
  <si>
    <t>Maksymalne wymiary urządzenia: 44 cm x 44 cm x 96 cm</t>
  </si>
  <si>
    <t>Masa urządzenia pustego max.: 60 kg</t>
  </si>
  <si>
    <t>Zasilanie elektryczne: 230V/50Hz</t>
  </si>
  <si>
    <t>Moc elementu grzejnego min.: 780W</t>
  </si>
  <si>
    <t xml:space="preserve">Moc elementu chłodzącego min.: 1/3KM </t>
  </si>
  <si>
    <t>Brak wymogu kalibracji urządzenia w miejscu pracy</t>
  </si>
  <si>
    <t>Zamykana szuflada/schowek z przodu urządzenia pozwalająca na schowanie akcesoriów, instrukcji obsługi, czujnika temperatury itp.</t>
  </si>
  <si>
    <t>Dostępność jednorazowego zestawu do hipotermii terapeutycznej dla pacjentów dorosłych. Skład zestawu: czepiec na głowę, kamizelka w uniwersalnym rozmiarze, okrycie dolnych partii ciała.</t>
  </si>
  <si>
    <t>Dostępność jednorazowego zestawu do hipotermii terapeutycznej dla noworodków. Skład kompletu: okrycie/materac o wymiarach 63.5cm x 84cm, jednorazowy czujnik temperatury, komplet rękawiczek i skarpetek</t>
  </si>
  <si>
    <t>Dostępne jednorazowe czepce oraz materace / koce z włókniny w rozmiarze dorosły, pediatryczny, niemowlęcy pozwalające na bezpośredni kontakt ze skórą pacjenta</t>
  </si>
  <si>
    <t>Wymagane wyposażenie zestawu przy dostawie:</t>
  </si>
  <si>
    <t>Instrukcja obsługi w języku polskim</t>
  </si>
  <si>
    <t>24 miesiące gwarancji na urządzenie</t>
  </si>
  <si>
    <t>-  urządzenie grzewczo-chłodzące</t>
  </si>
  <si>
    <t xml:space="preserve">-  3 komplety drenów łączących urządzenie z wymiennikami ciepła typu okrycia, materace, koce                                                                                           </t>
  </si>
  <si>
    <t xml:space="preserve">-  wielorazowy adapter do czujników temperatury                                                      </t>
  </si>
  <si>
    <t>31.</t>
  </si>
  <si>
    <t>32.</t>
  </si>
  <si>
    <t>33.</t>
  </si>
  <si>
    <t>34.</t>
  </si>
  <si>
    <t>35.</t>
  </si>
  <si>
    <t>36.</t>
  </si>
  <si>
    <t>37.</t>
  </si>
  <si>
    <t>38.</t>
  </si>
  <si>
    <t>39.</t>
  </si>
  <si>
    <t>40.</t>
  </si>
  <si>
    <t>41.</t>
  </si>
  <si>
    <t>42.</t>
  </si>
  <si>
    <t>43.</t>
  </si>
  <si>
    <t>44.</t>
  </si>
  <si>
    <t>45.</t>
  </si>
  <si>
    <t>TAK / NIE</t>
  </si>
  <si>
    <t>Lp</t>
  </si>
  <si>
    <t>Kasetka histopatologiczna z plastikową przykrywką; otwory 2 mm x 2 mm; min. 6 różnych kolorów do wyboru Zamawiającego.</t>
  </si>
  <si>
    <t xml:space="preserve">Suchy test ureazowy kasetkowy, op. a'50 szt.  Posiada narzędzie do bezpiecznego umieszczania bioptatu w polu reakcyjnym testu, eliminując zagrożenie ukłucia igłą. </t>
  </si>
  <si>
    <t>Pojemnik wykonany w technologii bezpiecznego i bezkontaktowego utrwalania materiału tkankowego. Wymiary:
• średnica dolna 66 mm
• średnica górna 70 mm
• wysokość bez pokrywki 71 mm
• wysokość z pokrywką wypełnianą formaliną 109 mm
Pokrywa wypełniona substancją utrwalającą o stężeniu formaldehydu 4% (10% roztwór formaliny) w ilości 90 ml. Uwalnianie formaliny w momencie zakręcania pojemnika po umieszczeniu w nim materiału tkankowego. Konstrukcja w pełni zabezpieczająca biopsyjny materiał tkankowy oraz zapewniająca właściwe utrwalenie materiału tkankowego. Op. a'12 szt.</t>
  </si>
  <si>
    <t>Dreny do uchwytu 36 kHz kompatybilne z aspiratorem ultradźwiękowy CUSa Excel</t>
  </si>
  <si>
    <t>Filtr zabezpieczający pompę ssącą w Aspiratorze, op. 2 szt. - kompatybilny z aspiratorem ultradźwiękowy CUSa Excel</t>
  </si>
  <si>
    <t>Końcówka do ultradźwięków - kompatybilne z aspiratorem ultradźwiękowy CUSa Excel</t>
  </si>
  <si>
    <t>Zestaw do drenażu zewnętrznego komorowego:
- linia pacjenta 150 cm
- wyskalowany zbiornik na płyn o pojemności 75 ml z zastawką jednokierunkową, portem do próbkowania płynu i dren wylotowy
- skalę ciśnienia z wyraźnie zaznaczonym poziomem odniesienia
- worek do upuszczania płynu m-rdz. o pojemności  500 ml
- dren komorowy długość min. 35 cm z trokarem i łącznikiem Luer
- 2 prowadniki drenu komorowego o dł. 20 i 35 cm</t>
  </si>
  <si>
    <t>Zestaw do drenażu zewnętrznego lędźwiowego:
- linia pacjenta 150 cm
- wyskalowany zbiornik na płyn o pojemności 75 ml z zastawką jednokierunkową, portem do próbkowania płynu i dren wylotowy
- skalę ciśnienia z wyraźnie zaznaczonym poziomem odniesienia
- worek do upuszczania płynu m-rdz. o pojemności  500 ml
- dren lędźwiowy dł. 80 cm z igłą Touhy, prowadnicą i łącznikiem Luer</t>
  </si>
  <si>
    <t xml:space="preserve">Dren dootrzewnowy 120 cm z otwartym końcem </t>
  </si>
  <si>
    <t>Jednorazowe worki kompatybilne z drenażem komorowym i lędzwiowym służące do zbiórki płynu mózgowo-rdzeniowego</t>
  </si>
  <si>
    <t xml:space="preserve">Dren przedsionkowy 46 cm  </t>
  </si>
  <si>
    <t>Perforator jednorazowego użytku średnica 14mm, sterylny</t>
  </si>
  <si>
    <t>ZESTAW ESSENTIAL Zastawka PUDENZ 16 mm, z integralnymi łącznikami, dren komorowy Pudenz 18cm z prowadnikiem, zintegrowany dren dootrzewnowy 120 cm z otwartym końcem, w 1 opakowaniu sterylmym. Do wyboru wartościo nisko, średnio- i wysokocisnieniowej zastawki</t>
  </si>
  <si>
    <t>ZESTAW: Zastawka Hakim Precision Burr-hole ciśnienie średnie, dren komorowy 15 cm Hakim, dren otrzewnowy 120 cm Hakim - pakowane oddzielnie</t>
  </si>
  <si>
    <t>Perforator jednorazowego użytku średnica 11mm, sterylny</t>
  </si>
  <si>
    <t>Jednorazowy dren komorowy, silikonowy perforowany 15 cm</t>
  </si>
  <si>
    <t>W przypadku zaoferowania przedmiotu zamówienia o dopuszczonych parametrach, innych niż opisane powyżej, proszę uzupełnić odrębnie dla każdej pozycji:
W pozycji ………. zaoferowano towar zgodnie z odpowiedzią Zamawiającego nr ………. z dnia ……….</t>
  </si>
  <si>
    <t>1. Zamawiający wymaga , aby wszystkie akcesoria były kompatybilne ze sobą i posiadanym aparatem EMG Keypoint G4 Comed.
W przypadku zaoferowania przedmiotu zamówienia o dopuszczonych parametrach, innych niż opisane powyżej, proszę uzupełnić odrębnie dla każdej pozycji:
W pozycji ………. zaoferowano towar zgodnie z odpowiedzią Zamawiającego nr ………. z dnia ……….</t>
  </si>
  <si>
    <t>Worki wymienne kompatybilne z systemem do kontrolowanej zbiórki luźnego stolca z poz. 1; o pojemności 1000ml, nieprzezroczyste, z okienkiem podglądu, skalowane co 25ml, w tym numerycznie co 100 ml, z filtrem węglowym, zastawką zabezpieczającą przed wylaniem zawartości, biologicznie czyste; 1 op. a 10 szt.</t>
  </si>
  <si>
    <t>Pasta uszczelnijąco-gojąca.</t>
  </si>
  <si>
    <t>Myjki  do  toalety pacjenta - o naturalnym pH,  hipoalergiczne, wstępnie nawilżone o wymiarach 20 x 20 cm, w składzie: nie wymagający spłukiwania roztwór oczyszczający i nawilżający z zawartością aloesu, witaminy E oraz simetikonu, bez lateksu, w całkowicie izolowanym, zamykanym opakowaniu z dodatkową warstwą termoizolacyjną wewnątrz opakowania, pomagającym utrzymać temperaturę myjek, oraz zapewniającym możliwość podgrzewania w kuchence mikrofalowej do 18 sekund przy mocy 1.000 W. 8 myjek w opakowaniu. Instrukcja użycia w języku polskim na opakowaniu jednostkowym.</t>
  </si>
  <si>
    <t>Zestaw do  toalety jamy ustnej zawierający w jednym fabrycznym opakowaniu: 2 gąbki z poprzecznym pofałdowaniem pokryte dwuwęglanem sodu z odsysaniem, z 2 otworami ssącymi, z zagiętą końcówką oraz z poziomą manualną zastawką do regulacji siły odsysania. Płyn do płukania jamy ustnej o właściwościach myjących, dezynfekujących i nawilżających w wyciskanej saszetce 7ml</t>
  </si>
  <si>
    <t>Zestaw do toalety jamy ustnej zawierający w jednym fabrycznym opakowaniu: 1 szczoteczkę do zębów z odsysaniem z poziomą manualną zastawką do regulacji siły odsysania, z 3 otworami ssącymi oraz z pofałdowaną gąbką na górnej powierzchni, 7 ml płynu do płukania jamy ustnej z 0,05% roztworem chlorku cetylopirydyny w wyciskanej saszetce, 1 gąbka-aplikator z poprzecznym pofałdowaniem, 1 saszetkę z 2 g preparatu nawilżającego do ust na bazie wodnej z cetylopirydyną i witaminą E. Każde pojedyncze opakowanie zestawu pełni jednocześnie funkcję pojemnika na płyn i pozwala na przygotowanie roztworu roboczego przed otwarciem opakowania. Oferowany zestaw jako element komponentów do całodobowej toalety jamy ustnej o potwierdzonej badaniami klinicznymi skuteczności w redukcji VAP.</t>
  </si>
  <si>
    <t>Stabilizator położenia oraz ochraniacz przeciwodleżynowy stopy z systemem odciążającym zapobiegającym przykurczom zgięcia podeszwowego oraz bocznego, z system elastycznych fiksatorów , ze zintegrowanym klinem oraz z otworem pozwalającym na współpracę z urządzeniami do masażu uciskowego DVT, dostępny w rozmiarze standardowym dla pacjentów o obwodzie łydki 25-46 cm i stopach dłuższych niż 23,65 cm</t>
  </si>
  <si>
    <t>Pozycjoner głowy w operacjach przeprowadzanych w pozycji na brzuchu, zapewnia dostęp do rurki intubacyjnej, w zestawie lustro ułatwiające obserwację twarzy pacjenta, poduszka z pianki poliuretanowej, lusterko wykonane z akrylu, bez DEHP, nie zawiera lateksu</t>
  </si>
  <si>
    <t xml:space="preserve">Mata do repozycjonowania pacjenta wielokrotnego użytku o wymiarach 88,9 x 139,7 cm i nośności do 261 kg. Produkt wykonany z oddychającego materiału, powłoka z mikrofibry, dolna warstwa wykonana z nylonu ułatwiającego przesuwanie i repozycjonowanie pacjenta. Warstwa wierzchnia wykonana z poliestru. Współczynnik przenikania pary wodnej WVTR 900 g/(m2*dzień). Mata wyposażona po obu stronach w uchwyty umożliwiające repozycjonowanie pacjenta. Produkt przeznaczony do prania do 25 cykli prania/suszenia. Pranie z produktami w podobnych kolorach, w ciepłej temperaturze, nie używać wybielaczy i środków zmiękczających do tkanin. Na prześcieradle etykieta służąca do odnotowania kolejnych cyklów prania. Produkt wolny od lateksu. </t>
  </si>
  <si>
    <t xml:space="preserve">Mata do repozycjonowania pacjenta wielokrotnego użytku o wymiarach 106,7 x 198,1 cm i nośności do 286 kg. Produkt wykonany z oddychającego materiału, powłoka z mikrofibry, dolna warstwa wykonana z nylonu ułatwiającego przesuwanie i repozycjonowanie pacjenta. Warstwa wierzchnia wykonana z poliestru. Współczynnik przenikania pary wodnej WVTR 900 g/(m2*dzień). Mata wyposażona po obu stronach w uchwyty umożliwiające repozycjonowanie pacjenta. Produkt przeznaczony do prania do 25 cykli prania/suszenia. Pranie z produktami w podobnych kolorach, w ciepłej temperaturze, nie używać wybielaczy i środków zmiękczających do tkanin. Na prześcieradle etykieta służąca do odnotowania kolejnych cyklów prania. Produkt wolny od lateksu. </t>
  </si>
  <si>
    <t>Chusteczki do dekontaminacji skóry w postępowaniu przedoperacyjnym oraz dekontaminacji skóry skolonizowanej patogenami wielolekoopornymi, w rozmiarze 20x30 cm, wykonane z poliestrowej włókniny o min gęstości 75g/m2, nasycone 2% roztworem diglukonianu chlorheksydyny. Jedno opakowanie chusteczek zawierające co najmniej 3 g chlorheksydyny. Efektywność biobójcza przebadana wg następujących norm EN 13727, EN 13624, EN 1499 w warunkach czystych i brudnych, potwierdzona badaniami. Wymagane jest, aby chusteczki zostawiały na skórze warstwę chlorheksydyny wykazującą działanie biobójcze do 24h po aplikacji, do potwierdzenia badaniem. Czas działania bakteriobójczego 60 sek po aplikacji, drożdżakobójczego 3 minuty po aplikacji. Produkt biobójczy zarejestrowany w Urzędzie Rejestracji Produktów Leczniczych, Wyrobów Medycznych i Produktów Biobójczych. Chusteczki pakowane po 10 sztuk w opakowaniu.</t>
  </si>
  <si>
    <t>Przepływowy, trenażer objętościowy, wdechowy,  umożliwiający także ćwiczenia wydechu,  o szerokim zakresie przepływu, od 600 do 1200 ml/sek, trzy kolorowo kodowane kulki wykonane z nieklejonego polipropylenu, w trzech oddzielnych komorach, z zaznaczonym minimalnym  przepływem na ścianie każdej z komór odpowiednio: 600, 900 i 1200 ml/sek., o zwartej budowie, obudowa wykonana z polistyrenu odpornego na uszkodzenia, ustnik z polipropylenu połączony z miękką, elastyczna rurą dł. min. 27,5 cm , z portem zabezpieczonym filtrem wykonanym z poliuretanu zabezpieczającym przed przedostaniem się ciał obcych do dróg oddechowych oraz nie zwiększającym oporów oddechowych, o czasie stosowania do 30 dni.</t>
  </si>
  <si>
    <t>Redukcyjny adapter choinkowy do tlenu, przeznaczony do standardowego, gwintowanego wyjścia typu D.I.S.S. Produkt jednorazowego użytku, wykonany z polipropylenu.</t>
  </si>
  <si>
    <t>System znakowania leków w postaci etykiet na strzykawki o wymiarach 11x38 mm, umieszczonych na rolce w ilości 500 szt. zapakowanych w kartonik. Etykieta wykonana z materiału odpornego na rozdarcia, wodoodpornego, z wyraźnym, czytelnym nadrukiem. Produkt zgodny z normą ISO 26825:2020.</t>
  </si>
  <si>
    <t>Podajnik z pleksi mieszczący 10 kartoników z etykietami na rolce.</t>
  </si>
  <si>
    <t>Płytka wypukła rozmiar 45/13-22mm przeznaczona do zaopatrzenia stomii płaskiej lub wklęsłej. Materiał przylepny posiada właściwości ochronne i gojące. Możliwość docięcia płytki od 13 do 22 mm i dopasowania do rozmiaru, i kształtu stomii. Op. a'5 szt.</t>
  </si>
  <si>
    <t>Płytka wypukła rozmiar 57/13-35mm przeznaczona do zaopatrzenia stomii płaskiej lub wklęsłej. Materiał przylepny posiada właściwości ochronne i gojące. Możliwość docięcia płytki od 13 do 35 mm i dopasowania do rozmiaru, i kształtu stomii. Op. a'5 szt.</t>
  </si>
  <si>
    <t>Płytka stomijna plastyczna o średnicy 45, która dopasowuje się do kształtu stomii. Materiał przylepny wewnątrz pierścienia "do modelowania" palcami, bez wycinania nożyczkami, co daje możliwość uzyskania szczelnego dopasowania do stomii. Średnica stomii od 22 do 33 mm. Op. a'5 szt.</t>
  </si>
  <si>
    <t>Płytka stomijna plastyczna o średnicy 57, która dopasowuje się do kształtu stomii. Materiał przylepny wewnątrz pierścienia "do modelowania" palcami, bez wycinania nożyczkami, co daje możliwość uzyskania szczelnego dopasowania do stomii. Średnica stomii od 22 do 33 mm. Płytka wyposażona w akordeon ułatwiający przypięcie worka bez uciskania na powłoki brzuszne. Op. a'5 szt.</t>
  </si>
  <si>
    <t>Worek urostomijny pasujący do płytki z pierścieniem 57, zaopatrzony w system antyzwrotny zapobiegający wyciekaniu zawartości, od strony ciała pokryty delikatną beżową włókniną, ujście worka z elastycznym silikonowym kranikiem. Op. a'10 szt.</t>
  </si>
  <si>
    <t>Worek urostomijny pasujący do płytki z pierścieniem 45, zaopatrzony w system antyzwrotny zapobiegający wyciekaniu zawartości, od strony ciała pokryty delikatną beżową włókniną, ujście worka z elastycznym silikonowym kranikiem. Op. a'10 szt.</t>
  </si>
  <si>
    <t>Pasta uszczelniająca wykonana z materiału hydrokoloidowego składającego się z trzech różnych hydrokoloidów, posiadająca właściwości ochronne i gojące. Lepka konsystencja pasty doskonale uszczelnia przestrzeń pomiędzy brzegiem otworu płytki lub przylepca, a stomią, zapobiega podciekaniu treści jelitowej lub moczu pod płytkę, uszczelniając ją w okolicy stomii. Wypełnia nierówności na skórze wokół stomii.</t>
  </si>
  <si>
    <t>Aerozol przeznaczony do bezbolesnego i szybkiego usuwania 10 przylepca ze skóry wokół stomii. Hypoalergiczny. Szybko schnący (50ml)</t>
  </si>
  <si>
    <t>Chusteczki ochronne na bazie silikonu, nieszczypiące. Op. a'30 szt.</t>
  </si>
  <si>
    <t>Chusteczki medyczne na bazie silikonu do usuwania przylepca, 11 nieszczypiące. Op. a'30 szt.</t>
  </si>
  <si>
    <t>Worek ileostomijny otwarty, przezroczysty w rozmiarze 57mm, kompatybilny z płytką stomijną tego samego systemu dwuczęściowego w rozmiarze 57mm, z filtrem węglowym umieszczonym w górnej części worka. Worek z dodatkową warstwą folii ochronnej wewnątrz, chroniącą filtr przed kontaktem z treścią jelitową. Worek o prostym i symetrycznym kształcie z miękkimi krawędziami. Plastikowa zapinka rzepowa niepochłaniająca zapachów. Worek wyposażony w kieszonkę do schowania zamkniętego odpływu worka oraz zaczepy do zamocowania paska dopinającego. Op. a'10 szt.</t>
  </si>
  <si>
    <t>Worek ileostomijny otwarty, przezroczysty w rozmiarze 45 mm, kompatybilny z płytką stomijną tego samego systemu dwuczęściowego w rozmiarze 45 mm, z filtrem węglowym umieszczonym w górnej części worka. Worek z dodatkową warstwą folii ochronnej wewnątrz, chroniącą filtr przed kontaktem z treścią jelitową. Worek o prostym i symetrycznym kształcie z miękkimi krawędziami. Plastikowa zapinka rzepowa niepochłaniająca zapachów. Worek wyposażony w kieszonkę do schowania zamkniętego odpływu worka oraz zaczepy do zamocowania paska dopinającego. Op. a'10 szt.</t>
  </si>
  <si>
    <t>Kabel bipolarny z wtykami scalonymi, sterylny, jednorazowy. Op. a'10 szt.</t>
  </si>
  <si>
    <t>Pęsety bipolarne, nieprzylegające, jednorazowego użytku o długości całkowitej 19 cm (90 mm długość robocza), 1,0 mm. Op. a'5 szt.</t>
  </si>
  <si>
    <t>Pęseta chirurgiczna GILLIES długość 15cm +/-0,5cm, opakowanie A'25 sztuk.</t>
  </si>
  <si>
    <t>Pęseta chirurgiczna długość 25cm +/-0,5cm, opakowanie A'25 sztuk.</t>
  </si>
  <si>
    <t>Pęseta anatomiczna długość 14cm +/-0,5cm, opakowanie A'25 sztuk.</t>
  </si>
  <si>
    <t>Pęseta do nosa długość 16cm +/-0,5cm, opakowanie A'20 sztuk.</t>
  </si>
  <si>
    <t>Pęsety:</t>
  </si>
  <si>
    <t>Kleszcze:</t>
  </si>
  <si>
    <t>2.1</t>
  </si>
  <si>
    <t>1.3</t>
  </si>
  <si>
    <t>Kleszcze zagięte długość 12,5cm +/-0,5cm, opakowanie A'25 sztuk.</t>
  </si>
  <si>
    <t>Kleszcze Rochester-Pean proste długość 14cm +/-0,5cm, opakowanie A'25 sztuk.</t>
  </si>
  <si>
    <t>2.2</t>
  </si>
  <si>
    <t>1.4</t>
  </si>
  <si>
    <t>Kleszcze do igły, długość 15cm +/-0,5cm, opakowanie A'25 sztuk.</t>
  </si>
  <si>
    <t>Kleszcze do igły, długość 20cm +/-0,5cm, opakowanie A'25 sztuk.</t>
  </si>
  <si>
    <t>Igłotrzymacze:</t>
  </si>
  <si>
    <t>Nożyczki:</t>
  </si>
  <si>
    <t>Nożyczki chirurgiczne zagięte tępo-tępe, długość 15cm +/-0,5cm.</t>
  </si>
  <si>
    <t>Nożyczki chirurgiczna zagięte tępo-tępe, długość 20cm +/-0,5cm.</t>
  </si>
  <si>
    <t>Nożyczki chirurgiczne zagięte ostro-tępe, długość 15cm +/-0,5cm.</t>
  </si>
  <si>
    <t>5.1</t>
  </si>
  <si>
    <t>1.1.1</t>
  </si>
  <si>
    <t>1.1.2</t>
  </si>
  <si>
    <t>1.1.3</t>
  </si>
  <si>
    <t>1.1.4</t>
  </si>
  <si>
    <t>1.2.1</t>
  </si>
  <si>
    <t>1.2.2</t>
  </si>
  <si>
    <t>1.3.1</t>
  </si>
  <si>
    <t>1.3.2</t>
  </si>
  <si>
    <t>1.4.1</t>
  </si>
  <si>
    <t>1.4.2</t>
  </si>
  <si>
    <t>1.4.3</t>
  </si>
  <si>
    <t>Pojemnik plastikowy, jałowy, transparentny, z podziałką. Opakowanie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 a także piktogram z kierunkiem otwierania pakietu nadrukowany na część papierową po jego obu stronach. Torebka papierowo-foliowa z dużą czytelną podwójnie perforowaną etykietą z minimum 2 TAG-ami na opakowaniu (informacje na tagach: data ważności, indeks, numer LOT). Po odklejeniu 2 tagów etykieta główna pozostaje na części opakowania. Pojemność:</t>
  </si>
  <si>
    <t>125 ml, podziałka co 25 ml.</t>
  </si>
  <si>
    <t>250 ml, podziałka co 50 ml.</t>
  </si>
  <si>
    <t>500 ml, podziałka co 50 ml.</t>
  </si>
  <si>
    <t>2.3</t>
  </si>
  <si>
    <t>Mikronożyczki chirurgiczne, metalowe, jednorazowe, jałowe typu Yasargil. Bransze proste, końcówki ostro-ostre, długość 16cm +/-0,5cm. Narzędzie wykonane ze stali matowej, nierdzewnej AISI 410-420, twardość stali 42-52 HRC. Narzędzie musi mieć trwale naniesiony znak CE i znak jednorazowości po obu stronach narzędzia. Narzędzia ostre zabezpieczone na końcu plastikowym „kapturkiem", narzędzia zgodne z normą PN-EN 7153- 1. Opakowanie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 a także piktogram z kierunkiem otwierania pakietu nadrukowany na część papierową po jego obu stronach. Torebka papierowo-foliowa z dużą czytelną podwójnie perforowaną etykietą z minimum 2 TAG-ami na opakowaniu (informacje na tagach: data ważności, indeks, numer LOT). Po odklejeniu minimum 2 tagów etykieta główna pozostaje na części opakowania. Dodatkowo narzędzia pakowane w karton typu dyspenser (odrywalna, dolna część) w celu łatwego wyciągania narzędzi. Narzędzia znakowane kolorem, mającym na celu odróżnienie od narzędzi wielorazowych. Wyrób medyczny klasa 2a reguła 6. Ilość w opakowaniu 25 sztuk.</t>
  </si>
  <si>
    <t>Rozwieracz chirurgiczny, metalowy, jednorazowy, jałowy typu Weitlaner 3x4 zęby, automatyczny tępo-tępy, samozaciskowy zwijacz z pierścieniem zapadkowym. Długość 16cm +/-0,5cm. Charakteryzuje się zakrzywionymi trzpieniami, prowadzącymi do łopatek mających 3 i 4 tępo zakończone, wychodzące na zewnątrz zęby. Narzędzie wykonane ze stali matowej, nierdzewnej AISI 410-420, twardość stali 42-52 HRC. Narzędzie musi mieć trwale naniesiony znak CE i znak jednorazowości po obu stronach narzędzia. Narzędzia ostre zabezpieczone na końcu plastikowym „kapturkiem", narzędzia zgodne z normą PN-EN 7153- kciukiem w celu łatwiejszego otwarcia opakowania, a także piktogram z kierunkiem. Opakowanie torebka papierowo-foliowa ze specjalnym zgrzewem wzdłuż krótszego boku o kształcie rozwartej litery V - tzw. szewronem, co dodatkowo ułatwia bezpyłowe otwieranie opakowania, w torebce znajdują się wykrojone wycięcia na kciuk do uchwycenia folii otwierania pakietu nadrukowany na część papierową po jego obu stronach. Torebka papierowo-foliowa z dużą czytelną podwójnie perforowaną etykietą z minimum 2 TAG-amina opakowaniu (informacje na tagach: data ważności, indeks, numer LOT). Po odklejeniu minimum 2 tagów etykieta główna pozostaje na części opakowania. Dodatkowo narzędzia pakowane w karton typu dyspenser (odrywalna, dolna część) w celu łatwego wyciągania narzędzi. Narzędzia znakowane kolorem, mającym na celu odróżnienie od narzędzi wielorazowych. Wyrób medyczny klasa 2a reguła 6. Ilość w opakowaniu 7 sztuk.</t>
  </si>
  <si>
    <t>Kleszczyki metalowe, jednorazowe, jałowe. Narzędzie wykonane ze stali matowej, nierdzewnej AISI 410-420, twardość stali 42-52 HRC. Narzędzie musi mieć trwale naniesiony znak CE i znak jednorazowości po obu stronach narzędzia. Narzędzia ostre zabezpieczone na końcu plastikowym „kapturkiem", narzędzia zgodne z normą PN-EN 7153-1. Opakowanie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 a także piktogram z kierunkiem otwierania pakietu nadrukowany na część papierową po jego obu stronach. Torebka papierowo-foliowa z dużą czytelną podwójnie perforowaną etykietą z minimum 2 TAG-ami na opakowaniu (informacje na tagach: data ważności, indeks, numer LOT). Po odklejeniu minimum 2 tagów etykieta główna pozostaje na części opakowania. Dodatkowo narzędzia pakowane w karton typu dyspenser (odrywalna, dolna część) w celu łatwego wyciągania narzędzi. Narzędzia znakowane kolorem, mającym na celu odróżnienie od narzędzi wielorazowych. Wyrób medyczny klasa 2a reguła 6. Ilość w opakowaniu 25 sztuk. Rozmiary:</t>
  </si>
  <si>
    <t>Długość 14cm +/-0,5cm, proste.</t>
  </si>
  <si>
    <t>Długość 14cm +/-0,5cm, zagięte.</t>
  </si>
  <si>
    <t>Długość 16cm +/-0,5cm, proste.</t>
  </si>
  <si>
    <t>Narzędzia metalowe jednorazowego użytku, wykonane ze stali matowej, nierdzewnej AISI 410-420, twardość stali 42-52 HRC. Każde narzędzie musi mieć trwale naniesiony znak CE i znak jednorazowości po obu stronach narzędzia. Narzędzia ostre zabezpieczone na końcu plastikowym „kapturkiem", narzędzia zgodne z normą PN-EN 7153-1. Opakowanie torebka papierowo-foliowa ze specjalnym zgrzewem wzdłuż krótszego boku o kształcie rozwartej litery V - tzw. szewronem, co dodatkowo ułatwia bezpyłowe otwieranie opakowania, w torebce znajdują się wykrojone wycięcia na kciuk do uchwycenia folii kciukiem w celu łatwiejszego otwarcia opakowania, a także piktogram z kierunkiem otwierania pakietu nadrukowany na część papierową po jego obu stronach. Torebka papierowo-foliowa z dużą czytelną podwójnie perforowaną etykietą z minimum 2 TAG-ami na opakowaniu (informacje na tagach: data ważności, indeks, numer LOT). Po odklejeniu 2 tagów etykieta główna pozostaje na części opakowania. Dodatkowo narzędzia pakowane w karton typu dyspenser (odrywalna, dolna część) w celu łatwego wyciągania narzędzi. Narzędzia znakowane kolorem, mającym na celu odróżnienie od narzędzi wielorazowych. Wyrób medyczny klasa 2a reguła 6. Rodzaje narzędzi:</t>
  </si>
  <si>
    <t>5.2</t>
  </si>
  <si>
    <t>5.3</t>
  </si>
  <si>
    <t>Zestaw czyścików:
- czyścik miękki - śr. 3 mm - zwój 10 m
- czyścik bardzo szorstki - śr. 3 mm - zwój 10 m 
- czyściki dwustronne - śr. 3 mm, dł. 15 cm - 100 szt. 
- czyściki miękkie - śr. 9 mm, dł. 30 cm - 50 szt. 
- czyściki miękkie - śr. 12 mm, dł. 30 cm - 50 szt. 
- czyściki szorstkie - śr. 15 mm, dł. 30 cm - 20 szt. 
- czyścik bardzo szorstki - śr. 15 mm - zwój 5 m</t>
  </si>
  <si>
    <t>Jednorazowe, foliowe, nieprzemakalne wkłady do mankietów do drenażu limfatycznego; do mankietów na ręce i nogi; wymiary 93 cm x 35 cm (± 2 cm), obwód 70 cm (± 2 cm). Kompatybilne z mankietami aparatu BTL-6000. Op. a'100 szt.</t>
  </si>
  <si>
    <t>Papier do EKG  112 mm x 25 m, typ ASCARD.</t>
  </si>
  <si>
    <t>Papier do drukarek analizatora laboratoryjnego termoczuły 57 mm x 30 m.</t>
  </si>
  <si>
    <t>Papier do videoprinter Sony UPP-84 S, 84 mm x 13,5 m.</t>
  </si>
  <si>
    <t>Papier do defibrylatora Medtronic Lifepak.</t>
  </si>
  <si>
    <t>Papier do videoprinter Sony UPP 210 HP, 210 mm x 25 m.</t>
  </si>
  <si>
    <t>Papier do Videoprintera USG Mitsubishi, 110 mm x 20 m, typ K61BCE/KP61BCE.</t>
  </si>
  <si>
    <t>Papier do EKG ZOLL, 90 mm x 90 mm x 200 kart.</t>
  </si>
  <si>
    <t>Rurka tracheostomijna z mankietem uszczelniającym, sterylna w rozmiarach od 7.0 do 10.0 wraz z rozmiarami połówkowym (zwiększają swoją średnicę co 0.5 mm). Długości od 68 mm (7.0) do 98 mm (10.0). Elastyczne skrzydełka mocujące umożliwiają wiązanie tasiemek stabilizacjach rurkę. Posiadają balonik kontrolny wskazujący napełnienie mankietu. Wyposażone są w wewnętrzny mandryn - prowadnicę.
rozmiar do wyboru przez zamawiającego.
• wykonana z termoplastycznego PVC
• mankiet niskociśnieniowy, wysokoobjętościowy
• linia rtg na całej długości
• miękkie, gładkie, przezroczyste skrzydełka szyldu
• prowadnica
• 2 tasiemki mocujące
• balonik kontrolny znakowany rozmiarem rurki
• bez lateksu, bez ftalanów
• jałowa, jednorazowego użytku</t>
  </si>
  <si>
    <t xml:space="preserve">Zestaw do resuscytacji jednorazowego użytku dla dorosłych z masą ciała &gt; 30 kg. W skład zestawu wchodzi worek samorozprężalny do wentylacji mechanicznej pacjenta o pojemności 1600ml z zaworem ciśnieniowym 60cmH2O; możliwość zablokowania zaworu ciśnieniowego przez jego obrót; zintegrowany adapter do zastawki PEEP; worek wykonany z PVC; 2 maski jednorazowego użytku z nadmuchiwanym mankietem w rozmiarze #4 i #5, rozmiary kodowane odpowiednim kolorem pierścienia na masce; przewód tlenowy dł. ok. 2 m; rezerwuar tlenowy o pojemności 2500 ml. Objętość wyrzutowa uzyskiwana jedną dłonią 700 ml, obiema 900 ml. Wszystkie elementy w jednym opakowaniu – data ważności na opakowaniu. Produkt bez zawartości lateksu. </t>
  </si>
  <si>
    <t>Zestaw do resuscytacji jednorazowego użytku dla dzieci z masą ciała 7 - 30 kg. W skład zestawu wchodzi worek samorozprężalny do wentylacji mechanicznej pacjenta o pojemności 550 ml z zaworem ciśnieniowym 40cmH2O, możliwość zablokowania zaworu ciśnieniowego przez jego obrót; zintegrowany adapter do zastawki PEEP; worek wykonany z PVC; 2 maski jednorazowego użytku z nadmuchiwanym mankietem w rozmiarze #2  i #3, rozmiary kodowane odpowiednim kolorem pierścienia; przewód tlenowy dł. ok. 2 m; rezerwuar tlenowy o pojemności 2500 ml. Objętość wyrzutowa uzyskiwana jedną dłonią 300 ml, obiema 350 ml. Wszystkie elementy w jednym opakowaniu – data ważności na opakowaniu. Produkt bez zawartości lateksu.</t>
  </si>
  <si>
    <t>Zestaw do resuscytacji jednorazowego użytku dla noworodków z masą ciała &lt; 7 kg. W skład zestawu wchodzi worek samorozprężalny do wentylacji mechanicznej pacjenta o pojemności 280 ml z zaworem ciśnieniowym 40cmH2O, możliwość zablokowania zaworu ciśnieniowego przez jego obrót; zintegrowany adapter do zastawki PEEP; worek wykonany z PVC; 2 maski jednorazowego użytku z nadmuchiwanym mankietem w rozmiarze #0 i #1, rozmiary kodowane odpowiednim kolorem pierścienia; przewód tlenowy dł. ok. 2 m; rezerwuar tlenowy o pojemności 500 ml. Objętość wyrzutowa uzyskiwana jedną dłonią 150 ml, obiema 225 ml. Wszystkie elementy w jednym opakowaniu – data ważności na opakowaniu. Produkt bez zawartości lateksu.</t>
  </si>
  <si>
    <t>Zestaw do resuscytacji jednorazowego użytku dla dorosłych. W skład zestawu wchodzi: Maska z napompowanym mankietem w rozmiarze #5, proporcjonalnie dopasowana do objętości worka; rezerwuar tlenowy; przewód tlenowy; wbudowany na stałe w strukturę resuscytatora manometr ciśnieniowy słupkowy, zastawka nadciśnieniowa 60 cmH2O, adapter do zastawki PEEP; objętość worka 1500 ml, objętość rezerwuaru tlenowego 2500 ml.
Obrotowy łącznik od strony pacjenta, manometr ciśnieniowy słupkowy ze skalą liczbową lub kolorystyczną w zakresie 0-60 cmH2O określającą właściwy poziom ciśnienia w drogach oddechowych podczas resuscytacji. W zestawie zawór z możliwością regulacji z zakresie PEEP 5~20 cm H2O. Całość zapakowana w jedno opakowanie.</t>
  </si>
  <si>
    <t>Maski anestetyczne, anatomicznie wyprofilowana, jednorazowego użytku, produkowana z materiału: polipropylen z elastomerowym termoplastycznym kołnierzem, rozmiary kodowane kolorem uchwytów mocujących oraz cyfrą na korpusie, wstępnie napompowany mankiet, zawór umożliwiający dopompowanie mankietu, przezroczysty materiał. Produkt mikrobiologicznie czysty. Maski pakowane pojedynczo w opakowanie foliowe, na opakowaniu jednostkowym data ważności, nr katalogowy i nr serii. Dostępne rozmiary (wszystkie rozmiary mają pochodzić od jednego Producenta); Objętość martwej przestrzeni:
• rozmiar „0” oznaczony kolorem zielonym - 27 ml (+/- 10 %), średnica zewnętrzna łącznika 15mm;
• rozmiar „1” oznaczony kolorem różowym - 47 ml (+/- 10 %), średnica zewnętrzna łącznika 15mm 
• rozmiar; „2” oznaczony kolorem czerwonym - 98 ml (+/- 10 %), średnica zewnętrzna łącznika 15mm; 
• rozmiar „3” oznaczony kolorem żółtym; 133 ml (+/- 10 %), średnica zewnętrzna łącznika 22mm;
• rozmiar „4” oznaczony kolorem białym; 184 ml (+/- 10 %), średnica zewnętrzna łącznika 22mm;
• rozmiar „5” oznaczony kolorem niebieskim; 235 ml (+/- 10%), średnica zewnętrzna łącznika 22mm;
•rozmiar „6” oznaczony kolorem bezbarwnym; 320 ml (+/- 10 %), średnica zewnętrzna łącznika 22mm
Produkt pozbawiony lateksu i ftalanów DEHP.</t>
  </si>
  <si>
    <t>Kaniula do podawania tlenu przez nos tzw. ”wąsy tlenowe” końcówki do nosa proste dla dorośli. Długość drenu 210 cm zakończony standardowym złączem do tlenu. Pakowany pojedynczo, na opakowaniu jednostkowym data ważności, numer serii, nr katalogowy. Bez zawartości lateksu i ftalanów DEHP.</t>
  </si>
  <si>
    <t>Dren tlenowy ze standardowymi złączami o długości 210 cm. Nie załamujący się dren o przekroju gwiazdkowym.  Pakowany pojedynczo, na każdym opakowaniu jednostkowym data ważności, numer serii, nr katalogowy. Produkt bez zawartości DEHP.</t>
  </si>
  <si>
    <t>Maska tlenowa z drenem, dorośli, jednorazowego użytku, przezroczysta, przylegająca pod brodę, dren o długości 210 cm ze standardową końcówką do tlenu. Wszystkie elementy zapakowane w jedno opakowanie producenta, na każdym opakowaniu jednostkowym data ważności, numer serii, nr katalogowy. Produkt bez lateksu i ftalanów DEHP.</t>
  </si>
  <si>
    <t>Zamknięty system do odsysania rurki intubacyjnej CH 10/12/14/16 dł. 56 cm; CH 14/16 dł. 62 cm możliwość stosowania do 72 godz.; CH 18  dł. 54 cm czas użycia do 48 godz. oraz rurki tracheostomijnej CH 12/14/16 dł. 36 cm, możliwość stosowania do 72 godz.  Zintegrowany /wbudowany podwójnie obrotowy łącznik o kącie 90 st., zamykany, obrotowy port do przepłukiwania cewnika, zamykany port do podawania leków wziewnych (MDI) zintegrowany bezpośrednio w części łącznika podłączanej do rurki pacjenta, komora do obserwacji wydzieliny pacjenta, zabezpieczenie łącznika podciśnienia w postaci kapturka zamocowanego do zestawu, aktywacja podciśnienia za pomocą przycisku ściskanego wnętrzem dłoni, blokada przycisku aktywacji podciśnienia poprzez jego obrót o 90 st., uniemożliwiająca przypadkową aktywację odsysania. Przekręcana zastawka na wysokości portu do przepłukiwania oddzielająca cewnik od pacjenta po usunięciu go z rurki (nie dotyczy CH18 dł. 54 cm), zapewniająca szczelność zestawu. Cewnik: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stanowiący integralną całość, nierozłączalny, wszystkie elementy systemu sterylne. System gotowy do użycia bezpośrednio po wyjęciu z opakowania, bez potrzeby dodatkowego montażu akcesoriów. Nie dopuszcza się systemu wymagającego dodatkowych elementów koniecznych lub wspomagających odłączanie systemu od rurki intubacyjnej / tracheostomijnej. Produkt bez zawartości lateksu i DEHP.</t>
  </si>
  <si>
    <t>Dreny do zamkniętych systemów do odsysania. Sterylny zestaw drenów przeznaczony do stosowania z zamkniętymi systemami do odsysania oraz jednocześnie akcesoriami do higieny jamy ustnej lub standardowymi cewnikami. W skład zestawu wchodzi łącznik "Y" do podłączenia pojemnika na wydzielinę, 2 dreny z zaciskami umożliwiające niezależne połączenie z zamkniętym systemem do odsysania oraz standardowym cewnikiem do odsysania z jamy ustnej (końcówka drenu zaopatrzona w łącznik schodkowy kapkon z kontrolą siły ssania, zakończony zatyczką zabezpieczającą światło drenu). Dreny gotowe do użycia bezpośrednio po wyjęciu z opakowania, bez dodatkowego montażu akcesoriów. Możliwość stosowania do 72 godz.  - potwierdzone oświadczeniem producenta). Długość drenów min. 2 metry, średnica drenów 25CH. Podwójne opakowanie folia - folia/papier. Na opakowaniu etykieta z datą ważności, nr serii, nr katalogowy. Produkt bez zawartości lateksu.</t>
  </si>
  <si>
    <t>Dren z PVC do odsysania. Zakończenia typu lejek po jednej stronie, po drugiej łącznik schodkowy z kontrolą siły odsysania. Elastyczny i niezaginający się. Produkt sterylny. Długość 250cm, rozmiar CH25</t>
  </si>
  <si>
    <t>Dren z PVC do odsysania. Zakończenia typu lejek po obu stronach. Elastyczny i niezaginający się. Chropowata powierzchnia zapobiega ześlizgiwaniu się drenu. Produkt sterylny. Długość 350 cm rozmiar CH 25</t>
  </si>
  <si>
    <t>Linie do kapnografii o długości 0,5m / 2,0m / 3,0m. Linie próbkujące zakończone złączem Luer-Lock męskie / męskie.</t>
  </si>
  <si>
    <t>Sterylna osłonka ochronna na sondę USG ogólnego przeznaczenia. Rozmiar 13 x min. 120-130 cm. Osłonka składana teleskopowo łatwo nakładana na przetwornik. W opakowaniu pojedyncza osłonka, 2 gumki, 2 paski taśmy, 1 saszetka żelu transmisyjnego. Produkt wykonany z poliuretanu bez lateksu.</t>
  </si>
  <si>
    <t>Osłona w kształcie gogli, chroniąca oczy pacjenta przed zewnętrznym naciskiem podczas zabiegów operacyjnych. Produkt dopasowany do kształtu twarzy wykonany z wstępnie zakrzywionej, plastikowej osłony z wcięciem w linii środkowej na nos. Od spodu gruba, miękka pianka medyczna z hipoalergicznym klejem dająca komfort dla pacjenta. Osłona niskoprofilowa, przezroczysta, przyklejana do twarzy. Po bokach oraz w części środkowej specjalne otwory zapobiegające zaparowaniu. Rozmiar osłony 180mm x 85mm. Produkt jednorazowy, dla dorosłych.</t>
  </si>
  <si>
    <t>Rurka intubacyjna sterylna z mankietem niskociśnieniowym w kształcie beczułki wykonanym z PVC, posiadająca znacznik głębokości w postaci dwóch czarnych kresek nad mankietem. Rurka wyposażona w dodatkowy port umożliwiający ciągłe lub czasowe odsysanie z nad mankietu. Port do odsysania w kolorze żółtym z zatyczką, balonik kontrolny wypełnienia mankietu w kolorze niebieskim z zaworem. Zakończenie rurki elastyczne, wycentrowane i zwężone do kształtu „stożka” z podwiniętą końcówką i zaokrąglonymi bokami, ułatwiająca intubację bez zahaczania czy traumatyzacji struktur dróg oddechowych.  Rozmiary rurek 6.0-9.0 (rozmiary co 0,5 mm). Rurka posiadająca min. 2 oznaczenia rozmiaru na korpusie oraz jedno oznaczenie na niebieskim baloniku kontrolnym, skalowana co 2 cm, linia RTG na całej długości, podwójne oko Murphego. Na opakowaniu jednostkowym podana informacja o średnicy zewnętrznej i wewnętrznej rurki, nr serii oraz data ważności. Produkt sterylny, pakowany pojedynczo folia - papier.</t>
  </si>
  <si>
    <t xml:space="preserve">Rurka intubacyjna, zbrojona z mankietem niskociśnieniowym z prowadnicą w komplecie, znacznik głębokości w postaci czarnego okręgu, linia RTG na całej długości rurki, min. 2 oznaczenia rozmiaru rurki na korpusie. Długość rurki skalowana co 1 cm z oznaczeniem liczbowym co 2 cm. Niebieski wskaźnik wypełnienia mankietu z oznaczeniem rozmiaru rurki oraz średnicą mankietu. Końcówka rurki skośna z okiem Murphego po boku. Na prowadnicy oznaczona średnica oraz przekreślona cyfra „2” - oznaczająca produkt jednorazowy. Rozmiar: od 3,5 do 10,0mm (rozmiary co pół). Produkt sterylny, pakowany folia-papier. Na opakowaniu jednostkowym: nr serii, nr katalogowy, data ważności, średnica wewnętrzna rurki oraz średnica niewypełnionego  mankietu. </t>
  </si>
  <si>
    <t>Rurka  ustno – gardłowa typu Guedel, sterylna z kolorowym  oznaczeniem danego rozmiaru, rozmiary: od 000 do 5 lub od 4 do 11, kolejno: 000 (różowy),  00 (niebieski), 0 (czarny), 1 (biały), 2 (zielony), 3 (żółty), 4 (czerwony), 5 (pomarańczowy) lub 4 (różowy),  5 (niebieski), 6 (czarny), 7 (biały), 8 (zielony), 9 (żółty), 10 (czerwony), 11 (pomarańczowy). Długość rurki dla rozmiaru:   #000 - 40mm, #00 - 50mm, #0 - 60mm, #1 - 70mm, #2 - 80mm, #3 - 90mm, #4 - 100mm, #5 - 110mm</t>
  </si>
  <si>
    <t>Wymiennik ciepła i wilgoci dla pacjentów na własnym oddechu tzw. sztuczny nos, piankowy wkład wymiennika HME. Produkt  posiadający zastawkę oddechową / do odsysania, port do podłączenia tlenu o średnicy 5mm. Martwa przestrzeń 17ml, waga max 5g, zakres objętości oddechowej VT=50-1000ml. Utrata wilgoci przy VT250ml - max 10,1 mg/l, przy VT500ml - 12,3 mg/l.  Długość całkowita max. 30mm, pakowany pojedynczo. Produkt czysty mikrobiologicznie.</t>
  </si>
  <si>
    <t>Sterylny, jednorazowego użytku zestaw do higieny jamy ustnej. 
W skład zestawu wchodzi rękojeść z wbudowaną regulacją siły ssania, jedna szczoteczka do mycia zębów z funkcją odsysania oraz trzy gąbki z funkcją odsysania do mycia jamy ustnej. Rękojeść kompatybilna (końcówka rączki zaopatrzona w krótki, elastyczny dren) z łącznikiem schodkowym. Regulacja siły odsysania za pomocą przesuwnego wskaźnika, znajdującego się na rękojeści. Elementy typu szczoteczka, gąbka mocowane poprzez trwałe połączenie z rękojeścią. Każdy z elementów zestawu pakowany osobno, z możliwością wykorzystania w różnym czasie po otwarciu opakowania zestawu. Opakowanie: folia-papier . Na opakowaniu etykieta z datą ważności, nr serii, nr katalogowy. Produkt bez lateksu.</t>
  </si>
  <si>
    <t>Mankiet infuzyjny jednorazowego użytku o pojemnościach 500ml  / 1000 ml, mankiety zmywalne z opisaną pojemnością, z uchwytem do powieszenia, zintegrowany wewnętrznie zaczep na worek lub butelkę. Dren łączący, gruszka  do pompowania ciśnienia z obrotowym zaworem, manometr z numerycznym i kolorystycznym oznaczeniem optymalnego poziomu ciśnienia. Produkt bez lateksu.</t>
  </si>
  <si>
    <t>Sterylny zestaw do odsysania składający się z końcówki z rączką typu Yankauer zakrzywionej w dystalnej części oraz drenu. Kaniula o średnicy 8mm, zakończona otworem centralnym oraz 4 bocznymi. Średnica drenu CH30, długość 200cm.</t>
  </si>
  <si>
    <t>Wkład jednorazowy 2,5l na wydzielinę z substancją żelującą, 
kompatybilny ze zbiornikami firmy Medela,     
posiadający zintegrowaną pokrywą z dwoma portami: portem do pacjenta i portem do połączenia szeregowego, dwa uchwyty przy wkładzie umożliwiające obsługę przez osoby prawo i leworęczne; zabezpieczenie zwrotne przez cofaniem się wydzieliny do pacjenta;
 zintegrowany filtr antybakteryjny i przeciwprzelewowy (hydrofobowy);  
 ochrona przeciwbryzgowa zapobiegająca przedwczesnemu zamknięciu filtra; łącznik kątowy zabezpieczający przez zamknięciem światła drenu pacjenta; wymiana wkładów bez konieczności odłączenia źródła ssania; pojemność wkładu kodowana kolorem. Op. a'30 szt.</t>
  </si>
  <si>
    <t>Filtr bakteryjny, jednorazowy z wysokowydajnymi membranami do użytku szpitalnego; doskonała zdolność zatrzymywania bakterii; zapewniają niski opór powietrza dzięki dużej kwadratowej powierzchni; boki o dł. 6cm; z końcówkami umożliwiającymi bezpośredni montaż na zbiorniku zabezpieczającym ssaków elektrycznych Medela. Op. a'10 szt.</t>
  </si>
  <si>
    <t>Filtr bakteryjny, jednorazowy z wysokowydajnymi membranami do użytku szpitalnego; okrągłe; z końcówkami umożliwiającymi bezpośredni montaż na zbiorniku zabezpieczającym ssaków próżniowych Medela.  Op. a'10 szt.</t>
  </si>
  <si>
    <t>Czepiec na głowę pacjenta dorosłego w rozmiarze uniwersalnym współpracujący z urządzeniem grzewczo chłodzącym. Nielimitowany czas użycia okryć u jednego pacjenta. Do każdego elementu Zamawiający wymaga czujnik temperatury rektalno-przełykowy, jednorazowego użytku kompatybilny z ww. urządzeniem.</t>
  </si>
  <si>
    <t>Proteza głosowa z dodatkowym kołnierzem uszczelniającym od strony przełyku, aplikatorem do wymiany, rozmiary: 6 mm, 8 mm, 10 mm, 12,5 mm, 15 mm. Rozmiar do wyboru Zamawiającego.</t>
  </si>
  <si>
    <t>Proteza głosowa z zestawem (prowadnica, cienka, specjalnie zagięta metalowa igła punkcyjna z kanałem wewnętrznym do przeprowadzenia prowadnika , rozszerzadło z zamocowaną protezą głosową (gotową do aplikacji) umożliwiające rozszerzenia światłą  przetoki oraz kanałem do mocowania prowadnika, zestaw umożliwiający aplikację pierwotną i wtórną protezy głosowej, transparentny protektor gardła - zapobiegający perforacji tylnej ścianki przełyku) z jednorazowymi narzędziami do implantacji pierwotnej/wtórnej. Rozmiary: 8mm, 10 mm, 12,5 mm. Rozmiar do wyboru przez Zamawiającego.</t>
  </si>
  <si>
    <t>Zestaw do 24-godzinnej toalety jamy ustnej na sześć procedur o składzie: 
Dwa osobne opakowania każde zawierające: 
- Jedną szczoteczkę do zębów z odsysaniem z 3 otworami ssącymi, z poziomą manualną zastawką do regulacji siły odsysania i pofałdowaną gąbką na górnej powierzchni 
-  Płyn do czyszczenia jamy ustnej z 0,12% roztworem chlorheksydyny w wyciskanej saszetce, 7ml
- Jedną gąbkę aplikator. Cztery osobne opakowanie zawierające: 
-  Jedną gąbkę pokrytą dwuwęglanem sodu z odsysaniem z poziomą manualną zastawką do regulacji siły odsysania oraz z zagiętą końcówką, 
-  Płyn do płukania jamy ustnej o właściwościach myjących, dezynfekujących i nawilżających w wyciskanej saszetce, 7ml.           Każde pojedyncze opakowanie pełni jednocześnie funkcję pojemnika na płyn i pozwala na przygotowanie roztworu roboczego przed otwarciem opakowania. Zestaw posiada uchwyt do yankauera, umożliwia powieszenie na plastikowej zawieszce oraz zawiera numerację sugerującą kolejność stosowania pojedynczych odrywanych opakowań.</t>
  </si>
  <si>
    <t xml:space="preserve">Czepek do mycia głowy pacjenta, nie wymagający dodatkowego namoczenia głowy, bez spłukiwania, zapachowy, z dwuwarstwową strukturą czepka: zewnętrzną foliową wykonaną z polietylenu i wewnętrzną warstwą nawilżonej warstwy absorpcyjnej o gramaturze 160 g/m2, zawierający w składzie: 140g (+/- 10g) nie wymagającego spłukiwania roztworu z zawartością wody, simetikonu, składników zapobiegających powstawaniu elektryczności statycznej, bez lateksu, w opakowaniu zapewniającym możliwość podgrzewania w kuchence mikrofalowej przez 15 sekund przy mocy maksymalnej 1250W. Instrukcja użycia w języku polskim na opakowaniu jednostkowym. </t>
  </si>
  <si>
    <t>Klin do pozycjonowania pacjenta w rozmiarze standardowym redukujący ucisk punktów krytycznych o wymiarach 40 x 26 x 12,7 cm, wykonany z pianki o wysokiej gęstości. Klin zapewnia utrzymanie pozycji pochylenia pod kątem 30°, zgodnej z zaleceniami EPUAP. Produkt posiada antypoślizgową podstawę przylegającą do powierzchni każdego materaca lub pościeli. Na produkcie oznaczony strzałkami kierunek umieszczenia minimalizujący ryzyko pomyłki podczas wkładania klina. Produkt wielokrotnego użytku, przystosowany do 100 cykli czyszczenia przy użyciu chusteczek zawierających 72% etanol lub 17% izopropanol lub 65% podchloryn sodu. Produkt wolny od lateksu.</t>
  </si>
  <si>
    <t>Podkład chłonny standardowy pomagający odprowadzać wilgoć i utrzymać skórę pacjenta suchą. Przepuszczalny dla powietrza, nie powodujący odparzeń. Produkt kompatybilny z materacami pneumatycznymi. Wymiary 91 x 144 ± 1 cm. Produkt jednokrotnego użytku, wolny od lateksu.</t>
  </si>
  <si>
    <t>Podkład chłonny XL pomagający odprowadzać wilgoć i utrzymać skórę pacjenta suchą. Przepuszczalny dla powietrza, nie powodujący odparzeń. Produkt kompatybilny z materacami pneumatycznymi. Wymiary 101 x 203 ± 1 cm. Produkt jednokrotnego użytku, wolny od lateksu.</t>
  </si>
  <si>
    <t>Maska krtaniowa jednorazowego użytku, sterylna, anatomicznie ukształtowana, wykonana w całości z silikonu, ze zintegrowanym blokerem zgryzu. Mankiet maski nadmuchiwany z drenem niewbudowanym na całej długości, wyraźnie szerszy oraz podwyższony w części proksymalnej w celu maksymalnego uszczelnienia i wypustka unosząca nagłośnię chroniąca przed jej wklinowaniem. Maska posiada podwójny kanał gastryczny biegnący po dwóch stronach rurki maski ze wspólnym poszerzonym ujściem obu kanałów w dystalnym końcu mankietu maski. Możliwość intubacji przez maskę za pomocą standardowej rurki dotchawiczej, maska posiada wbudowaną w kopułę maski rampę dla rurki intubacyjnej ułatwiającą przeprowadzenie procedury intubacji. Łącznik maski zdejmowalny, zabezpieczony uwięzią, kodowany kolorystycznie dla każdego z rozmiarów. Na rurce maski krtaniowej dwa znaczniki głębokości wprowadzenia maski, rozmiaru oraz zakresu wagowego pacjenta, kompatybilności z rozmiarem rurki intubacyjnej oraz komaptybilności kanału gastrycznego z rozmiarem cewnika. Rozmiar maski kodowany kolorem łącznika i numerycznie na rurce i łączniku maski. Maska wolna od lateksu i PHT. Maska w roz: 0-5</t>
  </si>
  <si>
    <t>Maska krtaniowa jednorazowego użytku, sterylna, anatomicznie ukształtowana, wykonana w całości z silikonu, ze zintegrowanym blokerem zgryzu. Mankiet maski samouszczelniający się w oparciu o ciśnienie w drogach oddechowych, wyraźnie szerszy oraz podwyższony w części proksymalnej w celu maksymalnego uszczelnienia i wypustka unosząca nagłośnię chroniąca przed jej wklinowaniem. W mankiecie umieszczony port wyrównawczy umożliwiający napełnienie mankietu proporcjonalnie do wzrostu ciśnienia przezpłucnego lub ciśnienia wentylacji. Maska posiada podwójny kanał gastryczny biegnący po dwóch stronach rurki maski ze wspólnym poszerzonym ujściem obu kanałów w dystalnym końcu mankietu maski. Możliwość intubacji przez maskę za pomocą standardowej rurki dotchawiczej, maska posiada wbudowaną w kopułę maski rampę dla rurki intubacyjnej ułatwiającą przeprowadzenie procedury intubacji. Łącznik maski zdejmowalny, zabezpieczony uwięzią, kodowany kolorystycznie dla każdego z rozmiarów. Na rurce maski krtaniowej dwa oznaczenia głębokości wprowadzenia maski, rozmiaru oraz zakresu wagowego pacjenta, kompatybilności z rozmiarem rurki intubacyjnej oraz komaptybilności kanału gastrycznego z rozmiarem cewnika. Rozmiar maski kodowany kolorem łącznika i numerycznie na rurce i łączniku maski. Maska wolna od lateksu i PHT, bezpieczna w środowisku MRI (oznaczenia na opakowaniu oraz na rurce maski). Maska w rozmiarach i zakresach wagowych odpowiednio: dla roz. 0 (&lt;2,0 kg); dla roz. 0,5 (2-4 kg); dla roz. 1,0 (4-7 kg); dla roz. 1,5 (7-17 kg); dla roz. 2 (17-30 kg); dla roz. 3 (30-60 kg); dla roz. 4 (60-80 kg); dla roz. 5 (&gt;80 kg).</t>
  </si>
  <si>
    <t>Układ oddechowy jednorurowy, dwuświatłowy, z pionową membraną zapewniającą wymianę termiczną, o śr. 22 mm i długości 1,8 m, z kolankiem z portem kapno, do aparatu do znieczulenia, z dodatkową rurą długości 1,5 m z 1L workiem bezlateksowym.
Wydajność ogrzania powietrza wdychanego 6,2 stopni C /1m przy przepływie 4 l/min., opór dla całego układu: wdechowy 0,14 cm H2O i wydechowy 0,16 cm H2O przy przepływie 10 l/min, waga układu  170 g bez akcesoriów. Rura wydechowa do podłączenia do aparatu 40 cm. 
Jednorazowy, mikrobiologicznie czysty, bez DEHP, opakowanie foliowe.</t>
  </si>
  <si>
    <t>Układ oddechowy jednorurowy, dwuświatłowy,na blok,  z pionową membraną zapewniającą wymianę termiczną, o śr. 22 mm i długości 1,8 m, z kolankiem, do aparatu do znieczulenia,  z dodatkową rurą rozciągliwą w zakresie 0,6 – 1,8m, z 2L workiem bezlateksowym.
Wydajność ogrzania powietrza wdychanego 6,2 stopni C /1m przy przepływie 4 l/min., opór dla całego układu: wdechowy 0,14 cm H2O i wydechowy 0,16 cm H2O przy przepływie 10 l/min, waga układu 170 g bez akcesoriów. Rura wydechowa do podłączenia do aparatu 40 cm. 
W zestawie wewnętrzny (zintegrowany)  przewód do próbkowania gazu długości 2,75m z łącznikami typu męskiego wszystkie elementy w jednym  oryginalnym opakowaniu producenta.
Jednorazowy, mikrobiologicznie czysty, opakowanie foliowe.</t>
  </si>
  <si>
    <t>Układ oddechowy jednorurowy, dwuświatłowy,na blok, z pionową membraną zapewniającą wymianę termiczną, o śr. 22 mm i długości 2,7 m, z kolankiem z portem kapno do aparatów do znieczulenia z dodatkową  rurą  do 1m, z 2L workiem bezlateksowym, wydajność ogrzania powietrza wdychanego min. 6,2 stopni C przy przepływie 4 l/min., opór wdechowy max 0,14 cm H2O i wydechowy max 0,16 cm H2O przy przepływie 10 l/min, mikrobiologicznie czysty, opakowanie foliowe, rura wydechowa do podłączenia do aparatu 40 cm.</t>
  </si>
  <si>
    <t xml:space="preserve">Dren tlenowy jednorazowego użytku do połączenia źródła tlenu z urządzeniem do podaży tlenu, przekrój gwiazdkowy, długość. 2.1m,  łącznik do podłączenia źródła tlenu uniwersalny  odpowiedni dla  aparatury wymagającej łącznika standardowego lub do aparatury wymagającej łącznika gwintowanego, czysty mikrobiologicznie, nie zawiera lateksu, ftalanów, DEHP,  bisfenolu (BPA), pakowany pojedynczo 
Na opakowaniu jednostkowym: nazwa, grafika produktu z opisem, nr katalogowy,  producent,  data ważności, nr serii, symbol „jednorazowego użytku” (przekreślona cyfra 2), symbol CE, kod  GTIN EAN-128. </t>
  </si>
  <si>
    <t>Nebulizator do podawania leku w obwodzie oddechowym , z antyprzelewową konstrukcją pozwalającą na skuteczne działanie w zakresie 0-90 stopni, ze stabilną podstawką dyfuzora w zakresie 0-360 stopni,  o pojemności 6 ml, skalowany z podziałką co 1 ml,  z łącznikiem T wyposażonym w mechanizm samodomykania podczas odłączania nebulizatora, MMAD 2,7 µm potwierdzone w katalogach producenta, czysty biologicznie. Tempo nebulizacji (szybkość opróżniania zbiornika) przy przepływie 6-8 l/min:  0,35 - 0,41 ml/min. W zestawie przestrzeń martwa 12 cm i dren 210 cm.</t>
  </si>
  <si>
    <t>Płaski dren silikonowy średnica 10 mm, perforacja 19,5 cm, długość całkowita min. 101 cm (min. 22 cm część biała, min. 79 cm część przezroczysta), wewnętrznie żebrowany aby zapobiec zapadaniu się drenu, widoczny w promianiach RTG, bez lateksu i ftalanów. Pakowany podwójnie w folie oraz opakownie papierowo-foliowe a następnie w karton zbiorczy po 10 sztuk.</t>
  </si>
  <si>
    <t>Płaski dren silikonowy średnica 7 mm, perforacja 19,5 cm, długość całkowita min. 101 cm (min. 22 cm część biała, min. 79 cm część przezroczysta), wewnętrznie żebrowany aby zapobiec zapadaniu się drenu, widoczny w promianiach RTG, bez lateksu i ftalanów. Pakowany podwójnie w folie oraz opakownie papierowo-foliowe a następnie w karton zbiorczy po 10 sztuk.</t>
  </si>
  <si>
    <t>Zamknięty zestaw do drenażu ran składający się z skalowanego mieszka 200 ml, własnym systemem podwieszania, drenem łączącym 100 cm z klamrą zaciskową, uniwersalnego łącznika do drenów pooperacyjnych z możliwością zmiany średnicy bez konieczności docinania. Zestaw bez ftalanowy pakowany pojedynczo w torebkę foliową zgrzewaną, sterylizowany radiacyjnie.</t>
  </si>
  <si>
    <t>Zamknięty zestaw do drenażu ran składający się z skalowanego mieszka 500 ml, własnym systemem podwieszania, drenem łączącym 100 cm z klamrą zaciskową, uniwersalnego łącznika do drenów pooperacyjnych z możliwością zmiany średnicy bez konieczności docinania. Zestaw bez ftalanowy, pakowany pojedynczo w torebkę foliową, zgrzewaną, sterylizowany radiacyjnie.</t>
  </si>
  <si>
    <t>Zamknięty zestaw do drenażu ran składający się z skalowanego mieszka 500 ml, własnym systemem podwieszania, drenem łączącym 100 cm z klamrą zaciskową, uniwersalnego łącznika do drenów silikonowych. Zestaw bez ftalanowy, pakowany pojedynczo w torebkę foliową, zgrzewaną, sterylizowany radiacyjnie.</t>
  </si>
  <si>
    <t>Zamknięty zestaw do drenażu ran składający się z skalowanego mieszka 500 ml, własnym systemem podwieszania, drenem łączącym 100 cm z klamrą zaciskową, uniwersalnego łącznika do drenów pooperacyjnych z możliwością zmiany średnicy bez konieczności docinania oraz drenu Redona o długości 50 cm, średnica 7-18 CH bez trokara, linią RTG i 3 znacznikami głębokości. Zestaw bez ftalanowy pakowany pojedynczo w torebkę foliową zgrzewaną, dren pakowany podwójnie w wewnętrzny worek foliowy oraz zewnętrzną torebkę foliową, zgrzewaną, sterylizowany radiacyjnie.</t>
  </si>
  <si>
    <t>Zamknięty zestaw do drenażu ran składający się z skalowanego mieszka 500 ml, własnym systemem podwieszania, drenem łączącym 100 cm z klamrą zaciskową, uniwersalnego łącznika do drenów pooperacyjnych z możliwością zmiany średnicy bez konieczności docinania oraz drenu Redona o długości 50 cm, średnica 7-18 CH z trokarem, linią RTG i 3 znacznikami głębokości. Zestaw bez ftalanowy pakowany pojedynczo w torebkę foliową zgrzewaną, dren pakowany podwójnie w wewnętrzny worek foliowy oraz zewnętrzną torebkę foliową, zgrzewaną, sterylizowany radiacyjnie.</t>
  </si>
  <si>
    <t>Wymienny mieszek do drenażu ran o pojemności 500 ml, bez ftalanowy pakowany pojedynczo w torebkę foliową zgrzewaną, sterylizowany radiacyjnie.</t>
  </si>
  <si>
    <t>Dren Ch 7,10 silikon dł 125 cm (z trokarem lub bez do Wyboru prze Zamawiajacego)</t>
  </si>
  <si>
    <t>Worek DZM, jednorazowy, jałowy, jednodniowy. Poj. 2000 ml skalowany co 100 ml,  dren dł.ok. 90 cm z zastawką antyzwrotną na wlocie do komory worka, kranik przesuwny typu T do zlewania moczu. Wykonany z medycznego PCV . Pakowane indywidulanie w worek foliowy ze wskazanym miejcem prawidłowego otwarcia.</t>
  </si>
  <si>
    <t>Worek do krótkoterminowej zbiórki moczu w systemie zamkniętym, czas stosowania do 7 dni, pojemność 2000 ml, miękki transparentny dren nie ulegający odkształceniom o długości 120 cm, zawór spustowy przesuwny typu T  bez elementów wchodzących w strumień przepływu z zakładką do podwieszania, zawór antyzwrotny NRV, płaski samouszczelniający się  bezigłowy port do pobierania próbek (NFSP), worek z podwójnym zgrzewem, skalowany co 25 ml do 100 ml, a następnie co 100 ml do 2000 ml; schodkowy uniwersalny łącznik do cewnika, tylna, biała ściana worka do wizualizacji poziomu i koloru moczu, zacisk drenu, hydrofobowy filtr antybakteryjny na przedniej ścianie worka. Produkt jednorazowego użytku, sterylny.</t>
  </si>
  <si>
    <t xml:space="preserve">Worek do opróżniania worka na mocz z substancją wiążącą płyny w  żel (SAP), 2L, zastawka antyzwrotna, uniwersalny łącznik do kranika poprzecznego worka, regulowane podwieszenie, wzmocnione zgrzewy, szczegółowa skala co 25ml do 100ml, biała tylna ściana worka, zatyczka, do jednorazowego użytku
</t>
  </si>
  <si>
    <t>Sterylny system do pomiaru diurezy godzinowej. Dren dwuświatłowy długości 150 cm, łącznik do cewnika Foley z bezigłowym portem dostępu do pobierania próbek strzykawkami typu Luer i zastawką jednokierunkową chroniąca przed cofaniem się moczu do cewnika Foleya. Dren na wejściu do komory pomiarowej zabezpieczony spiralą antyzałamaniową. Komora pomiarowa wyposażona w hydrofobowy filtr powietrza oraz zawór umożliwiający spuszczenie moczu z komory do worka, z workiem zbiorczym na mocz skalowanym numerycznie co 100 ml w zakresie od 100 do 2000 ml, wyposażonym w hydrofobowy filtr powietrza, jednokierunkową zastawkę antyzwrotną zapobiegającą cofaniu się moczu do komory pomiarowej oraz zawór spustowy do opróżniania worka. Komora pomiarowa wyskalowana co 1 ml do objętości 40 ml, co 5 ml w zakresie objętości 40 – 90 ml i co 10 ml w zakresie 90 – 500 ml. System wyposażony w elastyczne paski oraz okrągły hak do zawieszenia systemu przy łóżku pacjenta. Bez lateksu i DEHP.</t>
  </si>
  <si>
    <t>Sterylny, paroprzepuszczalny opatrunek stabilizujący do jednoetapowego mocowania wkłuć pośrednich oraz obwodowych eliminujący potrzebę użycia dodatkowych elementów stabilizujących. Pokryty biokompatybilnym klejem akrylowym. Posiada przezroczyste okienko podglądu z folii poliuretanowej o grubości 0,02mm otoczone warstwą absorbującą wilgoć o grubości 1,1mm z minimum trzech stron oraz wbudowany w opatrunek polimerowy element wzmacniający w wyróżniającym się kolorze chroniący cewnik przed przemieszczeniem i przypadkowym usunięciem. Całość łączy włókninowe obrzeże stabilizujące. Wymiary 6,67cm x 9,05cm. W opakowaniu znajduje się opatrunek z okienkiem z zaokrąglonymi krawędziami, podłużnym wycięciem, opatrunek stabilizujący cewnik oraz pasek samoprzylepny. Opakowanie jednostkowe torebka papierowa typu peel pouch. Czas stosowania do 7 dni. Opakowanie zbiorcze karton 100 szt. Sterylizacja tlenkiem etylenu. Nie zawiera lateksu.  Wyrób medyczny klasy I s.</t>
  </si>
  <si>
    <t xml:space="preserve">Kaniula dożylna bezpieczna  z cewnikiem wykonanym z poliuretanu, bez portu górnego,  zastawka zapobiegająca wypływowi krwi podczas kaniulacji ( 18-24G) ,z zabezpieczeniem zapobiegającym ekspozycji  na krew w pełni izolującym igłę , z otworem przy ostrzu umożliwiającym szybkie i pewne wzrokowe potwierdzenie wejścia do naczynia (26-18G), ergonomiczny kształt, widoczna w rtg,  sterylna jednorazowego użytku  w rozmiarach:    26-14 G                                                 </t>
  </si>
  <si>
    <t>Sterylny, paroprzepuszczalny opatrunek stabilizujący do jednoetapowego mocowania wkłuć tętniczych, obwodowych, podobojczykowych i portów implantowanych eliminujący potrzebę użycia dodatkowych elementów stabilizujących. Pokryty biokompatybilnym klejem akrylowym. Posiada przezroczyste okienko podglądu z folii poliuretanowej o grubości 0,02mm z warstwą absorbującą wilgoć o grubości 1,1mm przy jego górnej krawędzi oraz wbudowany w opatrunek polimerowy element wzmacniający w wyróżniającym się kolorze chroniący cewnik przed przemieszczeniem i przypadkowym usunięciem. Całość łączy włókninowe obrzeże stabilizujące. Wymiary 5,72cm x 6,67cm. W opakowaniu znajduje się opatrunek z okienkiem z zaokrąglonymi krawędziami, podłużnym wycięciem, opatrunek stabilizujący cewnik oraz pasek samoprzylepny. Opakowanie jednostkowe torebka papierowa typu peel pouch. Czas stosowania do 7 dni. Opakowanie zbiorcze karton 100 szt. Sterylizacja tlenkiem etylenu. Nie zawiera lateksu.  Wyrób medyczny klasy I s.</t>
  </si>
  <si>
    <t>Cewnik do prowadzenia terapii płynowo-lekowej, wprowadzany po igle , do punkcji o żył głębokich,  bezpieczny, z poliuretanu,  z min. 3 paskami widocznymi w RTG, z samoaktywującym się zabezpieczeniem chroniącym personel przed przypadkowym zakłuciem.  Dodatkowy aplikator (dźwignia) w kolorze odpowiadającym danemu rozmiarowi (niebieski, różowy, zielony) umożliwia bezpieczne wprowadzenie cewnika. Cewnik z  otworem przy ostrzu umożliwiającym natychmiastowe potwierdzenie wejścia do naczynia. Czas utrzymania w naczyniu minimum przez 21 dni potwierdzona w instrukcji producenta. Długość minimalna cewnika 7,9cm. Wytrzymałośc na ciśnienie 325 PSI. Dstępne rozmiary 22-18G. Cewnik 18G o dwóch długościach 8,5 oraz 9,8cm. Sterylizacja  tlenkiem etylenu.</t>
  </si>
  <si>
    <t>Kaniula bezpieczna w systemie zamkniętym  wykonana z biokompatybilnego poliuretanu z min. 5 paskami RTG, z trzema otworami w kształcie łzy zlokalizowanymi na końcówce kaniuli, przeznaczona do wlewów pod wysokim ciśnieniem,  umożliwiająca współpracę z wstrzykiwaczami  kontrastu przy ustawieniu 325 psi  i  szybką podaż kontrastu, posiadająca drenik przedłużający odporny na wysokie ciśnienie podaży płynu, roz.  w zależności od potrzeb klienta 24-18G</t>
  </si>
  <si>
    <t>Stabilizator do cewnika tętniczego, wykonany z pianki polietylenowej, z otworem pokrytym klejem, dopasowanym do ksztaltu cewnika. Elementy zestawu: podkladka samoprzylepna, do przygotowania skóry – nalewka benzoiny, paski piankowe.</t>
  </si>
  <si>
    <t>Strzykawka 50/60 ml do pomp infuzyjnych z końcówką Luer lock bursztynowa, skala co 1ml do 60 ml, skala nominalna wyróżniona graficznie (otoczenie kółkiem liczby określającej liczbę pojemności nominalnej), wkalibrowana w pompy infuzyjne firmy B.Braun. Pod pojęciem „wkalibrowane”zamawiający rozumie strzykawki wymienione w oryginalnej instrukcji użycia przez pompy infuzyjne firmy B.Braun</t>
  </si>
  <si>
    <t>Strzykawka 20 ml do pomp infuzyjnych z końcówką Luer lock , skala co 1 ml, wkalibrowana w pompy infuzyjne firmy B.Braun. Pod pojęciem „wkalibrowane” zamawiający rozumie strzykawki wymienione w oryginalnej instrukcji użycia przez pompy infuzyjne firmy B.Braun</t>
  </si>
  <si>
    <t>Worek DZM, jednorazowy, jałowy, poj. 2000 ml, skalowany, czas stosowania do 14 dni, wyposażony w bezigłowy Luer port do pobierania próbek moczu w schodkowym łączniku cewnikowym ze zdejmowalną zatyczką. Dren o śr. wewn. min. 10 mm, odporny na załamania dł. max 120 cm, na wlocie do worka zakończonym komorą kroplową ze zintegrowaną zastawką antyzwrotną; wyposażony w zacisk. Kranik odpływowy przesuwny typu T z zakładką do podwieszania, kompatybilny z workiem do utylizacji moczu w systemie zamkniętym z poz. 4. Worek zintegrowny z podwójnym wieszakiem. W przedniej ścianie worka hydrofobowy odpowietrzający filtr antybakteryjny. Pakowany pojedynczo.</t>
  </si>
  <si>
    <t>Kaniula bezpieczna do długoterminowego przebywania w naczyniu,  chroniąca przez ekspozycją na materiał biologiczny  i zakłucie poprzez posiadanie plastikowej osłonki igły, otwór przy ostrzu igły umożliwiający pojawienie się krwi pomiędzy igłą a cewnikiem w szybki sposób potwierdzający wejście do naczynia podczas kaniulacji, bez portu górnego, z drenem zakończonym  podwójnym rozgałęzieniem; jedno z rozgałęzień zakończone zaworem dostępu naczyniowego z silikonową jednoelementową podzielną membraną osadzoną na konektorze (oznaczenie kolorystyczne rozmiaru na skrzydełkach), roz. 18-24 G.</t>
  </si>
  <si>
    <t>Uniwersalny łącznik do drenów typ prosty, jałowy, typu "Argyle" (8 - 14 mm)</t>
  </si>
  <si>
    <t>Uniwersalny łącznik do drenów typ prosty, jałowy, typu "Argyle" (5 - 11 mm)</t>
  </si>
  <si>
    <t>Uniwersalny łącznik do drenów typ "Y", jałowy, typu "Argyle" (8 - 14 mm)</t>
  </si>
  <si>
    <t>Strzykawka do insuliny  o pojemności 1ml z podzialką U 40, z zamontowaną iglą 30G1/2 – 0,30x13mm, nasadka igly żólta, fabrycznie zmontowana igla w jednym opakowaniu. Cylinder i tlok wykonane z polipropylenu, natluszczone olejem silikonowym.Opakowanie 120 szt.  Sterylne.</t>
  </si>
  <si>
    <t>Kranik odcinający do terapii dożylnej, trójdrożny,  wykonany z poliwęglanu - tworzywa opornego na działanie lipidów, z wyczuwalnym co 45 stopni i optycznym indykatorem położenia otwarty/ zamknięty, 3 ramiona w kształcie rozetki, jednakowej długości , jedno z niezależnie obracającą się nakrętkę luer lock. Wytrzymałość kranika 3 bary, objętość wypełnienia 0.31ml, posiadający jedno z wejśc zabezpieczone lącznikiem bezigłowym w technologi podzielnej membrany, zewnętrznie osadzoną na przezroczystym konektorze (która w całości obejmuje górną krawędż lącznika) latwą do dezynfekcji. Sterylny.</t>
  </si>
  <si>
    <t>Strzykawka 50/60 ml do pomp infuzyjnych z końcówką Luer lock, skala co 1ml do 60 ml, skala nominalna wyróżniona graficznie (otoczenie kółkiem liczby określającej liczbę pojemności nominalnej), wkalibrowana w pompy infuzyjne firmy B.Braun. Pod pojęciem „wkalibrowane” zamawiający rozumie strzykawki wymienione w oryginalnej instrukcji użycia pomp infuzyjnych firmy B.Braun</t>
  </si>
  <si>
    <t xml:space="preserve">Dren do ssaka. Zestaw do odsysania pola operacyjnego, sterylny. Zastosowanie: wyrób przeznaczony do odsysania wydzieliny z pola operacyjnego. Właściwości: zestaw składa się z końcówki ssącej oraz drenu łączącego długości 350cm końcówka otworami bocznymi
dostępne wersje: z kontrolą siły ssania i bez kontroli siły ssania; dren CH 24, dren wykonany ze specjalnej twardości tworzywa PCV zapewniającego jednoczesną elastyczność i miękkość drenu, ułatwiającą wygodną manipulację oraz odpowiednią twardość zapobiegającą zasysaniu nawet przy stosowaniu wysokich ciśnień; dren z obustronnym uniwersalnym zakończeniem typu lejek, z możliwością szczelnego dopasowania do każdego typu zakończenia ssaka z jednej strony, do końcówki z drugiej strony (możliwość wymiany końcówki ssącej na inną w trakcie zabiegu) oraz z zakończeniem typu lejek, z trzystopniową docinaną końcówką; oba zakończenia drenu wyposażone dodatkowo w specjalny system zgięciowy, umożliwiający wygodną manipulację drenem i końcówką ssącą wzdłuż drenu specjalne wzmocnienia wzdłużne zapobiegające zaginaniu i zasysaniu drenu; idealnie gładka powierzchnia wewnętrzna drenu, zapobiega osadzaniu się odsysanej wydzieliny na ściankach i zapewnia prawidłowy i optymalny przepływ
jałowy, pakowany podwójnie: w foliowe opakowanie wewnętrzne oraz w foliowo-papierowe opakowanie zewnętrzne.
</t>
  </si>
  <si>
    <t>Jednorazowy zestaw laryngoskopowy, nierozłączalny (łyżka połączona z rękojeścią na stałe), gotowy do użytku po wyjęciu z opakowania, zgodny z normą ISO 7376. W skład zestawu wchodzi: łyżka typu Macintosh z chirurgicznej stali nierdzewnej oraz metalowa rękojeść z zainstalowaną baterią 6V. Rękojeść metalowa z podłużnymi frezami zapewniającymi pewny chwyt, zakończona zakrętką z tworzywa sztucznego. Możliwość szybkiego wyjęcia baterii po użyciu w celu ich bezpiecznej utylizacji. Łyżka z wbudowanym źródłem światła typu LED oraz antyrefleksyjną, satynową powierzchnią. Od strony pacjenta atraumatyczna, zaokrąglona (przekrój w formie walca), pogrubiona. Stopka mocująca wykonana z tworzywa sztucznego połączona z łyżką wspawanym wewnątrz elementem ze stali nierdzewnej. Zestaw przetestowany pod kątem wytrzymałości połączenia siłą nacisku 20 kg. Na górnej krawędzi łyżki podane informacje tj.: rozmiar i typ łyżki, symbol CE, numer katalogowy, symbol „nie do powtórnego użycia” (przekreślona cyfra 2). Na bocznej krawędzi łyżki logo i nazwa producenta. Rozmiar zestawu - kodowany kolorem na opakowaniu / dł. x szer. / typ rękojeści:
#0 - czerwony / dł. 61.0 mm x szer. 8.5 mm / rękojeść pediatryczna
#1 - biały / dł. 75.0 mm x szer. 11.5 mm / rękojeść pediatryczna 
#2 - niebieski / dł. 93.0 mm x szer. 12.5 mm / rękojeść pediatryczna
#2 - niebieski / dł. 93.0 mm x szer. 12.5 mm / rękojeść dorosły
#3 - żółty / dł. 110.0 mm x szer. 13.5 mm / rękojeść dorośli 
#3 - żółty / dł. 110.0 mm x szer. 13.5 mm / rękojeść krótka
#3.5 - żółty / dł. 122.0 mm x szer. 13.5 mm / rękojeść dorośli
#4 - różowy / dł. 135.0 mm x szer. 14.0 mm / rękojeść dorośli
#4 - różowy / dł. 131.0 mm x szer. 14.0 mm / rękojeść krótka
#5 - zielony / dł. 156.0 mm x szer. 14.0 mm / rękojeść dorośli
Opakowanie jednostkowe folia. Możliwości sprawdzenia wszystkich elementów oraz poprawności działania zestawu w opakowaniu bez potrzeby jego otwierania. Łatwe do otwarcia saszetki. Na opakowaniu jednostkowym etykieta zawierająca: rozmiar i typ łyżki, nr katalogowy, datę ważności, nr serii (LOT), kod QR. Opakowanie oznaczone nazwą i logiem producenta. Produkt bez zawartości lateksu, czysty mikrobiologicznie.</t>
  </si>
  <si>
    <t xml:space="preserve">Rękojeść do laryngoskopu, jednorazowa przeznaczona do użytku w warunkach rezonansu magnetycznego z wbudowanym źródłem światła - dioda LED. Rękojeść w kolorze czarnym, metalowa niemagnetyczna z podłużnymi frezami zapewniającymi pewny chwyt. W górnej części rękojeści znacznik w postaci zielonej obwódki identyfikujący tzw. Zielony Standard ISO 7376. Na bocznych ściankach rękojeści oznaczenia tj: symbol CE, numer katalogowy, symbol „nie do powtórnego użycia” (przekreślona cyfra 2), symbol „MR”,  logo i nazwa producenta. Dodatkowy symbol „MR” na spodzie uchwytu. Przetestowana pod kątem wytrzymałości w połączeniu z łyżką siłą nacisku 15 kg  (Potwierdzić oświadczeniem producenta - załączyć do oferty). 
W zestawie wielorazowa litowa bateria 3.7V (z limitem użyć do 5 razy), zapewniająca do 100 min. świecenia. Rękojeść pozwalająca na szybkie, bezkontaktowe wyjęcie lub włożenie baterii w celu uniknięcia zakażeń krzyżowych. Rękojeści testowane laboratoryjnie, mogą być bezpiecznie używane w następujących warunkach rezonansu magnetycznego:
- statyczne pole magnetyczne do 3 Tesli włącznie 
- pole gradientu przestrzennego do 2250 Gausów/cm włącznie 
- maksymalny uśredniony dla całego ciała współczynnik absorpcji swoistej (SAR) wynoszący 2,68 W/kg przez 15 minut skanowania  (potwierdzenie oświadczeniem producenta lub instrukcją obsługi)
Rozmiar rękojeści - kodowany kolorem na opakowaniu / dł. x szer.:
# Dorosły - różowy / dł. 140.0 mm x szer. 29.0 mm
Opakowanie jednostkowe - folia. Możliwość przetestowania działania rękojeści bez jej otwierania. Łatwa do otwarcia saszetka. Na opakowaniu jednostkowym etykieta zawierająca: rozmiar, nr katalogowy, datę ważności, nr serii (LOT), kod QR. Opakowanie oznaczone nazwą i logiem producenta oraz wyraźnym dużym symbolem „MR” (Rezonans Magnetyczny). Produkt bez zawartości lateksu, czysty mikrobiologicznie. Opakowanie zbiorcze (karton) zawiera 10 szt. rękojeści oraz 2 baterie litowe 3.7V z limitowanym użyciem do 5 razy każda.  </t>
  </si>
  <si>
    <t xml:space="preserve">Osłona na oczy służąca do całkowitego i bezpiecznego zamknięcia powiek pacjenta podczas znieczulenia ogólnego lub głębokiej sedacji np. na OIT.  Zatrzymuje wilgoć, zapobiegając „wysychaniu” oka, zmniejsza ryzyko uszkodzenia rogówki i keratopatii ekspozycyjnej. Zabezpiecza także przed zabrudzeniem, otarciem oraz przedostaniem się płynów. Produkt posiada dwie strefy przylegania i ochrony powiek:
- wewnętrzna, przezroczysta w formie foliowego okienka z delikatnym klejem, umożliwia stałą kontrolę zamknięcia powiek 
- zewnętrzna, biała z mocniejszym klejem do uszczelnienia osłony wokół oka
Osłona posiada nieprzylepne, obustronne zakładki w celu łatwego naklejania i zdejmowania nawet w rękawiczkach. W opakowaniu dwie sztuki osłon o wymiarach 3.7cm x 9.3cm. Produkt sterylny. </t>
  </si>
  <si>
    <t xml:space="preserve">Kanka doodbytnicza, wykonana z medycznej jakości PVC,  twardość ok. 76° ShA, powierzchnia satynowa "zmrożona". Pakowana pojedynczo, jałowa, sterylizoana tlenkiem etylenu.  Kolor na  konektorze oznaczający kod średnicy cewnika. Rozmiar do wyboru przez zamawiającego. </t>
  </si>
  <si>
    <t xml:space="preserve">Końcówki do odsysania pola operacyjnego mikrochirurgiczne (ze stali nierdzewnej)         
• idealnie gładka powierzchnia wewnętrzna zapobiega blokowaniu lub zaleganiu odsysanej treści, zapewniając prawidłowy i optymalny przepływ
• ergonomicznie ukształtowana atraumatyczna końcówka z pojedynczym załamaniem krzywizny
• kaniula wykonana z wysokiej jakości stali nierdzewnej AISI 304
• dostępne w rozmiarach od CH 2 do CH 12
• lekka i idealnie wyważona rączka z ABSu zapewnia wysoki komfort pracy
• rączka kodowana kolorystycznie dla łatwiejszej identyfikacji rozmiaru
• końcówka kompatybilna ze standardowymi drenami do odsysania
• z kontrolą siły ssania – śr. otworu 1,5 mm pozwala operatorowi spowolnić aspiracjękońcówki do odsysania pola operacyjnego mikrochirurgiczne (ze stali nierdzewnej)          </t>
  </si>
  <si>
    <t>Licznik igieł (20 szt.): wykonany z polietylenu o wysokiej gęstości, posiada pojedynczy magnes z podziałką na 10 i pojemnością na 20 szt. igieł; pojemnik koloru czerwonego z przezroczystym wieczkiem, wyposażony w pasywny zamek zatrzaskowy; zachodzące na siebie krawędzie wieczek zapobiegają wysunięciu się igieł z pojemnika</t>
  </si>
  <si>
    <t>Chirurguiczny marker skórny, sterylny, nietoksyczny, szybkoschnący, nieplamiący, widozny nizezależnie od koloru skóry, odporny na środki dezynfekcyjne, fioletowy atrament, skala pomiarowa na korpusie pisaka - 5 cm, dodatkowo załączona dwustronna skala pomiarowa, opakowanie papier/folia.</t>
  </si>
  <si>
    <t>Szczoteczka do chirurgicznego mycia rąk, nasączona 4% roztworek chlorhexydyny, zarejestrowana jako produkt biobójczy; wykonana z miękkiego i delikatnego włosia z medycznego polietylenu, niepowodującego podrażnień skóry i nieuszkadzającego naskórka; wyposażona w czyścikdo paznokci wykonany z polipropylenu.</t>
  </si>
  <si>
    <t>Osłona na uchwyt lamp operacyjnych: elastyczne, pakowane po 2 sztuki, dopasowane do lamp aktalnie używanych na bloku operacyjnym.</t>
  </si>
  <si>
    <t>Igła do protów. Bezpieczna igła z atraumatycznym szlifem. Wskazane są do stosowania przez okres do siedmiu dni. Mogą być stosowane do podawania kontrastu w tomografii komputerowej z wykorzystaniem techniki wstrzykiwania pod ciśnieniem. Podstawa, przezroczysta płytka ułatwiająca obserwację miejsca wkłucia i wykrycie ewentualnej infekcji z otworami ułatwiającymi wentylację. Atraumatyczny szlif łyżeczkowy. Niesilikonowana kaniula poprawia stabilizację igły w membranie i zapobiega samoczynnemu wysunięciu się igły z komory portu. Podkładka z gęstego tworzywa o strukturze zamknięto komórkowej podkładka nie absorbuje płynu uniemożliwia przenikanie bakteriii, niski profil (1,5 mm) ogranicza ryzyko przemieszczania się igły. Dren przezroczysty dren niezawierający DEHP, zabezpieczony przed zaginaniem, przystosowany do iniekcji pod wysokim ciśnieniem. Rozmiar 19G o długościach 15, 20 mm.</t>
  </si>
  <si>
    <t>Płyn do dezynfekcji aparatów do dializ na bazie podchlorynu sodu (3,9% wolnego chloru). Op. a'5l.</t>
  </si>
  <si>
    <t>RAZEM CAŁOŚĆ</t>
  </si>
  <si>
    <t>Pakiet</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</si>
  <si>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</si>
  <si>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</si>
  <si>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</si>
  <si>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</si>
  <si>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</si>
  <si>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</si>
  <si>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</si>
  <si>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</si>
  <si>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</si>
  <si>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</si>
  <si>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</si>
  <si>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</si>
  <si>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</si>
  <si>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</si>
  <si>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</si>
  <si>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</si>
  <si>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</si>
  <si>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</si>
  <si>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</si>
  <si>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</si>
  <si>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</si>
  <si>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</si>
  <si>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</si>
  <si>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</si>
  <si>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</si>
  <si>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</si>
  <si>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</si>
  <si>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</si>
  <si>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</si>
  <si>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</si>
  <si>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</si>
  <si>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</si>
  <si>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</si>
  <si>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</si>
  <si>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</si>
  <si>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</si>
  <si>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</si>
  <si>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</si>
  <si>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</si>
  <si>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</si>
  <si>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</si>
  <si>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</si>
  <si>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Rurka laryngektomijna z mankietem , dwa wstępnie ukształtowane zakrzywienia rozdzielone prostym odcinkiem umożliwiają założenie rurki niezależnie od kształtu tchawicy linia RTG na całej długości , specjalnie ukształtowana kapturowa końcówka ułatwia intubację i pomaga zapewnić bezpieczeństwo i komfort pacjentowiRozmiar 7, 8 długość 350 mm. Op. a'10 szt.</t>
  </si>
  <si>
    <t>Rurka tracheotomijna  z mankietem typu HI-LO z linią RTG ze stałym transparentnym szyldem z oznaczeniem śr. Zew. I wew. Rurki. Transparentny łącznik 15 mm, w komplecie tasiemka oraz prowadnica, sterylna 5,0-9,0 mm co 0,5 mm. Op. a'5 szt.</t>
  </si>
  <si>
    <t>Rurka intubacyjna typu SAFTY-FLEX  zbrojona rozmiary 6,0-9,0 mm co 0,5 mm x1 szt.Dwa znaczniki głębokości w postaci pierścieni pod mankietem ułatwiające prawidłowe pozycjonowanie rurki, łącznik 15 mm. Op. a'10 szt.</t>
  </si>
  <si>
    <t>Prowadnica intubacyjna jednorazowego użytku, z miękkiego aluminium-rozm.Średnica wew. Rurek 2,5-4,5 dł 280 cm: 4,0-6,0 dł 350 cm , &gt; 5,0 dł 350 cm, sterylna. Op. a'10 szt.</t>
  </si>
  <si>
    <t>Rurka intubacyjna specjalna z mankietem w kształcie stożka do przedłużonej intubacji, wyposażona w system drenażu przestrzeni podgłośniowej. Minimum 2 oznaczenia rozmiaru na korpusie rurki, półtransparentny łącznik 15 mm, mankiet niskociśnieniowy, w swej górnej części o średnicy większej niż średnica tchawicy, zwężający się stopniowo ku dołowi (stożek), posiadający dzięki swej konstrukcji strefę całkowitego uszczelnienia tchawicy. Rozmiary rurek od 6,0 do 9,0 mm co 0,5 mm. Op. a'10 szt.</t>
  </si>
  <si>
    <t>Rurka tracheostomijna z odsysaniem z nad mankietu , wyposażona w przeźroczysty kołnierz , mankiet w kształcie stożka , posiadające zintegrowany kanał do odsysania , wyposażony w ściętą końcówkę umożliwiającą wprowadzenie przezskórne, wcięcia wokół mankietu umożliwiające przepływ powietrza , na wyposażeniu wyjmowana cieniodajna kaniula wewnętrzna Rozmiar 6.5 , 7.0 , 7.5 ; 8.0, 8.5 , 9.0. Op. a'10 szt.</t>
  </si>
  <si>
    <r>
      <t>Rurka RAE do intubacji przez ustne, z mankietem , linia RTG na całęj długości , specjalnie ukształtowana końcówka kapturowa ułatwia intubację i pozwala zapewnić pacjentowi bezpieczeństwo
i komfort Rozmiar</t>
    </r>
    <r>
      <rPr>
        <sz val="10"/>
        <color rgb="FFFF0000"/>
        <rFont val="Calibri"/>
        <family val="2"/>
        <charset val="238"/>
        <scheme val="minor"/>
      </rPr>
      <t xml:space="preserve"> </t>
    </r>
    <r>
      <rPr>
        <sz val="10"/>
        <rFont val="Calibri"/>
        <family val="2"/>
        <charset val="238"/>
        <scheme val="minor"/>
      </rPr>
      <t>5.0 ; 5.5; 6.0, 6.5 ; 7.0 ; 7.5 ; 8.0 ; 8.5 ; 9.0. Op. a'10 szt.</t>
    </r>
  </si>
  <si>
    <t>Rurka RAE do intubacji przez nosowe, z mankietem, linia RTG na całęj długości , specjalnie ukształtowana końcówka kapturowa ułatwia intubację i pozwala zapewnić pacjentowi bezpieczeństwoi komfort. Rozmiar 6.0, 6.5 ; 7.0 ; 7.5 ; 8.0. Op. a'10 szt.</t>
  </si>
  <si>
    <t>Łyżka kompatybilna z Videolaryngoskopem McGrath, sterylna, jednorazowego użytku , dostępna w rozmiarze 1, 2, 3, 4. Op. a'50 szt.</t>
  </si>
  <si>
    <t>Łyżka do trudnych intubacji , kompatybilna z Videolaryngoskopem McGrath, sterylna, jednorazowego użytku , dostępna w rozmiarze 3. Op. a'10 szt.</t>
  </si>
  <si>
    <t>Rurka dotchawicza do intubacji przez usta lub nos z mankietem pośrednim; może być stosowana zarówno u pacjentów pediatrycznych jak i dorosłych; niskoprofilowy mankiet w rozmiarach od 3,0 do 4,5 mm oraz niskociśnieniowy mankiet w rozmiarach od 5,0 do 10,0 mm co 0,5 mm; wykonana z PVC bez DEHP które mięknie wystawione na temperaturę i dostosowuje się do dróg oddechowych. Złącze 15 mm, znaczniki głębokościowe podane w odstępach centymetrowych, posiadają włókno RTG, znaki druku glotycznego na pełnym obwodzie (rozmiary 5,0-10,0) oraz ścięty koniec z okienkiem Murphy'ego (rozmiary 5,0-10,0). Op. a'10 szt.</t>
  </si>
  <si>
    <t>Dzierżawa urządzenia kompatybilnego z czepcem z poz. 1, zgodnego z parametrami z tabeli pod pakietem. Rok produkcji min. 2016.</t>
  </si>
  <si>
    <t>Dzierżawa 10 szt. monitorów typu BIS.</t>
  </si>
  <si>
    <t xml:space="preserve">Cena netto dzierżawy 10 szt. za 1 miesiąc (zł) </t>
  </si>
  <si>
    <t>Pojemniki histopatologiczne x 200 ml</t>
  </si>
  <si>
    <t>Pojemniki histopatologiczne x 1,20 l</t>
  </si>
  <si>
    <t>Pojemniki histopatologiczne x 3,4 l</t>
  </si>
  <si>
    <t>Pojemniki histopatologiczne x 30 ml</t>
  </si>
  <si>
    <t>Pojemniki histopatologiczne x 0,52 l</t>
  </si>
  <si>
    <t>Pojemniki histopatologiczne x 366 ml</t>
  </si>
  <si>
    <t>Pojemniki histopatologiczne x 5,6 l</t>
  </si>
  <si>
    <t>Pojemniki histopatologiczne x 2,3 l</t>
  </si>
  <si>
    <t>Pojemniki histopatologiczne x 15 ml</t>
  </si>
  <si>
    <t>Pojemniki histopatologiczne x 10 ml</t>
  </si>
  <si>
    <t>Pojemniki histopatologiczne x 10,6 l</t>
  </si>
  <si>
    <t xml:space="preserve">Kaniula bezpieczna z samodomykającym się korkiem portu do wstrzyknięć, min. 5  pasków kontrastujących w promieniach RTG wtopionych w cewnik z poliuretanu, wyposażona w zastawkę antyzwrotną zapobiegającą wypływowi krwi w momencie wkłucia,  zabezpieczenie igły w postaci plastikowej osłonki o gładkich krawędziach z sytemem kapilar zapobiegających zakłuciu się oraz zachlapaniu krwią w pełni zamykającej ostrze i światło igły. Pozbawiona jakichkolwiek ostrych elementów wchodzących w skład mechanizmu zabezpieczającego kaniulę. Pakowane pojedynczo. Opakowanie sztywne zabezpieczające przed utratą jałowości . Sterylizowana radiacyjnie lub EO.
• 1,5mm - 17G( biały)  dł. 45 mm , przepływ  min. 133 ml/min
• 1,8mm – 16 G ( szary) dł. 45 mm, przepływ min. 236 ml/min
• 2,0 mm 14 G (pomarańczowy), przepływ min. 270 ml/min </t>
  </si>
  <si>
    <r>
      <t>Kaniula bezpieczna z samodomykającym się korkiem portu do wstrzyknięć, min. 5  pasków kontrastujących w promieniach RTG wtopionych w cewnik z poliuretanu, wyposażona w zastawkę antyzwrotną zapobiegającą wypływowi krwi w momencie wkłucia,  zabezpieczenie igły w postaci plastikowej osłonki o gładkich krawędziach z sytemem kapilar zapobiegających zakłuciu się oraz zachlapaniu krwią, w pełni zamykającej ostrze i światło igły. Pozbawiona jakichkolwiek ostrych elementów wchodzących w skład mechanizmu zabezpieczającego kaniulę. Pakowane pojedynczo. Opakowanie sztywne zabezpieczające przed utratą jałowości . Sterylizowana radiacyjnie lub EO.
(0,9mm - 22G( niebieski )  dł. 25 mm , przepływ  min. 42 ml/min
1,1mm - 20G( różowy )  dł. 32 mm , przepływ  min. 67 ml/min
1,3mm - 18G( zielony )  dł. 32, przepływ  min. 103 ml/min
1,3mm - 18G( zielony )  dł. 45 mm , przepływ min.  103 ml/min</t>
    </r>
    <r>
      <rPr>
        <sz val="10"/>
        <color theme="1"/>
        <rFont val="Calibri"/>
        <family val="2"/>
        <charset val="238"/>
        <scheme val="minor"/>
      </rPr>
      <t xml:space="preserve">
Kaniule posiadające dodatkowo otwór przy ostrzu igły umożliwiające szybkie i pewne potwierdzenie wejścia do naczynia podczas kaniulacji</t>
    </r>
  </si>
  <si>
    <r>
      <t>Kaniula dotętnicza 20G 1,1 x 45 mm, przepływ 49/ml/min., cewnik z PTFE, z zaworem odcinającym suwakowo-kulkowym</t>
    </r>
    <r>
      <rPr>
        <sz val="10"/>
        <color theme="1"/>
        <rFont val="Calibri"/>
        <family val="2"/>
        <charset val="238"/>
        <scheme val="minor"/>
      </rPr>
      <t xml:space="preserve"> w kolorze czerwonym, ze skrzydełkami z otworem do przyszycia do skóry pacjenta, 3 wskaźniki położenia otwarty/zamknięty: wyczuwalny (poprzez przesunięcie zaworu suwakowo-kulkowego ON/OFF) i optyczny (czarne paski/znaczki w pozycji ON), zabezpieczony wtyczką kontroli przepływu - bez koreczka. Igła powlekana silikonem, bez karbowania. Sterylne, jednorazowgo użytku. Produkt nie zawierający DEHP, PVC oraz naturalnego lateksu. Czas stosowania do max 30 dni potwierdzony przez producenta w instrukcji użycia,  znajdującej się w każdym opakowaniu handlowym – w jęz polskim. </t>
    </r>
  </si>
  <si>
    <r>
      <t xml:space="preserve">Bezigłowy port wielokrotnego wkłucia bez mechanicznych części wewnętrznych, bez wewnętrznej kaniuli stożkowej, kompatybilny z końcówką Luer i Luer-Lock, z jednorodną, silikonową podzielną membraną, osadzoną w postaci wywiniętego kolnierza na przezroczystym poliwęglanowym konektorze, posiadającym 2 naprzeciwległe wypustki pozwalające na pewny uchwyt podczas aplikacji. Ciśnienie ujemne. Membrana </t>
    </r>
    <r>
      <rPr>
        <sz val="10"/>
        <rFont val="Calibri"/>
        <family val="2"/>
        <charset val="238"/>
        <scheme val="minor"/>
      </rPr>
      <t>pozwala na skuteczną dezynfekcję, przepłukiwanie i jego  wizualną kontrolę, o przepływie minimalnym 30 l/godz., prosty tor przepływu, objętość wypełnienia max. 0,16 ml, bez parametru przestrzeni martwej, długość zaworu ok. 2 cm, z możliwością użytku z krwią, tłuszczami i cystostatykami, o wytrzymałości na ciśnienie 45 PSI, wyposażony w uchwyt/aplikator w innym kolorze niz zawór, do połączenia do 100 aktywacji.</t>
    </r>
  </si>
  <si>
    <r>
      <t>Bezigłowy port wielokrotnego wkłucia bez mechanicznych części wewnętrznych, bez wewnętrznej kaniuli stożkowej, kompatybilny z końcówką Luer i Luer-Lock, z silikonową podzielną membraną, osadzoną w postaci wywiniętego kołnierza na przezroczystym poliwęglanowym konektorze</t>
    </r>
    <r>
      <rPr>
        <sz val="10"/>
        <rFont val="Calibri"/>
        <family val="2"/>
        <charset val="238"/>
        <scheme val="minor"/>
      </rPr>
      <t>, co pozwala na skuteczną dezynfekcję, przepłukiwanie i jego wizualną kontrolę. Łącznik z pojedynczym przedłużaczem, długość zestawu 15 cm, z jednym zaciskiem ślizgowym o objętości wypełnienia 1,14 ml, średnica wewnętrzna drenu 2,8 mm. Zawór o przepływie 450 ml/min, możliwość podłączenia u pacjenta przez 100 aktywacji. Długość zaworu ok. 2 cm. Minimalna objętość wypełnienia 1,14 ml, (bez parametru przestrzeni martwej). Sterylizacja EO. Dostosowany do użytku z krwią, tłuszczami, alkoholami, chlorheksydyną, oraz lekami chemioterapeutycznymi, wytrzymały na ciśnienie 45 PSI. Zawór o neutralnym ciśnienieniu przy zastosowaniu klemowania.</t>
    </r>
  </si>
  <si>
    <r>
      <t>Bezigłowy port wielokrotnego wkłucia z podwójnym przedłużeniem o długości 15 cm i 2 zaworami bezigłowymi i z dwoma zaciskami ślizgowymi. Zawór bezigłowy kompatybilny z połączeniami typu Luer – Lock i Luer -Slip; dren o średnicy wewnętrznej 2,8mm,  przedłużenie z zaciskiem przesuwanym, zakończenie zabezpieczone protektorem męskim; nie zawiera lateksu; dren wykonany z PCV (nie zawierający ftalanów); dostosowany do użytku z krwią, tłuszczami, alkoholami oraz lekami chemioterapeutycznymi;  zawór posiadający przezroczystą obudowę i przezroczystą membranę ułatwiające szybką ocenę  efektywności płukania, bez mechanicznych części wewnętrznych, bez wewnętrznej kaniuli stożkowej. Membrana zaworu</t>
    </r>
    <r>
      <rPr>
        <sz val="10"/>
        <rFont val="Calibri"/>
        <family val="2"/>
        <charset val="238"/>
        <scheme val="minor"/>
      </rPr>
      <t xml:space="preserve"> podzielna, silikonowa z kołnierzem idealnie gładkim i jednorodnym, wywiniętym zewnętrznie na poliwęglanowej obudowie konektora; jednorodna powierzchnia do dezynfekcji, która jest kołnierzem membrany, niesprzyjającą kolonizacji bakterii; na obudowie konektora naprzeciwległe wypustki ułatwiające utrzymania zaworu w palcach w trakcie łączenia np. ze strzykawką; długość robocza zaworu ok. 2 cm,  czas użycia 100 aktywacji; posiadająca prosty tor przepływu, bez elementów lub mechanizmów wewnętrznych; wymagany minimalny przepływ  20 l/h; objętość wypełnienia wynosząca 1,60 ml,(bez parametru przestrzeni martwej), podana na opakowaniu jednostkowym; wytrzymały na ciśnienie 45 PSI. Zawór o neutralnym ciśnienieniu przy zastosowaniu klemowania.</t>
    </r>
  </si>
  <si>
    <r>
      <t>Bezigłowy port wielokrotnego wkłucia z potrójnym przedłużeniem o długości 15 cm, z 3 zaworami bezigłowymi z trzema zaciskami ślizgowymi; zawór bezigłowy, kompatybilny z połączeniami typu Luer – Lock i Luer – Slip. Długość zaworu ok.2 cm, dren o średnicy wewnętrznej 2,8mm, zakończenie zabezpieczone protektorem męskim; nie zawiera lateksu; dren wykonany z PCV (nie zawierający ftalanów); dostosowany do użytku z krwią, tłuszczami, alkoholami oraz lekami chemioterapeutycznymi; zawór posiadający przeźroczystą obudowę i przeźroczystą membranę ułatwiające szybką ocenę efektywności płukania, bez mechanicznych części wewnętrznych; bez wewnętrznej kaniuli stożkowej. Membrana zaworu</t>
    </r>
    <r>
      <rPr>
        <sz val="10"/>
        <rFont val="Calibri"/>
        <family val="2"/>
        <charset val="238"/>
        <scheme val="minor"/>
      </rPr>
      <t>, podzielna, silikonowa z kołnierzem idealnie gładkim i jednorodnym, wywiniętym zewnętrznie na poliwęglanowej obudowie konektora, jednorodna powierzchnia do dezynfekcji, która jest kołnierzem membrany, niesprzyjającą kolonizacji bakterii; na obudowie konektora naprzeciwległe wypustki ułatwiające utrzymania zaworu w palcach w trakcie łączenia np. ze strzykawką, czas użycia 100 aktywacji; posiadająca prosty tor przepływu. Przepływ 20 l/h; objętość wypełnienia wynosząca 2,25 ml, podana na opakowaniu jednostkowym; wytrzymały na ciśnienie 45 PSI. Zawór o neutralnym ciśnienieniu przy zastosowaniu klemowania.</t>
    </r>
  </si>
  <si>
    <t>Igła tępa do pobierania leków z filtrem 5 mikronów z ostrzem ściętym pod kątem 40-45˚, dla efektywnej filtracji szkła, metalu, gumy- kolor nasadki fioletowy /purpurowy odróżniający się od igły bez filtra dla łatwej identyfikacji igły z filtrem 1,2mmx40mm. Nasadka nie krótsza niż 2,5 cm dla łatwego pobrania calości leku ze szklanej fiolki, sterylizowana. Op. Opakowanie 100 szt, op. Jednostkowe i zbiorcze oznaczone kolorem fioletowym.</t>
  </si>
  <si>
    <t>Strzykawki bez igły do insuliny o pojemności 1 ml – U100 , typu Luer. Cylinder i tlok wykonane z polipropylenu, natluszczone olejem silikonowym. Wyraźna czytelna skala, trawala, niezmywalna,oznaczona wg skali 1 ml=100 j.m. Rondo tłoka ściśle przylegające do ścian strzykawki o płynnym przesuwie z uszczelką niezawierającą lateksu. Z widoczną datą ważności na pojedyńczych opakowaniach. Pakowana pojedynczo (op.blister pack) Opakowanie  120szt. Sterylizowane.</t>
  </si>
  <si>
    <t>Igła do strzykawki z poz. 2, 0,4 x12,7-13mm.</t>
  </si>
  <si>
    <t>Igła iniekcyjna ostra, wszystkie dostępne rozmiary (Zamawiający wymaga aby dostępne były co najmniej rozmiary 0,5x25 mm, 0,8x40 mm, 1,2x40 mm). Op. X100 szt. oznaczenie zastosowanego typu ścięcia ostrza na opakowaniu 1 szt. i opakowaniu 100szt.</t>
  </si>
  <si>
    <t>Igła do Pena 30 - 31 GA. Sterylne. Kompatybilne z penami wszystkich producentów. Op. a'100 szt.</t>
  </si>
  <si>
    <t>Zestaw infuzyjny grawitacyjny, z technologią zapobiegającą dostawaniu się powietrza do drenu po zakończeniu infuzji. Precyzyjny zacisk rolkowy z zaczepem do przypięcia drenu, dodatkowy zacisk na drenie pomiędzy komorą a zaciskiem rolkowym do odcięcia infuzji. Spike ABS, igla ścięta jednostronnie/lancet. Elastyczna komora kroplowa dlugość min. 60mm, bez zawartości DEHP, lateksu, bisphenol A , filtr 15 mikronów w dnie komory (oznaczenie na opakowaniu), wentylowana /odpowietrznik komory kroplowej ręczny. Długość  drenu 175 cm, calkowita dlugośc zestawu 185cm. Objętość wypelnienia drenu 18 ml .Dren zakończony łącznikiem luer z zatyczką  z filtrem hydrofobowym 1,2 microna typu priming cap. Sterylny, na opakowaniu jednostkowym instrukcja obslugi.</t>
  </si>
  <si>
    <t>Zestaw infuzyjny z precyzyjnym  regulatorem przepływu w kształcie cylindra z pojedynczą skalą pomiarową w zakresie 5-250  ml/h, Spike ABS, komora wentylowana /odpowietrznik komory kroplowej ręczny z filtrem hydrofobowym. Elastyczna komora kroplowa dla łatwego wypełnienia, dlugość min.  50mm, ze skrzydekami. Długość  drenu 180 cm (150+30 cm), zestawu 191 cm bez zawartości DEHP, lateksu, bisphenol A . Wewn. średnica drenu 3 mm. Klamra zaciskowa na drenie do zamknięcia infuzji. Zlącze luer lock obrotowe. Dren z zatyczką  z filtrem hydrofobowym priming cap. Sterylizowany, na opakowaniu jednostkowym oznaczenie o braku latexu i DEHP.</t>
  </si>
  <si>
    <t>Zestaw infuzyjny grawitacyjny, z technologią zapobiegającą dostawaniu się powietrza do drenu po zakończeniu infuzji. Precyzyjny zacisk rolkowy z zaczepem do przypięcia drenu, dodatkowy zacisk na drenie pomiędzy komorą a zaciskiem rolkowym do odcięcia infuzji. Spike ABS, igla ścięta jednostronnie/lancet. Elastyczna Komora kroplowa, dlugość min. 60mm, bez zawartości DEHP, lateksu, bisphenol A , filtr 15 mikronów w dnie komory.( oznaczenie na opakowaniu). Wentylowana /odpowietrznik komory kroplowej ręczny, długość  drenu 175 cm (152+23), calkowita dlugośc zestawu 185cm. Objętość wypelnienia drenu 19 ml, lącznik Y z zaworem  dostępu beziglowego. Dren zakończony łącznikiem luer z zatyczką  z filtrem hydrofobowym 1,2 microna typu priming cap. Sterylny, 
na opakowaniu jednostkowym instrukcja obslugi.</t>
  </si>
  <si>
    <t>Zestaw do transfuzji (przetaczania)  krwi, bez odpowietrzenia, komora kroplowa PCV bez DEHP, 20 kropli/ minz filtrem 200 µm, dlugość min.90mm, spike ABS, igla ścięta jednostronnie/lancet. Czerwony zacisk rolkowy (korpus) z miejscem do przypięcia drenu i zabezpieczenie kolca po użyciu (podwieszenie), bez zawartości DEHP, lateksu, bisphenol A, kompatybilny z lipidami, długość drenu 180 cm, mleczny/ zmatowiony calość zestaw - 192cm. Objętość wypelnienia drenu 14 ml, średnica wewnętrzna drenu 3 mm, sterylny. Zlącze luer lock stale.  Opakowanie oznakowane/ opisane kolorem czerwonym dla łatwego odróżnienia. Na opakowaniu jednostkowym oznaczenie o braku latexu i DEHP.</t>
  </si>
  <si>
    <t>Strzykawka j.u., dwuczęściowa z wyraźną, czarną  jednostronną skalą, niezmywalną,  z zabezpieczeniem tłoka przed wypadaniem, gładki przesuw tłoka, biały tłok bez wcięcia na końcu, dopuszczona poszerzona skala o min 20%, 2ml skala 0,1 ml, op. X  100 szt., przestrzeń martwa 0.0564. Na opakowaniu jednostkowym oznakowanie Luer Tip  (6%),  potwierdzające spełnienie Normy  PN-EN ISO 80369-7:2021-10 w zakresie rozmiaru stożka Luer, kolorystyczne opakowanie zbiorcze.</t>
  </si>
  <si>
    <t xml:space="preserve">Strzykawka j.u., dwuczęściowa z wyraźną, czarną  jednostronną skalą, niezmywalną, z zabezpieczeniem tłoka przed wypadaniem, gładki przesuw tłoka, biały tłok z wcięciem na końcu, dopuszczona poszerzona skala o min 20%, 5 ml skala 0,2 ml, op. X  100 szt., przestrzeń martwa 0.0635. Na opakowaniu jednostkowym oznakowanie Luer Tip  (6%),  potwierdzające spełnienie Normy  PN-EN ISO 80369-7:2021-10 w zakresie rozmiaru stożka Luer kolorystyczne opakowanie zbiorcze. </t>
  </si>
  <si>
    <r>
      <t>Strzykawka j.u., dwuczęściowa  z wyraźną, czarną  jednostronną skalą, niezmywalną, z zabezpieczeniem tłoka przed wypadaniem, gładki przesuw tłoka, biały tłok z wcięciem na końcu,</t>
    </r>
    <r>
      <rPr>
        <sz val="10"/>
        <color rgb="FFFF0000"/>
        <rFont val="Calibri"/>
        <family val="2"/>
        <charset val="238"/>
        <scheme val="minor"/>
      </rPr>
      <t xml:space="preserve"> </t>
    </r>
    <r>
      <rPr>
        <sz val="10"/>
        <rFont val="Calibri"/>
        <family val="2"/>
        <charset val="238"/>
        <scheme val="minor"/>
      </rPr>
      <t>dopuszczona poszerzona skala o min 20%, 10ml,  skala 0,5 ml, op. X  100 szt.  Na opakowaniu jednostkowym oznakowanie Luer Tip  (6%),  potwierdzające spełnienie Normy  PN-EN ISO 80369-7:2021-10 w zakresie rozmiaru stożka Luer, kolorystyczne opakowanie zbiorcze.</t>
    </r>
  </si>
  <si>
    <r>
      <t>Strzykawka j.u., dwuczęściowa z wyraźną, czarną  jednostronną skalą, niezmywalną, z zabezpieczeniem tłoka przed wypadaniem, gładki przesuw tłoka, biały tłok z wcięciem na końcu,</t>
    </r>
    <r>
      <rPr>
        <sz val="10"/>
        <rFont val="Calibri"/>
        <family val="2"/>
        <charset val="238"/>
        <scheme val="minor"/>
      </rPr>
      <t xml:space="preserve"> dopuszczona poszerzona skala o min 20%, 20ml, skala 1 ml, op. x 80 szt. Na opakowaniu jednostkowym oznakowanie Luer Tip  (6%),  potwierdzające spełnienie Normy  PN-EN ISO 80369-7:2021-10 w zakresie rozmiaru stożka Luer, kolorystyczne opakowanie zbiorcze.
</t>
    </r>
  </si>
  <si>
    <t>Strzykawka jednorazowego użytku,trzyczęściowa, koncentryczna, Luer, o pojemności 2 ml skala 0,1 ml. Nietoksyczna, bez zawartości latexu, PCV, DEHP, bisphenol A, wykonana tlok i cylinder: polipropylen, cylinder nawilżony olejem silikonowym, sterylizowana EO. Pakowana pojedynczo (opakowanie typu blister). Zabezpieczenie przed wypadaniem tloka, bezwzględna szczelność strzykawki. Czytelna skala, trwala niezmywalna skala w kolorze czarnym bez rozszerzenia, długość skali na cylindrze odpowiada pojemności nominalnej strzykawki.Logo producenta strzykawki na cylindrze, co pozwala na szybką i wiarygodną identyfikacje bez opakowania jednorazowego Op. 100szt.</t>
  </si>
  <si>
    <t>Strzykawka jednorazowego użytku,trzyczęściowa, koncentryczna,Luer, o pojemności 5 ml skala 0,2 ml. Nietoksyczna, bez zawartości latexu, PCV, DEHP, bisphenol A, wykonana tlok i cylinder: polipropylen, cylinder nawilżony olejem silikonowym, sterylizowana EO. Pakowana pojedynczo (opakowanie typu blister). Zabezpieczenie przed wypadaniem tloka, bezwzględna szczelność strzykawki. Czytelna skala, trwala niezmywalna skala w kolorze czarnym bez rozszerzenia, długość skali na cylindrze odpowiada pojemności nominalnej strzykawki.Logo producenta strzykawki na cylindrze, co pozwala na szybką i wiarygodną identyfikacje bez opakowania jednorazowego. Op. 100szt.</t>
  </si>
  <si>
    <t>Strzykawka jednorazowego użytku,trzyczęściowa, koncentryczna , Luer, o pojemności 10 ml skala 0,2 ml. Nietoksyczna, bez zawartości latexu, PCV, DEHP, bisphenol A, wykonana tlok i cylinder: polipropylen, cylinder nawilżony olejem silikonowym, sterylizowana EO. Pakowana pojedynczo (opakowanie typu blister). Zabezpieczenie przed wypadaniem tloka, bezwzględna szczelność strzykawki. Czytelna skala, trwala niezmywalna skala w kolorze czarnym bez rozszerzenia, długość skali na cylindrze odpowiada pojemności nominalnej strzykawki.Logo producenta strzykawki na cylindrze, co pozwala na szybką i wiarygodną identyfikacje bez opakowania jednorazowego.  Strzykawka z końcówką centryczną i ekscentryczną do wyboru Zamawiającego.Op. 100szt.</t>
  </si>
  <si>
    <r>
      <t>Wszczepialny port naczyniowy dożylny. Zestaw w skład którego wchodzi:
1. port tytanowy  8F z dołączonym cewnikiem poliuretanowy</t>
    </r>
    <r>
      <rPr>
        <sz val="10"/>
        <rFont val="Calibri"/>
        <family val="2"/>
        <charset val="238"/>
        <scheme val="minor"/>
      </rPr>
      <t>. Średnica portu 30 mm, 3 otwory na szwy wypełnione silikonem. 3 wypustki umieszczone na silikonowej membranie, w celu ułatwienia palpacyjnego zidentyfikowania portu. Wysokość portu 11,3 mm, waga 11,8 g, wypełnienie komory 0,6ml, średnica części silikonowej portu 13 mm. Długość cewnika 61 cm, nie podłączony trwale do portu. Łączenie cewnika z kaniulą wyjściową portu za pomocą pierścienia mocującego. Port w jednym sterylnym opakowaniu z akcesoriami wprowadzającymi, niezbędnymi do implantacji metodą Seldingera,
2. cewnik,
3. minimum 1 pierścień łączący,
4. podnośnik żyły,
5. igła 22G
6. Igła typu Seldingera 22G
7. prowadnik,
8. Osłonka rozrywalna z rozszerzaczem naczynia,
9. tunelizator tępo zakończony,
10. strzykawka min. 10 ml,
11. igła do podawania leków 20G ze skrzydełkami, drenem i zaciskiem.  Możliwość stosowania portu w MRI oraz podawania kontrastu pod wysokim ciśnieniem 300 psi.  Opakowanie portu z instrukcją w języku polskim, informacje na temat stosowania portu w CT i MRI oraz paszport portu także w języku polskim.</t>
    </r>
  </si>
  <si>
    <t>Cewnik Foley'a z końcówką Tiemann, dwudrożny, wykonane z lateksu . Rozmiary 12-22Fr</t>
  </si>
  <si>
    <t>Cewnik Foley'a z końcówką Tiemann, dwudrożny wykonane z silikonu. Rozmiary 12-22Fr.</t>
  </si>
  <si>
    <t>Klin do pozycjonowania pacjenta w rozmiarze XL redukujący ucisk punktów krytycznych o wymiarach 38 x 40,6 x 16,5 cm, wykonany z pianki o wysokiej gęstości. Klin zapewnia utrzymanie pozycji pochylenia pod kątem 30°, zgodnej z zaleceniami EPUAP. Produkt posiada antypoślizgową podstawę przylegającą do powierzchni każdego materaca lub pościeli. Na produkcie oznaczony strzałkami kierunek umieszczenia minimalizujący ryzyko pomyłki podczas wkładania klina. Produkt wielokrotnego użytku, przystosowany do 100 cykli czyszczenia przy użyciu chusteczek zawierających 72% etanol lub 17% izopropanol lub 65% podchloryn sodu. Produkt wolny od lateksu.</t>
  </si>
  <si>
    <t>1. Oferowana j.m.
2. Wielkość (jeśli dotyczy)</t>
  </si>
  <si>
    <t>Filtr mechaniczny z membraną filtrującą harmonijkową, opakowanie folia- papier, z portem kapno luer - lock ; filtr hydrofobowy z wydzielonym wymiennikiem ciepła i wilgoci, skuteczności filtracji względem bakterii i wirusów min. 99,9999%, skuteczność filtracji wg NaCl ≥ 99,764%, wydajność nawilżania min. 34.0 mg/l przy VT 500 , objętość oddechowa 300- 1500 ml, utrata wilgoci max 6.0 mg H2O/litr przy Vt 500 ml, opór przepływu max: 2,5 cm H2O przy 60 l/min, waga 49 g ( +/- 2 gr ).</t>
  </si>
  <si>
    <t>Filtr mechaniczny do układów oddechowych , skuteczność filtracji antybakteryjnej &gt;99,9999, skuteczność filtracji wirusowej&gt;99,999 %, filtracja wg NaCl ≥ 99,512 % , objętość oddechowa 150- 1200 ml, membrana hydrofobowa, , port do kapnografii luer-lock , wydajnośc nawilżania min 16 mg H20/l przy Vt 500 ml, waga 25 g (+/- 2 gr).</t>
  </si>
  <si>
    <t>Filtr elektrostatyczny z wydzielonym celulozowym wymiennikiem ciepła i wilgoci dla dorosłych, sterylny, z portem kapno luer - lock, skuteczność filtracji względem bakterii i wirusów min. 99,999%, filtracja wg NaCl ≥ 97,416 % , objętość oddechowa 150- 1200 ml
wydajność nawilżania min. 33.0 mg/l przy VT 500 ml, utrata wilgoci max 6.0 mg H2O/litr przy Vt 500 ml, przestrzeń martwa w zakresie 40-50 ml,  waga 28 g ( +/- 2 gr ).</t>
  </si>
  <si>
    <t>Układ oddechowy jednorurowy, dwuświatłowy, do respiratora, z pionową membraną zapewniającą wymianę termiczną, o śr. 22 mm i długości 2,7 m, z kolankiem z portem kapno, do respiratora. Wydajność ogrzania powietrza wdychanego 6,2 stopni C /1m przy przepływie 4 l/min., opór dla całego układu:  wdechowy 0,18 cm H2O i wydechowy 0,22 cm H2O przy przepływie 10 l/min, waga układu 231 g. Rura wydechowa do podłączenia do respiratora 40 cm. Jednorazowy, mikrobiologicznie czysty, bez DEHP, opakowanie foliowe.</t>
  </si>
  <si>
    <t xml:space="preserve">Zestaw do kaniulacji tetnicy. Cewniki  zakładane metodą Seldingera. Rozmiary  18G/8cm z igłą S 1,3 x 50mm, prowadnica  40cm x 0,89mm. 18G/16cm z igła S 1,3 x70mm, prowadnica 40cm x 0,89mm.    20G/8cm z igłą S 0,95x50mm, prowadnica  25cm x 0,64mm   20G/16cm z igłą S 0,95x70mm , prowadnica  40cm x 0,64mm. Zawór hemostatyczny, który podczas łączenia z drenami ciśnieniowymi otwiera się samodzielnie i zamyka automatycznie podczas odłączania. Jego wysoka szczelność pozwala na uniknięcie zwrotnego przepływu krwi, co umożliwia posługiwanie się produktem i nie wpływa na wyniki pomiarów ciśnienia.  »	Miękkie skrzydełka do mocowania wykonane z PUR dopasowują się znakomicie do skóry. Trzy otwory na materiał szewny ułatwiają mocowanie. Płynne i gładkie przejście pomiędzy skrzydełkami a koszulką, zintegrowana ochrona przed łamaniem się na przejściu od skrzydełka do kapilary. Dren łączący z PUR o długości 7 cm oferuje możliwość zwiększenia odległości pomiędzy miejscem wkłucia a podłączeniem. Dzięki temu dochodzi do odciążenia ciągnienia w miejscu wkłucia podczas podłączania. Prowadnik wykonany ze stali nierdzewnej, wyposażony w elastyczną końcówkę i dostosowany do różnych wewnętrznych średnic cewników. Serweta 45 x 75 cm do zabezpieczenia pola zabiegowego. Kaniula wykonan z FEP. Igła Sednigera wprowadzająca. </t>
  </si>
  <si>
    <t>88.</t>
  </si>
  <si>
    <t>89.</t>
  </si>
  <si>
    <t>90.</t>
  </si>
  <si>
    <t>Nieinwazyjny system mocowania do skóry pacjenta kompatybilny z zestawem z pozycji 8. Mocowanie cewnika w miejscu wkłucia z miękkim stabiliazotorem i wymiennym opatrunkiem.</t>
  </si>
  <si>
    <t>Zestawy do znieczuleń zewnątrzoponowych i długotrwałej analgezji wyposażone w igłę Tuchy ze skrzydełkami 18G / 80mm skalowane z bocznymi otworami i miękką końcówką 3mm cewnik poliuretanowy dł. 1000mm rozm. 20G wykonany z materiału radiocieniujacego i odpornego na załamania prowadnik cewnika. Łącznik filtra z cewnikiem typu zatrzaskowego strzykawkę niskooporową o poj. 8-10mm filtr płaski 0,2 mikrona, zapewniający wysoki przepływ i niską objętość wypełnienia {max0,55ml}.</t>
  </si>
  <si>
    <t>Worek stomijny - system jednoczesciowy, przeznaczony do zaopatrywania kolostomii i ileostomii. Posiada przyjazny dla skóry przylepiec o właściwościach gojących i ochronnych. Worek z miękkiej włókniny, odporny na wilgoć. Posiada kieszonkę umożliwiającą schowanie odpływu worka. Kształt worka symetryczny, z zaokrąglonymi, miękkimi krawędziami. Posiada plastikową, rzepową, łatwą do czyszczenia i nie pochłaniającą zapachów zapinkę. Posiada wydajny filtr, skutecznie neutralizujący nieprzyjemne zapachy i zapobiegający "balonikowaniu" worka. Rozmiar 20-70 mm. Beżowy lub przezroczysty do wyboru Zamawiającego.</t>
  </si>
  <si>
    <t>Worek stomijny - jednoczęściowy system przeznaczony do zaopatrzenia kolostomii. Worek posiada przyjazny dla skóry przylepiec o właściwościach gojących i ochronnych. Stworzony z miękkiej włókniny, odporny na wilgoć. Symetryczny kształt worka z zaokrąglonymi i miękkimi krawędziami. Posiada wydajny filtr, który odprowadza gazy, skutecznie neutralizuje nieprzyjemne zapachy i zapobiega „balonowaniu” worka. Różne rozmiary (co najmniej 5, od 20 mm) do wyboru Zamawiającego. Beżowy lub przezroczysty do wyboru Zamawiającego.</t>
  </si>
  <si>
    <t>Worek stomijny - system dwuczęściowy.
Płytka w całości zbudowana z grubej warstwy materiału hydrokoloidowego, który posiada właściwości ochronne i gojące. Rogi płytki są zaokrąglone, płytka miękknie i staje się bardziej elastyczna  pod wpływem temperatury ciała. Płytka do wycinania, dostępna w wielu rozmiarach, od 32 do 100 mm.
Worek ileostomijny, element systemu dwuczęściowego składającego się z worka i płytki, które łączy się za pomocą niskoprofilowego plastikowego pierścienia zatrzaskowego. Zbudowany ze specjalnej, wodoodpornej fizeliny, która nie mechaci się i jest 
bardzo delikatna dla skóry. Posiada wydajny filtr, który lepiej odprowadza gazy i zapobiega „balonowaniu” worka a także neutralizuje nieprzyjemne zapachy. Różne rozmiary (co najmniej 5) oraz kolor beżowy lub przezroczysty do wyboru Zamawiającego.</t>
  </si>
  <si>
    <t>Bezpieczny zestaw do punkcji opłucnej i otrzewnej - torakocentezy i paracentezy; cewnik poliuteranowy ze znacznikami głębokości co 1 cm (8 znaczników), 8 CH, strzykawka 50 ml Luer Lock, worek 2000 ml, kranik trójdrożny z przedłużaczem zapewniający wygodny dostęp do zestawu drenującego bez otwierania systemu, igła z barwnym wskaźnikiem zabezpieczenia końca igły, sterylny.</t>
  </si>
  <si>
    <t>Strzykawka bezpieczna ze zintegrowaną iglą o pojemności 1 ml . W rozmiarze 27G - 04x13mm lub 26G - 0,45 x 10mm do wykonywania iniekcji podskórnych i domięsniowych. Minimalna przestrzeń martwa. Zabezpieczenie aktywowane jednym palcem natychmiast po iniekcji. Sterylizacja promieniami gamma. . Opakowanie 100szt.</t>
  </si>
  <si>
    <t>Jednorazowy zestaw laryngoskopowy, nierozłączalny (łyżka połączona z rękojeścią na stałe), gotowy do użytku po wyjęciu z opakowania. Zgodny z normą ISO 7376. W skład zestawu wchodzi: łyżka typu McCoy (ruchoma końcówka łyżki)  z chirurgicznej stali nierdzewnej oraz metalowa rękojeść z zainstalowaną baterią 6V. Rękojeść metalowa z podłużnymi frezami zapewniającymi pewny chwyt, zakończona zakrętką z tworzywa sztucznego. Możliwość szybkiego wyjęcia baterii po użyciu w celu ich bezpiecznej utylizacji. Łyżka z wbudowanym źródłem światła typu LED oraz antyrefleksyjną, satynową powierzchnią. Od strony pacjenta atraumatyczna, zaokrąglona (przekrój w formie walca), pogrubiona. Stopka mocująca wykonana z tworzywa sztucznego połączona z łyżką wspawanym wewnątrz elementem ze stali nierdzewnej. Zestaw przetestowany pod kątem wytrzymałości połączenia siłą nacisku 20 kg.  (Potwierdzić oświadczeniem producenta - załączyć do oferty). Na górnej krawędzi łyżki podane informacje tj.: rozmiar i typ łyżki, symbol CE, numer katalogowy, symbol „nie do powtórnego użycia” (przekreślona cyfra 2). Na bocznej krawędzi łyżki logo i nazwa producenta. Rozmiar zestawu - kodowany kolorem na opakowaniu / dł. x szer. / typ rękojeści:   
#3 - żółty / dł. 110.0 mm x szer. 13.5 mm / rękojeść dorosły
#4 - różowy / dł. 135.0 mm x szer. 14.0 mm / rękojeść dorosły
Opakowanie jednostkowe folia. Możliwości sprawdzenia wszystkich elementów oraz poprawności działania zestawu w opakowaniu bez potrzeby jego otwierania. Łatwe do otwarcia saszetki. Na opakowaniu jednostkowym etykieta zawierająca: rozmiar i typ łyżki, nr katalogowy, datę ważności, nr serii (LOT), kod QR. Opakowanie oznaczone nazwą i logiem producenta. Produkt bez zawartości lateksu, czysty mikrobiologicznie.</t>
  </si>
  <si>
    <t>Jednorazowa łyżka do laryngoskopu, światłowodowa, typ Macintosh zaprojektowana do użytku w warunkach rezonansu magnetycznego. Wykonana z odpornego na odkształcenia poliwęglanu, kompatybilna z dedykowanymi do rezonansu magnetycznego rękojeściami w standardzie ISO 7376 (tzw. Zielony Standard). Końcówka łyżki od strony pacjenta atraumatyczna, zaokrąglona, pogrubiona. Światłowód osłonięty, zapewniający mocne skupienie światła. Stopka mocująca wykonana z tworzywa sztucznego z zielonym znacznikiem standardu ISO 7376 na bocznej krawędzi. Mocowanie w rękojeści sprężynowym zatrzaskiem kulkowym w postaci 2 kulek stabilizujących, wykonanych z niemagnetycznego metalu i plastikowym hakiem. Łyżka przetestowana pod kątem wytrzymałości w połączeniu z rękojeścią, siłą nacisku 15 kg.  (Potwierdzić oświadczeniem producenta - załączyć do oferty). Na górnej krawędzi łyżki wyraźny symbol „MR” - Rezonans Magnetyczny oraz kod łyżki. Na bocznej krawędzi podane informacje tj.: symbol CE, numer katalogowy zawierający rozmiar i typ łyżki, symbol „nie do powtórnego użycia” (przekreślona cyfra 2), logo i nazwa producenta. Łyżka testowana laboratoryjnie pod kątem bezpiecznego użycia w następujących warunkach rezonansu magnetycznego: - statyczne pole magnetyczne do 3 Tesli; pole gradientu przestrzennego do 2250 Gausów/cm; maksymalny uśredniony dla całego ciała współczynnik absorpcji swoistej (SAR) wynoszący 2,68 W/kg przez 15 minut skanowania (Potwierdzić oświadczeniem producenta lub instrukcją obsługi). Rozmiar łyżek - kodowany kolorem na opakowaniu / dł. x szer.:, #1 - czerwony / dł. 70.0 mm x szer. 10.0 mm, #2 - biały / dł. 90.0 mm x szer. 12.0 mm, #3 - niebieski / dł. 110.0 mm x szer. 15.0 mm, #4 - żółty / dł. 133.0 mm x szer. 15.0 mm.
Opakowanie jednostkowe - podwójna folia. Łatwe do otwarcia saszetki, oznaczone symbolem strzałki, wskazującym miejsce otwarcia opakowania. Na opakowaniu jednostkowym etykieta zawierająca: rozmiar, długość i typ łyżki, nr katalogowy, nr serii (LOT), kod QR. Opakowanie oznaczone nazwą i logiem producenta oraz wyraźnym symbolem MR (Rezonans Magnetyczny). Produkt bez zawartości lateksu, czysty mikrobiologicznie.</t>
  </si>
  <si>
    <t>Układ oddechowy jednorurowy, dwuświatłowy, do respiratora,z pionową membraną zapewniającą wymianę termiczną, o śr. 22 mm ( dł.min.  1,8 m), z kolankiem z portem kapno, w zestawie filtr elektrostatyczny z wymiennikiem ciepła i wilgoci, wszystkie elementy (układ oddechowy i filtr) w jednym oryginalnym opakowaniu producenta , wydajność ogrzania powietrza wdychanego min. 6,2 stopni C przy przepływie 4 l/min., opór wdechowy 0,14 cm H2O i wydechowy 0,16 cm H2O przy przepływie 10 l/min., mikrobiologicznie czysty, bez DEHP, opakowanie foliowe.</t>
  </si>
  <si>
    <t>Kompletny zestaw do monitorowania kompatybilny z systemem PiCCO z dostępu przez tętnicę udową w dwóch wariantach:
• z cewnikiem 5F i dł. roboczej 200 mm
• z cewnikiem 4F i dł. roboczej 220 mm
Kompatybilne z zestawem monitorującym z poz. 1. Op. a'5 szt.</t>
  </si>
  <si>
    <t>Oferowana ilość podstawowa (oferowana ilość opakowań)</t>
  </si>
  <si>
    <t>Oferowana ilość prawa opcji (oferowana ilość opakowań)</t>
  </si>
  <si>
    <t xml:space="preserve"> Oferowana wielkość opakowania   tj. oferowana j.m.</t>
  </si>
  <si>
    <t xml:space="preserve">W przypadku zaoferowania przedmiotu zamówienia o dopuszczonych parametrach, innych niż opisane powyżej, proszę uzupełnić odrębnie dla każdej pozycji:
W pozycji ………. zaoferowano towar zgodnie z odpowiedzią Zamawiającego nr ………. z dnia ……….                                                                                                                                   </t>
  </si>
  <si>
    <t>W ramach pakietu 20 oddajemy w dzierżawę ……………… (urządzenie, producent, typ, model, rok produkcji) o wartości …. zł netto / … zł brutto*</t>
  </si>
  <si>
    <t>op</t>
  </si>
  <si>
    <t>Uwaga ! Należy należy zapoznać się z poniższymi uwagami przed wypełnieniem Formularza asortymentowo-cenowego</t>
  </si>
  <si>
    <t>2. Określenie właściwej stawki VAT należy do Wykonawcy. Należy podać stawkę VAT obowiązującą na dzień składania ofert.</t>
  </si>
  <si>
    <t>3. Pomimo zastosowania formuł Zamawiający zaleca sprawdzenie poprawności wyliczeń zgodnie z zasadami określonymi w rozdziale XV SWZ. Formuły wpisane w Formularzu mają jedynie charakter pomocniczy. 
Wykonawca jest w pełni odpowiedzialny za prawidłowe wypełnienie Formularza asortymentowo-cenowego.</t>
  </si>
  <si>
    <r>
      <t xml:space="preserve">4. Proszę o pozostawienie jedynie pakietów, na kóre zostanie złożona oferta 
</t>
    </r>
    <r>
      <rPr>
        <sz val="10"/>
        <rFont val="Arial"/>
        <family val="2"/>
        <charset val="238"/>
      </rPr>
      <t/>
    </r>
  </si>
  <si>
    <t xml:space="preserve">5. Kolumna pn. "Ilość podstawowa" stanowi wielkośc zamówienia podstawowego </t>
  </si>
  <si>
    <t>6. Kolumna pn. "Ilość minimalna" stanowi o minimalnej realizacji umowy i nie jest podstawą wyceny zamówienia</t>
  </si>
  <si>
    <t xml:space="preserve">!!! WAŻNE !!! </t>
  </si>
  <si>
    <t>PRZYKŁADOWY</t>
  </si>
  <si>
    <t>XXXXXXX</t>
  </si>
  <si>
    <t>1 op=50 sztuk</t>
  </si>
  <si>
    <t>1 op=70 sztuk</t>
  </si>
  <si>
    <t>yyyyyyyy op=20sztuk</t>
  </si>
  <si>
    <t>Dane identyfikujące Deklarację Zgodności (np. numer, data)</t>
  </si>
  <si>
    <t xml:space="preserve">Kran odcinający do terapii dożylnej, trójdrożny, wykonany z poliwęglanu - tworzywa opornego na działanie lipidów, z wyczuwalnym co 45 stopni i optycznym indykatorem położenia otwarty/ zamknięty, 3 ramiona w kształcie rozetki, jednakowej długości  z niezależnie obracającą się nakrętkę luer lock. Wytrzymałość kranika 3 bary, objętość wypełnienia 0,22 ml, wyposażony w znaczniki (czerwony i niebieski) do linii tętniczych i żylnych, o minimalnym przepływie MIN 23 l/godz.Sterylny (sterylizowany promieniami beta).Opakowanie medyczne typu blister. </t>
  </si>
  <si>
    <t xml:space="preserve">Kranik trójdrożny z drenem przedłużającym o długości 7 cm, z dodatkowym portem do infuzji, średnica wew. drenu 2,6mm.  Wykonany z poliwęglanu pozwalającego na podawanie tłuszczy i chemioterapeutyków. Wytrzymałość 3 bary. Całkowita objętość wypełnienia max. 0,8 ml. Wyczuwalny w każdej pozycji indykator pozycji otwarty/zamknięty. Opakowanie typu blister-pack. Przedłużacz wykonany z PCV nie zawierający ftalanów /DEHP/. Pakowany pojedyńczo z widoczną datą ważności. </t>
  </si>
  <si>
    <t xml:space="preserve">Kranik trójdrożny z drenem przedłużającym o długości 25 cm; Dren wykonany z PVC, wyraźny optyczny i wyczuwalny identyfikator pozycji otwarty-zamknięty, objętość wypełnienia max. 1,5 ml, pokrętło trójramienne w kolorze: czerwony, niebieski lub biały. Wykonany z poliwęglanu pozwalającego na podawanie tłuszczy i chemioterapeutyków.  Nie zawierający lateksu i ftalanów. Wytrzymałość kranika 3 bary. Sterylizowany tlenkiem etylenu lub radiacyjnie. Do wyboru Zamawiającego kranik z dodatkowym portem do wstrzyknięć lub bez. Opakowanie typu blister-pack. </t>
  </si>
  <si>
    <r>
      <t>Kranik trójdrożny z drenem przedłużającym o długości 100 cm o zakończeniu Luer-Lock, o objętości wypełnienia  5,5 ml, wykonany z poliwęglanu,  odporny na pękanie, wyraźny optyczny i wyczuwalny identyfikator pozycji otwarty-zamknięty. Nie zawierający lateksu i ftalanów. Sterylizacja R. Opakowanie typu blister-pack.</t>
    </r>
    <r>
      <rPr>
        <strike/>
        <sz val="10"/>
        <rFont val="Calibri"/>
        <family val="2"/>
        <charset val="238"/>
        <scheme val="minor"/>
      </rPr>
      <t xml:space="preserve"> </t>
    </r>
  </si>
  <si>
    <r>
      <t>Koreczek dwufunkcyjny typu Combi, męski/żeński, z trzpieniem wystającym. Pomarańczowy. Pakowany pojedynczo. Wykonany z polietylenu (PP</t>
    </r>
    <r>
      <rPr>
        <strike/>
        <sz val="10"/>
        <rFont val="Calibri"/>
        <family val="2"/>
        <charset val="238"/>
        <scheme val="minor"/>
      </rPr>
      <t>)</t>
    </r>
  </si>
  <si>
    <t>Koreczek Luer-Lock z trzpieniem wystającym.Biały. Pakowany pojedynczo. Wykonany z polietylenu (PE)</t>
  </si>
  <si>
    <t>Cewnik do odsysania z prostą i zaokrągloną końcówką ze złączem w kształcie lejka oznaczonego kolorystycznie wg. międzynarodowego standardu. Rozmiary (kodowane kolorem złącza) CH 06, 08, 10, 12, 14, 16, 18. Cewnik wykonany z PVC o  standardowej twardości (wartość wg skali Shore’a - 80 - parametr potwierdzony oświadczeniem producenta). Cewnik o długości 60 cm, posiadający otwór centralny oraz dwa boczne. Produkt bez lateksu i DEHP, sterylny, pakowany folia-papier. Na opak.: nr serii, data produkcji oraz data ważności. Opak. jednostkowe 100 szt.</t>
  </si>
  <si>
    <t>Czujnik mózgowo-somatyczny do oksymetru do pomiaru regionalnej saturacji , umożliwiający jednoczesne monitorowanie obu półkul mózgowych, okolic jamy brzusznej lub nerek, jednopacjentowy.</t>
  </si>
  <si>
    <r>
      <rPr>
        <b/>
        <sz val="10"/>
        <rFont val="Calibri"/>
        <family val="2"/>
        <charset val="238"/>
        <scheme val="minor"/>
      </rPr>
      <t xml:space="preserve">Wymagane oddanie do użytkowania na zasadzie UŻYCZENIA: 2 szt. monitorów do pomiaru CO2, 2 szt. monitorów typu INVOS do regionalnej saturacji 10 szt. monitorów typu BIS,, na czas trwania umowy z pełna gwarancja obejmującą bezpłatne przeglądy.             Wymagane oddanie do użytkowania na zasadzie DZIERŻAWY: 10 szt. monitorów typu BIS, na czas trwania umowy z pełna gwarancja obejmującą bezpłatne przeglądy.                                                                                                                                                                         </t>
    </r>
    <r>
      <rPr>
        <b/>
        <sz val="10"/>
        <color rgb="FFFF0000"/>
        <rFont val="Calibri"/>
        <family val="2"/>
        <charset val="238"/>
        <scheme val="minor"/>
      </rPr>
      <t xml:space="preserve">W ramach pakietu38 oddajemy w dzierżawę ……………… (urządzenie, producent, typ, model, rok produkcji) o wartości …. zł netto / … zł brutto*                                                                                                                                                                                                                  W ramach pakietu 38 oddajemy w użyczenie ……………… (urządzenie, producent, typ, model, rok produkcji) o wartości …. zł netto / … zł brutto* (jeżeli dotyczy)                                                                                                                                                                                      W ramach pakietu 38 oddajemy w użyczenie ……………… (urządzenie, producent, typ, model, rok produkcji) o wartości …. zł netto / … zł brutto* (jeżeli dotyczy)                                                                                                                                                                                        * proszę uzupełnić odrębnie dla każdego urządzenia oddawanego w dzierżawę/użyczenie celem ubezpieczenia sprzętu przez Zamawiającego
</t>
    </r>
  </si>
  <si>
    <r>
      <rPr>
        <b/>
        <sz val="11"/>
        <color theme="1"/>
        <rFont val="Calibri"/>
        <family val="2"/>
        <charset val="238"/>
      </rPr>
      <t xml:space="preserve">1. </t>
    </r>
    <r>
      <rPr>
        <b/>
        <sz val="11"/>
        <color theme="1"/>
        <rFont val="Calibri"/>
        <family val="2"/>
        <charset val="238"/>
        <scheme val="minor"/>
      </rPr>
      <t>Do obliczenia ceny oferty należy zastosować następujący sposób:</t>
    </r>
    <r>
      <rPr>
        <sz val="11"/>
        <color theme="1"/>
        <rFont val="Calibri"/>
        <family val="2"/>
        <charset val="238"/>
        <scheme val="minor"/>
      </rPr>
      <t xml:space="preserve">
 Podać</t>
    </r>
    <r>
      <rPr>
        <b/>
        <sz val="11"/>
        <color theme="1"/>
        <rFont val="Calibri"/>
        <family val="2"/>
        <charset val="238"/>
        <scheme val="minor"/>
      </rPr>
      <t xml:space="preserve"> cenę  netto za oferowaną j.m.</t>
    </r>
    <r>
      <rPr>
        <sz val="11"/>
        <color theme="1"/>
        <rFont val="Calibri"/>
        <family val="2"/>
        <charset val="238"/>
        <scheme val="minor"/>
      </rPr>
      <t xml:space="preserve"> dla każdej pozycji z dokładnością do dwóch miejsc po przecinku.
 Podać Ilość podstawową oferowaną, ilość prawa opcji oferowaną
 Podać stawkę VAT (w %) dla każdej pozycji.
 Obliczyć wartość  podstawową netto każdej pozycji, mnożąc podaną cenę  netto za oferowaną j.m. przez ilość  podstawową oferowaną. Tak wyliczoną wartość podstawową netto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podstawową brutto dla każdej pozycji dodając do wyliczonej wartości podstawowej netto iloczyn wyliczonej wartości podstawowej netto i stawki VAT (w %). Tak wyliczoną wartość  podstawową brutto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podstawową netto i wartość podstawową brutto poprzez zsumowanie wartości netto/brutto zamówienia podstawowego dla poszczególnych pozycji;
 Obliczyć wartość prawa opcji netto dla każdej pozycji mnożąc cenę  netto za oferowaną j.m. przez  oferowaną ilość w ramach prawa opcji. Tak wyliczoną wartość prawa opcji netto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prawa opcji brutto dla każdej pozycji dodając do wyliczonej wartości prawa opcji netto iloczyn wyliczonej wartości prawa opcji netto i stawki VAT (w %). Tak wyliczoną wartość prawa opcji brutto należy zaokrąglić się do dwóch miejsc po przecinku, stosując zasadę, że jeżeli trzecia cyfra po przecinku jest równa lub większa od 5 to należy zaokrąglić w górę, jeżeli mniejsza to nic nie zmieniać a pozostałe cyfry po przecinku należy „odciąć”;
 Obliczyć wartość prawa opcji netto i wartość prawa opcji brutto poprzez zsumowanie wartości netto/brutto zamówienia prawa opcji dla poszczególnych pozycji
</t>
    </r>
  </si>
  <si>
    <r>
      <t xml:space="preserve">Zamawiający zwraca uwagę, iż w Formularzu asortymentowo-cenowym w kolumnach zaznaczonych  na niebiesko ujęte  jest </t>
    </r>
    <r>
      <rPr>
        <b/>
        <u/>
        <sz val="11"/>
        <color rgb="FFFF0000"/>
        <rFont val="Calibri"/>
        <family val="2"/>
        <charset val="238"/>
        <scheme val="minor"/>
      </rPr>
      <t>zapotrzebowanie Zamawiającego</t>
    </r>
    <r>
      <rPr>
        <b/>
        <sz val="11"/>
        <color rgb="FFFF0000"/>
        <rFont val="Calibri"/>
        <family val="2"/>
        <charset val="238"/>
        <scheme val="minor"/>
      </rPr>
      <t xml:space="preserve"> (we wskazanej przez Zamawiającego j.m.).                                                                                                                                                                                                               W kolumnach zaznaczonych na żółto Wykonawca powinien wskazać</t>
    </r>
    <r>
      <rPr>
        <b/>
        <u/>
        <sz val="11"/>
        <color rgb="FFFF0000"/>
        <rFont val="Calibri"/>
        <family val="2"/>
        <charset val="238"/>
        <scheme val="minor"/>
      </rPr>
      <t xml:space="preserve"> oferowane wielkości  opakowannia</t>
    </r>
    <r>
      <rPr>
        <b/>
        <sz val="11"/>
        <color rgb="FFFF0000"/>
        <rFont val="Calibri"/>
        <family val="2"/>
        <charset val="238"/>
        <scheme val="minor"/>
      </rPr>
      <t xml:space="preserve"> w zależności  od tego  jaka jest  </t>
    </r>
    <r>
      <rPr>
        <b/>
        <u/>
        <sz val="11"/>
        <color rgb="FFFF0000"/>
        <rFont val="Calibri"/>
        <family val="2"/>
        <charset val="238"/>
        <scheme val="minor"/>
      </rPr>
      <t>jego oferowana jednostka miary ( np. op=1 sztuka, op=......sztuk, op=1 zestaw, op= ... zestawów op=rolka, op=...rolek  itp)</t>
    </r>
    <r>
      <rPr>
        <b/>
        <sz val="11"/>
        <color rgb="FFFF0000"/>
        <rFont val="Calibri"/>
        <family val="2"/>
        <charset val="238"/>
        <scheme val="minor"/>
      </rPr>
      <t xml:space="preserve">                                                                                            Na podstawie oferowanej wielkości</t>
    </r>
    <r>
      <rPr>
        <b/>
        <u/>
        <sz val="11"/>
        <color rgb="FFFF0000"/>
        <rFont val="Calibri"/>
        <family val="2"/>
        <charset val="238"/>
        <scheme val="minor"/>
      </rPr>
      <t xml:space="preserve"> opakowania</t>
    </r>
    <r>
      <rPr>
        <b/>
        <sz val="11"/>
        <color rgb="FFFF0000"/>
        <rFont val="Calibri"/>
        <family val="2"/>
        <charset val="238"/>
        <scheme val="minor"/>
      </rPr>
      <t xml:space="preserve">  </t>
    </r>
    <r>
      <rPr>
        <b/>
        <u/>
        <sz val="11"/>
        <color rgb="FFFF0000"/>
        <rFont val="Calibri"/>
        <family val="2"/>
        <charset val="238"/>
        <scheme val="minor"/>
      </rPr>
      <t xml:space="preserve"> tj. oferowanej j.m.</t>
    </r>
    <r>
      <rPr>
        <b/>
        <sz val="11"/>
        <color rgb="FFFF0000"/>
        <rFont val="Calibri"/>
        <family val="2"/>
        <charset val="238"/>
        <scheme val="minor"/>
      </rPr>
      <t xml:space="preserve"> należy wyliczyć  oferowaną ilość podstawową (oferowaną ilość opakowań) i oferowaną ilość prawa opcji(oferowaną ilość opakowań )  W przypadku gdy wynik przeliczenia nie jest liczbą całkowitą należy zaokrąglić go w górę do pełnego opakowania (chyba, że Zamawiający określił inaczej)  Następnie należy wyliczy wartość towaru zarówno w zamówieniu podstawowym jak i w prawie opcji. Wartość netto i brutto winna być wyliczona </t>
    </r>
    <r>
      <rPr>
        <b/>
        <u/>
        <sz val="11"/>
        <color rgb="FFFF0000"/>
        <rFont val="Calibri"/>
        <family val="2"/>
        <charset val="238"/>
        <scheme val="minor"/>
      </rPr>
      <t>dla ilości oferowanych przez Wykonawcę.PAKIET PRZYKŁADOWY PONIŻEJ:</t>
    </r>
  </si>
  <si>
    <t>Załącznik nr 2 do SWZ-formularz asortymentowo-cenowy</t>
  </si>
  <si>
    <r>
      <t xml:space="preserve">Np. </t>
    </r>
    <r>
      <rPr>
        <b/>
        <u/>
        <sz val="11"/>
        <color rgb="FFFF0000"/>
        <rFont val="Calibri"/>
        <family val="2"/>
        <charset val="238"/>
        <scheme val="minor"/>
      </rPr>
      <t xml:space="preserve"> Pozycja 1</t>
    </r>
    <r>
      <rPr>
        <b/>
        <sz val="11"/>
        <color rgb="FFFF0000"/>
        <rFont val="Calibri"/>
        <family val="2"/>
        <charset val="238"/>
        <scheme val="minor"/>
      </rPr>
      <t xml:space="preserve">:Wykonawca oferuje towar XXXXXXX pakowany po 50 sztuk, czyli jego jednoską miary jest op=50 sztuk i tym samym , oferowana ilość podstawowa to 500/50=10( tj. 10 opakowań po 50 sztuk, co daje wymaganą ilość przez Zamawiającego 500 sztuk), oferowana ilość prawa opcji to 400/50=8 ( tj.  8 opakowań po 50 sztuk, co daje wymaganą przez Zamawiającego ilość w prawie opcji 400 sztuk). Oferowana jednostaka miary to wielkość oferowanego opakowania dlatego </t>
    </r>
    <r>
      <rPr>
        <b/>
        <u/>
        <sz val="11"/>
        <color rgb="FFFF0000"/>
        <rFont val="Calibri"/>
        <family val="2"/>
        <charset val="238"/>
        <scheme val="minor"/>
      </rPr>
      <t xml:space="preserve"> cena netto za oferowaną  jednostkę miary  BĘDZIE PODANA ZA OP=50 SZTUK  </t>
    </r>
    <r>
      <rPr>
        <b/>
        <sz val="11"/>
        <color rgb="FFFF0000"/>
        <rFont val="Calibri"/>
        <family val="2"/>
        <charset val="238"/>
        <scheme val="minor"/>
      </rPr>
      <t xml:space="preserve">                                                                                                                                                                       </t>
    </r>
    <r>
      <rPr>
        <b/>
        <u/>
        <sz val="11"/>
        <color rgb="FFFF0000"/>
        <rFont val="Calibri"/>
        <family val="2"/>
        <charset val="238"/>
        <scheme val="minor"/>
      </rPr>
      <t>Pozycja 2</t>
    </r>
    <r>
      <rPr>
        <b/>
        <sz val="11"/>
        <color rgb="FFFF0000"/>
        <rFont val="Calibri"/>
        <family val="2"/>
        <charset val="238"/>
        <scheme val="minor"/>
      </rPr>
      <t xml:space="preserve">: Zamawiający wymaga  dla ilości podstawowej 15 opakowań po 20 sztuk=300 sztuk i dla prawa opcji 12 opakowań po 20 sztuk=240 sztuk.Wykonawca oferuje towar YYYYYYY pakowany po 70 sztuk, czyli jego jednoską miary jest op=70 sztuk i tym samym , oferowana ilość podstawowa to 300/70=4,29 tj. po zaokrągleniu do pełnych opakowań w górę =5 opakowań, oferowana ilość prawa opcji to 240/70=3,42  tj. po zaokrągleniu do pełnych opakowań w górę =4 opakowania. Oferowana jednostaka miary to wielkość oferowanego opakowania dlatego </t>
    </r>
    <r>
      <rPr>
        <b/>
        <u/>
        <sz val="11"/>
        <color rgb="FFFF0000"/>
        <rFont val="Calibri"/>
        <family val="2"/>
        <charset val="238"/>
        <scheme val="minor"/>
      </rPr>
      <t xml:space="preserve"> cena netto za oferowaną  jednostkę miary  BĘDZIE PODANA ZA OP=70 SZTUK</t>
    </r>
    <r>
      <rPr>
        <b/>
        <sz val="11"/>
        <color rgb="FFFF0000"/>
        <rFont val="Calibri"/>
        <family val="2"/>
        <charset val="238"/>
        <scheme val="minor"/>
      </rPr>
      <t xml:space="preserve">                                                                                                                                                                                                                                </t>
    </r>
  </si>
  <si>
    <r>
      <t xml:space="preserve">Koreczek dezynfekcyjny , nie zawiera lateksu i DEHP, Substancja czynna: jałowy 70% roztwór alkoholu izopropylowego (IPA). Zapewnia redukcję liczby bakterii &gt;4 log (99,99%) w czasie 1 minuty. Duży i wygodny uchwyt na palce ułatwia zakładanie i zdejmowanie. Korek bez dodatkowej osłony. Zgodny z łącznikami bezigłowymi. Badania wykazujące redukcję następujących bakterii in vitro:  Staphylococcus aureus, Staphylococcus epidermidis, Escherichia coli, Pseudomonas aeruginosa, </t>
    </r>
    <r>
      <rPr>
        <strike/>
        <sz val="10"/>
        <rFont val="Calibri"/>
        <family val="2"/>
        <charset val="238"/>
        <scheme val="minor"/>
      </rPr>
      <t>Andida</t>
    </r>
    <r>
      <rPr>
        <sz val="10"/>
        <rFont val="Calibri"/>
        <family val="2"/>
        <charset val="238"/>
        <scheme val="minor"/>
      </rPr>
      <t xml:space="preserve"> </t>
    </r>
    <r>
      <rPr>
        <b/>
        <sz val="10"/>
        <color rgb="FFFF0000"/>
        <rFont val="Calibri"/>
        <family val="2"/>
        <charset val="238"/>
        <scheme val="minor"/>
      </rPr>
      <t xml:space="preserve">Candida </t>
    </r>
    <r>
      <rPr>
        <sz val="10"/>
        <rFont val="Calibri"/>
        <family val="2"/>
        <charset val="238"/>
        <scheme val="minor"/>
      </rPr>
      <t xml:space="preserve">glabrata, Candida albicans i </t>
    </r>
    <r>
      <rPr>
        <strike/>
        <sz val="10"/>
        <rFont val="Calibri"/>
        <family val="2"/>
        <charset val="238"/>
        <scheme val="minor"/>
      </rPr>
      <t>Acinetabacte</t>
    </r>
    <r>
      <rPr>
        <sz val="10"/>
        <rFont val="Calibri"/>
        <family val="2"/>
        <charset val="238"/>
        <scheme val="minor"/>
      </rPr>
      <t>r</t>
    </r>
    <r>
      <rPr>
        <b/>
        <sz val="10"/>
        <color rgb="FFFF0000"/>
        <rFont val="Calibri"/>
        <family val="2"/>
        <charset val="238"/>
        <scheme val="minor"/>
      </rPr>
      <t xml:space="preserve"> Acinetobacter </t>
    </r>
    <r>
      <rPr>
        <sz val="10"/>
        <rFont val="Calibri"/>
        <family val="2"/>
        <charset val="238"/>
        <scheme val="minor"/>
      </rPr>
      <t>baumannii. Redukcja Acinetobacter baumannii o 99,99%; co wpływa na redukcję zakażeń odcewnikowych.</t>
    </r>
    <r>
      <rPr>
        <strike/>
        <sz val="1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</si>
</sst>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415]General"/>
    <numFmt numFmtId="165" formatCode="#,##0.00\ &quot;zł&quot;"/>
    <numFmt numFmtId="166" formatCode="_-* #,##0.00\ [$zł-415]_-;\-* #,##0.00\ [$zł-415]_-;_-* &quot;-&quot;??\ [$zł-415]_-;_-@_-"/>
    <numFmt numFmtId="167" formatCode="&quot; &quot;#,##0.00&quot; zł &quot;;&quot;-&quot;#,##0.00&quot; zł &quot;;&quot; -&quot;#&quot; zł &quot;;&quot; &quot;@&quot; &quot;"/>
  </numFmts>
  <fonts count="3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0"/>
      <color theme="1"/>
      <name val="Calibri"/>
      <family val="2"/>
      <charset val="238"/>
      <scheme val="minor"/>
    </font>
    <font>
      <b/>
      <sz val="10"/>
      <color rgb="FF000000"/>
      <name val="Calibri"/>
      <family val="2"/>
      <charset val="238"/>
      <scheme val="minor"/>
    </font>
    <font>
      <b/>
      <sz val="10"/>
      <name val="Calibri"/>
      <family val="2"/>
      <charset val="238"/>
      <scheme val="minor"/>
    </font>
    <font>
      <sz val="11"/>
      <color rgb="FF000000"/>
      <name val="Calibri"/>
      <family val="2"/>
      <charset val="238"/>
    </font>
    <font>
      <sz val="10"/>
      <color theme="1"/>
      <name val="Calibri"/>
      <family val="2"/>
      <charset val="238"/>
      <scheme val="minor"/>
    </font>
    <font>
      <sz val="11"/>
      <color rgb="FF000000"/>
      <name val="Arial"/>
      <family val="2"/>
      <charset val="238"/>
    </font>
    <font>
      <sz val="10"/>
      <color rgb="FFFF0000"/>
      <name val="Calibri"/>
      <family val="2"/>
      <charset val="238"/>
      <scheme val="minor"/>
    </font>
    <font>
      <sz val="10"/>
      <color rgb="FF000000"/>
      <name val="Arial"/>
      <family val="2"/>
      <charset val="238"/>
    </font>
    <font>
      <sz val="10"/>
      <name val="Calibri"/>
      <family val="2"/>
      <charset val="238"/>
      <scheme val="minor"/>
    </font>
    <font>
      <sz val="10"/>
      <color rgb="FF000000"/>
      <name val="Arial1"/>
      <charset val="238"/>
    </font>
    <font>
      <sz val="10"/>
      <color indexed="8"/>
      <name val="Helvetica Neue"/>
    </font>
    <font>
      <sz val="10"/>
      <name val="Arial1"/>
      <charset val="238"/>
    </font>
    <font>
      <sz val="8"/>
      <color rgb="FF000000"/>
      <name val="Calibri"/>
      <family val="2"/>
      <charset val="238"/>
    </font>
    <font>
      <sz val="10"/>
      <name val="Arial CE"/>
      <charset val="238"/>
    </font>
    <font>
      <b/>
      <sz val="11"/>
      <color theme="1"/>
      <name val="Calibri"/>
      <family val="2"/>
      <charset val="238"/>
      <scheme val="minor"/>
    </font>
    <font>
      <b/>
      <sz val="9"/>
      <color theme="1"/>
      <name val="Calibri"/>
      <family val="2"/>
      <charset val="238"/>
      <scheme val="minor"/>
    </font>
    <font>
      <sz val="9"/>
      <color indexed="8"/>
      <name val="Calibri"/>
      <family val="2"/>
      <charset val="238"/>
      <scheme val="minor"/>
    </font>
    <font>
      <sz val="9"/>
      <name val="Calibri"/>
      <family val="2"/>
      <charset val="238"/>
      <scheme val="minor"/>
    </font>
    <font>
      <b/>
      <sz val="10"/>
      <color rgb="FFFF0000"/>
      <name val="Calibri"/>
      <family val="2"/>
      <charset val="238"/>
      <scheme val="minor"/>
    </font>
    <font>
      <strike/>
      <sz val="10"/>
      <name val="Calibri"/>
      <family val="2"/>
      <charset val="238"/>
      <scheme val="minor"/>
    </font>
    <font>
      <sz val="11"/>
      <color rgb="FFFF0000"/>
      <name val="Calibri"/>
      <family val="2"/>
      <charset val="238"/>
      <scheme val="minor"/>
    </font>
    <font>
      <sz val="10"/>
      <color theme="1"/>
      <name val="Arial"/>
      <family val="2"/>
      <charset val="238"/>
    </font>
    <font>
      <sz val="10"/>
      <name val="Arial"/>
      <family val="2"/>
      <charset val="238"/>
    </font>
    <font>
      <b/>
      <sz val="11"/>
      <color rgb="FFFF0000"/>
      <name val="Calibri"/>
      <family val="2"/>
      <charset val="238"/>
      <scheme val="minor"/>
    </font>
    <font>
      <b/>
      <sz val="11"/>
      <color theme="1"/>
      <name val="Calibri"/>
      <family val="2"/>
      <charset val="238"/>
    </font>
    <font>
      <b/>
      <sz val="10"/>
      <color theme="1"/>
      <name val="Arial"/>
      <family val="2"/>
      <charset val="238"/>
    </font>
    <font>
      <b/>
      <sz val="11"/>
      <color theme="1"/>
      <name val="Calibri"/>
      <family val="2"/>
      <scheme val="minor"/>
    </font>
    <font>
      <b/>
      <u/>
      <sz val="11"/>
      <color rgb="FFFF0000"/>
      <name val="Calibri"/>
      <family val="2"/>
      <charset val="238"/>
      <scheme val="minor"/>
    </font>
    <font>
      <b/>
      <sz val="9"/>
      <color rgb="FFFF0000"/>
      <name val="Calibri"/>
      <family val="2"/>
      <charset val="238"/>
      <scheme val="minor"/>
    </font>
    <font>
      <sz val="8.5"/>
      <color indexed="8"/>
      <name val="Calibri"/>
      <family val="2"/>
      <charset val="238"/>
      <scheme val="minor"/>
    </font>
    <font>
      <b/>
      <sz val="1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9E1F2"/>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thin">
        <color indexed="64"/>
      </right>
      <top style="medium">
        <color indexed="64"/>
      </top>
      <bottom/>
      <diagonal style="thin">
        <color indexed="64"/>
      </diagonal>
    </border>
    <border>
      <left style="thin">
        <color indexed="8"/>
      </left>
      <right style="thin">
        <color indexed="8"/>
      </right>
      <top style="thin">
        <color indexed="8"/>
      </top>
      <bottom style="thin">
        <color indexed="8"/>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rgb="FFFF0000"/>
      </right>
      <top/>
      <bottom/>
      <diagonal/>
    </border>
    <border>
      <left style="thin">
        <color indexed="64"/>
      </left>
      <right style="thin">
        <color rgb="FFFF0000"/>
      </right>
      <top style="thin">
        <color indexed="64"/>
      </top>
      <bottom/>
      <diagonal/>
    </border>
    <border>
      <left/>
      <right style="thin">
        <color rgb="FFFF0000"/>
      </right>
      <top style="medium">
        <color indexed="64"/>
      </top>
      <bottom style="medium">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rgb="FFFF0000"/>
      </top>
      <bottom/>
      <diagonal/>
    </border>
    <border>
      <left/>
      <right/>
      <top/>
      <bottom style="thin">
        <color rgb="FFFF0000"/>
      </bottom>
      <diagonal/>
    </border>
    <border>
      <left/>
      <right/>
      <top style="thin">
        <color indexed="64"/>
      </top>
      <bottom style="thin">
        <color rgb="FFFF0000"/>
      </bottom>
      <diagonal/>
    </border>
    <border>
      <left/>
      <right style="thin">
        <color rgb="FFFF0000"/>
      </right>
      <top style="thin">
        <color indexed="64"/>
      </top>
      <bottom style="thin">
        <color rgb="FFFF0000"/>
      </bottom>
      <diagonal/>
    </border>
    <border>
      <left style="medium">
        <color indexed="64"/>
      </left>
      <right/>
      <top style="thin">
        <color indexed="64"/>
      </top>
      <bottom style="thin">
        <color rgb="FFFF0000"/>
      </bottom>
      <diagonal/>
    </border>
  </borders>
  <cellStyleXfs count="20">
    <xf numFmtId="0" fontId="0" fillId="0" borderId="0"/>
    <xf numFmtId="44" fontId="7" fillId="0" borderId="0" applyFont="0" applyFill="0" applyBorder="0" applyAlignment="0" applyProtection="0"/>
    <xf numFmtId="9" fontId="7" fillId="0" borderId="0" applyFont="0" applyFill="0" applyBorder="0" applyAlignment="0" applyProtection="0"/>
    <xf numFmtId="164" fontId="11" fillId="0" borderId="0" applyBorder="0" applyProtection="0"/>
    <xf numFmtId="0" fontId="7" fillId="0" borderId="0"/>
    <xf numFmtId="167" fontId="13" fillId="0" borderId="0" applyFont="0" applyBorder="0" applyProtection="0"/>
    <xf numFmtId="164" fontId="15" fillId="0" borderId="0" applyBorder="0" applyProtection="0"/>
    <xf numFmtId="167" fontId="13" fillId="0" borderId="0" applyFont="0" applyBorder="0" applyProtection="0"/>
    <xf numFmtId="0" fontId="17" fillId="0" borderId="0" applyNumberFormat="0" applyBorder="0" applyProtection="0"/>
    <xf numFmtId="164" fontId="11" fillId="0" borderId="0" applyBorder="0" applyProtection="0"/>
    <xf numFmtId="0" fontId="18" fillId="0" borderId="0" applyNumberFormat="0" applyFill="0" applyBorder="0" applyProtection="0">
      <alignment vertical="top" wrapText="1"/>
    </xf>
    <xf numFmtId="0" fontId="7" fillId="0" borderId="0"/>
    <xf numFmtId="0" fontId="19" fillId="0" borderId="0" applyNumberFormat="0" applyFill="0" applyBorder="0" applyAlignment="0" applyProtection="0"/>
    <xf numFmtId="0" fontId="20" fillId="0" borderId="0" applyNumberFormat="0" applyBorder="0" applyProtection="0"/>
    <xf numFmtId="167" fontId="13" fillId="0" borderId="0" applyFont="0" applyBorder="0" applyProtection="0"/>
    <xf numFmtId="0" fontId="21" fillId="0" borderId="0"/>
    <xf numFmtId="44" fontId="21" fillId="0" borderId="0" applyFont="0" applyFill="0" applyBorder="0" applyAlignment="0" applyProtection="0"/>
    <xf numFmtId="0" fontId="7" fillId="0" borderId="21" applyAlignment="0">
      <alignment vertical="top"/>
    </xf>
    <xf numFmtId="43" fontId="7" fillId="0" borderId="0" applyFont="0" applyFill="0" applyBorder="0" applyAlignment="0" applyProtection="0"/>
    <xf numFmtId="164" fontId="15" fillId="0" borderId="0" applyBorder="0" applyProtection="0"/>
  </cellStyleXfs>
  <cellXfs count="268">
    <xf numFmtId="0" fontId="0" fillId="0" borderId="0" xfId="0"/>
    <xf numFmtId="0" fontId="6" fillId="0" borderId="0" xfId="0" applyFont="1" applyAlignment="1" applyProtection="1">
      <alignment vertical="center"/>
      <protection locked="0"/>
    </xf>
    <xf numFmtId="0" fontId="23" fillId="4" borderId="13" xfId="0" applyFont="1" applyFill="1" applyBorder="1" applyAlignment="1" applyProtection="1">
      <alignment vertical="center"/>
      <protection locked="0"/>
    </xf>
    <xf numFmtId="0" fontId="23" fillId="4" borderId="14" xfId="0" applyFont="1" applyFill="1" applyBorder="1" applyAlignment="1" applyProtection="1">
      <alignment vertical="center"/>
      <protection locked="0"/>
    </xf>
    <xf numFmtId="0" fontId="23" fillId="4" borderId="14" xfId="0" applyFont="1" applyFill="1" applyBorder="1" applyAlignment="1" applyProtection="1">
      <alignment horizontal="center" vertical="center"/>
      <protection locked="0"/>
    </xf>
    <xf numFmtId="0" fontId="23" fillId="4" borderId="12" xfId="0" applyFont="1" applyFill="1" applyBorder="1" applyAlignment="1" applyProtection="1">
      <alignment vertical="center"/>
      <protection locked="0"/>
    </xf>
    <xf numFmtId="164" fontId="9" fillId="4" borderId="1" xfId="3" applyFont="1" applyFill="1" applyBorder="1" applyAlignment="1" applyProtection="1">
      <alignment horizontal="center" vertical="center" wrapText="1"/>
      <protection locked="0"/>
    </xf>
    <xf numFmtId="1" fontId="10" fillId="4" borderId="2" xfId="4" applyNumberFormat="1" applyFont="1" applyFill="1" applyBorder="1" applyAlignment="1" applyProtection="1">
      <alignment horizontal="center" vertical="center" wrapText="1"/>
      <protection locked="0"/>
    </xf>
    <xf numFmtId="165" fontId="8" fillId="4" borderId="1" xfId="1" applyNumberFormat="1" applyFont="1" applyFill="1" applyBorder="1" applyAlignment="1" applyProtection="1">
      <alignment horizontal="center" vertical="center" wrapText="1"/>
      <protection locked="0"/>
    </xf>
    <xf numFmtId="0" fontId="12" fillId="0" borderId="0" xfId="0" applyFont="1" applyFill="1" applyAlignment="1" applyProtection="1">
      <alignment horizontal="center" vertical="center"/>
      <protection locked="0"/>
    </xf>
    <xf numFmtId="0" fontId="6" fillId="0" borderId="0" xfId="0" applyFont="1" applyProtection="1">
      <protection locked="0"/>
    </xf>
    <xf numFmtId="0" fontId="8" fillId="0" borderId="4" xfId="0" applyFont="1" applyBorder="1" applyAlignment="1" applyProtection="1">
      <alignment vertical="center"/>
      <protection locked="0"/>
    </xf>
    <xf numFmtId="0" fontId="12" fillId="0" borderId="2" xfId="0" applyFont="1" applyFill="1" applyBorder="1" applyAlignment="1" applyProtection="1">
      <alignment horizontal="center" vertical="center"/>
      <protection locked="0"/>
    </xf>
    <xf numFmtId="0" fontId="12" fillId="0" borderId="0" xfId="0" applyFont="1" applyProtection="1">
      <protection locked="0"/>
    </xf>
    <xf numFmtId="0" fontId="12" fillId="0" borderId="0" xfId="0" applyFont="1" applyFill="1" applyProtection="1">
      <protection locked="0"/>
    </xf>
    <xf numFmtId="0" fontId="8" fillId="0" borderId="7" xfId="0" applyFont="1" applyBorder="1" applyAlignment="1" applyProtection="1">
      <alignment horizontal="center"/>
      <protection locked="0"/>
    </xf>
    <xf numFmtId="0" fontId="8" fillId="0" borderId="0" xfId="0" applyFont="1" applyAlignment="1" applyProtection="1">
      <alignment vertical="top" wrapText="1"/>
      <protection locked="0"/>
    </xf>
    <xf numFmtId="0" fontId="12" fillId="0" borderId="0" xfId="0" applyFont="1" applyAlignment="1" applyProtection="1">
      <alignment horizontal="center"/>
      <protection locked="0"/>
    </xf>
    <xf numFmtId="0" fontId="16" fillId="0" borderId="0" xfId="15" applyFont="1" applyProtection="1">
      <protection locked="0"/>
    </xf>
    <xf numFmtId="0" fontId="12" fillId="0" borderId="2" xfId="0" applyFont="1" applyFill="1" applyBorder="1" applyAlignment="1" applyProtection="1">
      <alignment horizontal="left" vertical="top" wrapText="1"/>
      <protection locked="0"/>
    </xf>
    <xf numFmtId="0" fontId="12" fillId="0" borderId="15" xfId="0" applyFont="1" applyFill="1" applyBorder="1" applyAlignment="1" applyProtection="1">
      <alignment horizontal="center" vertical="center"/>
      <protection locked="0"/>
    </xf>
    <xf numFmtId="3" fontId="12" fillId="0" borderId="15" xfId="0" applyNumberFormat="1" applyFont="1" applyFill="1" applyBorder="1" applyAlignment="1" applyProtection="1">
      <alignment horizontal="center" vertical="center"/>
      <protection locked="0"/>
    </xf>
    <xf numFmtId="3" fontId="8" fillId="0" borderId="15" xfId="0" applyNumberFormat="1"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wrapText="1"/>
      <protection locked="0"/>
    </xf>
    <xf numFmtId="166" fontId="12" fillId="0" borderId="15" xfId="0" applyNumberFormat="1" applyFont="1" applyFill="1" applyBorder="1" applyAlignment="1" applyProtection="1">
      <alignment horizontal="center" vertical="center"/>
      <protection locked="0"/>
    </xf>
    <xf numFmtId="9" fontId="12" fillId="0" borderId="15" xfId="2" applyFont="1" applyFill="1" applyBorder="1" applyAlignment="1" applyProtection="1">
      <alignment horizontal="center" vertical="center"/>
      <protection locked="0"/>
    </xf>
    <xf numFmtId="0" fontId="12" fillId="0" borderId="13" xfId="0" applyFont="1" applyFill="1" applyBorder="1" applyAlignment="1" applyProtection="1">
      <alignment horizontal="left" vertical="top" wrapText="1"/>
      <protection locked="0"/>
    </xf>
    <xf numFmtId="0" fontId="12" fillId="0" borderId="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left" vertical="top" wrapText="1"/>
      <protection locked="0"/>
    </xf>
    <xf numFmtId="0" fontId="12" fillId="0" borderId="14" xfId="0" applyFont="1" applyFill="1" applyBorder="1" applyAlignment="1" applyProtection="1">
      <alignment horizontal="left" vertical="top" wrapText="1"/>
      <protection locked="0"/>
    </xf>
    <xf numFmtId="0" fontId="12" fillId="0" borderId="14" xfId="0" applyFont="1" applyFill="1" applyBorder="1" applyAlignment="1" applyProtection="1">
      <alignment horizontal="center" vertical="center"/>
      <protection locked="0"/>
    </xf>
    <xf numFmtId="3" fontId="12" fillId="0" borderId="14" xfId="0" applyNumberFormat="1" applyFont="1" applyFill="1" applyBorder="1" applyAlignment="1" applyProtection="1">
      <alignment horizontal="center" vertical="center"/>
      <protection locked="0"/>
    </xf>
    <xf numFmtId="3" fontId="8" fillId="0" borderId="14" xfId="0" applyNumberFormat="1" applyFont="1" applyFill="1" applyBorder="1" applyAlignment="1" applyProtection="1">
      <alignment horizontal="center" vertical="center"/>
      <protection locked="0"/>
    </xf>
    <xf numFmtId="166" fontId="12" fillId="0" borderId="14" xfId="0" applyNumberFormat="1" applyFont="1" applyFill="1" applyBorder="1" applyAlignment="1" applyProtection="1">
      <alignment horizontal="center" vertical="center"/>
      <protection locked="0"/>
    </xf>
    <xf numFmtId="9" fontId="12" fillId="0" borderId="14" xfId="2"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8" fillId="0" borderId="0" xfId="0" applyFont="1" applyFill="1" applyAlignment="1" applyProtection="1">
      <alignment vertical="top"/>
      <protection locked="0"/>
    </xf>
    <xf numFmtId="0" fontId="8" fillId="0" borderId="0" xfId="0" applyFont="1" applyAlignment="1" applyProtection="1">
      <alignment vertical="top"/>
      <protection locked="0"/>
    </xf>
    <xf numFmtId="0" fontId="10" fillId="0" borderId="2" xfId="0" applyFont="1" applyFill="1" applyBorder="1" applyAlignment="1" applyProtection="1">
      <alignment horizontal="left" vertical="top" wrapText="1"/>
      <protection locked="0"/>
    </xf>
    <xf numFmtId="0" fontId="12" fillId="0" borderId="19" xfId="0" applyFont="1" applyFill="1" applyBorder="1" applyAlignment="1" applyProtection="1">
      <alignment horizontal="center" vertical="center"/>
      <protection locked="0"/>
    </xf>
    <xf numFmtId="3" fontId="12" fillId="0" borderId="19" xfId="0" applyNumberFormat="1" applyFont="1" applyFill="1" applyBorder="1" applyAlignment="1" applyProtection="1">
      <alignment horizontal="center" vertical="center"/>
      <protection locked="0"/>
    </xf>
    <xf numFmtId="3" fontId="8" fillId="0" borderId="19" xfId="0" applyNumberFormat="1" applyFont="1" applyFill="1" applyBorder="1" applyAlignment="1" applyProtection="1">
      <alignment horizontal="center" vertical="center"/>
      <protection locked="0"/>
    </xf>
    <xf numFmtId="0" fontId="12" fillId="0" borderId="19" xfId="0" applyFont="1" applyFill="1" applyBorder="1" applyAlignment="1" applyProtection="1">
      <alignment horizontal="center" vertical="center" wrapText="1"/>
      <protection locked="0"/>
    </xf>
    <xf numFmtId="3" fontId="8" fillId="0" borderId="20" xfId="0" applyNumberFormat="1" applyFont="1" applyFill="1" applyBorder="1" applyAlignment="1" applyProtection="1">
      <alignment horizontal="center" vertical="center"/>
      <protection locked="0"/>
    </xf>
    <xf numFmtId="3" fontId="12" fillId="0" borderId="20" xfId="0" applyNumberFormat="1" applyFont="1" applyFill="1" applyBorder="1" applyAlignment="1" applyProtection="1">
      <alignment horizontal="center" vertical="center"/>
      <protection locked="0"/>
    </xf>
    <xf numFmtId="166" fontId="12" fillId="0" borderId="19" xfId="0" applyNumberFormat="1" applyFont="1" applyFill="1" applyBorder="1" applyAlignment="1" applyProtection="1">
      <alignment horizontal="center" vertical="center"/>
      <protection locked="0"/>
    </xf>
    <xf numFmtId="9" fontId="12" fillId="0" borderId="19" xfId="2" applyFont="1" applyFill="1" applyBorder="1" applyAlignment="1" applyProtection="1">
      <alignment horizontal="center" vertical="center"/>
      <protection locked="0"/>
    </xf>
    <xf numFmtId="0" fontId="8" fillId="0" borderId="4" xfId="0" applyFont="1" applyBorder="1" applyAlignment="1" applyProtection="1">
      <alignment vertical="center"/>
    </xf>
    <xf numFmtId="0" fontId="12" fillId="3" borderId="2" xfId="0" applyFont="1" applyFill="1" applyBorder="1" applyAlignment="1" applyProtection="1">
      <alignment horizontal="center" vertical="center"/>
    </xf>
    <xf numFmtId="3" fontId="12" fillId="3" borderId="2" xfId="0" applyNumberFormat="1" applyFont="1" applyFill="1" applyBorder="1" applyAlignment="1" applyProtection="1">
      <alignment horizontal="center" vertical="center"/>
    </xf>
    <xf numFmtId="3" fontId="8" fillId="3" borderId="2" xfId="0" applyNumberFormat="1" applyFont="1" applyFill="1" applyBorder="1" applyAlignment="1" applyProtection="1">
      <alignment horizontal="center" vertical="center"/>
    </xf>
    <xf numFmtId="0" fontId="12" fillId="0" borderId="0" xfId="0" applyFont="1" applyProtection="1"/>
    <xf numFmtId="0" fontId="6" fillId="0" borderId="0" xfId="0" applyFont="1" applyProtection="1"/>
    <xf numFmtId="3" fontId="12" fillId="0" borderId="15" xfId="0" applyNumberFormat="1"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3" fontId="8" fillId="3" borderId="6" xfId="0" applyNumberFormat="1"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3" fontId="12" fillId="0" borderId="19" xfId="0" applyNumberFormat="1" applyFont="1" applyFill="1" applyBorder="1" applyAlignment="1" applyProtection="1">
      <alignment horizontal="center" vertical="center"/>
    </xf>
    <xf numFmtId="3" fontId="8" fillId="0" borderId="19" xfId="0" applyNumberFormat="1" applyFont="1" applyFill="1" applyBorder="1" applyAlignment="1" applyProtection="1">
      <alignment horizontal="center" vertical="center"/>
    </xf>
    <xf numFmtId="0" fontId="8" fillId="0" borderId="3" xfId="0" applyFont="1" applyFill="1" applyBorder="1" applyAlignment="1" applyProtection="1">
      <alignment vertical="center"/>
      <protection locked="0"/>
    </xf>
    <xf numFmtId="0" fontId="8" fillId="0" borderId="4" xfId="0" applyFont="1" applyFill="1" applyBorder="1" applyAlignment="1" applyProtection="1">
      <alignment horizontal="left" vertical="center"/>
      <protection locked="0"/>
    </xf>
    <xf numFmtId="0" fontId="8" fillId="0" borderId="4" xfId="0" applyFont="1" applyFill="1" applyBorder="1" applyAlignment="1" applyProtection="1">
      <alignment vertical="center"/>
    </xf>
    <xf numFmtId="0" fontId="8" fillId="0" borderId="4" xfId="0" applyFont="1" applyFill="1" applyBorder="1" applyAlignment="1" applyProtection="1">
      <alignment vertical="center"/>
      <protection locked="0"/>
    </xf>
    <xf numFmtId="0" fontId="6" fillId="0" borderId="0" xfId="0" applyFont="1" applyFill="1" applyProtection="1">
      <protection locked="0"/>
    </xf>
    <xf numFmtId="49" fontId="24" fillId="0" borderId="18" xfId="0" applyNumberFormat="1" applyFont="1" applyFill="1" applyBorder="1" applyAlignment="1" applyProtection="1">
      <alignment horizontal="justify" vertical="top" wrapText="1"/>
      <protection locked="0"/>
    </xf>
    <xf numFmtId="0" fontId="12" fillId="0" borderId="2" xfId="0" applyFont="1" applyBorder="1" applyAlignment="1" applyProtection="1">
      <alignment horizontal="center" vertical="center" wrapText="1"/>
    </xf>
    <xf numFmtId="166" fontId="12" fillId="0" borderId="2" xfId="0" applyNumberFormat="1" applyFont="1" applyBorder="1" applyAlignment="1" applyProtection="1">
      <alignment horizontal="center" vertical="center" wrapText="1"/>
    </xf>
    <xf numFmtId="166" fontId="12" fillId="0" borderId="2" xfId="0" applyNumberFormat="1" applyFont="1" applyFill="1" applyBorder="1" applyAlignment="1" applyProtection="1">
      <alignment horizontal="center" vertical="center" wrapText="1"/>
    </xf>
    <xf numFmtId="0" fontId="22" fillId="0" borderId="7" xfId="0" applyFont="1" applyBorder="1" applyProtection="1"/>
    <xf numFmtId="166" fontId="8" fillId="0" borderId="8" xfId="0" applyNumberFormat="1" applyFont="1" applyBorder="1" applyAlignment="1" applyProtection="1">
      <alignment horizontal="center" vertical="center" wrapText="1"/>
    </xf>
    <xf numFmtId="166" fontId="8" fillId="0" borderId="9" xfId="0" applyNumberFormat="1" applyFont="1" applyBorder="1" applyAlignment="1" applyProtection="1">
      <alignment horizontal="center" vertical="center" wrapText="1"/>
    </xf>
    <xf numFmtId="166" fontId="6" fillId="0" borderId="0" xfId="0" applyNumberFormat="1" applyFont="1" applyProtection="1">
      <protection locked="0"/>
    </xf>
    <xf numFmtId="0" fontId="23" fillId="3" borderId="13" xfId="0" applyFont="1" applyFill="1" applyBorder="1" applyAlignment="1" applyProtection="1">
      <alignment vertical="center"/>
      <protection locked="0"/>
    </xf>
    <xf numFmtId="0" fontId="23" fillId="3" borderId="14" xfId="0" applyFont="1" applyFill="1" applyBorder="1" applyAlignment="1" applyProtection="1">
      <alignment vertical="center"/>
      <protection locked="0"/>
    </xf>
    <xf numFmtId="0" fontId="23" fillId="3" borderId="12" xfId="0" applyFont="1" applyFill="1" applyBorder="1" applyAlignment="1" applyProtection="1">
      <alignment vertical="center"/>
      <protection locked="0"/>
    </xf>
    <xf numFmtId="0" fontId="9" fillId="3" borderId="1"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65" fontId="9" fillId="2" borderId="1" xfId="3"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5" xfId="0" applyFont="1" applyBorder="1" applyAlignment="1" applyProtection="1">
      <alignment vertical="center"/>
    </xf>
    <xf numFmtId="166" fontId="12" fillId="0" borderId="2" xfId="0" applyNumberFormat="1" applyFont="1" applyBorder="1" applyAlignment="1" applyProtection="1">
      <alignment horizontal="center" vertical="center"/>
    </xf>
    <xf numFmtId="166" fontId="8" fillId="0" borderId="8" xfId="0" applyNumberFormat="1" applyFont="1" applyBorder="1" applyProtection="1"/>
    <xf numFmtId="166" fontId="8" fillId="0" borderId="9" xfId="0" applyNumberFormat="1" applyFont="1" applyBorder="1" applyProtection="1"/>
    <xf numFmtId="0" fontId="8" fillId="0" borderId="3" xfId="0" applyFont="1" applyBorder="1" applyAlignment="1" applyProtection="1">
      <alignment vertical="center" wrapText="1"/>
    </xf>
    <xf numFmtId="0" fontId="8" fillId="0" borderId="4" xfId="0" applyFont="1" applyBorder="1" applyAlignment="1" applyProtection="1">
      <alignment horizontal="right" vertical="center" wrapText="1"/>
    </xf>
    <xf numFmtId="0" fontId="8" fillId="0" borderId="4" xfId="0" applyFont="1" applyBorder="1" applyAlignment="1" applyProtection="1">
      <alignment horizontal="left" vertical="center" wrapText="1"/>
    </xf>
    <xf numFmtId="0" fontId="8" fillId="0" borderId="5" xfId="0" applyFont="1" applyBorder="1" applyAlignment="1" applyProtection="1">
      <alignment vertical="center" wrapText="1"/>
    </xf>
    <xf numFmtId="0" fontId="12" fillId="0" borderId="10" xfId="0" applyFont="1" applyBorder="1" applyAlignment="1" applyProtection="1">
      <alignment horizontal="center" vertical="center" wrapText="1"/>
    </xf>
    <xf numFmtId="165" fontId="12" fillId="0" borderId="10" xfId="0" applyNumberFormat="1" applyFont="1" applyBorder="1" applyAlignment="1" applyProtection="1">
      <alignment horizontal="center" vertical="center" wrapText="1"/>
    </xf>
    <xf numFmtId="166" fontId="8" fillId="0" borderId="7" xfId="0" applyNumberFormat="1" applyFont="1" applyBorder="1" applyAlignment="1" applyProtection="1">
      <alignment horizontal="center" vertical="center" wrapText="1"/>
    </xf>
    <xf numFmtId="0" fontId="6" fillId="0" borderId="0" xfId="0" applyFont="1" applyAlignment="1" applyProtection="1">
      <alignment vertical="center"/>
    </xf>
    <xf numFmtId="166" fontId="12" fillId="0" borderId="15" xfId="0" applyNumberFormat="1" applyFont="1" applyBorder="1" applyAlignment="1" applyProtection="1">
      <alignment horizontal="center" vertical="center"/>
    </xf>
    <xf numFmtId="0" fontId="8" fillId="0" borderId="5" xfId="0" applyFont="1" applyFill="1" applyBorder="1" applyAlignment="1" applyProtection="1">
      <alignment vertical="center"/>
    </xf>
    <xf numFmtId="166" fontId="12" fillId="0" borderId="14" xfId="0" applyNumberFormat="1" applyFont="1" applyBorder="1" applyAlignment="1" applyProtection="1">
      <alignment horizontal="center" vertical="center"/>
    </xf>
    <xf numFmtId="0" fontId="8" fillId="0" borderId="16" xfId="0" applyFont="1" applyBorder="1" applyAlignment="1" applyProtection="1">
      <alignment horizontal="center" vertical="center" wrapText="1"/>
    </xf>
    <xf numFmtId="166" fontId="12" fillId="0" borderId="1" xfId="0" applyNumberFormat="1" applyFont="1" applyBorder="1" applyAlignment="1" applyProtection="1">
      <alignment horizontal="center" vertical="center"/>
    </xf>
    <xf numFmtId="166" fontId="12" fillId="0" borderId="17" xfId="0" applyNumberFormat="1" applyFont="1" applyBorder="1" applyAlignment="1" applyProtection="1">
      <alignment horizontal="center" vertical="center"/>
    </xf>
    <xf numFmtId="166" fontId="12" fillId="0" borderId="15" xfId="0" applyNumberFormat="1" applyFont="1" applyFill="1" applyBorder="1" applyAlignment="1" applyProtection="1">
      <alignment horizontal="center" vertical="center"/>
    </xf>
    <xf numFmtId="166" fontId="12" fillId="0" borderId="19" xfId="0" applyNumberFormat="1" applyFont="1" applyFill="1" applyBorder="1" applyAlignment="1" applyProtection="1">
      <alignment horizontal="center" vertical="center"/>
    </xf>
    <xf numFmtId="0" fontId="12" fillId="4" borderId="2" xfId="0" applyFont="1" applyFill="1" applyBorder="1" applyAlignment="1" applyProtection="1">
      <alignment horizontal="center" vertical="center"/>
      <protection locked="0"/>
    </xf>
    <xf numFmtId="3" fontId="8" fillId="4" borderId="6" xfId="0" applyNumberFormat="1" applyFont="1" applyFill="1" applyBorder="1" applyAlignment="1" applyProtection="1">
      <alignment horizontal="center" vertical="center"/>
      <protection locked="0"/>
    </xf>
    <xf numFmtId="3" fontId="12" fillId="4" borderId="6" xfId="0" applyNumberFormat="1" applyFont="1" applyFill="1" applyBorder="1" applyAlignment="1" applyProtection="1">
      <alignment horizontal="center" vertical="center"/>
      <protection locked="0"/>
    </xf>
    <xf numFmtId="166" fontId="12" fillId="4" borderId="2" xfId="0" applyNumberFormat="1" applyFont="1" applyFill="1" applyBorder="1" applyAlignment="1" applyProtection="1">
      <alignment horizontal="center" vertical="center"/>
      <protection locked="0"/>
    </xf>
    <xf numFmtId="9" fontId="12" fillId="4" borderId="2" xfId="2" applyFont="1" applyFill="1" applyBorder="1" applyAlignment="1" applyProtection="1">
      <alignment horizontal="center" vertical="center"/>
      <protection locked="0"/>
    </xf>
    <xf numFmtId="3" fontId="8" fillId="4" borderId="2" xfId="0" applyNumberFormat="1" applyFont="1" applyFill="1" applyBorder="1" applyAlignment="1" applyProtection="1">
      <alignment horizontal="center" vertical="center"/>
      <protection locked="0"/>
    </xf>
    <xf numFmtId="3" fontId="12" fillId="4" borderId="2" xfId="0" applyNumberFormat="1" applyFont="1" applyFill="1" applyBorder="1" applyAlignment="1" applyProtection="1">
      <alignment horizontal="center" vertical="center"/>
      <protection locked="0"/>
    </xf>
    <xf numFmtId="166" fontId="12" fillId="4" borderId="6" xfId="0" applyNumberFormat="1" applyFont="1" applyFill="1" applyBorder="1" applyAlignment="1" applyProtection="1">
      <alignment horizontal="center" vertical="center"/>
      <protection locked="0"/>
    </xf>
    <xf numFmtId="9" fontId="12" fillId="4" borderId="10" xfId="2" applyFont="1" applyFill="1" applyBorder="1" applyAlignment="1" applyProtection="1">
      <alignment horizontal="center" vertical="center"/>
      <protection locked="0"/>
    </xf>
    <xf numFmtId="164" fontId="9" fillId="0" borderId="16" xfId="3" applyFont="1" applyFill="1" applyBorder="1" applyAlignment="1" applyProtection="1">
      <alignment horizontal="center" vertical="center" wrapText="1"/>
      <protection locked="0"/>
    </xf>
    <xf numFmtId="1" fontId="10" fillId="0" borderId="16" xfId="4" applyNumberFormat="1"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left" vertical="top" wrapText="1"/>
      <protection locked="0"/>
    </xf>
    <xf numFmtId="0" fontId="8" fillId="0" borderId="6" xfId="0" applyFont="1" applyBorder="1" applyAlignment="1" applyProtection="1">
      <alignment horizontal="center" vertical="center" wrapText="1"/>
    </xf>
    <xf numFmtId="165" fontId="8" fillId="0" borderId="6" xfId="0" applyNumberFormat="1" applyFont="1" applyBorder="1" applyAlignment="1" applyProtection="1">
      <alignment horizontal="center" vertical="center" wrapText="1"/>
    </xf>
    <xf numFmtId="0" fontId="6" fillId="0" borderId="0" xfId="0" applyFont="1" applyFill="1" applyAlignment="1" applyProtection="1">
      <alignment vertical="center"/>
      <protection locked="0"/>
    </xf>
    <xf numFmtId="0" fontId="9" fillId="0"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wrapText="1"/>
      <protection locked="0"/>
    </xf>
    <xf numFmtId="0" fontId="12" fillId="0" borderId="1" xfId="0" applyFont="1" applyFill="1" applyBorder="1" applyAlignment="1" applyProtection="1">
      <alignment wrapText="1"/>
      <protection locked="0"/>
    </xf>
    <xf numFmtId="0" fontId="12" fillId="0" borderId="10" xfId="0" applyFont="1" applyFill="1" applyBorder="1" applyAlignment="1" applyProtection="1">
      <alignment wrapText="1"/>
      <protection locked="0"/>
    </xf>
    <xf numFmtId="0" fontId="12" fillId="0" borderId="6" xfId="0" applyFont="1" applyFill="1" applyBorder="1" applyAlignment="1" applyProtection="1">
      <alignment wrapText="1"/>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49" fontId="8" fillId="0" borderId="14"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protection locked="0"/>
    </xf>
    <xf numFmtId="49" fontId="12" fillId="0" borderId="2" xfId="0" applyNumberFormat="1" applyFont="1" applyFill="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9" fillId="0" borderId="1" xfId="3"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2" fontId="8" fillId="0" borderId="16" xfId="0" applyNumberFormat="1" applyFont="1" applyFill="1" applyBorder="1" applyAlignment="1" applyProtection="1">
      <alignment horizontal="center" vertical="center" wrapText="1"/>
      <protection locked="0"/>
    </xf>
    <xf numFmtId="164" fontId="26" fillId="4" borderId="1" xfId="3" applyFont="1" applyFill="1" applyBorder="1" applyAlignment="1" applyProtection="1">
      <alignment horizontal="center" vertical="center" wrapText="1"/>
      <protection locked="0"/>
    </xf>
    <xf numFmtId="1" fontId="26" fillId="4" borderId="2" xfId="4" applyNumberFormat="1"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textRotation="180"/>
      <protection locked="0"/>
    </xf>
    <xf numFmtId="43" fontId="5" fillId="2" borderId="0" xfId="18" applyFont="1" applyFill="1" applyBorder="1" applyAlignment="1" applyProtection="1">
      <alignment horizontal="center" vertical="center" textRotation="180"/>
      <protection locked="0"/>
    </xf>
    <xf numFmtId="43" fontId="5" fillId="2" borderId="0" xfId="18" applyFont="1" applyFill="1" applyBorder="1" applyAlignment="1" applyProtection="1">
      <alignment horizontal="center"/>
      <protection locked="0"/>
    </xf>
    <xf numFmtId="43" fontId="5" fillId="2" borderId="0" xfId="18" applyFont="1" applyFill="1" applyBorder="1" applyAlignment="1" applyProtection="1">
      <alignment horizontal="center" vertical="center"/>
      <protection locked="0"/>
    </xf>
    <xf numFmtId="43" fontId="5" fillId="2" borderId="0" xfId="18"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0" borderId="0" xfId="0" applyFont="1" applyBorder="1" applyAlignment="1" applyProtection="1">
      <alignment horizontal="center"/>
      <protection locked="0"/>
    </xf>
    <xf numFmtId="166" fontId="8" fillId="0" borderId="0" xfId="0" applyNumberFormat="1" applyFont="1" applyBorder="1" applyProtection="1"/>
    <xf numFmtId="0" fontId="8" fillId="0" borderId="0" xfId="0" applyFont="1" applyBorder="1" applyAlignment="1" applyProtection="1">
      <alignment horizontal="left" vertical="top" wrapText="1"/>
      <protection locked="0"/>
    </xf>
    <xf numFmtId="166" fontId="8" fillId="0" borderId="0" xfId="0" applyNumberFormat="1" applyFont="1" applyBorder="1" applyAlignment="1" applyProtection="1">
      <alignment horizontal="center" vertical="center" wrapText="1"/>
    </xf>
    <xf numFmtId="0" fontId="4" fillId="0" borderId="0" xfId="0" applyFont="1" applyProtection="1">
      <protection locked="0"/>
    </xf>
    <xf numFmtId="0" fontId="26" fillId="0" borderId="0" xfId="0" applyFont="1" applyProtection="1">
      <protection locked="0"/>
    </xf>
    <xf numFmtId="0" fontId="26" fillId="0" borderId="0" xfId="0" applyFont="1" applyFill="1" applyProtection="1">
      <protection locked="0"/>
    </xf>
    <xf numFmtId="0" fontId="10" fillId="0" borderId="0" xfId="0" applyFont="1" applyProtection="1">
      <protection locked="0"/>
    </xf>
    <xf numFmtId="0" fontId="12" fillId="5" borderId="2" xfId="0" applyFont="1" applyFill="1" applyBorder="1" applyAlignment="1" applyProtection="1">
      <alignment horizontal="center" vertical="center"/>
    </xf>
    <xf numFmtId="0" fontId="10" fillId="0" borderId="0" xfId="0" applyFont="1" applyFill="1" applyProtection="1">
      <protection locked="0"/>
    </xf>
    <xf numFmtId="0" fontId="16" fillId="0" borderId="2" xfId="0" applyFont="1" applyFill="1" applyBorder="1" applyAlignment="1" applyProtection="1">
      <alignment wrapText="1"/>
      <protection locked="0"/>
    </xf>
    <xf numFmtId="0" fontId="29" fillId="0" borderId="0" xfId="0" applyFont="1" applyProtection="1">
      <protection locked="0"/>
    </xf>
    <xf numFmtId="0" fontId="26" fillId="0" borderId="3" xfId="0" applyFont="1" applyFill="1" applyBorder="1" applyAlignment="1" applyProtection="1">
      <alignment vertical="center"/>
      <protection locked="0"/>
    </xf>
    <xf numFmtId="0" fontId="26" fillId="0" borderId="4" xfId="0" applyFont="1" applyFill="1" applyBorder="1" applyAlignment="1" applyProtection="1">
      <alignment horizontal="left" vertical="center"/>
      <protection locked="0"/>
    </xf>
    <xf numFmtId="0" fontId="14" fillId="0" borderId="2"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center" vertical="center" wrapText="1"/>
      <protection locked="0"/>
    </xf>
    <xf numFmtId="2" fontId="26" fillId="0" borderId="1" xfId="0" applyNumberFormat="1" applyFont="1" applyFill="1" applyBorder="1" applyAlignment="1" applyProtection="1">
      <alignment horizontal="center" vertical="center" wrapText="1"/>
      <protection locked="0"/>
    </xf>
    <xf numFmtId="164" fontId="26" fillId="0" borderId="1" xfId="3" applyFont="1" applyFill="1" applyBorder="1" applyAlignment="1" applyProtection="1">
      <alignment horizontal="center" vertical="center" wrapText="1"/>
      <protection locked="0"/>
    </xf>
    <xf numFmtId="0" fontId="26" fillId="0" borderId="4" xfId="0" applyFont="1" applyFill="1" applyBorder="1" applyAlignment="1" applyProtection="1">
      <alignment vertical="center"/>
      <protection locked="0"/>
    </xf>
    <xf numFmtId="0" fontId="14" fillId="0" borderId="2" xfId="0" applyFont="1" applyFill="1" applyBorder="1" applyAlignment="1" applyProtection="1">
      <alignment horizontal="center" vertical="center"/>
      <protection locked="0"/>
    </xf>
    <xf numFmtId="165" fontId="26" fillId="2" borderId="1" xfId="3" applyNumberFormat="1" applyFont="1" applyFill="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6" fillId="0" borderId="4" xfId="0" applyFont="1" applyBorder="1" applyAlignment="1" applyProtection="1">
      <alignment vertical="center"/>
    </xf>
    <xf numFmtId="166" fontId="14" fillId="0" borderId="2" xfId="0" applyNumberFormat="1" applyFont="1" applyBorder="1" applyAlignment="1" applyProtection="1">
      <alignment horizontal="center" vertical="center"/>
    </xf>
    <xf numFmtId="0" fontId="33" fillId="0" borderId="0" xfId="0" applyFont="1" applyAlignment="1" applyProtection="1">
      <protection locked="0"/>
    </xf>
    <xf numFmtId="0" fontId="34" fillId="0" borderId="0" xfId="0" applyFont="1" applyAlignment="1" applyProtection="1">
      <protection locked="0"/>
    </xf>
    <xf numFmtId="0" fontId="36" fillId="3" borderId="13" xfId="0" applyFont="1" applyFill="1" applyBorder="1" applyAlignment="1" applyProtection="1">
      <alignment vertical="center"/>
      <protection locked="0"/>
    </xf>
    <xf numFmtId="0" fontId="36" fillId="3" borderId="14" xfId="0" applyFont="1" applyFill="1" applyBorder="1" applyAlignment="1" applyProtection="1">
      <alignment vertical="center"/>
      <protection locked="0"/>
    </xf>
    <xf numFmtId="0" fontId="36" fillId="3" borderId="12" xfId="0" applyFont="1" applyFill="1" applyBorder="1" applyAlignment="1" applyProtection="1">
      <alignment vertical="center"/>
      <protection locked="0"/>
    </xf>
    <xf numFmtId="0" fontId="36" fillId="4" borderId="13" xfId="0" applyFont="1" applyFill="1" applyBorder="1" applyAlignment="1" applyProtection="1">
      <alignment vertical="center"/>
      <protection locked="0"/>
    </xf>
    <xf numFmtId="0" fontId="36" fillId="4" borderId="14" xfId="0" applyFont="1" applyFill="1" applyBorder="1" applyAlignment="1" applyProtection="1">
      <alignment vertical="center"/>
      <protection locked="0"/>
    </xf>
    <xf numFmtId="0" fontId="36" fillId="4" borderId="14" xfId="0" applyFont="1" applyFill="1" applyBorder="1" applyAlignment="1" applyProtection="1">
      <alignment horizontal="center" vertical="center"/>
      <protection locked="0"/>
    </xf>
    <xf numFmtId="0" fontId="36" fillId="4" borderId="12" xfId="0" applyFont="1" applyFill="1" applyBorder="1" applyAlignment="1" applyProtection="1">
      <alignment vertical="center"/>
      <protection locked="0"/>
    </xf>
    <xf numFmtId="0" fontId="26" fillId="3" borderId="1" xfId="0" applyFont="1" applyFill="1" applyBorder="1" applyAlignment="1" applyProtection="1">
      <alignment horizontal="center" vertical="center" wrapText="1"/>
      <protection locked="0"/>
    </xf>
    <xf numFmtId="0" fontId="26" fillId="3" borderId="2" xfId="0" applyFont="1" applyFill="1" applyBorder="1" applyAlignment="1" applyProtection="1">
      <alignment horizontal="center" vertical="center" wrapText="1"/>
      <protection locked="0"/>
    </xf>
    <xf numFmtId="165" fontId="26" fillId="4" borderId="1" xfId="1" applyNumberFormat="1" applyFont="1" applyFill="1" applyBorder="1" applyAlignment="1" applyProtection="1">
      <alignment horizontal="center" vertical="center" wrapText="1"/>
      <protection locked="0"/>
    </xf>
    <xf numFmtId="0" fontId="26" fillId="0" borderId="4" xfId="0" applyFont="1" applyBorder="1" applyAlignment="1" applyProtection="1">
      <alignment vertical="center"/>
      <protection locked="0"/>
    </xf>
    <xf numFmtId="0" fontId="14" fillId="3" borderId="2" xfId="0" applyFont="1" applyFill="1" applyBorder="1" applyAlignment="1" applyProtection="1">
      <alignment horizontal="center" vertical="center"/>
    </xf>
    <xf numFmtId="3" fontId="14" fillId="3" borderId="2" xfId="0" applyNumberFormat="1" applyFont="1" applyFill="1" applyBorder="1" applyAlignment="1" applyProtection="1">
      <alignment horizontal="center" vertical="center"/>
    </xf>
    <xf numFmtId="3" fontId="26" fillId="3" borderId="2" xfId="0" applyNumberFormat="1" applyFont="1" applyFill="1" applyBorder="1" applyAlignment="1" applyProtection="1">
      <alignment horizontal="center" vertical="center"/>
    </xf>
    <xf numFmtId="0" fontId="14" fillId="4" borderId="2" xfId="0" applyFont="1" applyFill="1" applyBorder="1" applyAlignment="1" applyProtection="1">
      <alignment horizontal="center" vertical="center"/>
      <protection locked="0"/>
    </xf>
    <xf numFmtId="3" fontId="26" fillId="4" borderId="6" xfId="0" applyNumberFormat="1" applyFont="1" applyFill="1" applyBorder="1" applyAlignment="1" applyProtection="1">
      <alignment horizontal="center" vertical="center"/>
      <protection locked="0"/>
    </xf>
    <xf numFmtId="166" fontId="14" fillId="4" borderId="2" xfId="0" applyNumberFormat="1" applyFont="1" applyFill="1" applyBorder="1" applyAlignment="1" applyProtection="1">
      <alignment horizontal="center" vertical="center"/>
      <protection locked="0"/>
    </xf>
    <xf numFmtId="9" fontId="14" fillId="4" borderId="2" xfId="2" applyFont="1" applyFill="1" applyBorder="1" applyAlignment="1" applyProtection="1">
      <alignment horizontal="center" vertical="center"/>
      <protection locked="0"/>
    </xf>
    <xf numFmtId="0" fontId="14" fillId="0" borderId="27" xfId="0" applyFont="1" applyFill="1" applyBorder="1" applyAlignment="1" applyProtection="1">
      <alignment horizontal="left" vertical="center" wrapText="1"/>
      <protection locked="0"/>
    </xf>
    <xf numFmtId="164" fontId="10" fillId="4" borderId="1" xfId="3" applyFont="1" applyFill="1" applyBorder="1" applyAlignment="1" applyProtection="1">
      <alignment horizontal="center" vertical="center" wrapText="1"/>
      <protection locked="0"/>
    </xf>
    <xf numFmtId="165" fontId="10" fillId="4" borderId="1" xfId="1"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wrapText="1"/>
      <protection locked="0"/>
    </xf>
    <xf numFmtId="49" fontId="10" fillId="2" borderId="2" xfId="0" applyNumberFormat="1" applyFont="1" applyFill="1" applyBorder="1" applyAlignment="1" applyProtection="1">
      <alignment horizontal="center" vertical="center" wrapText="1"/>
      <protection locked="0"/>
    </xf>
    <xf numFmtId="0" fontId="16" fillId="2" borderId="2" xfId="0" applyFont="1" applyFill="1" applyBorder="1" applyAlignment="1" applyProtection="1">
      <alignment horizontal="left" vertical="top" wrapText="1"/>
      <protection locked="0"/>
    </xf>
    <xf numFmtId="49" fontId="37" fillId="0" borderId="18" xfId="0" applyNumberFormat="1" applyFont="1" applyFill="1" applyBorder="1" applyAlignment="1" applyProtection="1">
      <alignment horizontal="justify" vertical="top" wrapText="1"/>
      <protection locked="0"/>
    </xf>
    <xf numFmtId="0" fontId="31" fillId="0" borderId="0" xfId="0" applyFont="1" applyFill="1" applyAlignment="1" applyProtection="1">
      <alignment vertical="center"/>
      <protection locked="0"/>
    </xf>
    <xf numFmtId="0" fontId="31" fillId="0" borderId="0" xfId="0" applyFont="1" applyAlignment="1" applyProtection="1">
      <alignment vertical="center"/>
      <protection locked="0"/>
    </xf>
    <xf numFmtId="0" fontId="2" fillId="0" borderId="0" xfId="0" applyFont="1" applyProtection="1">
      <protection locked="0"/>
    </xf>
    <xf numFmtId="0" fontId="31" fillId="0" borderId="0" xfId="0" applyFont="1" applyBorder="1" applyAlignment="1" applyProtection="1">
      <alignment vertical="center"/>
      <protection locked="0"/>
    </xf>
    <xf numFmtId="43" fontId="31" fillId="0" borderId="0" xfId="18" applyFont="1" applyBorder="1" applyAlignment="1" applyProtection="1">
      <alignment vertical="center"/>
      <protection locked="0"/>
    </xf>
    <xf numFmtId="0" fontId="6" fillId="0" borderId="0" xfId="0" applyFont="1" applyBorder="1" applyProtection="1">
      <protection locked="0"/>
    </xf>
    <xf numFmtId="43" fontId="6" fillId="0" borderId="0" xfId="18" applyFont="1" applyBorder="1" applyProtection="1">
      <protection locked="0"/>
    </xf>
    <xf numFmtId="0" fontId="12" fillId="0" borderId="0" xfId="0" applyFont="1" applyBorder="1" applyProtection="1">
      <protection locked="0"/>
    </xf>
    <xf numFmtId="0" fontId="6" fillId="0" borderId="0" xfId="0" applyFont="1" applyBorder="1" applyAlignment="1" applyProtection="1">
      <alignment vertical="center"/>
      <protection locked="0"/>
    </xf>
    <xf numFmtId="43" fontId="6" fillId="0" borderId="0" xfId="18" applyFont="1" applyBorder="1" applyAlignment="1" applyProtection="1">
      <alignment vertical="center"/>
      <protection locked="0"/>
    </xf>
    <xf numFmtId="165" fontId="9" fillId="2" borderId="0" xfId="3" applyNumberFormat="1" applyFont="1" applyFill="1" applyBorder="1" applyAlignment="1" applyProtection="1">
      <alignment horizontal="center" vertical="center" wrapText="1"/>
    </xf>
    <xf numFmtId="43" fontId="9" fillId="2" borderId="0" xfId="18" applyFont="1" applyFill="1" applyBorder="1" applyAlignment="1" applyProtection="1">
      <alignment horizontal="center" vertical="center" wrapText="1"/>
    </xf>
    <xf numFmtId="43" fontId="8" fillId="0" borderId="0" xfId="18" applyFont="1" applyBorder="1" applyAlignment="1" applyProtection="1">
      <alignment horizontal="center" vertical="center" wrapText="1"/>
    </xf>
    <xf numFmtId="0" fontId="22" fillId="0" borderId="0" xfId="0" applyFont="1" applyBorder="1" applyProtection="1">
      <protection locked="0"/>
    </xf>
    <xf numFmtId="43" fontId="22" fillId="0" borderId="0" xfId="18" applyFont="1" applyBorder="1" applyProtection="1">
      <protection locked="0"/>
    </xf>
    <xf numFmtId="0" fontId="12" fillId="0" borderId="0" xfId="0" applyFont="1" applyFill="1" applyBorder="1" applyAlignment="1" applyProtection="1">
      <alignment horizontal="center" vertical="center"/>
      <protection locked="0"/>
    </xf>
    <xf numFmtId="0" fontId="22" fillId="0" borderId="0" xfId="0" applyFont="1" applyBorder="1" applyAlignment="1" applyProtection="1">
      <alignment vertical="center"/>
      <protection locked="0"/>
    </xf>
    <xf numFmtId="43" fontId="22" fillId="0" borderId="0" xfId="18" applyFont="1" applyBorder="1" applyAlignment="1" applyProtection="1">
      <alignment vertical="center"/>
      <protection locked="0"/>
    </xf>
    <xf numFmtId="0" fontId="6" fillId="0" borderId="0" xfId="0" applyFont="1" applyFill="1" applyBorder="1" applyProtection="1">
      <protection locked="0"/>
    </xf>
    <xf numFmtId="43" fontId="6" fillId="0" borderId="0" xfId="18" applyFont="1" applyFill="1" applyBorder="1" applyProtection="1">
      <protection locked="0"/>
    </xf>
    <xf numFmtId="0" fontId="6" fillId="0" borderId="0" xfId="0" applyFont="1" applyBorder="1" applyAlignment="1" applyProtection="1">
      <alignment wrapText="1"/>
      <protection locked="0"/>
    </xf>
    <xf numFmtId="43" fontId="6" fillId="0" borderId="0" xfId="18" applyFont="1" applyBorder="1" applyAlignment="1" applyProtection="1">
      <alignment wrapText="1"/>
      <protection locked="0"/>
    </xf>
    <xf numFmtId="0" fontId="6" fillId="0" borderId="0" xfId="0" applyFont="1" applyBorder="1" applyAlignment="1" applyProtection="1">
      <protection locked="0"/>
    </xf>
    <xf numFmtId="0" fontId="12" fillId="0" borderId="28" xfId="0" applyFont="1" applyBorder="1" applyProtection="1">
      <protection locked="0"/>
    </xf>
    <xf numFmtId="0" fontId="28" fillId="0" borderId="28"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0" borderId="0" xfId="0" applyFont="1" applyBorder="1" applyAlignment="1" applyProtection="1">
      <alignment vertical="center"/>
      <protection locked="0"/>
    </xf>
    <xf numFmtId="0" fontId="26" fillId="0" borderId="29" xfId="0" applyFont="1" applyFill="1" applyBorder="1" applyAlignment="1" applyProtection="1">
      <alignment horizontal="center" vertical="center" wrapText="1"/>
      <protection locked="0"/>
    </xf>
    <xf numFmtId="0" fontId="26" fillId="0" borderId="30" xfId="0" applyFont="1" applyFill="1" applyBorder="1" applyAlignment="1" applyProtection="1">
      <alignment horizontal="center" vertical="center" wrapText="1"/>
      <protection locked="0"/>
    </xf>
    <xf numFmtId="0" fontId="12" fillId="0" borderId="31" xfId="0" applyFont="1" applyBorder="1" applyProtection="1">
      <protection locked="0"/>
    </xf>
    <xf numFmtId="0" fontId="28" fillId="0" borderId="31" xfId="0" applyFont="1" applyBorder="1" applyAlignment="1" applyProtection="1">
      <alignment vertical="center"/>
      <protection locked="0"/>
    </xf>
    <xf numFmtId="0" fontId="26" fillId="0" borderId="32" xfId="0" applyFont="1" applyBorder="1" applyAlignment="1" applyProtection="1">
      <alignment horizontal="center" vertical="center" wrapText="1"/>
    </xf>
    <xf numFmtId="0" fontId="26" fillId="0" borderId="33" xfId="0" applyFont="1" applyBorder="1" applyAlignment="1" applyProtection="1">
      <alignment vertical="center"/>
    </xf>
    <xf numFmtId="166" fontId="14" fillId="0" borderId="34" xfId="0" applyNumberFormat="1" applyFont="1" applyBorder="1" applyAlignment="1" applyProtection="1">
      <alignment horizontal="center" vertical="center"/>
    </xf>
    <xf numFmtId="0" fontId="12" fillId="0" borderId="35" xfId="0" applyFont="1" applyBorder="1" applyProtection="1">
      <protection locked="0"/>
    </xf>
    <xf numFmtId="0" fontId="31" fillId="0" borderId="0" xfId="0" applyFont="1" applyFill="1" applyBorder="1" applyProtection="1">
      <protection locked="0"/>
    </xf>
    <xf numFmtId="0" fontId="12" fillId="0" borderId="36" xfId="0" applyFont="1" applyBorder="1" applyProtection="1">
      <protection locked="0"/>
    </xf>
    <xf numFmtId="0" fontId="12" fillId="0" borderId="36" xfId="0" applyFont="1" applyFill="1" applyBorder="1" applyProtection="1">
      <protection locked="0"/>
    </xf>
    <xf numFmtId="0" fontId="12" fillId="0" borderId="39" xfId="0" applyFont="1" applyBorder="1" applyProtection="1">
      <protection locked="0"/>
    </xf>
    <xf numFmtId="0" fontId="8" fillId="0" borderId="0" xfId="0" applyFont="1" applyAlignment="1" applyProtection="1">
      <alignment horizontal="left" vertical="top" wrapText="1"/>
      <protection locked="0"/>
    </xf>
    <xf numFmtId="0" fontId="8" fillId="0" borderId="0" xfId="0" applyFont="1" applyAlignment="1" applyProtection="1">
      <alignment vertical="top" wrapText="1"/>
      <protection locked="0"/>
    </xf>
    <xf numFmtId="0" fontId="26" fillId="0" borderId="0" xfId="0" applyFont="1" applyFill="1" applyAlignment="1" applyProtection="1">
      <alignment horizontal="left" vertical="top" wrapText="1"/>
      <protection locked="0"/>
    </xf>
    <xf numFmtId="0" fontId="12" fillId="0" borderId="2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22" fillId="0" borderId="3" xfId="0" applyFont="1" applyBorder="1" applyAlignment="1" applyProtection="1">
      <alignment horizontal="center"/>
    </xf>
    <xf numFmtId="0" fontId="22" fillId="0" borderId="4" xfId="0" applyFont="1" applyBorder="1" applyAlignment="1" applyProtection="1">
      <alignment horizontal="center"/>
    </xf>
    <xf numFmtId="0" fontId="22" fillId="0" borderId="5" xfId="0" applyFont="1" applyBorder="1" applyAlignment="1" applyProtection="1">
      <alignment horizontal="center"/>
    </xf>
    <xf numFmtId="0" fontId="9" fillId="0" borderId="13"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8" fillId="0" borderId="0" xfId="0" applyFont="1" applyFill="1" applyBorder="1" applyAlignment="1" applyProtection="1">
      <alignment horizontal="left" vertical="top" wrapText="1"/>
      <protection locked="0"/>
    </xf>
    <xf numFmtId="0" fontId="10" fillId="0" borderId="0" xfId="0" applyFont="1" applyAlignment="1" applyProtection="1">
      <alignment wrapText="1"/>
      <protection locked="0"/>
    </xf>
    <xf numFmtId="0" fontId="10" fillId="0" borderId="0" xfId="0" applyFont="1" applyProtection="1">
      <protection locked="0"/>
    </xf>
    <xf numFmtId="0" fontId="38" fillId="0" borderId="0" xfId="0" applyFont="1" applyAlignment="1" applyProtection="1">
      <alignment horizontal="center" vertical="center"/>
      <protection locked="0"/>
    </xf>
    <xf numFmtId="0" fontId="38" fillId="0" borderId="0" xfId="0" applyFont="1" applyAlignment="1" applyProtection="1">
      <alignment horizontal="left" vertical="center" wrapText="1"/>
      <protection locked="0"/>
    </xf>
    <xf numFmtId="0" fontId="38" fillId="0" borderId="0" xfId="0" applyFont="1" applyAlignment="1" applyProtection="1">
      <alignment horizontal="left" vertical="center"/>
      <protection locked="0"/>
    </xf>
    <xf numFmtId="0" fontId="22" fillId="0" borderId="0" xfId="0" applyFont="1" applyAlignment="1" applyProtection="1">
      <protection locked="0"/>
    </xf>
    <xf numFmtId="0" fontId="31" fillId="0" borderId="0" xfId="0" applyFont="1" applyFill="1" applyBorder="1" applyAlignment="1" applyProtection="1">
      <alignment vertical="top" wrapText="1"/>
      <protection locked="0"/>
    </xf>
    <xf numFmtId="0" fontId="2" fillId="0" borderId="0" xfId="0" applyFont="1" applyFill="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31" fillId="0" borderId="37" xfId="0" applyFont="1" applyFill="1" applyBorder="1" applyAlignment="1" applyProtection="1">
      <alignment horizontal="left" vertical="top" wrapText="1"/>
      <protection locked="0"/>
    </xf>
    <xf numFmtId="0" fontId="31" fillId="0" borderId="38" xfId="0" applyFont="1" applyFill="1" applyBorder="1" applyAlignment="1" applyProtection="1">
      <alignment horizontal="left" vertical="top" wrapText="1"/>
      <protection locked="0"/>
    </xf>
    <xf numFmtId="164" fontId="38" fillId="0" borderId="0" xfId="19" applyFont="1" applyFill="1" applyBorder="1" applyAlignment="1" applyProtection="1">
      <alignment horizontal="left" vertical="top" wrapText="1"/>
      <protection locked="0"/>
    </xf>
    <xf numFmtId="0" fontId="38" fillId="0" borderId="0" xfId="0" applyFont="1" applyAlignment="1" applyProtection="1">
      <alignment vertical="top" wrapText="1"/>
      <protection locked="0"/>
    </xf>
  </cellXfs>
  <cellStyles count="20">
    <cellStyle name="Default" xfId="12"/>
    <cellStyle name="Default 1" xfId="8"/>
    <cellStyle name="Dziesiętny" xfId="18" builtinId="3"/>
    <cellStyle name="Excel Built-in Currency" xfId="5"/>
    <cellStyle name="Excel Built-in Normal 2" xfId="13"/>
    <cellStyle name="Normal 3" xfId="6"/>
    <cellStyle name="Normal 4" xfId="9"/>
    <cellStyle name="Normalny" xfId="0" builtinId="0"/>
    <cellStyle name="Normalny 2" xfId="10"/>
    <cellStyle name="Normalny 3" xfId="19"/>
    <cellStyle name="Normalny 4" xfId="15"/>
    <cellStyle name="Normalny 6" xfId="11"/>
    <cellStyle name="Normalny 8" xfId="3"/>
    <cellStyle name="Normalny 8 2" xfId="4"/>
    <cellStyle name="Procentowy" xfId="2" builtinId="5"/>
    <cellStyle name="Styl 2" xfId="17"/>
    <cellStyle name="Walutowe 2" xfId="7"/>
    <cellStyle name="Walutowy" xfId="1" builtinId="4"/>
    <cellStyle name="Walutowy 2" xfId="14"/>
    <cellStyle name="Walutowy 2 2" xfId="16"/>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89"/>
  <sheetViews>
    <sheetView tabSelected="1" topLeftCell="A589" zoomScaleNormal="100" workbookViewId="0">
      <selection activeCell="B587" sqref="B587:M590"/>
    </sheetView>
  </sheetViews>
  <sheetFormatPr defaultRowHeight="15"/>
  <cols>
    <col min="1" max="1" width="6.5703125" style="63" customWidth="1"/>
    <col min="2" max="2" width="52.7109375" style="63" customWidth="1"/>
    <col min="3" max="3" width="8.28515625" style="10" bestFit="1" customWidth="1"/>
    <col min="4" max="4" width="14" style="10" bestFit="1" customWidth="1"/>
    <col min="5" max="5" width="12.42578125" style="10" bestFit="1" customWidth="1"/>
    <col min="6" max="6" width="9.5703125" style="10" bestFit="1" customWidth="1"/>
    <col min="7" max="7" width="17.5703125" style="63" customWidth="1"/>
    <col min="8" max="8" width="18.140625" style="63" customWidth="1"/>
    <col min="9" max="10" width="11.7109375" style="63" customWidth="1"/>
    <col min="11" max="11" width="15.42578125" style="10" customWidth="1"/>
    <col min="12" max="12" width="16.140625" style="10" bestFit="1" customWidth="1"/>
    <col min="13" max="13" width="14.28515625" style="10" bestFit="1" customWidth="1"/>
    <col min="14" max="14" width="14.7109375" style="10" customWidth="1"/>
    <col min="15" max="15" width="7.28515625" style="10" customWidth="1"/>
    <col min="16" max="17" width="14.140625" style="10" customWidth="1"/>
    <col min="18" max="19" width="14.5703125" style="10" customWidth="1"/>
    <col min="20" max="20" width="9.140625" style="10"/>
    <col min="21" max="21" width="12.42578125" style="201" customWidth="1"/>
    <col min="22" max="22" width="17.5703125" style="202" customWidth="1"/>
    <col min="23" max="23" width="16.85546875" style="202" customWidth="1"/>
    <col min="24" max="24" width="16.5703125" style="202" customWidth="1"/>
    <col min="25" max="25" width="17.42578125" style="202" customWidth="1"/>
    <col min="26" max="26" width="4.140625" style="10" bestFit="1" customWidth="1"/>
    <col min="27" max="16384" width="9.140625" style="10"/>
  </cols>
  <sheetData>
    <row r="1" spans="1:25" s="197" customFormat="1" ht="27" customHeight="1">
      <c r="A1" s="196" t="s">
        <v>636</v>
      </c>
      <c r="B1" s="196"/>
      <c r="G1" s="196"/>
      <c r="H1" s="196"/>
      <c r="I1" s="196"/>
      <c r="J1" s="196"/>
      <c r="M1" s="257" t="s">
        <v>660</v>
      </c>
      <c r="N1" s="257"/>
      <c r="O1" s="257"/>
      <c r="P1" s="257"/>
      <c r="Q1" s="257"/>
      <c r="R1" s="257"/>
      <c r="U1" s="199"/>
      <c r="V1" s="200"/>
      <c r="W1" s="200"/>
      <c r="X1" s="200"/>
      <c r="Y1" s="200"/>
    </row>
    <row r="2" spans="1:25" ht="249.75" customHeight="1">
      <c r="B2" s="262" t="s">
        <v>658</v>
      </c>
      <c r="C2" s="263"/>
      <c r="D2" s="263"/>
      <c r="E2" s="263"/>
      <c r="F2" s="263"/>
      <c r="G2" s="263"/>
      <c r="H2" s="263"/>
      <c r="I2" s="263"/>
      <c r="J2" s="263"/>
      <c r="K2" s="263"/>
      <c r="L2" s="263"/>
    </row>
    <row r="3" spans="1:25" s="13" customFormat="1" ht="18.75" customHeight="1">
      <c r="A3" s="156"/>
      <c r="B3" s="266" t="s">
        <v>637</v>
      </c>
      <c r="C3" s="266"/>
      <c r="D3" s="266"/>
      <c r="E3" s="266"/>
      <c r="F3" s="266"/>
      <c r="G3" s="266"/>
      <c r="H3" s="266"/>
      <c r="I3" s="266"/>
      <c r="J3" s="266"/>
      <c r="K3" s="266"/>
      <c r="L3" s="266"/>
      <c r="M3" s="266"/>
      <c r="N3" s="266"/>
      <c r="O3" s="266"/>
      <c r="P3" s="198"/>
      <c r="Q3" s="198"/>
      <c r="R3" s="198"/>
      <c r="U3" s="203"/>
      <c r="V3" s="203"/>
      <c r="W3" s="203"/>
      <c r="X3" s="203"/>
      <c r="Y3" s="203"/>
    </row>
    <row r="4" spans="1:25" s="13" customFormat="1" ht="31.5" customHeight="1">
      <c r="A4" s="156"/>
      <c r="B4" s="267" t="s">
        <v>638</v>
      </c>
      <c r="C4" s="267"/>
      <c r="D4" s="267"/>
      <c r="E4" s="267"/>
      <c r="F4" s="267"/>
      <c r="G4" s="267"/>
      <c r="H4" s="267"/>
      <c r="I4" s="267"/>
      <c r="J4" s="267"/>
      <c r="K4" s="267"/>
      <c r="L4" s="267"/>
      <c r="M4" s="267"/>
      <c r="N4" s="267"/>
      <c r="O4" s="267"/>
      <c r="P4" s="198"/>
      <c r="Q4" s="198"/>
      <c r="R4" s="198"/>
      <c r="U4" s="203"/>
      <c r="V4" s="203"/>
      <c r="W4" s="203"/>
      <c r="X4" s="203"/>
      <c r="Y4" s="203"/>
    </row>
    <row r="5" spans="1:25" s="13" customFormat="1" ht="22.5" customHeight="1">
      <c r="A5" s="156"/>
      <c r="B5" s="258" t="s">
        <v>639</v>
      </c>
      <c r="C5" s="259"/>
      <c r="D5" s="259"/>
      <c r="E5" s="259"/>
      <c r="F5" s="259"/>
      <c r="G5" s="259"/>
      <c r="H5" s="259"/>
      <c r="I5" s="259"/>
      <c r="J5" s="259"/>
      <c r="K5" s="259"/>
      <c r="L5" s="259"/>
      <c r="M5" s="259"/>
      <c r="N5" s="259"/>
      <c r="O5" s="259"/>
      <c r="P5" s="259"/>
      <c r="Q5" s="259"/>
      <c r="R5" s="259"/>
      <c r="U5" s="203"/>
      <c r="V5" s="203"/>
      <c r="W5" s="203"/>
      <c r="X5" s="203"/>
      <c r="Y5" s="203"/>
    </row>
    <row r="6" spans="1:25" s="13" customFormat="1" ht="21" customHeight="1">
      <c r="B6" s="260" t="s">
        <v>640</v>
      </c>
      <c r="C6" s="260"/>
      <c r="D6" s="260"/>
      <c r="E6" s="260"/>
      <c r="F6" s="260"/>
      <c r="G6" s="260"/>
      <c r="H6" s="260"/>
      <c r="I6" s="260"/>
      <c r="J6" s="260"/>
      <c r="K6" s="260"/>
      <c r="L6" s="260"/>
      <c r="M6" s="260"/>
      <c r="N6" s="260"/>
      <c r="O6" s="260"/>
      <c r="P6" s="198"/>
      <c r="Q6" s="198"/>
      <c r="R6" s="198"/>
      <c r="U6" s="203"/>
      <c r="V6" s="203"/>
      <c r="W6" s="203"/>
      <c r="X6" s="203"/>
      <c r="Y6" s="203"/>
    </row>
    <row r="7" spans="1:25" s="13" customFormat="1" ht="22.5" customHeight="1">
      <c r="B7" s="260" t="s">
        <v>641</v>
      </c>
      <c r="C7" s="260"/>
      <c r="D7" s="260"/>
      <c r="E7" s="260"/>
      <c r="F7" s="260"/>
      <c r="G7" s="260"/>
      <c r="H7" s="260"/>
      <c r="I7" s="260"/>
      <c r="J7" s="260"/>
      <c r="K7" s="260"/>
      <c r="L7" s="260"/>
      <c r="M7" s="260"/>
      <c r="N7" s="260"/>
      <c r="O7" s="260"/>
      <c r="P7" s="198"/>
      <c r="Q7" s="198"/>
      <c r="R7" s="198"/>
      <c r="U7" s="203"/>
      <c r="V7" s="203"/>
      <c r="W7" s="203"/>
      <c r="X7" s="203"/>
      <c r="Y7" s="203"/>
    </row>
    <row r="8" spans="1:25" s="13" customFormat="1" ht="25.5" customHeight="1">
      <c r="B8" s="169"/>
      <c r="C8" s="170"/>
      <c r="D8" s="170"/>
      <c r="E8" s="170"/>
      <c r="F8" s="170"/>
      <c r="G8" s="170"/>
      <c r="H8" s="170"/>
      <c r="I8" s="170"/>
      <c r="J8" s="170"/>
      <c r="K8" s="170"/>
      <c r="L8" s="170"/>
      <c r="M8" s="170"/>
      <c r="N8" s="170"/>
      <c r="O8" s="170"/>
      <c r="P8" s="156"/>
      <c r="Q8" s="156"/>
      <c r="R8" s="156"/>
      <c r="U8" s="203"/>
      <c r="V8" s="203"/>
      <c r="W8" s="203"/>
      <c r="X8" s="203"/>
      <c r="Y8" s="203"/>
    </row>
    <row r="9" spans="1:25" s="13" customFormat="1" ht="12.75">
      <c r="A9" s="232"/>
      <c r="B9" s="232"/>
      <c r="C9" s="232"/>
      <c r="D9" s="232"/>
      <c r="E9" s="232"/>
      <c r="F9" s="232"/>
      <c r="G9" s="232"/>
      <c r="H9" s="232"/>
      <c r="I9" s="232"/>
      <c r="J9" s="232"/>
      <c r="K9" s="232"/>
      <c r="L9" s="232"/>
      <c r="M9" s="232"/>
      <c r="N9" s="233"/>
      <c r="O9" s="232"/>
      <c r="P9" s="232"/>
      <c r="Q9" s="232"/>
      <c r="R9" s="232"/>
      <c r="U9" s="203"/>
      <c r="V9" s="203"/>
      <c r="W9" s="203"/>
      <c r="X9" s="203"/>
      <c r="Y9" s="203"/>
    </row>
    <row r="10" spans="1:25" s="13" customFormat="1" ht="19.5" customHeight="1">
      <c r="A10" s="219"/>
      <c r="B10" s="231" t="s">
        <v>642</v>
      </c>
      <c r="C10" s="201"/>
      <c r="D10" s="201"/>
      <c r="E10" s="201"/>
      <c r="F10" s="201"/>
      <c r="G10" s="214"/>
      <c r="H10" s="214"/>
      <c r="I10" s="214"/>
      <c r="J10" s="214"/>
      <c r="K10" s="201"/>
      <c r="L10" s="201"/>
      <c r="M10" s="201"/>
      <c r="N10" s="201"/>
      <c r="O10" s="201"/>
      <c r="P10" s="201"/>
      <c r="Q10" s="201"/>
      <c r="R10" s="201"/>
      <c r="S10" s="230"/>
      <c r="U10" s="203"/>
      <c r="V10" s="203"/>
      <c r="W10" s="203"/>
      <c r="X10" s="203"/>
      <c r="Y10" s="203"/>
    </row>
    <row r="11" spans="1:25" s="13" customFormat="1" ht="70.5" customHeight="1">
      <c r="A11" s="219"/>
      <c r="B11" s="261" t="s">
        <v>659</v>
      </c>
      <c r="C11" s="261"/>
      <c r="D11" s="261"/>
      <c r="E11" s="261"/>
      <c r="F11" s="261"/>
      <c r="G11" s="261"/>
      <c r="H11" s="261"/>
      <c r="I11" s="261"/>
      <c r="J11" s="261"/>
      <c r="K11" s="261"/>
      <c r="L11" s="261"/>
      <c r="M11" s="261"/>
      <c r="N11" s="261"/>
      <c r="O11" s="261"/>
      <c r="P11" s="261"/>
      <c r="Q11" s="261"/>
      <c r="R11" s="261"/>
      <c r="S11" s="225"/>
      <c r="U11" s="203"/>
      <c r="V11" s="203"/>
      <c r="W11" s="203"/>
      <c r="X11" s="203"/>
      <c r="Y11" s="203"/>
    </row>
    <row r="12" spans="1:25" s="1" customFormat="1">
      <c r="A12" s="220"/>
      <c r="B12" s="221"/>
      <c r="C12" s="171"/>
      <c r="D12" s="172" t="s">
        <v>22</v>
      </c>
      <c r="E12" s="172"/>
      <c r="F12" s="173"/>
      <c r="G12" s="221"/>
      <c r="H12" s="221"/>
      <c r="I12" s="221"/>
      <c r="J12" s="221"/>
      <c r="K12" s="174"/>
      <c r="L12" s="175"/>
      <c r="M12" s="176" t="s">
        <v>23</v>
      </c>
      <c r="N12" s="175"/>
      <c r="O12" s="177"/>
      <c r="P12" s="222"/>
      <c r="Q12" s="222"/>
      <c r="R12" s="222"/>
      <c r="S12" s="226"/>
      <c r="U12" s="204"/>
      <c r="V12" s="205"/>
      <c r="W12" s="205"/>
      <c r="X12" s="205"/>
      <c r="Y12" s="205"/>
    </row>
    <row r="13" spans="1:25" ht="62.25" customHeight="1" thickBot="1">
      <c r="A13" s="223" t="s">
        <v>0</v>
      </c>
      <c r="B13" s="160" t="s">
        <v>1</v>
      </c>
      <c r="C13" s="178" t="s">
        <v>2</v>
      </c>
      <c r="D13" s="179" t="s">
        <v>3</v>
      </c>
      <c r="E13" s="179" t="s">
        <v>4</v>
      </c>
      <c r="F13" s="178" t="s">
        <v>5</v>
      </c>
      <c r="G13" s="160" t="s">
        <v>6</v>
      </c>
      <c r="H13" s="161" t="s">
        <v>648</v>
      </c>
      <c r="I13" s="162" t="s">
        <v>7</v>
      </c>
      <c r="J13" s="162" t="s">
        <v>8</v>
      </c>
      <c r="K13" s="137" t="s">
        <v>632</v>
      </c>
      <c r="L13" s="138" t="s">
        <v>630</v>
      </c>
      <c r="M13" s="138" t="s">
        <v>631</v>
      </c>
      <c r="N13" s="180" t="s">
        <v>9</v>
      </c>
      <c r="O13" s="137" t="s">
        <v>10</v>
      </c>
      <c r="P13" s="165" t="s">
        <v>11</v>
      </c>
      <c r="Q13" s="165" t="s">
        <v>12</v>
      </c>
      <c r="R13" s="166" t="s">
        <v>13</v>
      </c>
      <c r="S13" s="227" t="s">
        <v>14</v>
      </c>
      <c r="T13" s="9"/>
      <c r="U13" s="206"/>
      <c r="V13" s="207"/>
      <c r="W13" s="208"/>
      <c r="X13" s="208"/>
    </row>
    <row r="14" spans="1:25" ht="15.75" thickBot="1">
      <c r="A14" s="157" t="s">
        <v>24</v>
      </c>
      <c r="B14" s="158" t="s">
        <v>643</v>
      </c>
      <c r="C14" s="181"/>
      <c r="D14" s="181"/>
      <c r="E14" s="181"/>
      <c r="F14" s="181"/>
      <c r="G14" s="163"/>
      <c r="H14" s="163"/>
      <c r="I14" s="163"/>
      <c r="J14" s="163"/>
      <c r="K14" s="181"/>
      <c r="L14" s="181"/>
      <c r="M14" s="181"/>
      <c r="N14" s="181"/>
      <c r="O14" s="181"/>
      <c r="P14" s="167"/>
      <c r="Q14" s="167"/>
      <c r="R14" s="167"/>
      <c r="S14" s="228"/>
    </row>
    <row r="15" spans="1:25" ht="25.5" customHeight="1">
      <c r="A15" s="224" t="s">
        <v>15</v>
      </c>
      <c r="B15" s="159" t="s">
        <v>644</v>
      </c>
      <c r="C15" s="182" t="s">
        <v>16</v>
      </c>
      <c r="D15" s="183">
        <v>200</v>
      </c>
      <c r="E15" s="184">
        <v>500</v>
      </c>
      <c r="F15" s="183">
        <v>400</v>
      </c>
      <c r="G15" s="133"/>
      <c r="H15" s="164"/>
      <c r="I15" s="164"/>
      <c r="J15" s="164"/>
      <c r="K15" s="185" t="s">
        <v>645</v>
      </c>
      <c r="L15" s="186">
        <f>ROUNDUP(E15/50,0)</f>
        <v>10</v>
      </c>
      <c r="M15" s="186">
        <f>ROUNDUP(F15/50,0)</f>
        <v>8</v>
      </c>
      <c r="N15" s="187">
        <v>75</v>
      </c>
      <c r="O15" s="188">
        <v>0.08</v>
      </c>
      <c r="P15" s="168">
        <f>ROUND(N15*L15,2)</f>
        <v>750</v>
      </c>
      <c r="Q15" s="168">
        <f t="shared" ref="Q15" si="0">ROUND(P15+P15*O15,2)</f>
        <v>810</v>
      </c>
      <c r="R15" s="168">
        <f>ROUND(M15*N15,2)</f>
        <v>600</v>
      </c>
      <c r="S15" s="229">
        <f t="shared" ref="S15" si="1">ROUND(R15+R15*O15,2)</f>
        <v>648</v>
      </c>
    </row>
    <row r="16" spans="1:25" ht="25.5" customHeight="1">
      <c r="A16" s="224" t="s">
        <v>17</v>
      </c>
      <c r="B16" s="189" t="s">
        <v>647</v>
      </c>
      <c r="C16" s="182" t="s">
        <v>635</v>
      </c>
      <c r="D16" s="183">
        <v>6</v>
      </c>
      <c r="E16" s="184">
        <v>15</v>
      </c>
      <c r="F16" s="183">
        <v>12</v>
      </c>
      <c r="G16" s="133"/>
      <c r="H16" s="164"/>
      <c r="I16" s="164"/>
      <c r="J16" s="164"/>
      <c r="K16" s="185" t="s">
        <v>646</v>
      </c>
      <c r="L16" s="186">
        <f>ROUNDUP(300/70,0)</f>
        <v>5</v>
      </c>
      <c r="M16" s="186">
        <f>ROUNDUP(240/70,0)</f>
        <v>4</v>
      </c>
      <c r="N16" s="187">
        <v>150</v>
      </c>
      <c r="O16" s="188">
        <v>0.08</v>
      </c>
      <c r="P16" s="168">
        <f>ROUND(N16*L16,2)</f>
        <v>750</v>
      </c>
      <c r="Q16" s="168">
        <f t="shared" ref="Q16" si="2">ROUND(P16+P16*O16,2)</f>
        <v>810</v>
      </c>
      <c r="R16" s="168">
        <f>ROUND(M16*N16,2)</f>
        <v>600</v>
      </c>
      <c r="S16" s="229">
        <f t="shared" ref="S16" si="3">ROUND(R16+R16*O16,2)</f>
        <v>648</v>
      </c>
    </row>
    <row r="17" spans="1:25" s="13" customFormat="1" ht="70.5" customHeight="1">
      <c r="A17" s="234"/>
      <c r="B17" s="264" t="s">
        <v>661</v>
      </c>
      <c r="C17" s="264"/>
      <c r="D17" s="264"/>
      <c r="E17" s="264"/>
      <c r="F17" s="264"/>
      <c r="G17" s="264"/>
      <c r="H17" s="264"/>
      <c r="I17" s="264"/>
      <c r="J17" s="264"/>
      <c r="K17" s="264"/>
      <c r="L17" s="264"/>
      <c r="M17" s="264"/>
      <c r="N17" s="264"/>
      <c r="O17" s="264"/>
      <c r="P17" s="264"/>
      <c r="Q17" s="264"/>
      <c r="R17" s="264"/>
      <c r="S17" s="265"/>
      <c r="U17" s="203"/>
      <c r="V17" s="203"/>
      <c r="W17" s="203"/>
      <c r="X17" s="203"/>
      <c r="Y17" s="203"/>
    </row>
    <row r="20" spans="1:25" s="1" customFormat="1">
      <c r="A20" s="115"/>
      <c r="B20" s="115"/>
      <c r="C20" s="72"/>
      <c r="D20" s="73" t="s">
        <v>22</v>
      </c>
      <c r="E20" s="73"/>
      <c r="F20" s="74"/>
      <c r="G20" s="115"/>
      <c r="H20" s="115"/>
      <c r="I20" s="115"/>
      <c r="J20" s="115"/>
      <c r="K20" s="2"/>
      <c r="L20" s="3"/>
      <c r="M20" s="4" t="s">
        <v>23</v>
      </c>
      <c r="N20" s="3"/>
      <c r="O20" s="5"/>
      <c r="U20" s="204"/>
      <c r="V20" s="205"/>
      <c r="W20" s="205"/>
      <c r="X20" s="205"/>
      <c r="Y20" s="205"/>
    </row>
    <row r="21" spans="1:25" ht="62.25" customHeight="1" thickBot="1">
      <c r="A21" s="123" t="s">
        <v>0</v>
      </c>
      <c r="B21" s="116" t="s">
        <v>1</v>
      </c>
      <c r="C21" s="75" t="s">
        <v>2</v>
      </c>
      <c r="D21" s="76" t="s">
        <v>3</v>
      </c>
      <c r="E21" s="76" t="s">
        <v>4</v>
      </c>
      <c r="F21" s="77" t="s">
        <v>5</v>
      </c>
      <c r="G21" s="123" t="s">
        <v>6</v>
      </c>
      <c r="H21" s="131" t="s">
        <v>648</v>
      </c>
      <c r="I21" s="132" t="s">
        <v>7</v>
      </c>
      <c r="J21" s="132" t="s">
        <v>8</v>
      </c>
      <c r="K21" s="190" t="s">
        <v>632</v>
      </c>
      <c r="L21" s="7" t="s">
        <v>630</v>
      </c>
      <c r="M21" s="7" t="s">
        <v>631</v>
      </c>
      <c r="N21" s="191" t="s">
        <v>9</v>
      </c>
      <c r="O21" s="190" t="s">
        <v>10</v>
      </c>
      <c r="P21" s="78" t="s">
        <v>11</v>
      </c>
      <c r="Q21" s="78" t="s">
        <v>12</v>
      </c>
      <c r="R21" s="79" t="s">
        <v>13</v>
      </c>
      <c r="S21" s="79" t="s">
        <v>14</v>
      </c>
      <c r="T21" s="9"/>
      <c r="U21" s="206"/>
      <c r="V21" s="207"/>
      <c r="W21" s="208"/>
      <c r="X21" s="208"/>
    </row>
    <row r="22" spans="1:25" ht="15.75" thickBot="1">
      <c r="A22" s="59" t="s">
        <v>24</v>
      </c>
      <c r="B22" s="60">
        <v>1</v>
      </c>
      <c r="C22" s="11"/>
      <c r="D22" s="11"/>
      <c r="E22" s="11"/>
      <c r="F22" s="11"/>
      <c r="G22" s="62"/>
      <c r="H22" s="62"/>
      <c r="I22" s="62"/>
      <c r="J22" s="62"/>
      <c r="K22" s="11"/>
      <c r="L22" s="11"/>
      <c r="M22" s="11"/>
      <c r="N22" s="11"/>
      <c r="O22" s="11"/>
      <c r="P22" s="47"/>
      <c r="Q22" s="47"/>
      <c r="R22" s="47"/>
      <c r="S22" s="80"/>
    </row>
    <row r="23" spans="1:25" ht="25.5" customHeight="1">
      <c r="A23" s="124" t="s">
        <v>15</v>
      </c>
      <c r="B23" s="19" t="s">
        <v>26</v>
      </c>
      <c r="C23" s="48" t="s">
        <v>16</v>
      </c>
      <c r="D23" s="49">
        <v>200</v>
      </c>
      <c r="E23" s="50">
        <v>500</v>
      </c>
      <c r="F23" s="49">
        <v>400</v>
      </c>
      <c r="G23" s="27"/>
      <c r="H23" s="12"/>
      <c r="I23" s="12"/>
      <c r="J23" s="12"/>
      <c r="K23" s="100"/>
      <c r="L23" s="101"/>
      <c r="M23" s="102"/>
      <c r="N23" s="103"/>
      <c r="O23" s="104"/>
      <c r="P23" s="81">
        <f>ROUND(N23*L23,2)</f>
        <v>0</v>
      </c>
      <c r="Q23" s="81">
        <f t="shared" ref="Q23:Q24" si="4">ROUND(P23+P23*O23,2)</f>
        <v>0</v>
      </c>
      <c r="R23" s="81">
        <f>ROUND(M23*N23,2)</f>
        <v>0</v>
      </c>
      <c r="S23" s="81">
        <f t="shared" ref="S23:S24" si="5">ROUND(R23+R23*O23,2)</f>
        <v>0</v>
      </c>
    </row>
    <row r="24" spans="1:25" ht="25.5" customHeight="1">
      <c r="A24" s="124" t="s">
        <v>17</v>
      </c>
      <c r="B24" s="19" t="s">
        <v>27</v>
      </c>
      <c r="C24" s="48" t="s">
        <v>16</v>
      </c>
      <c r="D24" s="49">
        <v>120</v>
      </c>
      <c r="E24" s="50">
        <v>300</v>
      </c>
      <c r="F24" s="49">
        <v>240</v>
      </c>
      <c r="G24" s="27"/>
      <c r="H24" s="12"/>
      <c r="I24" s="12"/>
      <c r="J24" s="12"/>
      <c r="K24" s="100"/>
      <c r="L24" s="101"/>
      <c r="M24" s="102"/>
      <c r="N24" s="103"/>
      <c r="O24" s="104"/>
      <c r="P24" s="81">
        <f>ROUND(N24*L24,2)</f>
        <v>0</v>
      </c>
      <c r="Q24" s="81">
        <f t="shared" si="4"/>
        <v>0</v>
      </c>
      <c r="R24" s="81">
        <f>ROUND(M24*N24,2)</f>
        <v>0</v>
      </c>
      <c r="S24" s="81">
        <f t="shared" si="5"/>
        <v>0</v>
      </c>
    </row>
    <row r="25" spans="1:25" ht="26.25" customHeight="1" thickBot="1">
      <c r="A25" s="124" t="s">
        <v>25</v>
      </c>
      <c r="B25" s="19" t="s">
        <v>28</v>
      </c>
      <c r="C25" s="48" t="s">
        <v>16</v>
      </c>
      <c r="D25" s="49">
        <v>20</v>
      </c>
      <c r="E25" s="50">
        <v>60</v>
      </c>
      <c r="F25" s="49">
        <v>50</v>
      </c>
      <c r="G25" s="27"/>
      <c r="H25" s="12"/>
      <c r="I25" s="12"/>
      <c r="J25" s="12"/>
      <c r="K25" s="100"/>
      <c r="L25" s="101"/>
      <c r="M25" s="102"/>
      <c r="N25" s="103"/>
      <c r="O25" s="104"/>
      <c r="P25" s="81">
        <f>ROUND(N25*L25,2)</f>
        <v>0</v>
      </c>
      <c r="Q25" s="81">
        <f t="shared" ref="Q25" si="6">ROUND(P25+P25*O25,2)</f>
        <v>0</v>
      </c>
      <c r="R25" s="81">
        <f>ROUND(M25*N25,2)</f>
        <v>0</v>
      </c>
      <c r="S25" s="81">
        <f t="shared" ref="S25" si="7">ROUND(R25+R25*O25,2)</f>
        <v>0</v>
      </c>
    </row>
    <row r="26" spans="1:25" ht="15.75" thickBot="1">
      <c r="A26" s="125"/>
      <c r="B26" s="117"/>
      <c r="C26" s="13"/>
      <c r="D26" s="13"/>
      <c r="E26" s="13"/>
      <c r="F26" s="13"/>
      <c r="G26" s="14"/>
      <c r="H26" s="14"/>
      <c r="I26" s="14"/>
      <c r="J26" s="14"/>
      <c r="K26" s="13"/>
      <c r="L26" s="13"/>
      <c r="M26" s="13"/>
      <c r="N26" s="14"/>
      <c r="O26" s="15" t="s">
        <v>18</v>
      </c>
      <c r="P26" s="82">
        <f>SUM(P23:P25)</f>
        <v>0</v>
      </c>
      <c r="Q26" s="82">
        <f t="shared" ref="Q26:S26" si="8">SUM(Q23:Q25)</f>
        <v>0</v>
      </c>
      <c r="R26" s="82">
        <f t="shared" si="8"/>
        <v>0</v>
      </c>
      <c r="S26" s="83">
        <f t="shared" si="8"/>
        <v>0</v>
      </c>
      <c r="U26" s="209"/>
      <c r="V26" s="210"/>
      <c r="W26" s="210"/>
      <c r="X26" s="210"/>
    </row>
    <row r="27" spans="1:25" ht="15.75" customHeight="1" thickBot="1">
      <c r="A27" s="9"/>
      <c r="B27" s="235" t="s">
        <v>348</v>
      </c>
      <c r="C27" s="235"/>
      <c r="D27" s="235"/>
      <c r="E27" s="235"/>
      <c r="F27" s="235"/>
      <c r="G27" s="235"/>
      <c r="H27" s="235"/>
      <c r="I27" s="235"/>
      <c r="J27" s="235"/>
      <c r="K27" s="235"/>
      <c r="L27" s="235"/>
      <c r="M27" s="235"/>
      <c r="N27" s="16"/>
      <c r="O27" s="17"/>
      <c r="P27" s="51"/>
      <c r="Q27" s="51"/>
      <c r="R27" s="51"/>
      <c r="S27" s="51"/>
    </row>
    <row r="28" spans="1:25" ht="15.75" thickBot="1">
      <c r="A28" s="9"/>
      <c r="B28" s="235"/>
      <c r="C28" s="235"/>
      <c r="D28" s="235"/>
      <c r="E28" s="235"/>
      <c r="F28" s="235"/>
      <c r="G28" s="235"/>
      <c r="H28" s="235"/>
      <c r="I28" s="235"/>
      <c r="J28" s="235"/>
      <c r="K28" s="235"/>
      <c r="L28" s="235"/>
      <c r="M28" s="235"/>
      <c r="N28" s="16"/>
      <c r="O28" s="13"/>
      <c r="P28" s="84"/>
      <c r="Q28" s="85" t="s">
        <v>24</v>
      </c>
      <c r="R28" s="86">
        <v>1</v>
      </c>
      <c r="S28" s="87"/>
    </row>
    <row r="29" spans="1:25" ht="39" thickBot="1">
      <c r="A29" s="9"/>
      <c r="B29" s="235"/>
      <c r="C29" s="235"/>
      <c r="D29" s="235"/>
      <c r="E29" s="235"/>
      <c r="F29" s="235"/>
      <c r="G29" s="235"/>
      <c r="H29" s="235"/>
      <c r="I29" s="235"/>
      <c r="J29" s="235"/>
      <c r="K29" s="235"/>
      <c r="L29" s="235"/>
      <c r="M29" s="235"/>
      <c r="N29" s="16"/>
      <c r="O29" s="13"/>
      <c r="P29" s="88" t="s">
        <v>19</v>
      </c>
      <c r="Q29" s="88" t="s">
        <v>20</v>
      </c>
      <c r="R29" s="89" t="s">
        <v>13</v>
      </c>
      <c r="S29" s="88" t="s">
        <v>21</v>
      </c>
    </row>
    <row r="30" spans="1:25" ht="15.75" thickBot="1">
      <c r="A30" s="9"/>
      <c r="B30" s="235"/>
      <c r="C30" s="235"/>
      <c r="D30" s="235"/>
      <c r="E30" s="235"/>
      <c r="F30" s="235"/>
      <c r="G30" s="235"/>
      <c r="H30" s="235"/>
      <c r="I30" s="235"/>
      <c r="J30" s="235"/>
      <c r="K30" s="235"/>
      <c r="L30" s="235"/>
      <c r="M30" s="235"/>
      <c r="N30" s="16"/>
      <c r="O30" s="13"/>
      <c r="P30" s="90">
        <f>P26</f>
        <v>0</v>
      </c>
      <c r="Q30" s="69">
        <f>Q26</f>
        <v>0</v>
      </c>
      <c r="R30" s="69">
        <f>R26</f>
        <v>0</v>
      </c>
      <c r="S30" s="70">
        <f>S26</f>
        <v>0</v>
      </c>
    </row>
    <row r="31" spans="1:25">
      <c r="B31" s="14"/>
      <c r="L31" s="18"/>
      <c r="P31" s="52"/>
      <c r="Q31" s="52"/>
      <c r="R31" s="52"/>
      <c r="S31" s="52"/>
    </row>
    <row r="32" spans="1:25">
      <c r="P32" s="52"/>
      <c r="Q32" s="52"/>
      <c r="R32" s="52"/>
      <c r="S32" s="52"/>
    </row>
    <row r="33" spans="1:25">
      <c r="P33" s="52"/>
      <c r="Q33" s="52"/>
      <c r="R33" s="52"/>
      <c r="S33" s="52"/>
    </row>
    <row r="34" spans="1:25">
      <c r="P34" s="52"/>
      <c r="Q34" s="52"/>
      <c r="R34" s="52"/>
      <c r="S34" s="52"/>
    </row>
    <row r="35" spans="1:25" s="1" customFormat="1">
      <c r="A35" s="115"/>
      <c r="B35" s="115"/>
      <c r="C35" s="72"/>
      <c r="D35" s="73" t="s">
        <v>22</v>
      </c>
      <c r="E35" s="73"/>
      <c r="F35" s="74"/>
      <c r="G35" s="115"/>
      <c r="H35" s="115"/>
      <c r="I35" s="115"/>
      <c r="J35" s="115"/>
      <c r="K35" s="2"/>
      <c r="L35" s="3"/>
      <c r="M35" s="4" t="s">
        <v>23</v>
      </c>
      <c r="N35" s="3"/>
      <c r="O35" s="5"/>
      <c r="P35" s="91"/>
      <c r="Q35" s="91"/>
      <c r="R35" s="91"/>
      <c r="S35" s="91"/>
      <c r="U35" s="204"/>
      <c r="V35" s="205"/>
      <c r="W35" s="205"/>
      <c r="X35" s="205"/>
      <c r="Y35" s="205"/>
    </row>
    <row r="36" spans="1:25" ht="69" customHeight="1" thickBot="1">
      <c r="A36" s="123" t="s">
        <v>0</v>
      </c>
      <c r="B36" s="116" t="s">
        <v>1</v>
      </c>
      <c r="C36" s="75" t="s">
        <v>2</v>
      </c>
      <c r="D36" s="76" t="s">
        <v>3</v>
      </c>
      <c r="E36" s="76" t="s">
        <v>4</v>
      </c>
      <c r="F36" s="77" t="s">
        <v>5</v>
      </c>
      <c r="G36" s="123" t="s">
        <v>6</v>
      </c>
      <c r="H36" s="131" t="s">
        <v>648</v>
      </c>
      <c r="I36" s="132" t="s">
        <v>7</v>
      </c>
      <c r="J36" s="132" t="s">
        <v>8</v>
      </c>
      <c r="K36" s="6" t="s">
        <v>632</v>
      </c>
      <c r="L36" s="7" t="s">
        <v>630</v>
      </c>
      <c r="M36" s="7" t="s">
        <v>631</v>
      </c>
      <c r="N36" s="8" t="s">
        <v>9</v>
      </c>
      <c r="O36" s="6" t="s">
        <v>10</v>
      </c>
      <c r="P36" s="78" t="s">
        <v>11</v>
      </c>
      <c r="Q36" s="78" t="s">
        <v>12</v>
      </c>
      <c r="R36" s="79" t="s">
        <v>13</v>
      </c>
      <c r="S36" s="79" t="s">
        <v>14</v>
      </c>
      <c r="T36" s="9"/>
      <c r="U36" s="211"/>
    </row>
    <row r="37" spans="1:25" ht="15.75" thickBot="1">
      <c r="A37" s="59" t="s">
        <v>24</v>
      </c>
      <c r="B37" s="60">
        <v>2</v>
      </c>
      <c r="C37" s="11"/>
      <c r="D37" s="11"/>
      <c r="E37" s="11"/>
      <c r="F37" s="11"/>
      <c r="G37" s="62"/>
      <c r="H37" s="62"/>
      <c r="I37" s="62"/>
      <c r="J37" s="62"/>
      <c r="K37" s="11"/>
      <c r="L37" s="11"/>
      <c r="M37" s="11"/>
      <c r="N37" s="11"/>
      <c r="O37" s="11"/>
      <c r="P37" s="47"/>
      <c r="Q37" s="47"/>
      <c r="R37" s="47"/>
      <c r="S37" s="80"/>
    </row>
    <row r="38" spans="1:25">
      <c r="A38" s="124" t="s">
        <v>15</v>
      </c>
      <c r="B38" s="19" t="s">
        <v>34</v>
      </c>
      <c r="C38" s="48" t="s">
        <v>16</v>
      </c>
      <c r="D38" s="49">
        <v>20</v>
      </c>
      <c r="E38" s="50">
        <v>60</v>
      </c>
      <c r="F38" s="49">
        <v>50</v>
      </c>
      <c r="G38" s="27"/>
      <c r="H38" s="12"/>
      <c r="I38" s="12"/>
      <c r="J38" s="12"/>
      <c r="K38" s="100"/>
      <c r="L38" s="101"/>
      <c r="M38" s="102"/>
      <c r="N38" s="103"/>
      <c r="O38" s="104"/>
      <c r="P38" s="81">
        <f t="shared" ref="P38:P45" si="9">ROUND(N38*L38,2)</f>
        <v>0</v>
      </c>
      <c r="Q38" s="81">
        <f t="shared" ref="Q38:Q40" si="10">ROUND(P38+P38*O38,2)</f>
        <v>0</v>
      </c>
      <c r="R38" s="81">
        <f t="shared" ref="R38:R45" si="11">ROUND(M38*N38,2)</f>
        <v>0</v>
      </c>
      <c r="S38" s="81">
        <f t="shared" ref="S38:S40" si="12">ROUND(R38+R38*O38,2)</f>
        <v>0</v>
      </c>
    </row>
    <row r="39" spans="1:25">
      <c r="A39" s="124" t="s">
        <v>17</v>
      </c>
      <c r="B39" s="19" t="s">
        <v>425</v>
      </c>
      <c r="C39" s="48" t="s">
        <v>16</v>
      </c>
      <c r="D39" s="49">
        <v>880</v>
      </c>
      <c r="E39" s="50">
        <v>2200</v>
      </c>
      <c r="F39" s="49">
        <v>1760</v>
      </c>
      <c r="G39" s="27"/>
      <c r="H39" s="12"/>
      <c r="I39" s="12"/>
      <c r="J39" s="12"/>
      <c r="K39" s="100"/>
      <c r="L39" s="101"/>
      <c r="M39" s="102"/>
      <c r="N39" s="103"/>
      <c r="O39" s="104"/>
      <c r="P39" s="81">
        <f t="shared" si="9"/>
        <v>0</v>
      </c>
      <c r="Q39" s="81">
        <f t="shared" si="10"/>
        <v>0</v>
      </c>
      <c r="R39" s="81">
        <f t="shared" si="11"/>
        <v>0</v>
      </c>
      <c r="S39" s="81">
        <f t="shared" si="12"/>
        <v>0</v>
      </c>
    </row>
    <row r="40" spans="1:25" ht="25.5">
      <c r="A40" s="124" t="s">
        <v>25</v>
      </c>
      <c r="B40" s="19" t="s">
        <v>426</v>
      </c>
      <c r="C40" s="48" t="s">
        <v>16</v>
      </c>
      <c r="D40" s="49">
        <v>10</v>
      </c>
      <c r="E40" s="50">
        <v>30</v>
      </c>
      <c r="F40" s="49">
        <v>20</v>
      </c>
      <c r="G40" s="27"/>
      <c r="H40" s="12"/>
      <c r="I40" s="12"/>
      <c r="J40" s="12"/>
      <c r="K40" s="100"/>
      <c r="L40" s="101"/>
      <c r="M40" s="102"/>
      <c r="N40" s="103"/>
      <c r="O40" s="104"/>
      <c r="P40" s="81">
        <f t="shared" si="9"/>
        <v>0</v>
      </c>
      <c r="Q40" s="81">
        <f t="shared" si="10"/>
        <v>0</v>
      </c>
      <c r="R40" s="81">
        <f t="shared" si="11"/>
        <v>0</v>
      </c>
      <c r="S40" s="81">
        <f t="shared" si="12"/>
        <v>0</v>
      </c>
    </row>
    <row r="41" spans="1:25">
      <c r="A41" s="124" t="s">
        <v>29</v>
      </c>
      <c r="B41" s="19" t="s">
        <v>427</v>
      </c>
      <c r="C41" s="48" t="s">
        <v>16</v>
      </c>
      <c r="D41" s="49">
        <v>10</v>
      </c>
      <c r="E41" s="50">
        <v>20</v>
      </c>
      <c r="F41" s="49">
        <v>20</v>
      </c>
      <c r="G41" s="27"/>
      <c r="H41" s="12"/>
      <c r="I41" s="12"/>
      <c r="J41" s="12"/>
      <c r="K41" s="100"/>
      <c r="L41" s="101"/>
      <c r="M41" s="102"/>
      <c r="N41" s="103"/>
      <c r="O41" s="104"/>
      <c r="P41" s="81">
        <f t="shared" si="9"/>
        <v>0</v>
      </c>
      <c r="Q41" s="81">
        <f t="shared" ref="Q41:Q42" si="13">ROUND(P41+P41*O41,2)</f>
        <v>0</v>
      </c>
      <c r="R41" s="81">
        <f t="shared" si="11"/>
        <v>0</v>
      </c>
      <c r="S41" s="81">
        <f t="shared" ref="S41:S42" si="14">ROUND(R41+R41*O41,2)</f>
        <v>0</v>
      </c>
    </row>
    <row r="42" spans="1:25">
      <c r="A42" s="124" t="s">
        <v>30</v>
      </c>
      <c r="B42" s="19" t="s">
        <v>428</v>
      </c>
      <c r="C42" s="48" t="s">
        <v>16</v>
      </c>
      <c r="D42" s="49">
        <v>10</v>
      </c>
      <c r="E42" s="50">
        <v>20</v>
      </c>
      <c r="F42" s="49">
        <v>20</v>
      </c>
      <c r="G42" s="133"/>
      <c r="H42" s="12"/>
      <c r="I42" s="12"/>
      <c r="J42" s="12"/>
      <c r="K42" s="100"/>
      <c r="L42" s="101"/>
      <c r="M42" s="102"/>
      <c r="N42" s="103"/>
      <c r="O42" s="104"/>
      <c r="P42" s="81">
        <f t="shared" si="9"/>
        <v>0</v>
      </c>
      <c r="Q42" s="81">
        <f t="shared" si="13"/>
        <v>0</v>
      </c>
      <c r="R42" s="81">
        <f t="shared" si="11"/>
        <v>0</v>
      </c>
      <c r="S42" s="81">
        <f t="shared" si="14"/>
        <v>0</v>
      </c>
    </row>
    <row r="43" spans="1:25">
      <c r="A43" s="124" t="s">
        <v>31</v>
      </c>
      <c r="B43" s="19" t="s">
        <v>429</v>
      </c>
      <c r="C43" s="48" t="s">
        <v>16</v>
      </c>
      <c r="D43" s="49">
        <v>4</v>
      </c>
      <c r="E43" s="50">
        <v>10</v>
      </c>
      <c r="F43" s="49">
        <v>8</v>
      </c>
      <c r="G43" s="27"/>
      <c r="H43" s="12"/>
      <c r="I43" s="12"/>
      <c r="J43" s="12"/>
      <c r="K43" s="100"/>
      <c r="L43" s="101"/>
      <c r="M43" s="102"/>
      <c r="N43" s="103"/>
      <c r="O43" s="104"/>
      <c r="P43" s="81">
        <f t="shared" si="9"/>
        <v>0</v>
      </c>
      <c r="Q43" s="81">
        <f t="shared" ref="Q43:Q45" si="15">ROUND(P43+P43*O43,2)</f>
        <v>0</v>
      </c>
      <c r="R43" s="81">
        <f t="shared" si="11"/>
        <v>0</v>
      </c>
      <c r="S43" s="81">
        <f t="shared" ref="S43:S45" si="16">ROUND(R43+R43*O43,2)</f>
        <v>0</v>
      </c>
    </row>
    <row r="44" spans="1:25" ht="25.5">
      <c r="A44" s="124" t="s">
        <v>32</v>
      </c>
      <c r="B44" s="19" t="s">
        <v>430</v>
      </c>
      <c r="C44" s="48" t="s">
        <v>16</v>
      </c>
      <c r="D44" s="49">
        <v>120</v>
      </c>
      <c r="E44" s="50">
        <v>300</v>
      </c>
      <c r="F44" s="49">
        <v>240</v>
      </c>
      <c r="G44" s="27"/>
      <c r="H44" s="12"/>
      <c r="I44" s="12"/>
      <c r="J44" s="12"/>
      <c r="K44" s="100"/>
      <c r="L44" s="101"/>
      <c r="M44" s="102"/>
      <c r="N44" s="103"/>
      <c r="O44" s="104"/>
      <c r="P44" s="81">
        <f t="shared" si="9"/>
        <v>0</v>
      </c>
      <c r="Q44" s="81">
        <f t="shared" si="15"/>
        <v>0</v>
      </c>
      <c r="R44" s="81">
        <f t="shared" si="11"/>
        <v>0</v>
      </c>
      <c r="S44" s="81">
        <f t="shared" si="16"/>
        <v>0</v>
      </c>
    </row>
    <row r="45" spans="1:25" ht="15.75" thickBot="1">
      <c r="A45" s="124" t="s">
        <v>33</v>
      </c>
      <c r="B45" s="19" t="s">
        <v>431</v>
      </c>
      <c r="C45" s="48" t="s">
        <v>16</v>
      </c>
      <c r="D45" s="49">
        <v>80</v>
      </c>
      <c r="E45" s="50">
        <v>200</v>
      </c>
      <c r="F45" s="49">
        <v>160</v>
      </c>
      <c r="G45" s="27"/>
      <c r="H45" s="12"/>
      <c r="I45" s="12"/>
      <c r="J45" s="12"/>
      <c r="K45" s="100"/>
      <c r="L45" s="101"/>
      <c r="M45" s="102"/>
      <c r="N45" s="103"/>
      <c r="O45" s="104"/>
      <c r="P45" s="81">
        <f t="shared" si="9"/>
        <v>0</v>
      </c>
      <c r="Q45" s="81">
        <f t="shared" si="15"/>
        <v>0</v>
      </c>
      <c r="R45" s="81">
        <f t="shared" si="11"/>
        <v>0</v>
      </c>
      <c r="S45" s="81">
        <f t="shared" si="16"/>
        <v>0</v>
      </c>
    </row>
    <row r="46" spans="1:25" ht="15.75" thickBot="1">
      <c r="A46" s="125"/>
      <c r="B46" s="117"/>
      <c r="C46" s="13"/>
      <c r="D46" s="13"/>
      <c r="E46" s="13"/>
      <c r="F46" s="13"/>
      <c r="G46" s="14"/>
      <c r="H46" s="14"/>
      <c r="I46" s="14"/>
      <c r="J46" s="14"/>
      <c r="K46" s="13"/>
      <c r="L46" s="13"/>
      <c r="M46" s="13"/>
      <c r="N46" s="14"/>
      <c r="O46" s="15" t="s">
        <v>18</v>
      </c>
      <c r="P46" s="82">
        <f>SUM(P38:P45)</f>
        <v>0</v>
      </c>
      <c r="Q46" s="82">
        <f>SUM(Q38:Q45)</f>
        <v>0</v>
      </c>
      <c r="R46" s="82">
        <f>SUM(R38:R45)</f>
        <v>0</v>
      </c>
      <c r="S46" s="83">
        <f>SUM(S38:S45)</f>
        <v>0</v>
      </c>
      <c r="U46" s="209"/>
      <c r="V46" s="210"/>
      <c r="W46" s="210"/>
      <c r="X46" s="210"/>
    </row>
    <row r="47" spans="1:25" ht="15.75" customHeight="1" thickBot="1">
      <c r="A47" s="9"/>
      <c r="B47" s="235" t="s">
        <v>348</v>
      </c>
      <c r="C47" s="235"/>
      <c r="D47" s="235"/>
      <c r="E47" s="235"/>
      <c r="F47" s="235"/>
      <c r="G47" s="235"/>
      <c r="H47" s="235"/>
      <c r="I47" s="235"/>
      <c r="J47" s="235"/>
      <c r="K47" s="235"/>
      <c r="L47" s="235"/>
      <c r="M47" s="235"/>
      <c r="N47" s="16"/>
      <c r="O47" s="17"/>
      <c r="P47" s="51"/>
      <c r="Q47" s="51"/>
      <c r="R47" s="51"/>
      <c r="S47" s="51"/>
    </row>
    <row r="48" spans="1:25" ht="15.75" thickBot="1">
      <c r="A48" s="9"/>
      <c r="B48" s="235"/>
      <c r="C48" s="235"/>
      <c r="D48" s="235"/>
      <c r="E48" s="235"/>
      <c r="F48" s="235"/>
      <c r="G48" s="235"/>
      <c r="H48" s="235"/>
      <c r="I48" s="235"/>
      <c r="J48" s="235"/>
      <c r="K48" s="235"/>
      <c r="L48" s="235"/>
      <c r="M48" s="235"/>
      <c r="N48" s="16"/>
      <c r="O48" s="13"/>
      <c r="P48" s="84"/>
      <c r="Q48" s="85" t="s">
        <v>24</v>
      </c>
      <c r="R48" s="86">
        <v>2</v>
      </c>
      <c r="S48" s="87"/>
    </row>
    <row r="49" spans="1:25" ht="39" thickBot="1">
      <c r="A49" s="9"/>
      <c r="B49" s="235"/>
      <c r="C49" s="235"/>
      <c r="D49" s="235"/>
      <c r="E49" s="235"/>
      <c r="F49" s="235"/>
      <c r="G49" s="235"/>
      <c r="H49" s="235"/>
      <c r="I49" s="235"/>
      <c r="J49" s="235"/>
      <c r="K49" s="235"/>
      <c r="L49" s="235"/>
      <c r="M49" s="235"/>
      <c r="N49" s="16"/>
      <c r="O49" s="13"/>
      <c r="P49" s="88" t="s">
        <v>19</v>
      </c>
      <c r="Q49" s="88" t="s">
        <v>20</v>
      </c>
      <c r="R49" s="89" t="s">
        <v>13</v>
      </c>
      <c r="S49" s="88" t="s">
        <v>21</v>
      </c>
    </row>
    <row r="50" spans="1:25" ht="15.75" thickBot="1">
      <c r="A50" s="9"/>
      <c r="B50" s="235"/>
      <c r="C50" s="235"/>
      <c r="D50" s="235"/>
      <c r="E50" s="235"/>
      <c r="F50" s="235"/>
      <c r="G50" s="235"/>
      <c r="H50" s="235"/>
      <c r="I50" s="235"/>
      <c r="J50" s="235"/>
      <c r="K50" s="235"/>
      <c r="L50" s="235"/>
      <c r="M50" s="235"/>
      <c r="N50" s="16"/>
      <c r="O50" s="13"/>
      <c r="P50" s="90">
        <f>P46</f>
        <v>0</v>
      </c>
      <c r="Q50" s="69">
        <f>Q46</f>
        <v>0</v>
      </c>
      <c r="R50" s="69">
        <f>R46</f>
        <v>0</v>
      </c>
      <c r="S50" s="70">
        <f>S46</f>
        <v>0</v>
      </c>
    </row>
    <row r="51" spans="1:25">
      <c r="P51" s="52"/>
      <c r="Q51" s="52"/>
      <c r="R51" s="52"/>
      <c r="S51" s="52"/>
    </row>
    <row r="52" spans="1:25">
      <c r="P52" s="52"/>
      <c r="Q52" s="52"/>
      <c r="R52" s="52"/>
      <c r="S52" s="52"/>
    </row>
    <row r="53" spans="1:25">
      <c r="P53" s="52"/>
      <c r="Q53" s="52"/>
      <c r="R53" s="52"/>
      <c r="S53" s="52"/>
    </row>
    <row r="54" spans="1:25">
      <c r="P54" s="52"/>
      <c r="Q54" s="52"/>
      <c r="R54" s="52"/>
      <c r="S54" s="52"/>
    </row>
    <row r="55" spans="1:25" s="1" customFormat="1">
      <c r="A55" s="115"/>
      <c r="B55" s="115"/>
      <c r="C55" s="72"/>
      <c r="D55" s="73" t="s">
        <v>22</v>
      </c>
      <c r="E55" s="73"/>
      <c r="F55" s="74"/>
      <c r="G55" s="115"/>
      <c r="H55" s="115"/>
      <c r="I55" s="115"/>
      <c r="J55" s="115"/>
      <c r="K55" s="2"/>
      <c r="L55" s="3"/>
      <c r="M55" s="4" t="s">
        <v>23</v>
      </c>
      <c r="N55" s="3"/>
      <c r="O55" s="5"/>
      <c r="P55" s="91"/>
      <c r="Q55" s="91"/>
      <c r="R55" s="91"/>
      <c r="S55" s="91"/>
      <c r="U55" s="204"/>
      <c r="V55" s="205"/>
      <c r="W55" s="205"/>
      <c r="X55" s="205"/>
      <c r="Y55" s="205"/>
    </row>
    <row r="56" spans="1:25" ht="55.5" customHeight="1" thickBot="1">
      <c r="A56" s="123" t="s">
        <v>0</v>
      </c>
      <c r="B56" s="116" t="s">
        <v>1</v>
      </c>
      <c r="C56" s="75" t="s">
        <v>2</v>
      </c>
      <c r="D56" s="76" t="s">
        <v>3</v>
      </c>
      <c r="E56" s="76" t="s">
        <v>4</v>
      </c>
      <c r="F56" s="77" t="s">
        <v>5</v>
      </c>
      <c r="G56" s="123" t="s">
        <v>6</v>
      </c>
      <c r="H56" s="131" t="s">
        <v>648</v>
      </c>
      <c r="I56" s="132" t="s">
        <v>7</v>
      </c>
      <c r="J56" s="132" t="s">
        <v>8</v>
      </c>
      <c r="K56" s="6" t="s">
        <v>632</v>
      </c>
      <c r="L56" s="7" t="s">
        <v>630</v>
      </c>
      <c r="M56" s="7" t="s">
        <v>631</v>
      </c>
      <c r="N56" s="8" t="s">
        <v>9</v>
      </c>
      <c r="O56" s="6" t="s">
        <v>10</v>
      </c>
      <c r="P56" s="78" t="s">
        <v>11</v>
      </c>
      <c r="Q56" s="78" t="s">
        <v>12</v>
      </c>
      <c r="R56" s="79" t="s">
        <v>13</v>
      </c>
      <c r="S56" s="79" t="s">
        <v>14</v>
      </c>
      <c r="T56" s="9"/>
      <c r="U56" s="211"/>
    </row>
    <row r="57" spans="1:25" ht="15.75" thickBot="1">
      <c r="A57" s="59" t="s">
        <v>24</v>
      </c>
      <c r="B57" s="60">
        <v>3</v>
      </c>
      <c r="C57" s="11"/>
      <c r="D57" s="11"/>
      <c r="E57" s="11"/>
      <c r="F57" s="11"/>
      <c r="G57" s="62"/>
      <c r="H57" s="62"/>
      <c r="I57" s="62"/>
      <c r="J57" s="62"/>
      <c r="K57" s="11"/>
      <c r="L57" s="11"/>
      <c r="M57" s="11"/>
      <c r="N57" s="11"/>
      <c r="O57" s="11"/>
      <c r="P57" s="47"/>
      <c r="Q57" s="47"/>
      <c r="R57" s="47"/>
      <c r="S57" s="80"/>
    </row>
    <row r="58" spans="1:25" ht="110.25" customHeight="1" thickBot="1">
      <c r="A58" s="124" t="s">
        <v>15</v>
      </c>
      <c r="B58" s="19" t="s">
        <v>35</v>
      </c>
      <c r="C58" s="48" t="s">
        <v>16</v>
      </c>
      <c r="D58" s="49">
        <v>16000</v>
      </c>
      <c r="E58" s="50">
        <v>40000</v>
      </c>
      <c r="F58" s="49">
        <v>32000</v>
      </c>
      <c r="G58" s="27"/>
      <c r="H58" s="12"/>
      <c r="I58" s="12"/>
      <c r="J58" s="12"/>
      <c r="K58" s="100"/>
      <c r="L58" s="101"/>
      <c r="M58" s="102"/>
      <c r="N58" s="103"/>
      <c r="O58" s="104"/>
      <c r="P58" s="81">
        <f>ROUND(N58*L58,2)</f>
        <v>0</v>
      </c>
      <c r="Q58" s="81">
        <f t="shared" ref="Q58" si="17">ROUND(P58+P58*O58,2)</f>
        <v>0</v>
      </c>
      <c r="R58" s="81">
        <f>ROUND(M58*N58,2)</f>
        <v>0</v>
      </c>
      <c r="S58" s="81">
        <f t="shared" ref="S58" si="18">ROUND(R58+R58*O58,2)</f>
        <v>0</v>
      </c>
    </row>
    <row r="59" spans="1:25" ht="15.75" thickBot="1">
      <c r="A59" s="125"/>
      <c r="B59" s="117"/>
      <c r="C59" s="13"/>
      <c r="D59" s="13"/>
      <c r="E59" s="13"/>
      <c r="F59" s="13"/>
      <c r="G59" s="14"/>
      <c r="H59" s="14"/>
      <c r="I59" s="14"/>
      <c r="J59" s="14"/>
      <c r="K59" s="13"/>
      <c r="L59" s="13"/>
      <c r="M59" s="13"/>
      <c r="N59" s="14"/>
      <c r="O59" s="15" t="s">
        <v>18</v>
      </c>
      <c r="P59" s="82">
        <f>SUM(P58:P58)</f>
        <v>0</v>
      </c>
      <c r="Q59" s="82">
        <f>SUM(Q58:Q58)</f>
        <v>0</v>
      </c>
      <c r="R59" s="82">
        <f>SUM(R58:R58)</f>
        <v>0</v>
      </c>
      <c r="S59" s="83">
        <f>SUM(S58:S58)</f>
        <v>0</v>
      </c>
      <c r="U59" s="209"/>
      <c r="V59" s="210"/>
      <c r="W59" s="210"/>
      <c r="X59" s="210"/>
    </row>
    <row r="60" spans="1:25" ht="15.75" customHeight="1" thickBot="1">
      <c r="A60" s="9"/>
      <c r="B60" s="235" t="s">
        <v>348</v>
      </c>
      <c r="C60" s="235"/>
      <c r="D60" s="235"/>
      <c r="E60" s="235"/>
      <c r="F60" s="235"/>
      <c r="G60" s="235"/>
      <c r="H60" s="235"/>
      <c r="I60" s="235"/>
      <c r="J60" s="235"/>
      <c r="K60" s="235"/>
      <c r="L60" s="235"/>
      <c r="M60" s="235"/>
      <c r="N60" s="16"/>
      <c r="O60" s="17"/>
      <c r="P60" s="51"/>
      <c r="Q60" s="51"/>
      <c r="R60" s="51"/>
      <c r="S60" s="51"/>
    </row>
    <row r="61" spans="1:25" ht="15.75" thickBot="1">
      <c r="A61" s="9"/>
      <c r="B61" s="235"/>
      <c r="C61" s="235"/>
      <c r="D61" s="235"/>
      <c r="E61" s="235"/>
      <c r="F61" s="235"/>
      <c r="G61" s="235"/>
      <c r="H61" s="235"/>
      <c r="I61" s="235"/>
      <c r="J61" s="235"/>
      <c r="K61" s="235"/>
      <c r="L61" s="235"/>
      <c r="M61" s="235"/>
      <c r="N61" s="16"/>
      <c r="O61" s="13"/>
      <c r="P61" s="84"/>
      <c r="Q61" s="85" t="s">
        <v>24</v>
      </c>
      <c r="R61" s="86">
        <v>3</v>
      </c>
      <c r="S61" s="87"/>
    </row>
    <row r="62" spans="1:25" ht="39" thickBot="1">
      <c r="A62" s="9"/>
      <c r="B62" s="235"/>
      <c r="C62" s="235"/>
      <c r="D62" s="235"/>
      <c r="E62" s="235"/>
      <c r="F62" s="235"/>
      <c r="G62" s="235"/>
      <c r="H62" s="235"/>
      <c r="I62" s="235"/>
      <c r="J62" s="235"/>
      <c r="K62" s="235"/>
      <c r="L62" s="235"/>
      <c r="M62" s="235"/>
      <c r="N62" s="16"/>
      <c r="O62" s="13"/>
      <c r="P62" s="88" t="s">
        <v>19</v>
      </c>
      <c r="Q62" s="88" t="s">
        <v>20</v>
      </c>
      <c r="R62" s="89" t="s">
        <v>13</v>
      </c>
      <c r="S62" s="88" t="s">
        <v>21</v>
      </c>
    </row>
    <row r="63" spans="1:25" ht="15.75" thickBot="1">
      <c r="A63" s="9"/>
      <c r="B63" s="235"/>
      <c r="C63" s="235"/>
      <c r="D63" s="235"/>
      <c r="E63" s="235"/>
      <c r="F63" s="235"/>
      <c r="G63" s="235"/>
      <c r="H63" s="235"/>
      <c r="I63" s="235"/>
      <c r="J63" s="235"/>
      <c r="K63" s="235"/>
      <c r="L63" s="235"/>
      <c r="M63" s="235"/>
      <c r="N63" s="16"/>
      <c r="O63" s="13"/>
      <c r="P63" s="90">
        <f>P59</f>
        <v>0</v>
      </c>
      <c r="Q63" s="69">
        <f>Q59</f>
        <v>0</v>
      </c>
      <c r="R63" s="69">
        <f>R59</f>
        <v>0</v>
      </c>
      <c r="S63" s="70">
        <f>S59</f>
        <v>0</v>
      </c>
    </row>
    <row r="64" spans="1:25">
      <c r="P64" s="52"/>
      <c r="Q64" s="52"/>
      <c r="R64" s="52"/>
      <c r="S64" s="52"/>
    </row>
    <row r="65" spans="1:25">
      <c r="P65" s="52"/>
      <c r="Q65" s="52"/>
      <c r="R65" s="52"/>
      <c r="S65" s="52"/>
    </row>
    <row r="66" spans="1:25">
      <c r="P66" s="52"/>
      <c r="Q66" s="52"/>
      <c r="R66" s="52"/>
      <c r="S66" s="52"/>
    </row>
    <row r="67" spans="1:25">
      <c r="P67" s="52"/>
      <c r="Q67" s="52"/>
      <c r="R67" s="52"/>
      <c r="S67" s="52"/>
    </row>
    <row r="68" spans="1:25" s="1" customFormat="1">
      <c r="A68" s="115"/>
      <c r="B68" s="115"/>
      <c r="C68" s="72"/>
      <c r="D68" s="73" t="s">
        <v>22</v>
      </c>
      <c r="E68" s="73"/>
      <c r="F68" s="74"/>
      <c r="G68" s="115"/>
      <c r="H68" s="115"/>
      <c r="I68" s="115"/>
      <c r="J68" s="115"/>
      <c r="K68" s="2"/>
      <c r="L68" s="3"/>
      <c r="M68" s="4" t="s">
        <v>23</v>
      </c>
      <c r="N68" s="3"/>
      <c r="O68" s="5"/>
      <c r="P68" s="91"/>
      <c r="Q68" s="91"/>
      <c r="R68" s="91"/>
      <c r="S68" s="91"/>
      <c r="U68" s="204"/>
      <c r="V68" s="205"/>
      <c r="W68" s="205"/>
      <c r="X68" s="205"/>
      <c r="Y68" s="205"/>
    </row>
    <row r="69" spans="1:25" ht="56.25" customHeight="1" thickBot="1">
      <c r="A69" s="123" t="s">
        <v>0</v>
      </c>
      <c r="B69" s="116" t="s">
        <v>1</v>
      </c>
      <c r="C69" s="75" t="s">
        <v>2</v>
      </c>
      <c r="D69" s="76" t="s">
        <v>3</v>
      </c>
      <c r="E69" s="76" t="s">
        <v>4</v>
      </c>
      <c r="F69" s="77" t="s">
        <v>5</v>
      </c>
      <c r="G69" s="123" t="s">
        <v>6</v>
      </c>
      <c r="H69" s="131" t="s">
        <v>648</v>
      </c>
      <c r="I69" s="132" t="s">
        <v>7</v>
      </c>
      <c r="J69" s="132" t="s">
        <v>8</v>
      </c>
      <c r="K69" s="6" t="s">
        <v>632</v>
      </c>
      <c r="L69" s="7" t="s">
        <v>630</v>
      </c>
      <c r="M69" s="7" t="s">
        <v>631</v>
      </c>
      <c r="N69" s="8" t="s">
        <v>9</v>
      </c>
      <c r="O69" s="6" t="s">
        <v>10</v>
      </c>
      <c r="P69" s="78" t="s">
        <v>11</v>
      </c>
      <c r="Q69" s="78" t="s">
        <v>12</v>
      </c>
      <c r="R69" s="79" t="s">
        <v>13</v>
      </c>
      <c r="S69" s="79" t="s">
        <v>14</v>
      </c>
      <c r="T69" s="9"/>
      <c r="U69" s="211"/>
    </row>
    <row r="70" spans="1:25" ht="15.75" thickBot="1">
      <c r="A70" s="59" t="s">
        <v>24</v>
      </c>
      <c r="B70" s="60">
        <v>4</v>
      </c>
      <c r="C70" s="11"/>
      <c r="D70" s="11"/>
      <c r="E70" s="11"/>
      <c r="F70" s="11"/>
      <c r="G70" s="62"/>
      <c r="H70" s="62"/>
      <c r="I70" s="62"/>
      <c r="J70" s="62"/>
      <c r="K70" s="11"/>
      <c r="L70" s="11"/>
      <c r="M70" s="11"/>
      <c r="N70" s="11"/>
      <c r="O70" s="11"/>
      <c r="P70" s="47"/>
      <c r="Q70" s="47"/>
      <c r="R70" s="47"/>
      <c r="S70" s="80"/>
    </row>
    <row r="71" spans="1:25">
      <c r="A71" s="124" t="s">
        <v>15</v>
      </c>
      <c r="B71" s="19" t="s">
        <v>572</v>
      </c>
      <c r="C71" s="48" t="s">
        <v>16</v>
      </c>
      <c r="D71" s="49">
        <v>172</v>
      </c>
      <c r="E71" s="50">
        <v>430</v>
      </c>
      <c r="F71" s="49">
        <v>344</v>
      </c>
      <c r="G71" s="27"/>
      <c r="H71" s="12"/>
      <c r="I71" s="12"/>
      <c r="J71" s="12"/>
      <c r="K71" s="100"/>
      <c r="L71" s="101"/>
      <c r="M71" s="102"/>
      <c r="N71" s="103"/>
      <c r="O71" s="104"/>
      <c r="P71" s="81">
        <f t="shared" ref="P71:P81" si="19">ROUND(N71*L71,2)</f>
        <v>0</v>
      </c>
      <c r="Q71" s="81">
        <f t="shared" ref="Q71:Q74" si="20">ROUND(P71+P71*O71,2)</f>
        <v>0</v>
      </c>
      <c r="R71" s="81">
        <f t="shared" ref="R71:R81" si="21">ROUND(M71*N71,2)</f>
        <v>0</v>
      </c>
      <c r="S71" s="81">
        <f t="shared" ref="S71:S74" si="22">ROUND(R71+R71*O71,2)</f>
        <v>0</v>
      </c>
    </row>
    <row r="72" spans="1:25">
      <c r="A72" s="124" t="s">
        <v>17</v>
      </c>
      <c r="B72" s="19" t="s">
        <v>573</v>
      </c>
      <c r="C72" s="48" t="s">
        <v>16</v>
      </c>
      <c r="D72" s="49">
        <v>184</v>
      </c>
      <c r="E72" s="50">
        <v>460</v>
      </c>
      <c r="F72" s="49">
        <v>368</v>
      </c>
      <c r="G72" s="27"/>
      <c r="H72" s="12"/>
      <c r="I72" s="12"/>
      <c r="J72" s="12"/>
      <c r="K72" s="100"/>
      <c r="L72" s="101"/>
      <c r="M72" s="102"/>
      <c r="N72" s="103"/>
      <c r="O72" s="104"/>
      <c r="P72" s="81">
        <f t="shared" si="19"/>
        <v>0</v>
      </c>
      <c r="Q72" s="81">
        <f t="shared" si="20"/>
        <v>0</v>
      </c>
      <c r="R72" s="81">
        <f t="shared" si="21"/>
        <v>0</v>
      </c>
      <c r="S72" s="81">
        <f t="shared" si="22"/>
        <v>0</v>
      </c>
    </row>
    <row r="73" spans="1:25">
      <c r="A73" s="124" t="s">
        <v>25</v>
      </c>
      <c r="B73" s="19" t="s">
        <v>574</v>
      </c>
      <c r="C73" s="48" t="s">
        <v>16</v>
      </c>
      <c r="D73" s="49">
        <v>104</v>
      </c>
      <c r="E73" s="50">
        <v>260</v>
      </c>
      <c r="F73" s="49">
        <v>208</v>
      </c>
      <c r="G73" s="27"/>
      <c r="H73" s="12"/>
      <c r="I73" s="12"/>
      <c r="J73" s="12"/>
      <c r="K73" s="100"/>
      <c r="L73" s="101"/>
      <c r="M73" s="102"/>
      <c r="N73" s="103"/>
      <c r="O73" s="104"/>
      <c r="P73" s="81">
        <f t="shared" si="19"/>
        <v>0</v>
      </c>
      <c r="Q73" s="81">
        <f t="shared" si="20"/>
        <v>0</v>
      </c>
      <c r="R73" s="81">
        <f t="shared" si="21"/>
        <v>0</v>
      </c>
      <c r="S73" s="81">
        <f t="shared" si="22"/>
        <v>0</v>
      </c>
    </row>
    <row r="74" spans="1:25">
      <c r="A74" s="124" t="s">
        <v>29</v>
      </c>
      <c r="B74" s="19" t="s">
        <v>575</v>
      </c>
      <c r="C74" s="48" t="s">
        <v>16</v>
      </c>
      <c r="D74" s="49">
        <v>1080</v>
      </c>
      <c r="E74" s="50">
        <v>2700</v>
      </c>
      <c r="F74" s="49">
        <v>2160</v>
      </c>
      <c r="G74" s="27"/>
      <c r="H74" s="12"/>
      <c r="I74" s="12"/>
      <c r="J74" s="12"/>
      <c r="K74" s="100"/>
      <c r="L74" s="101"/>
      <c r="M74" s="102"/>
      <c r="N74" s="103"/>
      <c r="O74" s="104"/>
      <c r="P74" s="81">
        <f t="shared" si="19"/>
        <v>0</v>
      </c>
      <c r="Q74" s="81">
        <f t="shared" si="20"/>
        <v>0</v>
      </c>
      <c r="R74" s="81">
        <f t="shared" si="21"/>
        <v>0</v>
      </c>
      <c r="S74" s="81">
        <f t="shared" si="22"/>
        <v>0</v>
      </c>
    </row>
    <row r="75" spans="1:25">
      <c r="A75" s="124" t="s">
        <v>30</v>
      </c>
      <c r="B75" s="19" t="s">
        <v>576</v>
      </c>
      <c r="C75" s="48" t="s">
        <v>16</v>
      </c>
      <c r="D75" s="49">
        <v>304</v>
      </c>
      <c r="E75" s="50">
        <v>760</v>
      </c>
      <c r="F75" s="49">
        <v>608</v>
      </c>
      <c r="G75" s="27"/>
      <c r="H75" s="12"/>
      <c r="I75" s="12"/>
      <c r="J75" s="12"/>
      <c r="K75" s="100"/>
      <c r="L75" s="101"/>
      <c r="M75" s="102"/>
      <c r="N75" s="103"/>
      <c r="O75" s="104"/>
      <c r="P75" s="81">
        <f t="shared" si="19"/>
        <v>0</v>
      </c>
      <c r="Q75" s="81">
        <f t="shared" ref="Q75:Q79" si="23">ROUND(P75+P75*O75,2)</f>
        <v>0</v>
      </c>
      <c r="R75" s="81">
        <f t="shared" si="21"/>
        <v>0</v>
      </c>
      <c r="S75" s="81">
        <f t="shared" ref="S75:S79" si="24">ROUND(R75+R75*O75,2)</f>
        <v>0</v>
      </c>
    </row>
    <row r="76" spans="1:25">
      <c r="A76" s="124" t="s">
        <v>31</v>
      </c>
      <c r="B76" s="19" t="s">
        <v>577</v>
      </c>
      <c r="C76" s="48" t="s">
        <v>16</v>
      </c>
      <c r="D76" s="49">
        <v>480</v>
      </c>
      <c r="E76" s="50">
        <v>1200</v>
      </c>
      <c r="F76" s="49">
        <v>960</v>
      </c>
      <c r="G76" s="27"/>
      <c r="H76" s="12"/>
      <c r="I76" s="12"/>
      <c r="J76" s="12"/>
      <c r="K76" s="100"/>
      <c r="L76" s="101"/>
      <c r="M76" s="102"/>
      <c r="N76" s="103"/>
      <c r="O76" s="104"/>
      <c r="P76" s="81">
        <f t="shared" si="19"/>
        <v>0</v>
      </c>
      <c r="Q76" s="81">
        <f t="shared" si="23"/>
        <v>0</v>
      </c>
      <c r="R76" s="81">
        <f t="shared" si="21"/>
        <v>0</v>
      </c>
      <c r="S76" s="81">
        <f t="shared" si="24"/>
        <v>0</v>
      </c>
    </row>
    <row r="77" spans="1:25">
      <c r="A77" s="124" t="s">
        <v>32</v>
      </c>
      <c r="B77" s="19" t="s">
        <v>578</v>
      </c>
      <c r="C77" s="48" t="s">
        <v>16</v>
      </c>
      <c r="D77" s="49">
        <v>96</v>
      </c>
      <c r="E77" s="50">
        <v>240</v>
      </c>
      <c r="F77" s="49">
        <v>192</v>
      </c>
      <c r="G77" s="27"/>
      <c r="H77" s="12"/>
      <c r="I77" s="12"/>
      <c r="J77" s="12"/>
      <c r="K77" s="100"/>
      <c r="L77" s="101"/>
      <c r="M77" s="102"/>
      <c r="N77" s="103"/>
      <c r="O77" s="104"/>
      <c r="P77" s="81">
        <f t="shared" si="19"/>
        <v>0</v>
      </c>
      <c r="Q77" s="81">
        <f t="shared" si="23"/>
        <v>0</v>
      </c>
      <c r="R77" s="81">
        <f t="shared" si="21"/>
        <v>0</v>
      </c>
      <c r="S77" s="81">
        <f t="shared" si="24"/>
        <v>0</v>
      </c>
    </row>
    <row r="78" spans="1:25">
      <c r="A78" s="124" t="s">
        <v>33</v>
      </c>
      <c r="B78" s="19" t="s">
        <v>579</v>
      </c>
      <c r="C78" s="48" t="s">
        <v>16</v>
      </c>
      <c r="D78" s="49">
        <v>40</v>
      </c>
      <c r="E78" s="50">
        <v>100</v>
      </c>
      <c r="F78" s="49">
        <v>80</v>
      </c>
      <c r="G78" s="27"/>
      <c r="H78" s="12"/>
      <c r="I78" s="12"/>
      <c r="J78" s="12"/>
      <c r="K78" s="100"/>
      <c r="L78" s="101"/>
      <c r="M78" s="102"/>
      <c r="N78" s="103"/>
      <c r="O78" s="104"/>
      <c r="P78" s="81">
        <f t="shared" si="19"/>
        <v>0</v>
      </c>
      <c r="Q78" s="81">
        <f t="shared" si="23"/>
        <v>0</v>
      </c>
      <c r="R78" s="81">
        <f t="shared" si="21"/>
        <v>0</v>
      </c>
      <c r="S78" s="81">
        <f t="shared" si="24"/>
        <v>0</v>
      </c>
    </row>
    <row r="79" spans="1:25">
      <c r="A79" s="124" t="s">
        <v>58</v>
      </c>
      <c r="B79" s="19" t="s">
        <v>580</v>
      </c>
      <c r="C79" s="48" t="s">
        <v>16</v>
      </c>
      <c r="D79" s="49">
        <v>20</v>
      </c>
      <c r="E79" s="50">
        <v>60</v>
      </c>
      <c r="F79" s="49">
        <v>50</v>
      </c>
      <c r="G79" s="27"/>
      <c r="H79" s="12"/>
      <c r="I79" s="12"/>
      <c r="J79" s="12"/>
      <c r="K79" s="100"/>
      <c r="L79" s="101"/>
      <c r="M79" s="102"/>
      <c r="N79" s="103"/>
      <c r="O79" s="104"/>
      <c r="P79" s="81">
        <f t="shared" si="19"/>
        <v>0</v>
      </c>
      <c r="Q79" s="81">
        <f t="shared" si="23"/>
        <v>0</v>
      </c>
      <c r="R79" s="81">
        <f t="shared" si="21"/>
        <v>0</v>
      </c>
      <c r="S79" s="81">
        <f t="shared" si="24"/>
        <v>0</v>
      </c>
    </row>
    <row r="80" spans="1:25">
      <c r="A80" s="124" t="s">
        <v>59</v>
      </c>
      <c r="B80" s="19" t="s">
        <v>581</v>
      </c>
      <c r="C80" s="48" t="s">
        <v>16</v>
      </c>
      <c r="D80" s="49">
        <v>60</v>
      </c>
      <c r="E80" s="50">
        <v>150</v>
      </c>
      <c r="F80" s="49">
        <v>120</v>
      </c>
      <c r="G80" s="27"/>
      <c r="H80" s="12"/>
      <c r="I80" s="12"/>
      <c r="J80" s="12"/>
      <c r="K80" s="100"/>
      <c r="L80" s="101"/>
      <c r="M80" s="102"/>
      <c r="N80" s="103"/>
      <c r="O80" s="104"/>
      <c r="P80" s="81">
        <f t="shared" si="19"/>
        <v>0</v>
      </c>
      <c r="Q80" s="81">
        <f t="shared" ref="Q80" si="25">ROUND(P80+P80*O80,2)</f>
        <v>0</v>
      </c>
      <c r="R80" s="81">
        <f t="shared" si="21"/>
        <v>0</v>
      </c>
      <c r="S80" s="81">
        <f t="shared" ref="S80" si="26">ROUND(R80+R80*O80,2)</f>
        <v>0</v>
      </c>
    </row>
    <row r="81" spans="1:25" ht="15.75" thickBot="1">
      <c r="A81" s="124" t="s">
        <v>60</v>
      </c>
      <c r="B81" s="19" t="s">
        <v>582</v>
      </c>
      <c r="C81" s="48" t="s">
        <v>16</v>
      </c>
      <c r="D81" s="49">
        <v>40</v>
      </c>
      <c r="E81" s="50">
        <v>110</v>
      </c>
      <c r="F81" s="49">
        <v>90</v>
      </c>
      <c r="G81" s="27"/>
      <c r="H81" s="12"/>
      <c r="I81" s="12"/>
      <c r="J81" s="12"/>
      <c r="K81" s="100"/>
      <c r="L81" s="101"/>
      <c r="M81" s="102"/>
      <c r="N81" s="103"/>
      <c r="O81" s="104"/>
      <c r="P81" s="81">
        <f t="shared" si="19"/>
        <v>0</v>
      </c>
      <c r="Q81" s="81">
        <f t="shared" ref="Q81" si="27">ROUND(P81+P81*O81,2)</f>
        <v>0</v>
      </c>
      <c r="R81" s="81">
        <f t="shared" si="21"/>
        <v>0</v>
      </c>
      <c r="S81" s="81">
        <f t="shared" ref="S81" si="28">ROUND(R81+R81*O81,2)</f>
        <v>0</v>
      </c>
    </row>
    <row r="82" spans="1:25" ht="15.75" thickBot="1">
      <c r="A82" s="125"/>
      <c r="B82" s="117"/>
      <c r="C82" s="13"/>
      <c r="D82" s="13"/>
      <c r="E82" s="13"/>
      <c r="F82" s="13"/>
      <c r="G82" s="14"/>
      <c r="H82" s="14"/>
      <c r="I82" s="14"/>
      <c r="J82" s="14"/>
      <c r="K82" s="13"/>
      <c r="L82" s="13"/>
      <c r="M82" s="13"/>
      <c r="N82" s="14"/>
      <c r="O82" s="15" t="s">
        <v>18</v>
      </c>
      <c r="P82" s="82">
        <f>SUM(P71:P81)</f>
        <v>0</v>
      </c>
      <c r="Q82" s="82">
        <f>SUM(Q71:Q81)</f>
        <v>0</v>
      </c>
      <c r="R82" s="82">
        <f>SUM(R71:R81)</f>
        <v>0</v>
      </c>
      <c r="S82" s="83">
        <f>SUM(S71:S81)</f>
        <v>0</v>
      </c>
      <c r="U82" s="209"/>
      <c r="V82" s="210"/>
      <c r="W82" s="210"/>
      <c r="X82" s="210"/>
    </row>
    <row r="83" spans="1:25" ht="15.75" customHeight="1" thickBot="1">
      <c r="A83" s="9"/>
      <c r="B83" s="235" t="s">
        <v>348</v>
      </c>
      <c r="C83" s="235"/>
      <c r="D83" s="235"/>
      <c r="E83" s="235"/>
      <c r="F83" s="235"/>
      <c r="G83" s="235"/>
      <c r="H83" s="235"/>
      <c r="I83" s="235"/>
      <c r="J83" s="235"/>
      <c r="K83" s="235"/>
      <c r="L83" s="235"/>
      <c r="M83" s="235"/>
      <c r="N83" s="16"/>
      <c r="O83" s="17"/>
      <c r="P83" s="51"/>
      <c r="Q83" s="51"/>
      <c r="R83" s="51"/>
      <c r="S83" s="51"/>
    </row>
    <row r="84" spans="1:25" ht="15.75" thickBot="1">
      <c r="A84" s="9"/>
      <c r="B84" s="235"/>
      <c r="C84" s="235"/>
      <c r="D84" s="235"/>
      <c r="E84" s="235"/>
      <c r="F84" s="235"/>
      <c r="G84" s="235"/>
      <c r="H84" s="235"/>
      <c r="I84" s="235"/>
      <c r="J84" s="235"/>
      <c r="K84" s="235"/>
      <c r="L84" s="235"/>
      <c r="M84" s="235"/>
      <c r="N84" s="16"/>
      <c r="O84" s="13"/>
      <c r="P84" s="84"/>
      <c r="Q84" s="85" t="s">
        <v>24</v>
      </c>
      <c r="R84" s="86">
        <v>4</v>
      </c>
      <c r="S84" s="87"/>
    </row>
    <row r="85" spans="1:25" ht="39" thickBot="1">
      <c r="A85" s="9"/>
      <c r="B85" s="235"/>
      <c r="C85" s="235"/>
      <c r="D85" s="235"/>
      <c r="E85" s="235"/>
      <c r="F85" s="235"/>
      <c r="G85" s="235"/>
      <c r="H85" s="235"/>
      <c r="I85" s="235"/>
      <c r="J85" s="235"/>
      <c r="K85" s="235"/>
      <c r="L85" s="235"/>
      <c r="M85" s="235"/>
      <c r="N85" s="16"/>
      <c r="O85" s="13"/>
      <c r="P85" s="88" t="s">
        <v>19</v>
      </c>
      <c r="Q85" s="88" t="s">
        <v>20</v>
      </c>
      <c r="R85" s="89" t="s">
        <v>13</v>
      </c>
      <c r="S85" s="88" t="s">
        <v>21</v>
      </c>
    </row>
    <row r="86" spans="1:25" ht="15.75" thickBot="1">
      <c r="A86" s="9"/>
      <c r="B86" s="235"/>
      <c r="C86" s="235"/>
      <c r="D86" s="235"/>
      <c r="E86" s="235"/>
      <c r="F86" s="235"/>
      <c r="G86" s="235"/>
      <c r="H86" s="235"/>
      <c r="I86" s="235"/>
      <c r="J86" s="235"/>
      <c r="K86" s="235"/>
      <c r="L86" s="235"/>
      <c r="M86" s="235"/>
      <c r="N86" s="16"/>
      <c r="O86" s="13"/>
      <c r="P86" s="90">
        <f>P82</f>
        <v>0</v>
      </c>
      <c r="Q86" s="69">
        <f>Q82</f>
        <v>0</v>
      </c>
      <c r="R86" s="69">
        <f>R82</f>
        <v>0</v>
      </c>
      <c r="S86" s="70">
        <f>S82</f>
        <v>0</v>
      </c>
    </row>
    <row r="87" spans="1:25">
      <c r="P87" s="52"/>
      <c r="Q87" s="52"/>
      <c r="R87" s="52"/>
      <c r="S87" s="52"/>
    </row>
    <row r="88" spans="1:25">
      <c r="P88" s="52"/>
      <c r="Q88" s="52"/>
      <c r="R88" s="52"/>
      <c r="S88" s="52"/>
    </row>
    <row r="89" spans="1:25">
      <c r="P89" s="52"/>
      <c r="Q89" s="52"/>
      <c r="R89" s="52"/>
      <c r="S89" s="52"/>
    </row>
    <row r="90" spans="1:25">
      <c r="P90" s="52"/>
      <c r="Q90" s="52"/>
      <c r="R90" s="52"/>
      <c r="S90" s="52"/>
    </row>
    <row r="91" spans="1:25" s="1" customFormat="1">
      <c r="A91" s="115"/>
      <c r="B91" s="115"/>
      <c r="C91" s="72"/>
      <c r="D91" s="73" t="s">
        <v>22</v>
      </c>
      <c r="E91" s="73"/>
      <c r="F91" s="74"/>
      <c r="G91" s="115"/>
      <c r="H91" s="115"/>
      <c r="I91" s="115"/>
      <c r="J91" s="115"/>
      <c r="K91" s="2"/>
      <c r="L91" s="3"/>
      <c r="M91" s="4" t="s">
        <v>23</v>
      </c>
      <c r="N91" s="3"/>
      <c r="O91" s="5"/>
      <c r="P91" s="91"/>
      <c r="Q91" s="91"/>
      <c r="R91" s="91"/>
      <c r="S91" s="91"/>
      <c r="U91" s="204"/>
      <c r="V91" s="205"/>
      <c r="W91" s="205"/>
      <c r="X91" s="205"/>
      <c r="Y91" s="205"/>
    </row>
    <row r="92" spans="1:25" ht="60.75" customHeight="1" thickBot="1">
      <c r="A92" s="123" t="s">
        <v>0</v>
      </c>
      <c r="B92" s="116" t="s">
        <v>1</v>
      </c>
      <c r="C92" s="75" t="s">
        <v>2</v>
      </c>
      <c r="D92" s="76" t="s">
        <v>3</v>
      </c>
      <c r="E92" s="76" t="s">
        <v>4</v>
      </c>
      <c r="F92" s="77" t="s">
        <v>5</v>
      </c>
      <c r="G92" s="123" t="s">
        <v>6</v>
      </c>
      <c r="H92" s="131" t="s">
        <v>648</v>
      </c>
      <c r="I92" s="132" t="s">
        <v>7</v>
      </c>
      <c r="J92" s="132" t="s">
        <v>8</v>
      </c>
      <c r="K92" s="6" t="s">
        <v>632</v>
      </c>
      <c r="L92" s="7" t="s">
        <v>630</v>
      </c>
      <c r="M92" s="7" t="s">
        <v>631</v>
      </c>
      <c r="N92" s="8" t="s">
        <v>9</v>
      </c>
      <c r="O92" s="6" t="s">
        <v>10</v>
      </c>
      <c r="P92" s="78" t="s">
        <v>11</v>
      </c>
      <c r="Q92" s="78" t="s">
        <v>12</v>
      </c>
      <c r="R92" s="79" t="s">
        <v>13</v>
      </c>
      <c r="S92" s="79" t="s">
        <v>14</v>
      </c>
      <c r="T92" s="9"/>
      <c r="U92" s="211"/>
    </row>
    <row r="93" spans="1:25" ht="15.75" thickBot="1">
      <c r="A93" s="59" t="s">
        <v>24</v>
      </c>
      <c r="B93" s="60">
        <v>5</v>
      </c>
      <c r="C93" s="11"/>
      <c r="D93" s="11"/>
      <c r="E93" s="11"/>
      <c r="F93" s="11"/>
      <c r="G93" s="62"/>
      <c r="H93" s="62"/>
      <c r="I93" s="62"/>
      <c r="J93" s="62"/>
      <c r="K93" s="11"/>
      <c r="L93" s="11"/>
      <c r="M93" s="11"/>
      <c r="N93" s="11"/>
      <c r="O93" s="11"/>
      <c r="P93" s="47"/>
      <c r="Q93" s="47"/>
      <c r="R93" s="47"/>
      <c r="S93" s="80"/>
    </row>
    <row r="94" spans="1:25" ht="50.25" customHeight="1">
      <c r="A94" s="124" t="s">
        <v>15</v>
      </c>
      <c r="B94" s="19" t="s">
        <v>49</v>
      </c>
      <c r="C94" s="48" t="s">
        <v>36</v>
      </c>
      <c r="D94" s="49">
        <v>4</v>
      </c>
      <c r="E94" s="50">
        <v>10</v>
      </c>
      <c r="F94" s="49">
        <v>8</v>
      </c>
      <c r="G94" s="27"/>
      <c r="H94" s="12"/>
      <c r="I94" s="12"/>
      <c r="J94" s="12"/>
      <c r="K94" s="100"/>
      <c r="L94" s="101"/>
      <c r="M94" s="102"/>
      <c r="N94" s="103"/>
      <c r="O94" s="104"/>
      <c r="P94" s="81">
        <f>ROUND(N94*L94,2)</f>
        <v>0</v>
      </c>
      <c r="Q94" s="81">
        <f t="shared" ref="Q94:Q98" si="29">ROUND(P94+P94*O94,2)</f>
        <v>0</v>
      </c>
      <c r="R94" s="81">
        <f>ROUND(M94*N94,2)</f>
        <v>0</v>
      </c>
      <c r="S94" s="81">
        <f t="shared" ref="S94:S98" si="30">ROUND(R94+R94*O94,2)</f>
        <v>0</v>
      </c>
    </row>
    <row r="95" spans="1:25" ht="58.5" customHeight="1">
      <c r="A95" s="124" t="s">
        <v>17</v>
      </c>
      <c r="B95" s="19" t="s">
        <v>50</v>
      </c>
      <c r="C95" s="48" t="s">
        <v>36</v>
      </c>
      <c r="D95" s="49">
        <v>4</v>
      </c>
      <c r="E95" s="50">
        <v>10</v>
      </c>
      <c r="F95" s="49">
        <v>8</v>
      </c>
      <c r="G95" s="27"/>
      <c r="H95" s="12"/>
      <c r="I95" s="12"/>
      <c r="J95" s="12"/>
      <c r="K95" s="100"/>
      <c r="L95" s="101"/>
      <c r="M95" s="102"/>
      <c r="N95" s="103"/>
      <c r="O95" s="104"/>
      <c r="P95" s="81">
        <f>ROUND(N95*L95,2)</f>
        <v>0</v>
      </c>
      <c r="Q95" s="81">
        <f t="shared" si="29"/>
        <v>0</v>
      </c>
      <c r="R95" s="81">
        <f>ROUND(M95*N95,2)</f>
        <v>0</v>
      </c>
      <c r="S95" s="81">
        <f t="shared" si="30"/>
        <v>0</v>
      </c>
    </row>
    <row r="96" spans="1:25" ht="43.5" customHeight="1">
      <c r="A96" s="124" t="s">
        <v>25</v>
      </c>
      <c r="B96" s="19" t="s">
        <v>51</v>
      </c>
      <c r="C96" s="48" t="s">
        <v>16</v>
      </c>
      <c r="D96" s="49">
        <v>1</v>
      </c>
      <c r="E96" s="50">
        <v>2</v>
      </c>
      <c r="F96" s="49">
        <v>2</v>
      </c>
      <c r="G96" s="27"/>
      <c r="H96" s="12"/>
      <c r="I96" s="12"/>
      <c r="J96" s="12"/>
      <c r="K96" s="100"/>
      <c r="L96" s="101"/>
      <c r="M96" s="102"/>
      <c r="N96" s="103"/>
      <c r="O96" s="104"/>
      <c r="P96" s="81">
        <f>ROUND(N96*L96,2)</f>
        <v>0</v>
      </c>
      <c r="Q96" s="81">
        <f t="shared" si="29"/>
        <v>0</v>
      </c>
      <c r="R96" s="81">
        <f>ROUND(M96*N96,2)</f>
        <v>0</v>
      </c>
      <c r="S96" s="81">
        <f t="shared" si="30"/>
        <v>0</v>
      </c>
    </row>
    <row r="97" spans="1:25" ht="30" customHeight="1">
      <c r="A97" s="124" t="s">
        <v>29</v>
      </c>
      <c r="B97" s="19" t="s">
        <v>52</v>
      </c>
      <c r="C97" s="48" t="s">
        <v>36</v>
      </c>
      <c r="D97" s="49">
        <v>3</v>
      </c>
      <c r="E97" s="50">
        <v>8</v>
      </c>
      <c r="F97" s="49">
        <v>6</v>
      </c>
      <c r="G97" s="27"/>
      <c r="H97" s="12"/>
      <c r="I97" s="12"/>
      <c r="J97" s="12"/>
      <c r="K97" s="100"/>
      <c r="L97" s="101"/>
      <c r="M97" s="102"/>
      <c r="N97" s="103"/>
      <c r="O97" s="104"/>
      <c r="P97" s="81">
        <f>ROUND(N97*L97,2)</f>
        <v>0</v>
      </c>
      <c r="Q97" s="81">
        <f t="shared" si="29"/>
        <v>0</v>
      </c>
      <c r="R97" s="81">
        <f>ROUND(M97*N97,2)</f>
        <v>0</v>
      </c>
      <c r="S97" s="81">
        <f t="shared" si="30"/>
        <v>0</v>
      </c>
    </row>
    <row r="98" spans="1:25" ht="39.75" customHeight="1" thickBot="1">
      <c r="A98" s="144" t="s">
        <v>30</v>
      </c>
      <c r="B98" s="19" t="s">
        <v>53</v>
      </c>
      <c r="C98" s="153" t="s">
        <v>16</v>
      </c>
      <c r="D98" s="49">
        <v>10</v>
      </c>
      <c r="E98" s="50">
        <v>25</v>
      </c>
      <c r="F98" s="49">
        <v>20</v>
      </c>
      <c r="G98" s="27"/>
      <c r="H98" s="12"/>
      <c r="I98" s="12"/>
      <c r="J98" s="12"/>
      <c r="K98" s="100"/>
      <c r="L98" s="101"/>
      <c r="M98" s="102"/>
      <c r="N98" s="103"/>
      <c r="O98" s="104"/>
      <c r="P98" s="81">
        <f>ROUND(N98*L98,2)</f>
        <v>0</v>
      </c>
      <c r="Q98" s="81">
        <f t="shared" si="29"/>
        <v>0</v>
      </c>
      <c r="R98" s="81">
        <f>ROUND(M98*N98,2)</f>
        <v>0</v>
      </c>
      <c r="S98" s="81">
        <f t="shared" si="30"/>
        <v>0</v>
      </c>
    </row>
    <row r="99" spans="1:25" ht="15.75" thickBot="1">
      <c r="A99" s="125"/>
      <c r="B99" s="117"/>
      <c r="C99" s="13"/>
      <c r="D99" s="13"/>
      <c r="E99" s="13"/>
      <c r="F99" s="13"/>
      <c r="G99" s="14"/>
      <c r="H99" s="14"/>
      <c r="I99" s="14"/>
      <c r="J99" s="14"/>
      <c r="K99" s="13"/>
      <c r="L99" s="13"/>
      <c r="M99" s="13"/>
      <c r="N99" s="14"/>
      <c r="O99" s="15" t="s">
        <v>18</v>
      </c>
      <c r="P99" s="82">
        <f>SUM(P94:P98)</f>
        <v>0</v>
      </c>
      <c r="Q99" s="82">
        <f t="shared" ref="Q99:S99" si="31">SUM(Q94:Q98)</f>
        <v>0</v>
      </c>
      <c r="R99" s="82">
        <f t="shared" si="31"/>
        <v>0</v>
      </c>
      <c r="S99" s="83">
        <f t="shared" si="31"/>
        <v>0</v>
      </c>
      <c r="U99" s="209"/>
      <c r="V99" s="210"/>
      <c r="W99" s="210"/>
      <c r="X99" s="210"/>
    </row>
    <row r="100" spans="1:25" ht="15.75" customHeight="1" thickBot="1">
      <c r="A100" s="9"/>
      <c r="B100" s="235" t="s">
        <v>349</v>
      </c>
      <c r="C100" s="235"/>
      <c r="D100" s="235"/>
      <c r="E100" s="235"/>
      <c r="F100" s="235"/>
      <c r="G100" s="235"/>
      <c r="H100" s="235"/>
      <c r="I100" s="235"/>
      <c r="J100" s="235"/>
      <c r="K100" s="235"/>
      <c r="L100" s="235"/>
      <c r="M100" s="235"/>
      <c r="N100" s="16"/>
      <c r="O100" s="17"/>
      <c r="P100" s="51"/>
      <c r="Q100" s="51"/>
      <c r="R100" s="51"/>
      <c r="S100" s="51"/>
    </row>
    <row r="101" spans="1:25" ht="15.75" thickBot="1">
      <c r="A101" s="9"/>
      <c r="B101" s="235"/>
      <c r="C101" s="235"/>
      <c r="D101" s="235"/>
      <c r="E101" s="235"/>
      <c r="F101" s="235"/>
      <c r="G101" s="235"/>
      <c r="H101" s="235"/>
      <c r="I101" s="235"/>
      <c r="J101" s="235"/>
      <c r="K101" s="235"/>
      <c r="L101" s="235"/>
      <c r="M101" s="235"/>
      <c r="N101" s="16"/>
      <c r="O101" s="13"/>
      <c r="P101" s="84"/>
      <c r="Q101" s="85" t="s">
        <v>24</v>
      </c>
      <c r="R101" s="86">
        <v>5</v>
      </c>
      <c r="S101" s="87"/>
    </row>
    <row r="102" spans="1:25" ht="39" thickBot="1">
      <c r="A102" s="9"/>
      <c r="B102" s="235"/>
      <c r="C102" s="235"/>
      <c r="D102" s="235"/>
      <c r="E102" s="235"/>
      <c r="F102" s="235"/>
      <c r="G102" s="235"/>
      <c r="H102" s="235"/>
      <c r="I102" s="235"/>
      <c r="J102" s="235"/>
      <c r="K102" s="235"/>
      <c r="L102" s="235"/>
      <c r="M102" s="235"/>
      <c r="N102" s="16"/>
      <c r="O102" s="13"/>
      <c r="P102" s="88" t="s">
        <v>19</v>
      </c>
      <c r="Q102" s="88" t="s">
        <v>20</v>
      </c>
      <c r="R102" s="89" t="s">
        <v>13</v>
      </c>
      <c r="S102" s="88" t="s">
        <v>21</v>
      </c>
    </row>
    <row r="103" spans="1:25" ht="15.75" thickBot="1">
      <c r="A103" s="9"/>
      <c r="B103" s="235"/>
      <c r="C103" s="235"/>
      <c r="D103" s="235"/>
      <c r="E103" s="235"/>
      <c r="F103" s="235"/>
      <c r="G103" s="235"/>
      <c r="H103" s="235"/>
      <c r="I103" s="235"/>
      <c r="J103" s="235"/>
      <c r="K103" s="235"/>
      <c r="L103" s="235"/>
      <c r="M103" s="235"/>
      <c r="N103" s="16"/>
      <c r="O103" s="13"/>
      <c r="P103" s="90">
        <f>P99</f>
        <v>0</v>
      </c>
      <c r="Q103" s="69">
        <f>Q99</f>
        <v>0</v>
      </c>
      <c r="R103" s="69">
        <f>R99</f>
        <v>0</v>
      </c>
      <c r="S103" s="70">
        <f>S99</f>
        <v>0</v>
      </c>
    </row>
    <row r="104" spans="1:25">
      <c r="P104" s="52"/>
      <c r="Q104" s="52"/>
      <c r="R104" s="52"/>
      <c r="S104" s="52"/>
    </row>
    <row r="105" spans="1:25">
      <c r="P105" s="52"/>
      <c r="Q105" s="52"/>
      <c r="R105" s="52"/>
      <c r="S105" s="52"/>
    </row>
    <row r="106" spans="1:25">
      <c r="P106" s="52"/>
      <c r="Q106" s="52"/>
      <c r="R106" s="52"/>
      <c r="S106" s="52"/>
    </row>
    <row r="107" spans="1:25">
      <c r="P107" s="52"/>
      <c r="Q107" s="52"/>
      <c r="R107" s="52"/>
      <c r="S107" s="52"/>
    </row>
    <row r="108" spans="1:25" s="1" customFormat="1">
      <c r="A108" s="115"/>
      <c r="B108" s="115"/>
      <c r="C108" s="72"/>
      <c r="D108" s="73" t="s">
        <v>22</v>
      </c>
      <c r="E108" s="73"/>
      <c r="F108" s="74"/>
      <c r="G108" s="115"/>
      <c r="H108" s="115"/>
      <c r="I108" s="115"/>
      <c r="J108" s="115"/>
      <c r="K108" s="2"/>
      <c r="L108" s="3"/>
      <c r="M108" s="4" t="s">
        <v>23</v>
      </c>
      <c r="N108" s="3"/>
      <c r="O108" s="5"/>
      <c r="P108" s="91"/>
      <c r="Q108" s="91"/>
      <c r="R108" s="91"/>
      <c r="S108" s="91"/>
      <c r="U108" s="204"/>
      <c r="V108" s="205"/>
      <c r="W108" s="205"/>
      <c r="X108" s="205"/>
      <c r="Y108" s="205"/>
    </row>
    <row r="109" spans="1:25" ht="55.5" customHeight="1" thickBot="1">
      <c r="A109" s="123" t="s">
        <v>0</v>
      </c>
      <c r="B109" s="116" t="s">
        <v>1</v>
      </c>
      <c r="C109" s="75" t="s">
        <v>2</v>
      </c>
      <c r="D109" s="76" t="s">
        <v>3</v>
      </c>
      <c r="E109" s="76" t="s">
        <v>4</v>
      </c>
      <c r="F109" s="77" t="s">
        <v>5</v>
      </c>
      <c r="G109" s="123" t="s">
        <v>6</v>
      </c>
      <c r="H109" s="131" t="s">
        <v>648</v>
      </c>
      <c r="I109" s="132" t="s">
        <v>7</v>
      </c>
      <c r="J109" s="132" t="s">
        <v>8</v>
      </c>
      <c r="K109" s="6" t="s">
        <v>632</v>
      </c>
      <c r="L109" s="7" t="s">
        <v>630</v>
      </c>
      <c r="M109" s="7" t="s">
        <v>631</v>
      </c>
      <c r="N109" s="8" t="s">
        <v>9</v>
      </c>
      <c r="O109" s="6" t="s">
        <v>10</v>
      </c>
      <c r="P109" s="78" t="s">
        <v>11</v>
      </c>
      <c r="Q109" s="78" t="s">
        <v>12</v>
      </c>
      <c r="R109" s="79" t="s">
        <v>13</v>
      </c>
      <c r="S109" s="79" t="s">
        <v>14</v>
      </c>
      <c r="T109" s="9"/>
      <c r="U109" s="211"/>
    </row>
    <row r="110" spans="1:25" ht="15.75" thickBot="1">
      <c r="A110" s="59" t="s">
        <v>24</v>
      </c>
      <c r="B110" s="60">
        <v>6</v>
      </c>
      <c r="C110" s="11"/>
      <c r="D110" s="11"/>
      <c r="E110" s="11"/>
      <c r="F110" s="11"/>
      <c r="G110" s="62"/>
      <c r="H110" s="62"/>
      <c r="I110" s="62"/>
      <c r="J110" s="62"/>
      <c r="K110" s="11"/>
      <c r="L110" s="11"/>
      <c r="M110" s="11"/>
      <c r="N110" s="11"/>
      <c r="O110" s="11"/>
      <c r="P110" s="47"/>
      <c r="Q110" s="47"/>
      <c r="R110" s="47"/>
      <c r="S110" s="80"/>
    </row>
    <row r="111" spans="1:25" ht="89.25">
      <c r="A111" s="124" t="s">
        <v>15</v>
      </c>
      <c r="B111" s="19" t="s">
        <v>47</v>
      </c>
      <c r="C111" s="48" t="s">
        <v>37</v>
      </c>
      <c r="D111" s="49">
        <v>10</v>
      </c>
      <c r="E111" s="50">
        <v>15</v>
      </c>
      <c r="F111" s="49">
        <v>10</v>
      </c>
      <c r="G111" s="27"/>
      <c r="H111" s="12"/>
      <c r="I111" s="12"/>
      <c r="J111" s="12"/>
      <c r="K111" s="100"/>
      <c r="L111" s="101"/>
      <c r="M111" s="102"/>
      <c r="N111" s="103"/>
      <c r="O111" s="104"/>
      <c r="P111" s="81">
        <f>ROUND(N111*L111,2)</f>
        <v>0</v>
      </c>
      <c r="Q111" s="81">
        <f t="shared" ref="Q111" si="32">ROUND(P111+P111*O111,2)</f>
        <v>0</v>
      </c>
      <c r="R111" s="81">
        <f>ROUND(M111*N111,2)</f>
        <v>0</v>
      </c>
      <c r="S111" s="81">
        <f t="shared" ref="S111" si="33">ROUND(R111+R111*O111,2)</f>
        <v>0</v>
      </c>
      <c r="U111" s="204"/>
      <c r="V111" s="205"/>
      <c r="W111" s="205"/>
      <c r="X111" s="205"/>
    </row>
    <row r="112" spans="1:25" ht="90" thickBot="1">
      <c r="A112" s="124" t="s">
        <v>17</v>
      </c>
      <c r="B112" s="19" t="s">
        <v>48</v>
      </c>
      <c r="C112" s="48" t="s">
        <v>37</v>
      </c>
      <c r="D112" s="49">
        <v>100</v>
      </c>
      <c r="E112" s="50">
        <v>250</v>
      </c>
      <c r="F112" s="49">
        <v>200</v>
      </c>
      <c r="G112" s="27"/>
      <c r="H112" s="12"/>
      <c r="I112" s="12"/>
      <c r="J112" s="12"/>
      <c r="K112" s="100"/>
      <c r="L112" s="101"/>
      <c r="M112" s="102"/>
      <c r="N112" s="103"/>
      <c r="O112" s="104"/>
      <c r="P112" s="81">
        <f>ROUND(N112*L112,2)</f>
        <v>0</v>
      </c>
      <c r="Q112" s="81">
        <f t="shared" ref="Q112" si="34">ROUND(P112+P112*O112,2)</f>
        <v>0</v>
      </c>
      <c r="R112" s="81">
        <f>ROUND(M112*N112,2)</f>
        <v>0</v>
      </c>
      <c r="S112" s="81">
        <f t="shared" ref="S112" si="35">ROUND(R112+R112*O112,2)</f>
        <v>0</v>
      </c>
      <c r="U112" s="204"/>
      <c r="V112" s="205"/>
      <c r="W112" s="205"/>
      <c r="X112" s="205"/>
    </row>
    <row r="113" spans="1:25" ht="15.75" thickBot="1">
      <c r="A113" s="125"/>
      <c r="B113" s="117"/>
      <c r="C113" s="13"/>
      <c r="D113" s="13"/>
      <c r="E113" s="13"/>
      <c r="F113" s="13"/>
      <c r="G113" s="14"/>
      <c r="H113" s="14"/>
      <c r="I113" s="14"/>
      <c r="J113" s="14"/>
      <c r="K113" s="13"/>
      <c r="L113" s="13"/>
      <c r="M113" s="13"/>
      <c r="N113" s="14"/>
      <c r="O113" s="15" t="s">
        <v>18</v>
      </c>
      <c r="P113" s="82">
        <f>SUM(P111:P112)</f>
        <v>0</v>
      </c>
      <c r="Q113" s="82">
        <f>SUM(Q111:Q112)</f>
        <v>0</v>
      </c>
      <c r="R113" s="82">
        <f>SUM(R111:R112)</f>
        <v>0</v>
      </c>
      <c r="S113" s="83">
        <f>SUM(S111:S112)</f>
        <v>0</v>
      </c>
      <c r="U113" s="209"/>
      <c r="V113" s="210"/>
      <c r="W113" s="210"/>
      <c r="X113" s="210"/>
    </row>
    <row r="114" spans="1:25" ht="15.75" customHeight="1" thickBot="1">
      <c r="A114" s="9"/>
      <c r="B114" s="235" t="s">
        <v>348</v>
      </c>
      <c r="C114" s="235"/>
      <c r="D114" s="235"/>
      <c r="E114" s="235"/>
      <c r="F114" s="235"/>
      <c r="G114" s="235"/>
      <c r="H114" s="235"/>
      <c r="I114" s="235"/>
      <c r="J114" s="235"/>
      <c r="K114" s="235"/>
      <c r="L114" s="235"/>
      <c r="M114" s="235"/>
      <c r="N114" s="16"/>
      <c r="O114" s="17"/>
      <c r="P114" s="51"/>
      <c r="Q114" s="51"/>
      <c r="R114" s="51"/>
      <c r="S114" s="51"/>
    </row>
    <row r="115" spans="1:25" ht="15.75" thickBot="1">
      <c r="A115" s="9"/>
      <c r="B115" s="235"/>
      <c r="C115" s="235"/>
      <c r="D115" s="235"/>
      <c r="E115" s="235"/>
      <c r="F115" s="235"/>
      <c r="G115" s="235"/>
      <c r="H115" s="235"/>
      <c r="I115" s="235"/>
      <c r="J115" s="235"/>
      <c r="K115" s="235"/>
      <c r="L115" s="235"/>
      <c r="M115" s="235"/>
      <c r="N115" s="16"/>
      <c r="O115" s="13"/>
      <c r="P115" s="84"/>
      <c r="Q115" s="85" t="s">
        <v>24</v>
      </c>
      <c r="R115" s="86">
        <v>6</v>
      </c>
      <c r="S115" s="87"/>
    </row>
    <row r="116" spans="1:25" ht="39" thickBot="1">
      <c r="A116" s="9"/>
      <c r="B116" s="235"/>
      <c r="C116" s="235"/>
      <c r="D116" s="235"/>
      <c r="E116" s="235"/>
      <c r="F116" s="235"/>
      <c r="G116" s="235"/>
      <c r="H116" s="235"/>
      <c r="I116" s="235"/>
      <c r="J116" s="235"/>
      <c r="K116" s="235"/>
      <c r="L116" s="235"/>
      <c r="M116" s="235"/>
      <c r="N116" s="16"/>
      <c r="O116" s="13"/>
      <c r="P116" s="88" t="s">
        <v>19</v>
      </c>
      <c r="Q116" s="88" t="s">
        <v>20</v>
      </c>
      <c r="R116" s="89" t="s">
        <v>13</v>
      </c>
      <c r="S116" s="88" t="s">
        <v>21</v>
      </c>
    </row>
    <row r="117" spans="1:25" ht="15.75" thickBot="1">
      <c r="A117" s="9"/>
      <c r="B117" s="235"/>
      <c r="C117" s="235"/>
      <c r="D117" s="235"/>
      <c r="E117" s="235"/>
      <c r="F117" s="235"/>
      <c r="G117" s="235"/>
      <c r="H117" s="235"/>
      <c r="I117" s="235"/>
      <c r="J117" s="235"/>
      <c r="K117" s="235"/>
      <c r="L117" s="235"/>
      <c r="M117" s="235"/>
      <c r="N117" s="16"/>
      <c r="O117" s="13"/>
      <c r="P117" s="90">
        <f>P113</f>
        <v>0</v>
      </c>
      <c r="Q117" s="69">
        <f>Q113</f>
        <v>0</v>
      </c>
      <c r="R117" s="69">
        <f>R113</f>
        <v>0</v>
      </c>
      <c r="S117" s="70">
        <f>S113</f>
        <v>0</v>
      </c>
    </row>
    <row r="118" spans="1:25">
      <c r="P118" s="52"/>
      <c r="Q118" s="52"/>
      <c r="R118" s="52"/>
      <c r="S118" s="52"/>
    </row>
    <row r="119" spans="1:25">
      <c r="P119" s="52"/>
      <c r="Q119" s="52"/>
      <c r="R119" s="52"/>
      <c r="S119" s="52"/>
    </row>
    <row r="120" spans="1:25">
      <c r="P120" s="52"/>
      <c r="Q120" s="52"/>
      <c r="R120" s="52"/>
      <c r="S120" s="52"/>
    </row>
    <row r="121" spans="1:25">
      <c r="P121" s="52"/>
      <c r="Q121" s="52"/>
      <c r="R121" s="52"/>
      <c r="S121" s="52"/>
    </row>
    <row r="122" spans="1:25" s="1" customFormat="1">
      <c r="A122" s="115"/>
      <c r="B122" s="115"/>
      <c r="C122" s="72"/>
      <c r="D122" s="73" t="s">
        <v>22</v>
      </c>
      <c r="E122" s="73"/>
      <c r="F122" s="74"/>
      <c r="G122" s="115"/>
      <c r="H122" s="115"/>
      <c r="I122" s="115"/>
      <c r="J122" s="115"/>
      <c r="K122" s="2"/>
      <c r="L122" s="3"/>
      <c r="M122" s="4" t="s">
        <v>23</v>
      </c>
      <c r="N122" s="3"/>
      <c r="O122" s="5"/>
      <c r="P122" s="91"/>
      <c r="Q122" s="91"/>
      <c r="R122" s="91"/>
      <c r="S122" s="91"/>
      <c r="U122" s="204"/>
      <c r="V122" s="205"/>
      <c r="W122" s="205"/>
      <c r="X122" s="205"/>
      <c r="Y122" s="205"/>
    </row>
    <row r="123" spans="1:25" ht="55.5" customHeight="1" thickBot="1">
      <c r="A123" s="123" t="s">
        <v>0</v>
      </c>
      <c r="B123" s="116" t="s">
        <v>1</v>
      </c>
      <c r="C123" s="75" t="s">
        <v>2</v>
      </c>
      <c r="D123" s="76" t="s">
        <v>3</v>
      </c>
      <c r="E123" s="76" t="s">
        <v>4</v>
      </c>
      <c r="F123" s="77" t="s">
        <v>5</v>
      </c>
      <c r="G123" s="123" t="s">
        <v>6</v>
      </c>
      <c r="H123" s="131" t="s">
        <v>648</v>
      </c>
      <c r="I123" s="132" t="s">
        <v>7</v>
      </c>
      <c r="J123" s="132" t="s">
        <v>8</v>
      </c>
      <c r="K123" s="6" t="s">
        <v>610</v>
      </c>
      <c r="L123" s="7" t="s">
        <v>630</v>
      </c>
      <c r="M123" s="7" t="s">
        <v>631</v>
      </c>
      <c r="N123" s="8" t="s">
        <v>9</v>
      </c>
      <c r="O123" s="6" t="s">
        <v>10</v>
      </c>
      <c r="P123" s="78" t="s">
        <v>11</v>
      </c>
      <c r="Q123" s="78" t="s">
        <v>12</v>
      </c>
      <c r="R123" s="79" t="s">
        <v>13</v>
      </c>
      <c r="S123" s="79" t="s">
        <v>14</v>
      </c>
      <c r="T123" s="9"/>
      <c r="U123" s="211"/>
    </row>
    <row r="124" spans="1:25" ht="15.75" thickBot="1">
      <c r="A124" s="59" t="s">
        <v>24</v>
      </c>
      <c r="B124" s="60">
        <v>7</v>
      </c>
      <c r="C124" s="11"/>
      <c r="D124" s="11"/>
      <c r="E124" s="11"/>
      <c r="F124" s="11"/>
      <c r="G124" s="62"/>
      <c r="H124" s="62"/>
      <c r="I124" s="62"/>
      <c r="J124" s="62"/>
      <c r="K124" s="11"/>
      <c r="L124" s="11"/>
      <c r="M124" s="11"/>
      <c r="N124" s="11"/>
      <c r="O124" s="11"/>
      <c r="P124" s="47"/>
      <c r="Q124" s="47"/>
      <c r="R124" s="47"/>
      <c r="S124" s="80"/>
    </row>
    <row r="125" spans="1:25">
      <c r="A125" s="124" t="s">
        <v>15</v>
      </c>
      <c r="B125" s="19" t="s">
        <v>38</v>
      </c>
      <c r="C125" s="48" t="s">
        <v>16</v>
      </c>
      <c r="D125" s="49">
        <v>4</v>
      </c>
      <c r="E125" s="50">
        <v>10</v>
      </c>
      <c r="F125" s="49">
        <v>8</v>
      </c>
      <c r="G125" s="27"/>
      <c r="H125" s="12"/>
      <c r="I125" s="12"/>
      <c r="J125" s="12"/>
      <c r="K125" s="100"/>
      <c r="L125" s="101"/>
      <c r="M125" s="102"/>
      <c r="N125" s="103"/>
      <c r="O125" s="104"/>
      <c r="P125" s="81">
        <f>ROUND(N125*L125,2)</f>
        <v>0</v>
      </c>
      <c r="Q125" s="81">
        <f t="shared" ref="Q125" si="36">ROUND(P125+P125*O125,2)</f>
        <v>0</v>
      </c>
      <c r="R125" s="81">
        <f>ROUND(M125*N125,2)</f>
        <v>0</v>
      </c>
      <c r="S125" s="81">
        <f t="shared" ref="S125" si="37">ROUND(R125+R125*O125,2)</f>
        <v>0</v>
      </c>
      <c r="U125" s="204"/>
      <c r="V125" s="205"/>
      <c r="W125" s="205"/>
      <c r="X125" s="205"/>
    </row>
    <row r="126" spans="1:25">
      <c r="A126" s="124" t="s">
        <v>17</v>
      </c>
      <c r="B126" s="19" t="s">
        <v>39</v>
      </c>
      <c r="C126" s="48" t="s">
        <v>16</v>
      </c>
      <c r="D126" s="49">
        <v>1</v>
      </c>
      <c r="E126" s="50">
        <v>5</v>
      </c>
      <c r="F126" s="49">
        <v>5</v>
      </c>
      <c r="G126" s="27"/>
      <c r="H126" s="12"/>
      <c r="I126" s="12"/>
      <c r="J126" s="12"/>
      <c r="K126" s="100"/>
      <c r="L126" s="101"/>
      <c r="M126" s="102"/>
      <c r="N126" s="103"/>
      <c r="O126" s="104"/>
      <c r="P126" s="81">
        <f>ROUND(N126*L126,2)</f>
        <v>0</v>
      </c>
      <c r="Q126" s="81">
        <f t="shared" ref="Q126" si="38">ROUND(P126+P126*O126,2)</f>
        <v>0</v>
      </c>
      <c r="R126" s="81">
        <f>ROUND(M126*N126,2)</f>
        <v>0</v>
      </c>
      <c r="S126" s="81">
        <f t="shared" ref="S126" si="39">ROUND(R126+R126*O126,2)</f>
        <v>0</v>
      </c>
      <c r="U126" s="204"/>
      <c r="V126" s="205"/>
      <c r="W126" s="205"/>
      <c r="X126" s="205"/>
    </row>
    <row r="127" spans="1:25" ht="15.75" thickBot="1">
      <c r="A127" s="124" t="s">
        <v>25</v>
      </c>
      <c r="B127" s="19" t="s">
        <v>40</v>
      </c>
      <c r="C127" s="48" t="s">
        <v>16</v>
      </c>
      <c r="D127" s="49">
        <v>1</v>
      </c>
      <c r="E127" s="50">
        <v>5</v>
      </c>
      <c r="F127" s="49">
        <v>5</v>
      </c>
      <c r="G127" s="27"/>
      <c r="H127" s="12"/>
      <c r="I127" s="12"/>
      <c r="J127" s="12"/>
      <c r="K127" s="100"/>
      <c r="L127" s="101"/>
      <c r="M127" s="102"/>
      <c r="N127" s="103"/>
      <c r="O127" s="104"/>
      <c r="P127" s="81">
        <f>ROUND(N127*L127,2)</f>
        <v>0</v>
      </c>
      <c r="Q127" s="81">
        <f t="shared" ref="Q127" si="40">ROUND(P127+P127*O127,2)</f>
        <v>0</v>
      </c>
      <c r="R127" s="81">
        <f>ROUND(M127*N127,2)</f>
        <v>0</v>
      </c>
      <c r="S127" s="81">
        <f t="shared" ref="S127" si="41">ROUND(R127+R127*O127,2)</f>
        <v>0</v>
      </c>
      <c r="U127" s="204"/>
      <c r="V127" s="205"/>
      <c r="W127" s="205"/>
      <c r="X127" s="205"/>
    </row>
    <row r="128" spans="1:25" ht="15.75" thickBot="1">
      <c r="A128" s="125"/>
      <c r="B128" s="117"/>
      <c r="C128" s="13"/>
      <c r="D128" s="13"/>
      <c r="E128" s="13"/>
      <c r="F128" s="13"/>
      <c r="G128" s="14"/>
      <c r="H128" s="14"/>
      <c r="I128" s="14"/>
      <c r="J128" s="14"/>
      <c r="K128" s="13"/>
      <c r="L128" s="13"/>
      <c r="M128" s="13"/>
      <c r="N128" s="14"/>
      <c r="O128" s="15" t="s">
        <v>18</v>
      </c>
      <c r="P128" s="82">
        <f>SUM(P125:P127)</f>
        <v>0</v>
      </c>
      <c r="Q128" s="82">
        <f t="shared" ref="Q128:S128" si="42">SUM(Q125:Q127)</f>
        <v>0</v>
      </c>
      <c r="R128" s="82">
        <f t="shared" si="42"/>
        <v>0</v>
      </c>
      <c r="S128" s="82">
        <f t="shared" si="42"/>
        <v>0</v>
      </c>
      <c r="U128" s="212"/>
      <c r="V128" s="213"/>
      <c r="W128" s="213"/>
      <c r="X128" s="213"/>
    </row>
    <row r="129" spans="1:25" ht="15.75" customHeight="1" thickBot="1">
      <c r="A129" s="9"/>
      <c r="B129" s="235" t="s">
        <v>348</v>
      </c>
      <c r="C129" s="235"/>
      <c r="D129" s="235"/>
      <c r="E129" s="235"/>
      <c r="F129" s="235"/>
      <c r="G129" s="235"/>
      <c r="H129" s="235"/>
      <c r="I129" s="235"/>
      <c r="J129" s="235"/>
      <c r="K129" s="235"/>
      <c r="L129" s="235"/>
      <c r="M129" s="235"/>
      <c r="N129" s="16"/>
      <c r="O129" s="17"/>
      <c r="P129" s="51"/>
      <c r="Q129" s="51"/>
      <c r="R129" s="51"/>
      <c r="S129" s="51"/>
    </row>
    <row r="130" spans="1:25" ht="15.75" thickBot="1">
      <c r="A130" s="9"/>
      <c r="B130" s="235"/>
      <c r="C130" s="235"/>
      <c r="D130" s="235"/>
      <c r="E130" s="235"/>
      <c r="F130" s="235"/>
      <c r="G130" s="235"/>
      <c r="H130" s="235"/>
      <c r="I130" s="235"/>
      <c r="J130" s="235"/>
      <c r="K130" s="235"/>
      <c r="L130" s="235"/>
      <c r="M130" s="235"/>
      <c r="N130" s="16"/>
      <c r="O130" s="13"/>
      <c r="P130" s="84"/>
      <c r="Q130" s="85" t="s">
        <v>24</v>
      </c>
      <c r="R130" s="86">
        <v>7</v>
      </c>
      <c r="S130" s="87"/>
    </row>
    <row r="131" spans="1:25" ht="39" thickBot="1">
      <c r="A131" s="9"/>
      <c r="B131" s="235"/>
      <c r="C131" s="235"/>
      <c r="D131" s="235"/>
      <c r="E131" s="235"/>
      <c r="F131" s="235"/>
      <c r="G131" s="235"/>
      <c r="H131" s="235"/>
      <c r="I131" s="235"/>
      <c r="J131" s="235"/>
      <c r="K131" s="235"/>
      <c r="L131" s="235"/>
      <c r="M131" s="235"/>
      <c r="N131" s="16"/>
      <c r="O131" s="13"/>
      <c r="P131" s="88" t="s">
        <v>19</v>
      </c>
      <c r="Q131" s="88" t="s">
        <v>20</v>
      </c>
      <c r="R131" s="89" t="s">
        <v>13</v>
      </c>
      <c r="S131" s="88" t="s">
        <v>21</v>
      </c>
    </row>
    <row r="132" spans="1:25" ht="15.75" thickBot="1">
      <c r="A132" s="9"/>
      <c r="B132" s="235"/>
      <c r="C132" s="235"/>
      <c r="D132" s="235"/>
      <c r="E132" s="235"/>
      <c r="F132" s="235"/>
      <c r="G132" s="235"/>
      <c r="H132" s="235"/>
      <c r="I132" s="235"/>
      <c r="J132" s="235"/>
      <c r="K132" s="235"/>
      <c r="L132" s="235"/>
      <c r="M132" s="235"/>
      <c r="N132" s="16"/>
      <c r="O132" s="13"/>
      <c r="P132" s="90">
        <f>P128</f>
        <v>0</v>
      </c>
      <c r="Q132" s="69">
        <f>Q128</f>
        <v>0</v>
      </c>
      <c r="R132" s="69">
        <f>R128</f>
        <v>0</v>
      </c>
      <c r="S132" s="70">
        <f>S128</f>
        <v>0</v>
      </c>
    </row>
    <row r="133" spans="1:25">
      <c r="P133" s="52"/>
      <c r="Q133" s="52"/>
      <c r="R133" s="52"/>
      <c r="S133" s="52"/>
    </row>
    <row r="134" spans="1:25">
      <c r="P134" s="52"/>
      <c r="Q134" s="52"/>
      <c r="R134" s="52"/>
      <c r="S134" s="52"/>
    </row>
    <row r="135" spans="1:25">
      <c r="P135" s="52"/>
      <c r="Q135" s="52"/>
      <c r="R135" s="52"/>
      <c r="S135" s="52"/>
    </row>
    <row r="136" spans="1:25">
      <c r="P136" s="52"/>
      <c r="Q136" s="52"/>
      <c r="R136" s="52"/>
      <c r="S136" s="52"/>
    </row>
    <row r="137" spans="1:25" s="1" customFormat="1">
      <c r="A137" s="115"/>
      <c r="B137" s="115"/>
      <c r="C137" s="72"/>
      <c r="D137" s="73" t="s">
        <v>22</v>
      </c>
      <c r="E137" s="73"/>
      <c r="F137" s="74"/>
      <c r="G137" s="115"/>
      <c r="H137" s="115"/>
      <c r="I137" s="115"/>
      <c r="J137" s="115"/>
      <c r="K137" s="2"/>
      <c r="L137" s="3"/>
      <c r="M137" s="4" t="s">
        <v>23</v>
      </c>
      <c r="N137" s="3"/>
      <c r="O137" s="5"/>
      <c r="P137" s="91"/>
      <c r="Q137" s="91"/>
      <c r="R137" s="91"/>
      <c r="S137" s="91"/>
      <c r="U137" s="204"/>
      <c r="V137" s="205"/>
      <c r="W137" s="205"/>
      <c r="X137" s="205"/>
      <c r="Y137" s="205"/>
    </row>
    <row r="138" spans="1:25" ht="63" customHeight="1" thickBot="1">
      <c r="A138" s="123" t="s">
        <v>0</v>
      </c>
      <c r="B138" s="116" t="s">
        <v>1</v>
      </c>
      <c r="C138" s="75" t="s">
        <v>2</v>
      </c>
      <c r="D138" s="76" t="s">
        <v>3</v>
      </c>
      <c r="E138" s="76" t="s">
        <v>4</v>
      </c>
      <c r="F138" s="77" t="s">
        <v>5</v>
      </c>
      <c r="G138" s="123" t="s">
        <v>6</v>
      </c>
      <c r="H138" s="131" t="s">
        <v>648</v>
      </c>
      <c r="I138" s="132" t="s">
        <v>7</v>
      </c>
      <c r="J138" s="132" t="s">
        <v>8</v>
      </c>
      <c r="K138" s="6" t="s">
        <v>632</v>
      </c>
      <c r="L138" s="7" t="s">
        <v>630</v>
      </c>
      <c r="M138" s="7" t="s">
        <v>631</v>
      </c>
      <c r="N138" s="8" t="s">
        <v>9</v>
      </c>
      <c r="O138" s="6" t="s">
        <v>10</v>
      </c>
      <c r="P138" s="78" t="s">
        <v>11</v>
      </c>
      <c r="Q138" s="78" t="s">
        <v>12</v>
      </c>
      <c r="R138" s="79" t="s">
        <v>13</v>
      </c>
      <c r="S138" s="79" t="s">
        <v>14</v>
      </c>
      <c r="T138" s="9"/>
      <c r="U138" s="211"/>
    </row>
    <row r="139" spans="1:25" ht="15.75" thickBot="1">
      <c r="A139" s="59" t="s">
        <v>24</v>
      </c>
      <c r="B139" s="60">
        <v>8</v>
      </c>
      <c r="C139" s="11"/>
      <c r="D139" s="11"/>
      <c r="E139" s="11"/>
      <c r="F139" s="11"/>
      <c r="G139" s="62"/>
      <c r="H139" s="62"/>
      <c r="I139" s="62"/>
      <c r="J139" s="62"/>
      <c r="K139" s="11"/>
      <c r="L139" s="11"/>
      <c r="M139" s="11"/>
      <c r="N139" s="11"/>
      <c r="O139" s="11"/>
      <c r="P139" s="47"/>
      <c r="Q139" s="47"/>
      <c r="R139" s="47"/>
      <c r="S139" s="80"/>
    </row>
    <row r="140" spans="1:25" ht="150" customHeight="1">
      <c r="A140" s="124" t="s">
        <v>15</v>
      </c>
      <c r="B140" s="19" t="s">
        <v>41</v>
      </c>
      <c r="C140" s="48" t="s">
        <v>16</v>
      </c>
      <c r="D140" s="49">
        <v>16</v>
      </c>
      <c r="E140" s="50">
        <v>40</v>
      </c>
      <c r="F140" s="49">
        <v>32</v>
      </c>
      <c r="G140" s="27"/>
      <c r="I140" s="12"/>
      <c r="J140" s="12"/>
      <c r="K140" s="100"/>
      <c r="L140" s="101"/>
      <c r="M140" s="102"/>
      <c r="N140" s="103"/>
      <c r="O140" s="104"/>
      <c r="P140" s="81">
        <f>ROUND(N140*L140,2)</f>
        <v>0</v>
      </c>
      <c r="Q140" s="81">
        <f t="shared" ref="Q140" si="43">ROUND(P140+P140*O140,2)</f>
        <v>0</v>
      </c>
      <c r="R140" s="81">
        <f>ROUND(M140*N140,2)</f>
        <v>0</v>
      </c>
      <c r="S140" s="81">
        <f t="shared" ref="S140" si="44">ROUND(R140+R140*O140,2)</f>
        <v>0</v>
      </c>
      <c r="U140" s="204"/>
      <c r="V140" s="205"/>
      <c r="W140" s="205"/>
      <c r="X140" s="205"/>
    </row>
    <row r="141" spans="1:25" ht="145.5" customHeight="1">
      <c r="A141" s="124" t="s">
        <v>17</v>
      </c>
      <c r="B141" s="19" t="s">
        <v>42</v>
      </c>
      <c r="C141" s="48" t="s">
        <v>16</v>
      </c>
      <c r="D141" s="49">
        <v>30</v>
      </c>
      <c r="E141" s="50">
        <v>80</v>
      </c>
      <c r="F141" s="49">
        <v>60</v>
      </c>
      <c r="G141" s="27"/>
      <c r="H141" s="12"/>
      <c r="I141" s="12"/>
      <c r="J141" s="12"/>
      <c r="K141" s="100"/>
      <c r="L141" s="101"/>
      <c r="M141" s="102"/>
      <c r="N141" s="103"/>
      <c r="O141" s="104"/>
      <c r="P141" s="81">
        <f>ROUND(N141*L141,2)</f>
        <v>0</v>
      </c>
      <c r="Q141" s="81">
        <f t="shared" ref="Q141" si="45">ROUND(P141+P141*O141,2)</f>
        <v>0</v>
      </c>
      <c r="R141" s="81">
        <f>ROUND(M141*N141,2)</f>
        <v>0</v>
      </c>
      <c r="S141" s="81">
        <f t="shared" ref="S141" si="46">ROUND(R141+R141*O141,2)</f>
        <v>0</v>
      </c>
      <c r="U141" s="204"/>
      <c r="V141" s="205"/>
      <c r="W141" s="205"/>
      <c r="X141" s="205"/>
    </row>
    <row r="142" spans="1:25" ht="231.75" customHeight="1" thickBot="1">
      <c r="A142" s="124" t="s">
        <v>25</v>
      </c>
      <c r="B142" s="19" t="s">
        <v>432</v>
      </c>
      <c r="C142" s="48" t="s">
        <v>16</v>
      </c>
      <c r="D142" s="49">
        <v>100</v>
      </c>
      <c r="E142" s="50">
        <v>250</v>
      </c>
      <c r="F142" s="49">
        <v>200</v>
      </c>
      <c r="G142" s="27"/>
      <c r="H142" s="12"/>
      <c r="I142" s="12"/>
      <c r="J142" s="12"/>
      <c r="K142" s="100"/>
      <c r="L142" s="101"/>
      <c r="M142" s="102"/>
      <c r="N142" s="103"/>
      <c r="O142" s="104"/>
      <c r="P142" s="81">
        <f>ROUND(N142*L142,2)</f>
        <v>0</v>
      </c>
      <c r="Q142" s="81">
        <f t="shared" ref="Q142" si="47">ROUND(P142+P142*O142,2)</f>
        <v>0</v>
      </c>
      <c r="R142" s="81">
        <f>ROUND(M142*N142,2)</f>
        <v>0</v>
      </c>
      <c r="S142" s="81">
        <f t="shared" ref="S142" si="48">ROUND(R142+R142*O142,2)</f>
        <v>0</v>
      </c>
      <c r="U142" s="204"/>
      <c r="V142" s="205"/>
      <c r="W142" s="205"/>
      <c r="X142" s="205"/>
    </row>
    <row r="143" spans="1:25" ht="15.75" thickBot="1">
      <c r="A143" s="125"/>
      <c r="B143" s="117"/>
      <c r="C143" s="13"/>
      <c r="D143" s="13"/>
      <c r="E143" s="13"/>
      <c r="F143" s="13"/>
      <c r="G143" s="14"/>
      <c r="H143" s="14"/>
      <c r="I143" s="14"/>
      <c r="J143" s="14"/>
      <c r="K143" s="13"/>
      <c r="L143" s="13"/>
      <c r="M143" s="13"/>
      <c r="N143" s="14"/>
      <c r="O143" s="15" t="s">
        <v>18</v>
      </c>
      <c r="P143" s="82">
        <f>SUM(P140:P142)</f>
        <v>0</v>
      </c>
      <c r="Q143" s="82">
        <f>SUM(Q140:Q142)</f>
        <v>0</v>
      </c>
      <c r="R143" s="82">
        <f>SUM(R140:R142)</f>
        <v>0</v>
      </c>
      <c r="S143" s="83">
        <f>SUM(S140:S142)</f>
        <v>0</v>
      </c>
      <c r="U143" s="209"/>
      <c r="V143" s="210"/>
      <c r="W143" s="210"/>
      <c r="X143" s="210"/>
    </row>
    <row r="144" spans="1:25" ht="15.75" customHeight="1" thickBot="1">
      <c r="A144" s="9"/>
      <c r="B144" s="235" t="s">
        <v>348</v>
      </c>
      <c r="C144" s="235"/>
      <c r="D144" s="235"/>
      <c r="E144" s="235"/>
      <c r="F144" s="235"/>
      <c r="G144" s="235"/>
      <c r="H144" s="235"/>
      <c r="I144" s="235"/>
      <c r="J144" s="235"/>
      <c r="K144" s="235"/>
      <c r="L144" s="235"/>
      <c r="M144" s="235"/>
      <c r="N144" s="16"/>
      <c r="O144" s="17"/>
      <c r="P144" s="51"/>
      <c r="Q144" s="51"/>
      <c r="R144" s="51"/>
      <c r="S144" s="51"/>
    </row>
    <row r="145" spans="1:25" ht="15.75" thickBot="1">
      <c r="A145" s="9"/>
      <c r="B145" s="235"/>
      <c r="C145" s="235"/>
      <c r="D145" s="235"/>
      <c r="E145" s="235"/>
      <c r="F145" s="235"/>
      <c r="G145" s="235"/>
      <c r="H145" s="235"/>
      <c r="I145" s="235"/>
      <c r="J145" s="235"/>
      <c r="K145" s="235"/>
      <c r="L145" s="235"/>
      <c r="M145" s="235"/>
      <c r="N145" s="16"/>
      <c r="O145" s="13"/>
      <c r="P145" s="84"/>
      <c r="Q145" s="85" t="s">
        <v>24</v>
      </c>
      <c r="R145" s="86">
        <v>8</v>
      </c>
      <c r="S145" s="87"/>
    </row>
    <row r="146" spans="1:25" ht="39" thickBot="1">
      <c r="A146" s="9"/>
      <c r="B146" s="235"/>
      <c r="C146" s="235"/>
      <c r="D146" s="235"/>
      <c r="E146" s="235"/>
      <c r="F146" s="235"/>
      <c r="G146" s="235"/>
      <c r="H146" s="235"/>
      <c r="I146" s="235"/>
      <c r="J146" s="235"/>
      <c r="K146" s="235"/>
      <c r="L146" s="235"/>
      <c r="M146" s="235"/>
      <c r="N146" s="16"/>
      <c r="O146" s="13"/>
      <c r="P146" s="88" t="s">
        <v>19</v>
      </c>
      <c r="Q146" s="88" t="s">
        <v>20</v>
      </c>
      <c r="R146" s="89" t="s">
        <v>13</v>
      </c>
      <c r="S146" s="88" t="s">
        <v>21</v>
      </c>
    </row>
    <row r="147" spans="1:25" ht="15.75" thickBot="1">
      <c r="A147" s="9"/>
      <c r="B147" s="235"/>
      <c r="C147" s="235"/>
      <c r="D147" s="235"/>
      <c r="E147" s="235"/>
      <c r="F147" s="235"/>
      <c r="G147" s="235"/>
      <c r="H147" s="235"/>
      <c r="I147" s="235"/>
      <c r="J147" s="235"/>
      <c r="K147" s="235"/>
      <c r="L147" s="235"/>
      <c r="M147" s="235"/>
      <c r="N147" s="16"/>
      <c r="O147" s="13"/>
      <c r="P147" s="90">
        <f>P143</f>
        <v>0</v>
      </c>
      <c r="Q147" s="69">
        <f>Q143</f>
        <v>0</v>
      </c>
      <c r="R147" s="69">
        <f>R143</f>
        <v>0</v>
      </c>
      <c r="S147" s="70">
        <f>S143</f>
        <v>0</v>
      </c>
    </row>
    <row r="148" spans="1:25">
      <c r="P148" s="52"/>
      <c r="Q148" s="52"/>
      <c r="R148" s="52"/>
      <c r="S148" s="52"/>
    </row>
    <row r="149" spans="1:25">
      <c r="P149" s="52"/>
      <c r="Q149" s="52"/>
      <c r="R149" s="52"/>
      <c r="S149" s="52"/>
    </row>
    <row r="150" spans="1:25">
      <c r="P150" s="52"/>
      <c r="Q150" s="52"/>
      <c r="R150" s="52"/>
      <c r="S150" s="52"/>
    </row>
    <row r="151" spans="1:25">
      <c r="P151" s="52"/>
      <c r="Q151" s="52"/>
      <c r="R151" s="52"/>
      <c r="S151" s="52"/>
    </row>
    <row r="152" spans="1:25" s="1" customFormat="1">
      <c r="A152" s="115"/>
      <c r="B152" s="115"/>
      <c r="C152" s="72"/>
      <c r="D152" s="73" t="s">
        <v>22</v>
      </c>
      <c r="E152" s="73"/>
      <c r="F152" s="74"/>
      <c r="G152" s="115"/>
      <c r="H152" s="115"/>
      <c r="I152" s="115"/>
      <c r="J152" s="115"/>
      <c r="K152" s="2"/>
      <c r="L152" s="3"/>
      <c r="M152" s="4" t="s">
        <v>23</v>
      </c>
      <c r="N152" s="3"/>
      <c r="O152" s="5"/>
      <c r="P152" s="91"/>
      <c r="Q152" s="91"/>
      <c r="R152" s="91"/>
      <c r="S152" s="91"/>
      <c r="U152" s="204"/>
      <c r="V152" s="205"/>
      <c r="W152" s="205"/>
      <c r="X152" s="205"/>
      <c r="Y152" s="205"/>
    </row>
    <row r="153" spans="1:25" ht="51.75" thickBot="1">
      <c r="A153" s="123" t="s">
        <v>0</v>
      </c>
      <c r="B153" s="116" t="s">
        <v>1</v>
      </c>
      <c r="C153" s="75" t="s">
        <v>2</v>
      </c>
      <c r="D153" s="76" t="s">
        <v>3</v>
      </c>
      <c r="E153" s="76" t="s">
        <v>4</v>
      </c>
      <c r="F153" s="77" t="s">
        <v>5</v>
      </c>
      <c r="G153" s="123" t="s">
        <v>6</v>
      </c>
      <c r="H153" s="131" t="s">
        <v>648</v>
      </c>
      <c r="I153" s="132" t="s">
        <v>7</v>
      </c>
      <c r="J153" s="132" t="s">
        <v>8</v>
      </c>
      <c r="K153" s="6" t="s">
        <v>632</v>
      </c>
      <c r="L153" s="7" t="s">
        <v>630</v>
      </c>
      <c r="M153" s="7" t="s">
        <v>631</v>
      </c>
      <c r="N153" s="8" t="s">
        <v>9</v>
      </c>
      <c r="O153" s="6" t="s">
        <v>10</v>
      </c>
      <c r="P153" s="78" t="s">
        <v>11</v>
      </c>
      <c r="Q153" s="78" t="s">
        <v>12</v>
      </c>
      <c r="R153" s="79" t="s">
        <v>13</v>
      </c>
      <c r="S153" s="79" t="s">
        <v>14</v>
      </c>
      <c r="T153" s="9"/>
      <c r="U153" s="211"/>
    </row>
    <row r="154" spans="1:25" ht="15.75" thickBot="1">
      <c r="A154" s="59" t="s">
        <v>24</v>
      </c>
      <c r="B154" s="60">
        <v>9</v>
      </c>
      <c r="C154" s="11"/>
      <c r="D154" s="11"/>
      <c r="E154" s="11"/>
      <c r="F154" s="11"/>
      <c r="G154" s="62"/>
      <c r="H154" s="62"/>
      <c r="I154" s="62"/>
      <c r="J154" s="62"/>
      <c r="K154" s="11"/>
      <c r="L154" s="11"/>
      <c r="M154" s="11"/>
      <c r="N154" s="11"/>
      <c r="O154" s="11"/>
      <c r="P154" s="47"/>
      <c r="Q154" s="47"/>
      <c r="R154" s="47"/>
      <c r="S154" s="80"/>
    </row>
    <row r="155" spans="1:25" ht="148.5" customHeight="1" thickBot="1">
      <c r="A155" s="124" t="s">
        <v>15</v>
      </c>
      <c r="B155" s="19" t="s">
        <v>43</v>
      </c>
      <c r="C155" s="48" t="s">
        <v>36</v>
      </c>
      <c r="D155" s="49">
        <v>2</v>
      </c>
      <c r="E155" s="50">
        <v>5</v>
      </c>
      <c r="F155" s="49">
        <v>2</v>
      </c>
      <c r="G155" s="27"/>
      <c r="H155" s="12"/>
      <c r="I155" s="12"/>
      <c r="J155" s="12"/>
      <c r="K155" s="100"/>
      <c r="L155" s="101"/>
      <c r="M155" s="102"/>
      <c r="N155" s="103"/>
      <c r="O155" s="104"/>
      <c r="P155" s="81">
        <f>ROUND(N155*L155,2)</f>
        <v>0</v>
      </c>
      <c r="Q155" s="81">
        <f t="shared" ref="Q155" si="49">ROUND(P155+P155*O155,2)</f>
        <v>0</v>
      </c>
      <c r="R155" s="81">
        <f>ROUND(M155*N155,2)</f>
        <v>0</v>
      </c>
      <c r="S155" s="81">
        <f t="shared" ref="S155" si="50">ROUND(R155+R155*O155,2)</f>
        <v>0</v>
      </c>
      <c r="U155" s="204"/>
      <c r="V155" s="205"/>
      <c r="W155" s="205"/>
      <c r="X155" s="205"/>
    </row>
    <row r="156" spans="1:25" ht="15.75" thickBot="1">
      <c r="A156" s="125"/>
      <c r="B156" s="117"/>
      <c r="C156" s="13"/>
      <c r="D156" s="13"/>
      <c r="E156" s="13"/>
      <c r="F156" s="13"/>
      <c r="G156" s="14"/>
      <c r="H156" s="14"/>
      <c r="I156" s="14"/>
      <c r="J156" s="14"/>
      <c r="K156" s="13"/>
      <c r="L156" s="13"/>
      <c r="M156" s="13"/>
      <c r="N156" s="14"/>
      <c r="O156" s="15" t="s">
        <v>18</v>
      </c>
      <c r="P156" s="82">
        <f>SUM(P155:P155)</f>
        <v>0</v>
      </c>
      <c r="Q156" s="82">
        <f>SUM(Q155:Q155)</f>
        <v>0</v>
      </c>
      <c r="R156" s="82">
        <f>SUM(R155:R155)</f>
        <v>0</v>
      </c>
      <c r="S156" s="83">
        <f>SUM(S155:S155)</f>
        <v>0</v>
      </c>
      <c r="U156" s="209"/>
      <c r="V156" s="210"/>
      <c r="W156" s="210"/>
      <c r="X156" s="210"/>
    </row>
    <row r="157" spans="1:25" ht="15.75" customHeight="1" thickBot="1">
      <c r="A157" s="9"/>
      <c r="B157" s="235" t="s">
        <v>348</v>
      </c>
      <c r="C157" s="235"/>
      <c r="D157" s="235"/>
      <c r="E157" s="235"/>
      <c r="F157" s="235"/>
      <c r="G157" s="235"/>
      <c r="H157" s="235"/>
      <c r="I157" s="235"/>
      <c r="J157" s="235"/>
      <c r="K157" s="235"/>
      <c r="L157" s="235"/>
      <c r="M157" s="235"/>
      <c r="N157" s="16"/>
      <c r="O157" s="17"/>
      <c r="P157" s="51"/>
      <c r="Q157" s="51"/>
      <c r="R157" s="51"/>
      <c r="S157" s="51"/>
    </row>
    <row r="158" spans="1:25" ht="15.75" thickBot="1">
      <c r="A158" s="9"/>
      <c r="B158" s="235"/>
      <c r="C158" s="235"/>
      <c r="D158" s="235"/>
      <c r="E158" s="235"/>
      <c r="F158" s="235"/>
      <c r="G158" s="235"/>
      <c r="H158" s="235"/>
      <c r="I158" s="235"/>
      <c r="J158" s="235"/>
      <c r="K158" s="235"/>
      <c r="L158" s="235"/>
      <c r="M158" s="235"/>
      <c r="N158" s="16"/>
      <c r="O158" s="13"/>
      <c r="P158" s="84"/>
      <c r="Q158" s="85" t="s">
        <v>24</v>
      </c>
      <c r="R158" s="86">
        <v>9</v>
      </c>
      <c r="S158" s="87"/>
    </row>
    <row r="159" spans="1:25" ht="39" thickBot="1">
      <c r="A159" s="9"/>
      <c r="B159" s="235"/>
      <c r="C159" s="235"/>
      <c r="D159" s="235"/>
      <c r="E159" s="235"/>
      <c r="F159" s="235"/>
      <c r="G159" s="235"/>
      <c r="H159" s="235"/>
      <c r="I159" s="235"/>
      <c r="J159" s="235"/>
      <c r="K159" s="235"/>
      <c r="L159" s="235"/>
      <c r="M159" s="235"/>
      <c r="N159" s="16"/>
      <c r="O159" s="13"/>
      <c r="P159" s="88" t="s">
        <v>19</v>
      </c>
      <c r="Q159" s="88" t="s">
        <v>20</v>
      </c>
      <c r="R159" s="89" t="s">
        <v>13</v>
      </c>
      <c r="S159" s="88" t="s">
        <v>21</v>
      </c>
    </row>
    <row r="160" spans="1:25" ht="15.75" thickBot="1">
      <c r="A160" s="9"/>
      <c r="B160" s="235"/>
      <c r="C160" s="235"/>
      <c r="D160" s="235"/>
      <c r="E160" s="235"/>
      <c r="F160" s="235"/>
      <c r="G160" s="235"/>
      <c r="H160" s="235"/>
      <c r="I160" s="235"/>
      <c r="J160" s="235"/>
      <c r="K160" s="235"/>
      <c r="L160" s="235"/>
      <c r="M160" s="235"/>
      <c r="N160" s="16"/>
      <c r="O160" s="13"/>
      <c r="P160" s="90">
        <f>P156</f>
        <v>0</v>
      </c>
      <c r="Q160" s="69">
        <f>Q156</f>
        <v>0</v>
      </c>
      <c r="R160" s="69">
        <f>R156</f>
        <v>0</v>
      </c>
      <c r="S160" s="70">
        <f>S156</f>
        <v>0</v>
      </c>
    </row>
    <row r="161" spans="1:25">
      <c r="P161" s="52"/>
      <c r="Q161" s="52"/>
      <c r="R161" s="52"/>
      <c r="S161" s="52"/>
    </row>
    <row r="162" spans="1:25">
      <c r="P162" s="52"/>
      <c r="Q162" s="52"/>
      <c r="R162" s="52"/>
      <c r="S162" s="52"/>
    </row>
    <row r="163" spans="1:25">
      <c r="P163" s="52"/>
      <c r="Q163" s="52"/>
      <c r="R163" s="52"/>
      <c r="S163" s="52"/>
    </row>
    <row r="164" spans="1:25">
      <c r="P164" s="52"/>
      <c r="Q164" s="52"/>
      <c r="R164" s="52"/>
      <c r="S164" s="52"/>
    </row>
    <row r="165" spans="1:25" s="1" customFormat="1">
      <c r="A165" s="115"/>
      <c r="B165" s="115"/>
      <c r="C165" s="72"/>
      <c r="D165" s="73" t="s">
        <v>22</v>
      </c>
      <c r="E165" s="73"/>
      <c r="F165" s="74"/>
      <c r="G165" s="115"/>
      <c r="H165" s="115"/>
      <c r="I165" s="115"/>
      <c r="J165" s="115"/>
      <c r="K165" s="2"/>
      <c r="L165" s="3"/>
      <c r="M165" s="4" t="s">
        <v>23</v>
      </c>
      <c r="N165" s="3"/>
      <c r="O165" s="5"/>
      <c r="P165" s="91"/>
      <c r="Q165" s="91"/>
      <c r="R165" s="91"/>
      <c r="S165" s="91"/>
      <c r="U165" s="204"/>
      <c r="V165" s="205"/>
      <c r="W165" s="205"/>
      <c r="X165" s="205"/>
      <c r="Y165" s="205"/>
    </row>
    <row r="166" spans="1:25" ht="60.75" customHeight="1" thickBot="1">
      <c r="A166" s="123" t="s">
        <v>0</v>
      </c>
      <c r="B166" s="116" t="s">
        <v>1</v>
      </c>
      <c r="C166" s="75" t="s">
        <v>2</v>
      </c>
      <c r="D166" s="76" t="s">
        <v>3</v>
      </c>
      <c r="E166" s="76" t="s">
        <v>4</v>
      </c>
      <c r="F166" s="77" t="s">
        <v>5</v>
      </c>
      <c r="G166" s="123" t="s">
        <v>6</v>
      </c>
      <c r="H166" s="131" t="s">
        <v>648</v>
      </c>
      <c r="I166" s="132" t="s">
        <v>7</v>
      </c>
      <c r="J166" s="132" t="s">
        <v>8</v>
      </c>
      <c r="K166" s="6" t="s">
        <v>632</v>
      </c>
      <c r="L166" s="7" t="s">
        <v>630</v>
      </c>
      <c r="M166" s="7" t="s">
        <v>631</v>
      </c>
      <c r="N166" s="8" t="s">
        <v>9</v>
      </c>
      <c r="O166" s="6" t="s">
        <v>10</v>
      </c>
      <c r="P166" s="78" t="s">
        <v>11</v>
      </c>
      <c r="Q166" s="78" t="s">
        <v>12</v>
      </c>
      <c r="R166" s="79" t="s">
        <v>13</v>
      </c>
      <c r="S166" s="79" t="s">
        <v>14</v>
      </c>
      <c r="T166" s="9"/>
      <c r="U166" s="211"/>
    </row>
    <row r="167" spans="1:25" ht="15.75" thickBot="1">
      <c r="A167" s="59" t="s">
        <v>24</v>
      </c>
      <c r="B167" s="60">
        <v>10</v>
      </c>
      <c r="C167" s="11"/>
      <c r="D167" s="11"/>
      <c r="E167" s="11"/>
      <c r="F167" s="11"/>
      <c r="G167" s="62"/>
      <c r="H167" s="62"/>
      <c r="I167" s="62"/>
      <c r="J167" s="62"/>
      <c r="K167" s="11"/>
      <c r="L167" s="11"/>
      <c r="M167" s="11"/>
      <c r="N167" s="11"/>
      <c r="O167" s="11"/>
      <c r="P167" s="47"/>
      <c r="Q167" s="47"/>
      <c r="R167" s="47"/>
      <c r="S167" s="80"/>
    </row>
    <row r="168" spans="1:25" ht="321.75" customHeight="1">
      <c r="A168" s="124" t="s">
        <v>15</v>
      </c>
      <c r="B168" s="19" t="s">
        <v>257</v>
      </c>
      <c r="C168" s="20"/>
      <c r="D168" s="21"/>
      <c r="E168" s="22"/>
      <c r="F168" s="21"/>
      <c r="G168" s="23"/>
      <c r="H168" s="20"/>
      <c r="I168" s="20"/>
      <c r="J168" s="20"/>
      <c r="K168" s="20"/>
      <c r="L168" s="22"/>
      <c r="M168" s="21"/>
      <c r="N168" s="24"/>
      <c r="O168" s="25"/>
      <c r="P168" s="92"/>
      <c r="Q168" s="92"/>
      <c r="R168" s="92"/>
      <c r="S168" s="92"/>
    </row>
    <row r="169" spans="1:25" ht="57" customHeight="1">
      <c r="A169" s="126" t="s">
        <v>44</v>
      </c>
      <c r="B169" s="19" t="s">
        <v>459</v>
      </c>
      <c r="C169" s="48" t="s">
        <v>16</v>
      </c>
      <c r="D169" s="49">
        <v>5</v>
      </c>
      <c r="E169" s="50">
        <v>12</v>
      </c>
      <c r="F169" s="49">
        <v>10</v>
      </c>
      <c r="G169" s="27"/>
      <c r="H169" s="12"/>
      <c r="I169" s="12"/>
      <c r="J169" s="12"/>
      <c r="K169" s="100"/>
      <c r="L169" s="101"/>
      <c r="M169" s="102"/>
      <c r="N169" s="103"/>
      <c r="O169" s="104"/>
      <c r="P169" s="81">
        <f>ROUND(N169*L169,2)</f>
        <v>0</v>
      </c>
      <c r="Q169" s="81">
        <f t="shared" ref="Q169" si="51">ROUND(P169+P169*O169,2)</f>
        <v>0</v>
      </c>
      <c r="R169" s="81">
        <f>ROUND(M169*N169,2)</f>
        <v>0</v>
      </c>
      <c r="S169" s="81">
        <f t="shared" ref="S169" si="52">ROUND(R169+R169*O169,2)</f>
        <v>0</v>
      </c>
      <c r="U169" s="204"/>
      <c r="V169" s="205"/>
      <c r="W169" s="205"/>
      <c r="X169" s="205"/>
    </row>
    <row r="170" spans="1:25" ht="144.75" customHeight="1" thickBot="1">
      <c r="A170" s="126" t="s">
        <v>45</v>
      </c>
      <c r="B170" s="19" t="s">
        <v>460</v>
      </c>
      <c r="C170" s="48" t="s">
        <v>46</v>
      </c>
      <c r="D170" s="49">
        <v>12</v>
      </c>
      <c r="E170" s="50">
        <v>30</v>
      </c>
      <c r="F170" s="49">
        <v>24</v>
      </c>
      <c r="G170" s="27"/>
      <c r="H170" s="12"/>
      <c r="I170" s="12"/>
      <c r="J170" s="12"/>
      <c r="K170" s="100"/>
      <c r="L170" s="101"/>
      <c r="M170" s="102"/>
      <c r="N170" s="103"/>
      <c r="O170" s="104"/>
      <c r="P170" s="81">
        <f>ROUND(N170*L170,2)</f>
        <v>0</v>
      </c>
      <c r="Q170" s="81">
        <f t="shared" ref="Q170" si="53">ROUND(P170+P170*O170,2)</f>
        <v>0</v>
      </c>
      <c r="R170" s="81">
        <f>ROUND(M170*N170,2)</f>
        <v>0</v>
      </c>
      <c r="S170" s="81">
        <f t="shared" ref="S170" si="54">ROUND(R170+R170*O170,2)</f>
        <v>0</v>
      </c>
      <c r="U170" s="204"/>
      <c r="V170" s="205"/>
      <c r="W170" s="205"/>
      <c r="X170" s="205"/>
    </row>
    <row r="171" spans="1:25" ht="15.75" thickBot="1">
      <c r="A171" s="125"/>
      <c r="B171" s="117"/>
      <c r="C171" s="13"/>
      <c r="D171" s="13"/>
      <c r="E171" s="13"/>
      <c r="F171" s="13"/>
      <c r="G171" s="14"/>
      <c r="H171" s="14"/>
      <c r="I171" s="14"/>
      <c r="J171" s="14"/>
      <c r="K171" s="13"/>
      <c r="L171" s="13"/>
      <c r="M171" s="13"/>
      <c r="N171" s="14"/>
      <c r="O171" s="15" t="s">
        <v>18</v>
      </c>
      <c r="P171" s="82">
        <f>SUM(P169:P170)</f>
        <v>0</v>
      </c>
      <c r="Q171" s="82">
        <f>SUM(Q169:Q170)</f>
        <v>0</v>
      </c>
      <c r="R171" s="82">
        <f>SUM(R169:R170)</f>
        <v>0</v>
      </c>
      <c r="S171" s="83">
        <f>SUM(S169:S170)</f>
        <v>0</v>
      </c>
      <c r="U171" s="209"/>
      <c r="V171" s="210"/>
      <c r="W171" s="210"/>
      <c r="X171" s="210"/>
    </row>
    <row r="172" spans="1:25" ht="15.75" customHeight="1" thickBot="1">
      <c r="A172" s="9"/>
      <c r="B172" s="235" t="s">
        <v>348</v>
      </c>
      <c r="C172" s="235"/>
      <c r="D172" s="235"/>
      <c r="E172" s="235"/>
      <c r="F172" s="235"/>
      <c r="G172" s="235"/>
      <c r="H172" s="235"/>
      <c r="I172" s="235"/>
      <c r="J172" s="235"/>
      <c r="K172" s="235"/>
      <c r="L172" s="235"/>
      <c r="M172" s="235"/>
      <c r="N172" s="16"/>
      <c r="O172" s="17"/>
      <c r="P172" s="51"/>
      <c r="Q172" s="51"/>
      <c r="R172" s="51"/>
      <c r="S172" s="51"/>
    </row>
    <row r="173" spans="1:25" ht="15.75" thickBot="1">
      <c r="A173" s="9"/>
      <c r="B173" s="235"/>
      <c r="C173" s="235"/>
      <c r="D173" s="235"/>
      <c r="E173" s="235"/>
      <c r="F173" s="235"/>
      <c r="G173" s="235"/>
      <c r="H173" s="235"/>
      <c r="I173" s="235"/>
      <c r="J173" s="235"/>
      <c r="K173" s="235"/>
      <c r="L173" s="235"/>
      <c r="M173" s="235"/>
      <c r="N173" s="16"/>
      <c r="O173" s="13"/>
      <c r="P173" s="84"/>
      <c r="Q173" s="85" t="s">
        <v>24</v>
      </c>
      <c r="R173" s="86">
        <v>10</v>
      </c>
      <c r="S173" s="87"/>
    </row>
    <row r="174" spans="1:25" ht="39" thickBot="1">
      <c r="A174" s="9"/>
      <c r="B174" s="235"/>
      <c r="C174" s="235"/>
      <c r="D174" s="235"/>
      <c r="E174" s="235"/>
      <c r="F174" s="235"/>
      <c r="G174" s="235"/>
      <c r="H174" s="235"/>
      <c r="I174" s="235"/>
      <c r="J174" s="235"/>
      <c r="K174" s="235"/>
      <c r="L174" s="235"/>
      <c r="M174" s="235"/>
      <c r="N174" s="16"/>
      <c r="O174" s="13"/>
      <c r="P174" s="88" t="s">
        <v>19</v>
      </c>
      <c r="Q174" s="88" t="s">
        <v>20</v>
      </c>
      <c r="R174" s="89" t="s">
        <v>13</v>
      </c>
      <c r="S174" s="88" t="s">
        <v>21</v>
      </c>
    </row>
    <row r="175" spans="1:25" ht="15.75" thickBot="1">
      <c r="A175" s="9"/>
      <c r="B175" s="235"/>
      <c r="C175" s="235"/>
      <c r="D175" s="235"/>
      <c r="E175" s="235"/>
      <c r="F175" s="235"/>
      <c r="G175" s="235"/>
      <c r="H175" s="235"/>
      <c r="I175" s="235"/>
      <c r="J175" s="235"/>
      <c r="K175" s="235"/>
      <c r="L175" s="235"/>
      <c r="M175" s="235"/>
      <c r="N175" s="16"/>
      <c r="O175" s="13"/>
      <c r="P175" s="90">
        <f>P171</f>
        <v>0</v>
      </c>
      <c r="Q175" s="69">
        <f>Q171</f>
        <v>0</v>
      </c>
      <c r="R175" s="69">
        <f>R171</f>
        <v>0</v>
      </c>
      <c r="S175" s="70">
        <f>S171</f>
        <v>0</v>
      </c>
    </row>
    <row r="176" spans="1:25">
      <c r="P176" s="52"/>
      <c r="Q176" s="52"/>
      <c r="R176" s="52"/>
      <c r="S176" s="52"/>
    </row>
    <row r="177" spans="1:25">
      <c r="P177" s="52"/>
      <c r="Q177" s="52"/>
      <c r="R177" s="52"/>
      <c r="S177" s="52"/>
    </row>
    <row r="178" spans="1:25">
      <c r="P178" s="52"/>
      <c r="Q178" s="52"/>
      <c r="R178" s="52"/>
      <c r="S178" s="52"/>
    </row>
    <row r="179" spans="1:25">
      <c r="P179" s="52"/>
      <c r="Q179" s="52"/>
      <c r="R179" s="52"/>
      <c r="S179" s="52"/>
    </row>
    <row r="180" spans="1:25" s="1" customFormat="1">
      <c r="A180" s="115"/>
      <c r="B180" s="115"/>
      <c r="C180" s="72"/>
      <c r="D180" s="73" t="s">
        <v>22</v>
      </c>
      <c r="E180" s="73"/>
      <c r="F180" s="74"/>
      <c r="G180" s="115"/>
      <c r="H180" s="115"/>
      <c r="I180" s="115"/>
      <c r="J180" s="115"/>
      <c r="K180" s="2"/>
      <c r="L180" s="3"/>
      <c r="M180" s="4" t="s">
        <v>23</v>
      </c>
      <c r="N180" s="3"/>
      <c r="O180" s="5"/>
      <c r="P180" s="91"/>
      <c r="Q180" s="91"/>
      <c r="R180" s="91"/>
      <c r="S180" s="91"/>
      <c r="U180" s="204"/>
      <c r="V180" s="205"/>
      <c r="W180" s="205"/>
      <c r="X180" s="205"/>
      <c r="Y180" s="205"/>
    </row>
    <row r="181" spans="1:25" ht="52.5" customHeight="1" thickBot="1">
      <c r="A181" s="123" t="s">
        <v>0</v>
      </c>
      <c r="B181" s="116" t="s">
        <v>1</v>
      </c>
      <c r="C181" s="75" t="s">
        <v>2</v>
      </c>
      <c r="D181" s="76" t="s">
        <v>3</v>
      </c>
      <c r="E181" s="76" t="s">
        <v>4</v>
      </c>
      <c r="F181" s="77" t="s">
        <v>5</v>
      </c>
      <c r="G181" s="123" t="s">
        <v>6</v>
      </c>
      <c r="H181" s="131" t="s">
        <v>648</v>
      </c>
      <c r="I181" s="132" t="s">
        <v>7</v>
      </c>
      <c r="J181" s="132" t="s">
        <v>8</v>
      </c>
      <c r="K181" s="6" t="s">
        <v>632</v>
      </c>
      <c r="L181" s="7" t="s">
        <v>630</v>
      </c>
      <c r="M181" s="7" t="s">
        <v>631</v>
      </c>
      <c r="N181" s="8" t="s">
        <v>9</v>
      </c>
      <c r="O181" s="6" t="s">
        <v>10</v>
      </c>
      <c r="P181" s="78" t="s">
        <v>11</v>
      </c>
      <c r="Q181" s="78" t="s">
        <v>12</v>
      </c>
      <c r="R181" s="79" t="s">
        <v>13</v>
      </c>
      <c r="S181" s="79" t="s">
        <v>14</v>
      </c>
      <c r="T181" s="9"/>
      <c r="U181" s="211"/>
    </row>
    <row r="182" spans="1:25" ht="15.75" thickBot="1">
      <c r="A182" s="59" t="s">
        <v>24</v>
      </c>
      <c r="B182" s="60">
        <v>11</v>
      </c>
      <c r="C182" s="11"/>
      <c r="D182" s="11"/>
      <c r="E182" s="11"/>
      <c r="F182" s="11"/>
      <c r="G182" s="62"/>
      <c r="H182" s="62"/>
      <c r="I182" s="62"/>
      <c r="J182" s="62"/>
      <c r="K182" s="11"/>
      <c r="L182" s="11"/>
      <c r="M182" s="11"/>
      <c r="N182" s="11"/>
      <c r="O182" s="11"/>
      <c r="P182" s="47"/>
      <c r="Q182" s="47"/>
      <c r="R182" s="47"/>
      <c r="S182" s="80"/>
    </row>
    <row r="183" spans="1:25" ht="114.75">
      <c r="A183" s="124" t="s">
        <v>15</v>
      </c>
      <c r="B183" s="19" t="s">
        <v>54</v>
      </c>
      <c r="C183" s="20"/>
      <c r="D183" s="21"/>
      <c r="E183" s="22"/>
      <c r="F183" s="21"/>
      <c r="G183" s="23"/>
      <c r="H183" s="20"/>
      <c r="I183" s="20"/>
      <c r="J183" s="20"/>
      <c r="K183" s="20"/>
      <c r="L183" s="22"/>
      <c r="M183" s="21"/>
      <c r="N183" s="24"/>
      <c r="O183" s="25"/>
      <c r="P183" s="92"/>
      <c r="Q183" s="92"/>
      <c r="R183" s="92"/>
      <c r="S183" s="92"/>
    </row>
    <row r="184" spans="1:25">
      <c r="A184" s="126" t="s">
        <v>44</v>
      </c>
      <c r="B184" s="19" t="s">
        <v>55</v>
      </c>
      <c r="C184" s="48" t="s">
        <v>57</v>
      </c>
      <c r="D184" s="49">
        <v>60</v>
      </c>
      <c r="E184" s="50">
        <v>150</v>
      </c>
      <c r="F184" s="49">
        <v>120</v>
      </c>
      <c r="G184" s="27"/>
      <c r="H184" s="12"/>
      <c r="I184" s="12"/>
      <c r="J184" s="12"/>
      <c r="K184" s="100"/>
      <c r="L184" s="101"/>
      <c r="M184" s="102"/>
      <c r="N184" s="103"/>
      <c r="O184" s="104"/>
      <c r="P184" s="81">
        <f>ROUND(N184*L184,2)</f>
        <v>0</v>
      </c>
      <c r="Q184" s="81">
        <f t="shared" ref="Q184:Q185" si="55">ROUND(P184+P184*O184,2)</f>
        <v>0</v>
      </c>
      <c r="R184" s="81">
        <f>ROUND(M184*N184,2)</f>
        <v>0</v>
      </c>
      <c r="S184" s="81">
        <f t="shared" ref="S184:S185" si="56">ROUND(R184+R184*O184,2)</f>
        <v>0</v>
      </c>
      <c r="U184" s="204"/>
      <c r="V184" s="205"/>
      <c r="W184" s="205"/>
      <c r="X184" s="205"/>
    </row>
    <row r="185" spans="1:25" ht="15.75" thickBot="1">
      <c r="A185" s="126" t="s">
        <v>45</v>
      </c>
      <c r="B185" s="19" t="s">
        <v>56</v>
      </c>
      <c r="C185" s="48" t="s">
        <v>57</v>
      </c>
      <c r="D185" s="49">
        <v>1</v>
      </c>
      <c r="E185" s="50">
        <v>10</v>
      </c>
      <c r="F185" s="49">
        <v>10</v>
      </c>
      <c r="G185" s="27"/>
      <c r="H185" s="12"/>
      <c r="I185" s="12"/>
      <c r="J185" s="12"/>
      <c r="K185" s="100"/>
      <c r="L185" s="101"/>
      <c r="M185" s="102"/>
      <c r="N185" s="103"/>
      <c r="O185" s="104"/>
      <c r="P185" s="81">
        <f>ROUND(N185*L185,2)</f>
        <v>0</v>
      </c>
      <c r="Q185" s="81">
        <f t="shared" si="55"/>
        <v>0</v>
      </c>
      <c r="R185" s="81">
        <f>ROUND(M185*N185,2)</f>
        <v>0</v>
      </c>
      <c r="S185" s="81">
        <f t="shared" si="56"/>
        <v>0</v>
      </c>
      <c r="U185" s="204"/>
      <c r="V185" s="205"/>
      <c r="W185" s="205"/>
      <c r="X185" s="205"/>
    </row>
    <row r="186" spans="1:25" ht="15.75" thickBot="1">
      <c r="A186" s="125"/>
      <c r="B186" s="117"/>
      <c r="C186" s="13"/>
      <c r="D186" s="13"/>
      <c r="E186" s="13"/>
      <c r="F186" s="13"/>
      <c r="G186" s="14"/>
      <c r="H186" s="14"/>
      <c r="I186" s="14"/>
      <c r="J186" s="14"/>
      <c r="K186" s="13"/>
      <c r="L186" s="13"/>
      <c r="M186" s="13"/>
      <c r="N186" s="14"/>
      <c r="O186" s="15" t="s">
        <v>18</v>
      </c>
      <c r="P186" s="82">
        <f>SUM(P184:P185)</f>
        <v>0</v>
      </c>
      <c r="Q186" s="82">
        <f t="shared" ref="Q186:S186" si="57">SUM(Q184:Q185)</f>
        <v>0</v>
      </c>
      <c r="R186" s="82">
        <f t="shared" si="57"/>
        <v>0</v>
      </c>
      <c r="S186" s="83">
        <f t="shared" si="57"/>
        <v>0</v>
      </c>
      <c r="U186" s="209"/>
      <c r="V186" s="210"/>
      <c r="W186" s="210"/>
      <c r="X186" s="210"/>
    </row>
    <row r="187" spans="1:25" ht="15.75" customHeight="1" thickBot="1">
      <c r="A187" s="9"/>
      <c r="B187" s="235" t="s">
        <v>348</v>
      </c>
      <c r="C187" s="235"/>
      <c r="D187" s="235"/>
      <c r="E187" s="235"/>
      <c r="F187" s="235"/>
      <c r="G187" s="235"/>
      <c r="H187" s="235"/>
      <c r="I187" s="235"/>
      <c r="J187" s="235"/>
      <c r="K187" s="235"/>
      <c r="L187" s="235"/>
      <c r="M187" s="235"/>
      <c r="N187" s="16"/>
      <c r="O187" s="17"/>
      <c r="P187" s="51"/>
      <c r="Q187" s="51"/>
      <c r="R187" s="51"/>
      <c r="S187" s="51"/>
    </row>
    <row r="188" spans="1:25" ht="15.75" thickBot="1">
      <c r="A188" s="9"/>
      <c r="B188" s="235"/>
      <c r="C188" s="235"/>
      <c r="D188" s="235"/>
      <c r="E188" s="235"/>
      <c r="F188" s="235"/>
      <c r="G188" s="235"/>
      <c r="H188" s="235"/>
      <c r="I188" s="235"/>
      <c r="J188" s="235"/>
      <c r="K188" s="235"/>
      <c r="L188" s="235"/>
      <c r="M188" s="235"/>
      <c r="N188" s="16"/>
      <c r="O188" s="13"/>
      <c r="P188" s="84"/>
      <c r="Q188" s="85" t="s">
        <v>24</v>
      </c>
      <c r="R188" s="86">
        <v>11</v>
      </c>
      <c r="S188" s="87"/>
    </row>
    <row r="189" spans="1:25" ht="39" thickBot="1">
      <c r="A189" s="9"/>
      <c r="B189" s="235"/>
      <c r="C189" s="235"/>
      <c r="D189" s="235"/>
      <c r="E189" s="235"/>
      <c r="F189" s="235"/>
      <c r="G189" s="235"/>
      <c r="H189" s="235"/>
      <c r="I189" s="235"/>
      <c r="J189" s="235"/>
      <c r="K189" s="235"/>
      <c r="L189" s="235"/>
      <c r="M189" s="235"/>
      <c r="N189" s="16"/>
      <c r="O189" s="13"/>
      <c r="P189" s="88" t="s">
        <v>19</v>
      </c>
      <c r="Q189" s="88" t="s">
        <v>20</v>
      </c>
      <c r="R189" s="89" t="s">
        <v>13</v>
      </c>
      <c r="S189" s="88" t="s">
        <v>21</v>
      </c>
    </row>
    <row r="190" spans="1:25" ht="15.75" thickBot="1">
      <c r="A190" s="9"/>
      <c r="B190" s="235"/>
      <c r="C190" s="235"/>
      <c r="D190" s="235"/>
      <c r="E190" s="235"/>
      <c r="F190" s="235"/>
      <c r="G190" s="235"/>
      <c r="H190" s="235"/>
      <c r="I190" s="235"/>
      <c r="J190" s="235"/>
      <c r="K190" s="235"/>
      <c r="L190" s="235"/>
      <c r="M190" s="235"/>
      <c r="N190" s="16"/>
      <c r="O190" s="13"/>
      <c r="P190" s="90">
        <f>P186</f>
        <v>0</v>
      </c>
      <c r="Q190" s="69">
        <f>Q186</f>
        <v>0</v>
      </c>
      <c r="R190" s="69">
        <f>R186</f>
        <v>0</v>
      </c>
      <c r="S190" s="70">
        <f>S186</f>
        <v>0</v>
      </c>
    </row>
    <row r="191" spans="1:25">
      <c r="P191" s="52"/>
      <c r="Q191" s="52"/>
      <c r="R191" s="52"/>
      <c r="S191" s="52"/>
    </row>
    <row r="192" spans="1:25">
      <c r="P192" s="52"/>
      <c r="Q192" s="52"/>
      <c r="R192" s="52"/>
      <c r="S192" s="52"/>
    </row>
    <row r="193" spans="1:25">
      <c r="P193" s="52"/>
      <c r="Q193" s="52"/>
      <c r="R193" s="52"/>
      <c r="S193" s="52"/>
    </row>
    <row r="194" spans="1:25">
      <c r="P194" s="52"/>
      <c r="Q194" s="52"/>
      <c r="R194" s="52"/>
      <c r="S194" s="52"/>
    </row>
    <row r="195" spans="1:25" s="1" customFormat="1">
      <c r="A195" s="115"/>
      <c r="B195" s="115"/>
      <c r="C195" s="72"/>
      <c r="D195" s="73" t="s">
        <v>22</v>
      </c>
      <c r="E195" s="73"/>
      <c r="F195" s="74"/>
      <c r="G195" s="115"/>
      <c r="H195" s="115"/>
      <c r="I195" s="115"/>
      <c r="J195" s="115"/>
      <c r="K195" s="2"/>
      <c r="L195" s="3"/>
      <c r="M195" s="4" t="s">
        <v>23</v>
      </c>
      <c r="N195" s="3"/>
      <c r="O195" s="5"/>
      <c r="P195" s="91"/>
      <c r="Q195" s="91"/>
      <c r="R195" s="91"/>
      <c r="S195" s="91"/>
      <c r="U195" s="204"/>
      <c r="V195" s="205"/>
      <c r="W195" s="205"/>
      <c r="X195" s="205"/>
      <c r="Y195" s="205"/>
    </row>
    <row r="196" spans="1:25" ht="54" customHeight="1" thickBot="1">
      <c r="A196" s="123" t="s">
        <v>0</v>
      </c>
      <c r="B196" s="116" t="s">
        <v>1</v>
      </c>
      <c r="C196" s="75" t="s">
        <v>2</v>
      </c>
      <c r="D196" s="76" t="s">
        <v>3</v>
      </c>
      <c r="E196" s="76" t="s">
        <v>4</v>
      </c>
      <c r="F196" s="77" t="s">
        <v>5</v>
      </c>
      <c r="G196" s="123" t="s">
        <v>6</v>
      </c>
      <c r="H196" s="131" t="s">
        <v>648</v>
      </c>
      <c r="I196" s="132" t="s">
        <v>7</v>
      </c>
      <c r="J196" s="132" t="s">
        <v>8</v>
      </c>
      <c r="K196" s="6" t="s">
        <v>632</v>
      </c>
      <c r="L196" s="7" t="s">
        <v>630</v>
      </c>
      <c r="M196" s="7" t="s">
        <v>631</v>
      </c>
      <c r="N196" s="8" t="s">
        <v>9</v>
      </c>
      <c r="O196" s="6" t="s">
        <v>10</v>
      </c>
      <c r="P196" s="78" t="s">
        <v>11</v>
      </c>
      <c r="Q196" s="78" t="s">
        <v>12</v>
      </c>
      <c r="R196" s="79" t="s">
        <v>13</v>
      </c>
      <c r="S196" s="79" t="s">
        <v>14</v>
      </c>
      <c r="T196" s="9"/>
      <c r="U196" s="211"/>
    </row>
    <row r="197" spans="1:25" s="63" customFormat="1" ht="15.75" thickBot="1">
      <c r="A197" s="59" t="s">
        <v>24</v>
      </c>
      <c r="B197" s="60">
        <v>12</v>
      </c>
      <c r="C197" s="62"/>
      <c r="D197" s="62"/>
      <c r="E197" s="62"/>
      <c r="F197" s="62"/>
      <c r="G197" s="62"/>
      <c r="H197" s="62"/>
      <c r="I197" s="62"/>
      <c r="J197" s="62"/>
      <c r="K197" s="62"/>
      <c r="L197" s="62"/>
      <c r="M197" s="62"/>
      <c r="N197" s="62"/>
      <c r="O197" s="62"/>
      <c r="P197" s="61"/>
      <c r="Q197" s="61"/>
      <c r="R197" s="61"/>
      <c r="S197" s="93"/>
      <c r="U197" s="214"/>
      <c r="V197" s="215"/>
      <c r="W197" s="215"/>
      <c r="X197" s="215"/>
      <c r="Y197" s="215"/>
    </row>
    <row r="198" spans="1:25">
      <c r="A198" s="124" t="s">
        <v>15</v>
      </c>
      <c r="B198" s="19" t="s">
        <v>74</v>
      </c>
      <c r="C198" s="48" t="s">
        <v>16</v>
      </c>
      <c r="D198" s="49">
        <v>2600</v>
      </c>
      <c r="E198" s="50">
        <v>6500</v>
      </c>
      <c r="F198" s="49">
        <v>5200</v>
      </c>
      <c r="G198" s="27"/>
      <c r="H198" s="12"/>
      <c r="I198" s="12"/>
      <c r="J198" s="12"/>
      <c r="K198" s="100"/>
      <c r="L198" s="101"/>
      <c r="M198" s="102"/>
      <c r="N198" s="103"/>
      <c r="O198" s="104"/>
      <c r="P198" s="81">
        <f t="shared" ref="P198:P220" si="58">ROUND(N198*L198,2)</f>
        <v>0</v>
      </c>
      <c r="Q198" s="81">
        <f t="shared" ref="Q198" si="59">ROUND(P198+P198*O198,2)</f>
        <v>0</v>
      </c>
      <c r="R198" s="81">
        <f t="shared" ref="R198:R220" si="60">ROUND(M198*N198,2)</f>
        <v>0</v>
      </c>
      <c r="S198" s="81">
        <f t="shared" ref="S198" si="61">ROUND(R198+R198*O198,2)</f>
        <v>0</v>
      </c>
      <c r="U198" s="204"/>
      <c r="V198" s="205"/>
      <c r="W198" s="205"/>
      <c r="X198" s="205"/>
    </row>
    <row r="199" spans="1:25" ht="51">
      <c r="A199" s="124" t="s">
        <v>17</v>
      </c>
      <c r="B199" s="19" t="s">
        <v>75</v>
      </c>
      <c r="C199" s="48" t="s">
        <v>16</v>
      </c>
      <c r="D199" s="49">
        <v>1000</v>
      </c>
      <c r="E199" s="50">
        <v>2500</v>
      </c>
      <c r="F199" s="49">
        <v>2000</v>
      </c>
      <c r="G199" s="27"/>
      <c r="H199" s="12"/>
      <c r="I199" s="12"/>
      <c r="J199" s="12"/>
      <c r="K199" s="100"/>
      <c r="L199" s="101"/>
      <c r="M199" s="102"/>
      <c r="N199" s="103"/>
      <c r="O199" s="104"/>
      <c r="P199" s="81">
        <f t="shared" si="58"/>
        <v>0</v>
      </c>
      <c r="Q199" s="81">
        <f t="shared" ref="Q199:Q219" si="62">ROUND(P199+P199*O199,2)</f>
        <v>0</v>
      </c>
      <c r="R199" s="81">
        <f t="shared" si="60"/>
        <v>0</v>
      </c>
      <c r="S199" s="81">
        <f t="shared" ref="S199:S219" si="63">ROUND(R199+R199*O199,2)</f>
        <v>0</v>
      </c>
      <c r="U199" s="204"/>
      <c r="V199" s="205"/>
      <c r="W199" s="205"/>
      <c r="X199" s="205"/>
    </row>
    <row r="200" spans="1:25">
      <c r="A200" s="124" t="s">
        <v>25</v>
      </c>
      <c r="B200" s="19" t="s">
        <v>76</v>
      </c>
      <c r="C200" s="48" t="s">
        <v>16</v>
      </c>
      <c r="D200" s="49">
        <v>1</v>
      </c>
      <c r="E200" s="50">
        <v>5</v>
      </c>
      <c r="F200" s="49">
        <v>5</v>
      </c>
      <c r="G200" s="27"/>
      <c r="H200" s="12"/>
      <c r="I200" s="12"/>
      <c r="J200" s="12"/>
      <c r="K200" s="100"/>
      <c r="L200" s="101"/>
      <c r="M200" s="102"/>
      <c r="N200" s="103"/>
      <c r="O200" s="104"/>
      <c r="P200" s="81">
        <f t="shared" si="58"/>
        <v>0</v>
      </c>
      <c r="Q200" s="81">
        <f t="shared" si="62"/>
        <v>0</v>
      </c>
      <c r="R200" s="81">
        <f t="shared" si="60"/>
        <v>0</v>
      </c>
      <c r="S200" s="81">
        <f t="shared" si="63"/>
        <v>0</v>
      </c>
      <c r="U200" s="204"/>
      <c r="V200" s="205"/>
      <c r="W200" s="205"/>
      <c r="X200" s="205"/>
    </row>
    <row r="201" spans="1:25">
      <c r="A201" s="124" t="s">
        <v>29</v>
      </c>
      <c r="B201" s="19" t="s">
        <v>77</v>
      </c>
      <c r="C201" s="48" t="s">
        <v>16</v>
      </c>
      <c r="D201" s="49">
        <v>1400</v>
      </c>
      <c r="E201" s="50">
        <v>3500</v>
      </c>
      <c r="F201" s="49">
        <v>2800</v>
      </c>
      <c r="G201" s="27"/>
      <c r="H201" s="12"/>
      <c r="I201" s="12"/>
      <c r="J201" s="12"/>
      <c r="K201" s="100"/>
      <c r="L201" s="101"/>
      <c r="M201" s="102"/>
      <c r="N201" s="103"/>
      <c r="O201" s="104"/>
      <c r="P201" s="81">
        <f t="shared" si="58"/>
        <v>0</v>
      </c>
      <c r="Q201" s="81">
        <f t="shared" si="62"/>
        <v>0</v>
      </c>
      <c r="R201" s="81">
        <f t="shared" si="60"/>
        <v>0</v>
      </c>
      <c r="S201" s="81">
        <f t="shared" si="63"/>
        <v>0</v>
      </c>
      <c r="U201" s="204"/>
      <c r="V201" s="205"/>
      <c r="W201" s="205"/>
      <c r="X201" s="205"/>
    </row>
    <row r="202" spans="1:25" ht="51">
      <c r="A202" s="124" t="s">
        <v>30</v>
      </c>
      <c r="B202" s="19" t="s">
        <v>78</v>
      </c>
      <c r="C202" s="48" t="s">
        <v>36</v>
      </c>
      <c r="D202" s="49">
        <v>10</v>
      </c>
      <c r="E202" s="50">
        <v>25</v>
      </c>
      <c r="F202" s="49">
        <v>20</v>
      </c>
      <c r="G202" s="27"/>
      <c r="H202" s="12"/>
      <c r="I202" s="12"/>
      <c r="J202" s="12"/>
      <c r="K202" s="100"/>
      <c r="L202" s="101"/>
      <c r="M202" s="102"/>
      <c r="N202" s="103"/>
      <c r="O202" s="104"/>
      <c r="P202" s="81">
        <f t="shared" si="58"/>
        <v>0</v>
      </c>
      <c r="Q202" s="81">
        <f t="shared" si="62"/>
        <v>0</v>
      </c>
      <c r="R202" s="81">
        <f t="shared" si="60"/>
        <v>0</v>
      </c>
      <c r="S202" s="81">
        <f t="shared" si="63"/>
        <v>0</v>
      </c>
      <c r="U202" s="204"/>
      <c r="V202" s="205"/>
      <c r="W202" s="205"/>
      <c r="X202" s="205"/>
    </row>
    <row r="203" spans="1:25">
      <c r="A203" s="124" t="s">
        <v>31</v>
      </c>
      <c r="B203" s="19" t="s">
        <v>80</v>
      </c>
      <c r="C203" s="48" t="s">
        <v>79</v>
      </c>
      <c r="D203" s="49">
        <v>2600</v>
      </c>
      <c r="E203" s="50">
        <v>6500</v>
      </c>
      <c r="F203" s="49">
        <v>5200</v>
      </c>
      <c r="G203" s="27"/>
      <c r="H203" s="12"/>
      <c r="I203" s="12"/>
      <c r="J203" s="12"/>
      <c r="K203" s="100"/>
      <c r="L203" s="101"/>
      <c r="M203" s="102"/>
      <c r="N203" s="103"/>
      <c r="O203" s="104"/>
      <c r="P203" s="81">
        <f t="shared" si="58"/>
        <v>0</v>
      </c>
      <c r="Q203" s="81">
        <f t="shared" si="62"/>
        <v>0</v>
      </c>
      <c r="R203" s="81">
        <f t="shared" si="60"/>
        <v>0</v>
      </c>
      <c r="S203" s="81">
        <f t="shared" si="63"/>
        <v>0</v>
      </c>
      <c r="U203" s="204"/>
      <c r="V203" s="205"/>
      <c r="W203" s="205"/>
      <c r="X203" s="205"/>
    </row>
    <row r="204" spans="1:25">
      <c r="A204" s="124" t="s">
        <v>32</v>
      </c>
      <c r="B204" s="19" t="s">
        <v>73</v>
      </c>
      <c r="C204" s="48" t="s">
        <v>16</v>
      </c>
      <c r="D204" s="49">
        <v>6</v>
      </c>
      <c r="E204" s="50">
        <v>15</v>
      </c>
      <c r="F204" s="49">
        <v>15</v>
      </c>
      <c r="G204" s="27"/>
      <c r="H204" s="12"/>
      <c r="I204" s="12"/>
      <c r="J204" s="12"/>
      <c r="K204" s="100"/>
      <c r="L204" s="101"/>
      <c r="M204" s="102"/>
      <c r="N204" s="103"/>
      <c r="O204" s="104"/>
      <c r="P204" s="81">
        <f t="shared" si="58"/>
        <v>0</v>
      </c>
      <c r="Q204" s="81">
        <f t="shared" si="62"/>
        <v>0</v>
      </c>
      <c r="R204" s="81">
        <f t="shared" si="60"/>
        <v>0</v>
      </c>
      <c r="S204" s="81">
        <f t="shared" si="63"/>
        <v>0</v>
      </c>
      <c r="U204" s="204"/>
      <c r="V204" s="205"/>
      <c r="W204" s="205"/>
      <c r="X204" s="205"/>
    </row>
    <row r="205" spans="1:25">
      <c r="A205" s="124" t="s">
        <v>33</v>
      </c>
      <c r="B205" s="19" t="s">
        <v>81</v>
      </c>
      <c r="C205" s="48" t="s">
        <v>16</v>
      </c>
      <c r="D205" s="49">
        <v>40</v>
      </c>
      <c r="E205" s="50">
        <v>100</v>
      </c>
      <c r="F205" s="49">
        <v>80</v>
      </c>
      <c r="G205" s="27"/>
      <c r="H205" s="12"/>
      <c r="I205" s="12"/>
      <c r="J205" s="12"/>
      <c r="K205" s="100"/>
      <c r="L205" s="101"/>
      <c r="M205" s="102"/>
      <c r="N205" s="103"/>
      <c r="O205" s="104"/>
      <c r="P205" s="81">
        <f t="shared" si="58"/>
        <v>0</v>
      </c>
      <c r="Q205" s="81">
        <f t="shared" si="62"/>
        <v>0</v>
      </c>
      <c r="R205" s="81">
        <f t="shared" si="60"/>
        <v>0</v>
      </c>
      <c r="S205" s="81">
        <f t="shared" si="63"/>
        <v>0</v>
      </c>
      <c r="U205" s="204"/>
      <c r="V205" s="205"/>
      <c r="W205" s="205"/>
      <c r="X205" s="205"/>
    </row>
    <row r="206" spans="1:25">
      <c r="A206" s="124" t="s">
        <v>58</v>
      </c>
      <c r="B206" s="19" t="s">
        <v>82</v>
      </c>
      <c r="C206" s="48" t="s">
        <v>36</v>
      </c>
      <c r="D206" s="49">
        <v>140</v>
      </c>
      <c r="E206" s="50">
        <v>350</v>
      </c>
      <c r="F206" s="49">
        <v>280</v>
      </c>
      <c r="G206" s="27"/>
      <c r="H206" s="12"/>
      <c r="I206" s="12"/>
      <c r="J206" s="12"/>
      <c r="K206" s="100"/>
      <c r="L206" s="101"/>
      <c r="M206" s="102"/>
      <c r="N206" s="103"/>
      <c r="O206" s="104"/>
      <c r="P206" s="81">
        <f t="shared" si="58"/>
        <v>0</v>
      </c>
      <c r="Q206" s="81">
        <f t="shared" si="62"/>
        <v>0</v>
      </c>
      <c r="R206" s="81">
        <f t="shared" si="60"/>
        <v>0</v>
      </c>
      <c r="S206" s="81">
        <f t="shared" si="63"/>
        <v>0</v>
      </c>
      <c r="U206" s="204"/>
      <c r="V206" s="205"/>
      <c r="W206" s="205"/>
      <c r="X206" s="205"/>
    </row>
    <row r="207" spans="1:25">
      <c r="A207" s="124" t="s">
        <v>59</v>
      </c>
      <c r="B207" s="19" t="s">
        <v>83</v>
      </c>
      <c r="C207" s="48" t="s">
        <v>16</v>
      </c>
      <c r="D207" s="49">
        <v>40</v>
      </c>
      <c r="E207" s="50">
        <v>100</v>
      </c>
      <c r="F207" s="49">
        <v>80</v>
      </c>
      <c r="G207" s="27"/>
      <c r="H207" s="12"/>
      <c r="I207" s="12"/>
      <c r="J207" s="12"/>
      <c r="K207" s="100"/>
      <c r="L207" s="101"/>
      <c r="M207" s="102"/>
      <c r="N207" s="103"/>
      <c r="O207" s="104"/>
      <c r="P207" s="81">
        <f t="shared" si="58"/>
        <v>0</v>
      </c>
      <c r="Q207" s="81">
        <f t="shared" si="62"/>
        <v>0</v>
      </c>
      <c r="R207" s="81">
        <f t="shared" si="60"/>
        <v>0</v>
      </c>
      <c r="S207" s="81">
        <f t="shared" si="63"/>
        <v>0</v>
      </c>
      <c r="U207" s="204"/>
      <c r="V207" s="205"/>
      <c r="W207" s="205"/>
      <c r="X207" s="205"/>
    </row>
    <row r="208" spans="1:25">
      <c r="A208" s="124" t="s">
        <v>60</v>
      </c>
      <c r="B208" s="19" t="s">
        <v>85</v>
      </c>
      <c r="C208" s="48" t="s">
        <v>16</v>
      </c>
      <c r="D208" s="49">
        <v>800</v>
      </c>
      <c r="E208" s="50">
        <v>2000</v>
      </c>
      <c r="F208" s="49">
        <v>1600</v>
      </c>
      <c r="G208" s="27"/>
      <c r="H208" s="12"/>
      <c r="I208" s="12"/>
      <c r="J208" s="12"/>
      <c r="K208" s="100"/>
      <c r="L208" s="101"/>
      <c r="M208" s="102"/>
      <c r="N208" s="103"/>
      <c r="O208" s="104"/>
      <c r="P208" s="81">
        <f t="shared" si="58"/>
        <v>0</v>
      </c>
      <c r="Q208" s="81">
        <f>ROUND(P208+P208*O208,2)</f>
        <v>0</v>
      </c>
      <c r="R208" s="81">
        <f t="shared" si="60"/>
        <v>0</v>
      </c>
      <c r="S208" s="81">
        <f>ROUND(R208+R208*O208,2)</f>
        <v>0</v>
      </c>
      <c r="U208" s="204"/>
      <c r="V208" s="205"/>
      <c r="W208" s="205"/>
      <c r="X208" s="205"/>
    </row>
    <row r="209" spans="1:24">
      <c r="A209" s="124" t="s">
        <v>61</v>
      </c>
      <c r="B209" s="19" t="s">
        <v>84</v>
      </c>
      <c r="C209" s="48" t="s">
        <v>16</v>
      </c>
      <c r="D209" s="49">
        <v>4</v>
      </c>
      <c r="E209" s="50">
        <v>10</v>
      </c>
      <c r="F209" s="49">
        <v>10</v>
      </c>
      <c r="G209" s="27"/>
      <c r="H209" s="12"/>
      <c r="I209" s="12"/>
      <c r="J209" s="12"/>
      <c r="K209" s="100"/>
      <c r="L209" s="101"/>
      <c r="M209" s="102"/>
      <c r="N209" s="103"/>
      <c r="O209" s="104"/>
      <c r="P209" s="81">
        <f t="shared" si="58"/>
        <v>0</v>
      </c>
      <c r="Q209" s="81">
        <f t="shared" si="62"/>
        <v>0</v>
      </c>
      <c r="R209" s="81">
        <f t="shared" si="60"/>
        <v>0</v>
      </c>
      <c r="S209" s="81">
        <f t="shared" si="63"/>
        <v>0</v>
      </c>
      <c r="U209" s="204"/>
      <c r="V209" s="205"/>
      <c r="W209" s="205"/>
      <c r="X209" s="205"/>
    </row>
    <row r="210" spans="1:24" ht="51">
      <c r="A210" s="124" t="s">
        <v>62</v>
      </c>
      <c r="B210" s="19" t="s">
        <v>86</v>
      </c>
      <c r="C210" s="48" t="s">
        <v>16</v>
      </c>
      <c r="D210" s="49">
        <v>8</v>
      </c>
      <c r="E210" s="50">
        <v>20</v>
      </c>
      <c r="F210" s="49">
        <v>20</v>
      </c>
      <c r="G210" s="27"/>
      <c r="H210" s="12"/>
      <c r="I210" s="12"/>
      <c r="J210" s="12"/>
      <c r="K210" s="100"/>
      <c r="L210" s="101"/>
      <c r="M210" s="102"/>
      <c r="N210" s="103"/>
      <c r="O210" s="104"/>
      <c r="P210" s="81">
        <f t="shared" si="58"/>
        <v>0</v>
      </c>
      <c r="Q210" s="81">
        <f t="shared" si="62"/>
        <v>0</v>
      </c>
      <c r="R210" s="81">
        <f t="shared" si="60"/>
        <v>0</v>
      </c>
      <c r="S210" s="81">
        <f t="shared" si="63"/>
        <v>0</v>
      </c>
      <c r="U210" s="204"/>
      <c r="V210" s="205"/>
      <c r="W210" s="205"/>
      <c r="X210" s="205"/>
    </row>
    <row r="211" spans="1:24" ht="25.5">
      <c r="A211" s="124" t="s">
        <v>63</v>
      </c>
      <c r="B211" s="19" t="s">
        <v>89</v>
      </c>
      <c r="C211" s="48" t="s">
        <v>16</v>
      </c>
      <c r="D211" s="49">
        <v>2700</v>
      </c>
      <c r="E211" s="50">
        <v>6750</v>
      </c>
      <c r="F211" s="49">
        <v>5400</v>
      </c>
      <c r="G211" s="27"/>
      <c r="H211" s="12"/>
      <c r="I211" s="12"/>
      <c r="J211" s="12"/>
      <c r="K211" s="100"/>
      <c r="L211" s="101"/>
      <c r="M211" s="102"/>
      <c r="N211" s="103"/>
      <c r="O211" s="104"/>
      <c r="P211" s="81">
        <f t="shared" si="58"/>
        <v>0</v>
      </c>
      <c r="Q211" s="81">
        <f>ROUND(P211+P211*O211,2)</f>
        <v>0</v>
      </c>
      <c r="R211" s="81">
        <f t="shared" si="60"/>
        <v>0</v>
      </c>
      <c r="S211" s="81">
        <f>ROUND(R211+R211*O211,2)</f>
        <v>0</v>
      </c>
      <c r="U211" s="204"/>
      <c r="V211" s="205"/>
      <c r="W211" s="205"/>
      <c r="X211" s="205"/>
    </row>
    <row r="212" spans="1:24" ht="38.25">
      <c r="A212" s="124" t="s">
        <v>64</v>
      </c>
      <c r="B212" s="19" t="s">
        <v>87</v>
      </c>
      <c r="C212" s="48" t="s">
        <v>16</v>
      </c>
      <c r="D212" s="49">
        <v>2</v>
      </c>
      <c r="E212" s="50">
        <v>5</v>
      </c>
      <c r="F212" s="49">
        <v>5</v>
      </c>
      <c r="G212" s="27"/>
      <c r="H212" s="12"/>
      <c r="I212" s="12"/>
      <c r="J212" s="12"/>
      <c r="K212" s="100"/>
      <c r="L212" s="101"/>
      <c r="M212" s="102"/>
      <c r="N212" s="103"/>
      <c r="O212" s="104"/>
      <c r="P212" s="81">
        <f t="shared" si="58"/>
        <v>0</v>
      </c>
      <c r="Q212" s="81">
        <f t="shared" si="62"/>
        <v>0</v>
      </c>
      <c r="R212" s="81">
        <f t="shared" si="60"/>
        <v>0</v>
      </c>
      <c r="S212" s="81">
        <f t="shared" si="63"/>
        <v>0</v>
      </c>
      <c r="U212" s="204"/>
      <c r="V212" s="205"/>
      <c r="W212" s="205"/>
      <c r="X212" s="205"/>
    </row>
    <row r="213" spans="1:24" ht="25.5">
      <c r="A213" s="124" t="s">
        <v>65</v>
      </c>
      <c r="B213" s="19" t="s">
        <v>88</v>
      </c>
      <c r="C213" s="48" t="s">
        <v>16</v>
      </c>
      <c r="D213" s="49">
        <v>360</v>
      </c>
      <c r="E213" s="50">
        <v>900</v>
      </c>
      <c r="F213" s="49">
        <v>720</v>
      </c>
      <c r="G213" s="27"/>
      <c r="H213" s="12"/>
      <c r="I213" s="12"/>
      <c r="J213" s="12"/>
      <c r="K213" s="100"/>
      <c r="L213" s="101"/>
      <c r="M213" s="102"/>
      <c r="N213" s="103"/>
      <c r="O213" s="104"/>
      <c r="P213" s="81">
        <f t="shared" si="58"/>
        <v>0</v>
      </c>
      <c r="Q213" s="81">
        <f t="shared" si="62"/>
        <v>0</v>
      </c>
      <c r="R213" s="81">
        <f t="shared" si="60"/>
        <v>0</v>
      </c>
      <c r="S213" s="81">
        <f t="shared" si="63"/>
        <v>0</v>
      </c>
      <c r="U213" s="204"/>
      <c r="V213" s="205"/>
      <c r="W213" s="205"/>
      <c r="X213" s="205"/>
    </row>
    <row r="214" spans="1:24">
      <c r="A214" s="124" t="s">
        <v>66</v>
      </c>
      <c r="B214" s="19" t="s">
        <v>90</v>
      </c>
      <c r="C214" s="48" t="s">
        <v>16</v>
      </c>
      <c r="D214" s="49">
        <v>11200</v>
      </c>
      <c r="E214" s="50">
        <v>28000</v>
      </c>
      <c r="F214" s="49">
        <v>22400</v>
      </c>
      <c r="G214" s="27"/>
      <c r="H214" s="12"/>
      <c r="I214" s="12"/>
      <c r="J214" s="12"/>
      <c r="K214" s="100"/>
      <c r="L214" s="101"/>
      <c r="M214" s="102"/>
      <c r="N214" s="103"/>
      <c r="O214" s="104"/>
      <c r="P214" s="81">
        <f t="shared" si="58"/>
        <v>0</v>
      </c>
      <c r="Q214" s="81">
        <f t="shared" si="62"/>
        <v>0</v>
      </c>
      <c r="R214" s="81">
        <f t="shared" si="60"/>
        <v>0</v>
      </c>
      <c r="S214" s="81">
        <f t="shared" si="63"/>
        <v>0</v>
      </c>
      <c r="U214" s="204"/>
      <c r="V214" s="205"/>
      <c r="W214" s="205"/>
      <c r="X214" s="205"/>
    </row>
    <row r="215" spans="1:24">
      <c r="A215" s="124" t="s">
        <v>67</v>
      </c>
      <c r="B215" s="19" t="s">
        <v>91</v>
      </c>
      <c r="C215" s="48" t="s">
        <v>16</v>
      </c>
      <c r="D215" s="49">
        <v>8000</v>
      </c>
      <c r="E215" s="50">
        <v>20000</v>
      </c>
      <c r="F215" s="49">
        <v>16000</v>
      </c>
      <c r="G215" s="27"/>
      <c r="H215" s="12"/>
      <c r="I215" s="12"/>
      <c r="J215" s="12"/>
      <c r="K215" s="100"/>
      <c r="L215" s="101"/>
      <c r="M215" s="102"/>
      <c r="N215" s="103"/>
      <c r="O215" s="104"/>
      <c r="P215" s="81">
        <f t="shared" si="58"/>
        <v>0</v>
      </c>
      <c r="Q215" s="81">
        <f t="shared" si="62"/>
        <v>0</v>
      </c>
      <c r="R215" s="81">
        <f t="shared" si="60"/>
        <v>0</v>
      </c>
      <c r="S215" s="81">
        <f t="shared" si="63"/>
        <v>0</v>
      </c>
      <c r="U215" s="204"/>
      <c r="V215" s="205"/>
      <c r="W215" s="205"/>
      <c r="X215" s="205"/>
    </row>
    <row r="216" spans="1:24" ht="25.5">
      <c r="A216" s="124" t="s">
        <v>68</v>
      </c>
      <c r="B216" s="19" t="s">
        <v>92</v>
      </c>
      <c r="C216" s="48" t="s">
        <v>16</v>
      </c>
      <c r="D216" s="49">
        <v>1400</v>
      </c>
      <c r="E216" s="50">
        <v>3500</v>
      </c>
      <c r="F216" s="49">
        <v>2800</v>
      </c>
      <c r="G216" s="27"/>
      <c r="H216" s="12"/>
      <c r="I216" s="12"/>
      <c r="J216" s="12"/>
      <c r="K216" s="100"/>
      <c r="L216" s="101"/>
      <c r="M216" s="102"/>
      <c r="N216" s="103"/>
      <c r="O216" s="104"/>
      <c r="P216" s="81">
        <f t="shared" si="58"/>
        <v>0</v>
      </c>
      <c r="Q216" s="81">
        <f t="shared" si="62"/>
        <v>0</v>
      </c>
      <c r="R216" s="81">
        <f t="shared" si="60"/>
        <v>0</v>
      </c>
      <c r="S216" s="81">
        <f t="shared" si="63"/>
        <v>0</v>
      </c>
      <c r="U216" s="204"/>
      <c r="V216" s="205"/>
      <c r="W216" s="205"/>
      <c r="X216" s="205"/>
    </row>
    <row r="217" spans="1:24">
      <c r="A217" s="124" t="s">
        <v>69</v>
      </c>
      <c r="B217" s="19" t="s">
        <v>93</v>
      </c>
      <c r="C217" s="48" t="s">
        <v>16</v>
      </c>
      <c r="D217" s="49">
        <v>600</v>
      </c>
      <c r="E217" s="50">
        <v>1500</v>
      </c>
      <c r="F217" s="49">
        <v>1200</v>
      </c>
      <c r="G217" s="27"/>
      <c r="H217" s="12"/>
      <c r="I217" s="12"/>
      <c r="J217" s="12"/>
      <c r="K217" s="100"/>
      <c r="L217" s="101"/>
      <c r="M217" s="102"/>
      <c r="N217" s="103"/>
      <c r="O217" s="104"/>
      <c r="P217" s="81">
        <f t="shared" si="58"/>
        <v>0</v>
      </c>
      <c r="Q217" s="81">
        <f t="shared" si="62"/>
        <v>0</v>
      </c>
      <c r="R217" s="81">
        <f t="shared" si="60"/>
        <v>0</v>
      </c>
      <c r="S217" s="81">
        <f t="shared" si="63"/>
        <v>0</v>
      </c>
      <c r="U217" s="204"/>
      <c r="V217" s="205"/>
      <c r="W217" s="205"/>
      <c r="X217" s="205"/>
    </row>
    <row r="218" spans="1:24">
      <c r="A218" s="124" t="s">
        <v>70</v>
      </c>
      <c r="B218" s="19" t="s">
        <v>94</v>
      </c>
      <c r="C218" s="48" t="s">
        <v>16</v>
      </c>
      <c r="D218" s="49">
        <v>36</v>
      </c>
      <c r="E218" s="50">
        <v>90</v>
      </c>
      <c r="F218" s="49">
        <v>72</v>
      </c>
      <c r="G218" s="27"/>
      <c r="H218" s="12"/>
      <c r="I218" s="12"/>
      <c r="J218" s="12"/>
      <c r="K218" s="100"/>
      <c r="L218" s="101"/>
      <c r="M218" s="102"/>
      <c r="N218" s="103"/>
      <c r="O218" s="104"/>
      <c r="P218" s="81">
        <f t="shared" si="58"/>
        <v>0</v>
      </c>
      <c r="Q218" s="81">
        <f t="shared" si="62"/>
        <v>0</v>
      </c>
      <c r="R218" s="81">
        <f t="shared" si="60"/>
        <v>0</v>
      </c>
      <c r="S218" s="81">
        <f t="shared" si="63"/>
        <v>0</v>
      </c>
      <c r="U218" s="204"/>
      <c r="V218" s="205"/>
      <c r="W218" s="205"/>
      <c r="X218" s="205"/>
    </row>
    <row r="219" spans="1:24">
      <c r="A219" s="124" t="s">
        <v>71</v>
      </c>
      <c r="B219" s="19" t="s">
        <v>95</v>
      </c>
      <c r="C219" s="48" t="s">
        <v>36</v>
      </c>
      <c r="D219" s="49">
        <v>440</v>
      </c>
      <c r="E219" s="50">
        <v>1100</v>
      </c>
      <c r="F219" s="49">
        <v>880</v>
      </c>
      <c r="G219" s="27"/>
      <c r="H219" s="12"/>
      <c r="I219" s="12"/>
      <c r="J219" s="12"/>
      <c r="K219" s="100"/>
      <c r="L219" s="105"/>
      <c r="M219" s="106"/>
      <c r="N219" s="103"/>
      <c r="O219" s="104"/>
      <c r="P219" s="81">
        <f t="shared" si="58"/>
        <v>0</v>
      </c>
      <c r="Q219" s="81">
        <f t="shared" si="62"/>
        <v>0</v>
      </c>
      <c r="R219" s="81">
        <f t="shared" si="60"/>
        <v>0</v>
      </c>
      <c r="S219" s="81">
        <f t="shared" si="63"/>
        <v>0</v>
      </c>
      <c r="U219" s="204"/>
      <c r="V219" s="205"/>
      <c r="W219" s="205"/>
      <c r="X219" s="205"/>
    </row>
    <row r="220" spans="1:24" ht="90" thickBot="1">
      <c r="A220" s="124" t="s">
        <v>72</v>
      </c>
      <c r="B220" s="26" t="s">
        <v>96</v>
      </c>
      <c r="C220" s="48" t="s">
        <v>36</v>
      </c>
      <c r="D220" s="49">
        <v>400</v>
      </c>
      <c r="E220" s="50">
        <v>1000</v>
      </c>
      <c r="F220" s="49">
        <v>800</v>
      </c>
      <c r="G220" s="27"/>
      <c r="H220" s="12"/>
      <c r="I220" s="12"/>
      <c r="J220" s="12"/>
      <c r="K220" s="100"/>
      <c r="L220" s="105"/>
      <c r="M220" s="106"/>
      <c r="N220" s="103"/>
      <c r="O220" s="104"/>
      <c r="P220" s="81">
        <f t="shared" si="58"/>
        <v>0</v>
      </c>
      <c r="Q220" s="81">
        <f t="shared" ref="Q220" si="64">ROUND(P220+P220*O220,2)</f>
        <v>0</v>
      </c>
      <c r="R220" s="81">
        <f t="shared" si="60"/>
        <v>0</v>
      </c>
      <c r="S220" s="81">
        <f t="shared" ref="S220" si="65">ROUND(R220+R220*O220,2)</f>
        <v>0</v>
      </c>
      <c r="U220" s="204"/>
      <c r="V220" s="205"/>
      <c r="W220" s="205"/>
      <c r="X220" s="205"/>
    </row>
    <row r="221" spans="1:24" ht="15.75" thickBot="1">
      <c r="A221" s="125"/>
      <c r="B221" s="117"/>
      <c r="C221" s="13"/>
      <c r="D221" s="13"/>
      <c r="E221" s="13"/>
      <c r="F221" s="13"/>
      <c r="G221" s="14"/>
      <c r="H221" s="14"/>
      <c r="I221" s="14"/>
      <c r="J221" s="14"/>
      <c r="K221" s="13"/>
      <c r="L221" s="13"/>
      <c r="M221" s="13"/>
      <c r="N221" s="14"/>
      <c r="O221" s="15" t="s">
        <v>18</v>
      </c>
      <c r="P221" s="82">
        <f>SUM(P198:P220)</f>
        <v>0</v>
      </c>
      <c r="Q221" s="82">
        <f t="shared" ref="Q221:S221" si="66">SUM(Q198:Q220)</f>
        <v>0</v>
      </c>
      <c r="R221" s="82">
        <f t="shared" si="66"/>
        <v>0</v>
      </c>
      <c r="S221" s="83">
        <f t="shared" si="66"/>
        <v>0</v>
      </c>
      <c r="U221" s="209"/>
      <c r="V221" s="210"/>
      <c r="W221" s="210"/>
      <c r="X221" s="210"/>
    </row>
    <row r="222" spans="1:24" ht="15.75" customHeight="1" thickBot="1">
      <c r="A222" s="9"/>
      <c r="B222" s="235" t="s">
        <v>348</v>
      </c>
      <c r="C222" s="235"/>
      <c r="D222" s="235"/>
      <c r="E222" s="235"/>
      <c r="F222" s="235"/>
      <c r="G222" s="235"/>
      <c r="H222" s="235"/>
      <c r="I222" s="235"/>
      <c r="J222" s="235"/>
      <c r="K222" s="235"/>
      <c r="L222" s="235"/>
      <c r="M222" s="235"/>
      <c r="N222" s="16"/>
      <c r="O222" s="17"/>
      <c r="P222" s="51"/>
      <c r="Q222" s="51"/>
      <c r="R222" s="51"/>
      <c r="S222" s="51"/>
    </row>
    <row r="223" spans="1:24" ht="15.75" thickBot="1">
      <c r="A223" s="9"/>
      <c r="B223" s="235"/>
      <c r="C223" s="235"/>
      <c r="D223" s="235"/>
      <c r="E223" s="235"/>
      <c r="F223" s="235"/>
      <c r="G223" s="235"/>
      <c r="H223" s="235"/>
      <c r="I223" s="235"/>
      <c r="J223" s="235"/>
      <c r="K223" s="235"/>
      <c r="L223" s="235"/>
      <c r="M223" s="235"/>
      <c r="N223" s="16"/>
      <c r="O223" s="13"/>
      <c r="P223" s="84"/>
      <c r="Q223" s="85" t="s">
        <v>24</v>
      </c>
      <c r="R223" s="86">
        <v>12</v>
      </c>
      <c r="S223" s="87"/>
    </row>
    <row r="224" spans="1:24" ht="39" thickBot="1">
      <c r="A224" s="9"/>
      <c r="B224" s="235"/>
      <c r="C224" s="235"/>
      <c r="D224" s="235"/>
      <c r="E224" s="235"/>
      <c r="F224" s="235"/>
      <c r="G224" s="235"/>
      <c r="H224" s="235"/>
      <c r="I224" s="235"/>
      <c r="J224" s="235"/>
      <c r="K224" s="235"/>
      <c r="L224" s="235"/>
      <c r="M224" s="235"/>
      <c r="N224" s="16"/>
      <c r="O224" s="13"/>
      <c r="P224" s="88" t="s">
        <v>19</v>
      </c>
      <c r="Q224" s="88" t="s">
        <v>20</v>
      </c>
      <c r="R224" s="89" t="s">
        <v>13</v>
      </c>
      <c r="S224" s="88" t="s">
        <v>21</v>
      </c>
    </row>
    <row r="225" spans="1:25" ht="15.75" thickBot="1">
      <c r="A225" s="9"/>
      <c r="B225" s="235"/>
      <c r="C225" s="235"/>
      <c r="D225" s="235"/>
      <c r="E225" s="235"/>
      <c r="F225" s="235"/>
      <c r="G225" s="235"/>
      <c r="H225" s="235"/>
      <c r="I225" s="235"/>
      <c r="J225" s="235"/>
      <c r="K225" s="235"/>
      <c r="L225" s="235"/>
      <c r="M225" s="235"/>
      <c r="N225" s="16"/>
      <c r="O225" s="13"/>
      <c r="P225" s="90">
        <f>P221</f>
        <v>0</v>
      </c>
      <c r="Q225" s="69">
        <f>Q221</f>
        <v>0</v>
      </c>
      <c r="R225" s="69">
        <f>R221</f>
        <v>0</v>
      </c>
      <c r="S225" s="70">
        <f>S221</f>
        <v>0</v>
      </c>
    </row>
    <row r="226" spans="1:25">
      <c r="P226" s="52"/>
      <c r="Q226" s="52"/>
      <c r="R226" s="52"/>
      <c r="S226" s="52"/>
    </row>
    <row r="227" spans="1:25">
      <c r="P227" s="52"/>
      <c r="Q227" s="52"/>
      <c r="R227" s="52"/>
      <c r="S227" s="52"/>
    </row>
    <row r="228" spans="1:25">
      <c r="P228" s="52"/>
      <c r="Q228" s="52"/>
      <c r="R228" s="52"/>
      <c r="S228" s="52"/>
    </row>
    <row r="229" spans="1:25">
      <c r="P229" s="52"/>
      <c r="Q229" s="52"/>
      <c r="R229" s="52"/>
      <c r="S229" s="52"/>
    </row>
    <row r="230" spans="1:25" s="1" customFormat="1">
      <c r="A230" s="115"/>
      <c r="B230" s="115"/>
      <c r="C230" s="72"/>
      <c r="D230" s="73" t="s">
        <v>22</v>
      </c>
      <c r="E230" s="73"/>
      <c r="F230" s="74"/>
      <c r="G230" s="115"/>
      <c r="H230" s="115"/>
      <c r="I230" s="115"/>
      <c r="J230" s="115"/>
      <c r="K230" s="2"/>
      <c r="L230" s="3"/>
      <c r="M230" s="4" t="s">
        <v>23</v>
      </c>
      <c r="N230" s="3"/>
      <c r="O230" s="5"/>
      <c r="P230" s="91"/>
      <c r="Q230" s="91"/>
      <c r="R230" s="91"/>
      <c r="S230" s="91"/>
      <c r="U230" s="204"/>
      <c r="V230" s="205"/>
      <c r="W230" s="205"/>
      <c r="X230" s="205"/>
      <c r="Y230" s="205"/>
    </row>
    <row r="231" spans="1:25" ht="57" customHeight="1" thickBot="1">
      <c r="A231" s="123" t="s">
        <v>0</v>
      </c>
      <c r="B231" s="116" t="s">
        <v>1</v>
      </c>
      <c r="C231" s="75" t="s">
        <v>2</v>
      </c>
      <c r="D231" s="76" t="s">
        <v>3</v>
      </c>
      <c r="E231" s="76" t="s">
        <v>4</v>
      </c>
      <c r="F231" s="77" t="s">
        <v>5</v>
      </c>
      <c r="G231" s="123" t="s">
        <v>6</v>
      </c>
      <c r="H231" s="131" t="s">
        <v>648</v>
      </c>
      <c r="I231" s="132" t="s">
        <v>7</v>
      </c>
      <c r="J231" s="132" t="s">
        <v>8</v>
      </c>
      <c r="K231" s="6" t="s">
        <v>632</v>
      </c>
      <c r="L231" s="7" t="s">
        <v>630</v>
      </c>
      <c r="M231" s="7" t="s">
        <v>631</v>
      </c>
      <c r="N231" s="8" t="s">
        <v>9</v>
      </c>
      <c r="O231" s="6" t="s">
        <v>10</v>
      </c>
      <c r="P231" s="78" t="s">
        <v>11</v>
      </c>
      <c r="Q231" s="78" t="s">
        <v>12</v>
      </c>
      <c r="R231" s="79" t="s">
        <v>13</v>
      </c>
      <c r="S231" s="79" t="s">
        <v>14</v>
      </c>
      <c r="T231" s="9"/>
      <c r="U231" s="211"/>
    </row>
    <row r="232" spans="1:25" ht="15.75" thickBot="1">
      <c r="A232" s="59" t="s">
        <v>24</v>
      </c>
      <c r="B232" s="60">
        <v>13</v>
      </c>
      <c r="C232" s="11"/>
      <c r="D232" s="11"/>
      <c r="E232" s="11"/>
      <c r="F232" s="11"/>
      <c r="G232" s="62"/>
      <c r="H232" s="62"/>
      <c r="I232" s="62"/>
      <c r="J232" s="62"/>
      <c r="K232" s="11"/>
      <c r="L232" s="11"/>
      <c r="M232" s="11"/>
      <c r="N232" s="11"/>
      <c r="O232" s="11"/>
      <c r="P232" s="47"/>
      <c r="Q232" s="47"/>
      <c r="R232" s="47"/>
      <c r="S232" s="80"/>
    </row>
    <row r="233" spans="1:25">
      <c r="A233" s="126" t="s">
        <v>15</v>
      </c>
      <c r="B233" s="19" t="s">
        <v>97</v>
      </c>
      <c r="C233" s="48" t="s">
        <v>16</v>
      </c>
      <c r="D233" s="49">
        <v>60</v>
      </c>
      <c r="E233" s="50">
        <v>150</v>
      </c>
      <c r="F233" s="49">
        <v>120</v>
      </c>
      <c r="G233" s="27"/>
      <c r="H233" s="12"/>
      <c r="I233" s="12"/>
      <c r="J233" s="12"/>
      <c r="K233" s="100"/>
      <c r="L233" s="101"/>
      <c r="M233" s="102"/>
      <c r="N233" s="103"/>
      <c r="O233" s="104"/>
      <c r="P233" s="81">
        <f>ROUND(N233*L233,2)</f>
        <v>0</v>
      </c>
      <c r="Q233" s="81">
        <f t="shared" ref="Q233:Q234" si="67">ROUND(P233+P233*O233,2)</f>
        <v>0</v>
      </c>
      <c r="R233" s="81">
        <f>ROUND(M233*N233,2)</f>
        <v>0</v>
      </c>
      <c r="S233" s="81">
        <f t="shared" ref="S233:S234" si="68">ROUND(R233+R233*O233,2)</f>
        <v>0</v>
      </c>
      <c r="U233" s="204"/>
      <c r="V233" s="205"/>
      <c r="W233" s="205"/>
      <c r="X233" s="205"/>
    </row>
    <row r="234" spans="1:25" ht="25.5">
      <c r="A234" s="126" t="s">
        <v>17</v>
      </c>
      <c r="B234" s="19" t="s">
        <v>98</v>
      </c>
      <c r="C234" s="48" t="s">
        <v>16</v>
      </c>
      <c r="D234" s="49">
        <v>6</v>
      </c>
      <c r="E234" s="50">
        <v>15</v>
      </c>
      <c r="F234" s="49">
        <v>15</v>
      </c>
      <c r="G234" s="27"/>
      <c r="H234" s="12"/>
      <c r="I234" s="12"/>
      <c r="J234" s="12"/>
      <c r="K234" s="100"/>
      <c r="L234" s="101"/>
      <c r="M234" s="102"/>
      <c r="N234" s="103"/>
      <c r="O234" s="104"/>
      <c r="P234" s="81">
        <f>ROUND(N234*L234,2)</f>
        <v>0</v>
      </c>
      <c r="Q234" s="81">
        <f t="shared" si="67"/>
        <v>0</v>
      </c>
      <c r="R234" s="81">
        <f>ROUND(M234*N234,2)</f>
        <v>0</v>
      </c>
      <c r="S234" s="81">
        <f t="shared" si="68"/>
        <v>0</v>
      </c>
      <c r="U234" s="204"/>
      <c r="V234" s="205"/>
      <c r="W234" s="205"/>
      <c r="X234" s="205"/>
    </row>
    <row r="235" spans="1:25" ht="39" thickBot="1">
      <c r="A235" s="126" t="s">
        <v>25</v>
      </c>
      <c r="B235" s="19" t="s">
        <v>99</v>
      </c>
      <c r="C235" s="48" t="s">
        <v>16</v>
      </c>
      <c r="D235" s="49">
        <v>1400</v>
      </c>
      <c r="E235" s="50">
        <v>3500</v>
      </c>
      <c r="F235" s="49">
        <v>2800</v>
      </c>
      <c r="G235" s="27"/>
      <c r="H235" s="12"/>
      <c r="I235" s="12"/>
      <c r="J235" s="12"/>
      <c r="K235" s="100"/>
      <c r="L235" s="101"/>
      <c r="M235" s="102"/>
      <c r="N235" s="103"/>
      <c r="O235" s="104"/>
      <c r="P235" s="81">
        <f>ROUND(N235*L235,2)</f>
        <v>0</v>
      </c>
      <c r="Q235" s="81">
        <f t="shared" ref="Q235" si="69">ROUND(P235+P235*O235,2)</f>
        <v>0</v>
      </c>
      <c r="R235" s="81">
        <f>ROUND(M235*N235,2)</f>
        <v>0</v>
      </c>
      <c r="S235" s="81">
        <f t="shared" ref="S235" si="70">ROUND(R235+R235*O235,2)</f>
        <v>0</v>
      </c>
      <c r="U235" s="204"/>
      <c r="V235" s="205"/>
      <c r="W235" s="205"/>
      <c r="X235" s="205"/>
    </row>
    <row r="236" spans="1:25" ht="15.75" thickBot="1">
      <c r="A236" s="125"/>
      <c r="B236" s="117"/>
      <c r="C236" s="13"/>
      <c r="D236" s="13"/>
      <c r="E236" s="13"/>
      <c r="F236" s="13"/>
      <c r="G236" s="14"/>
      <c r="H236" s="14"/>
      <c r="I236" s="14"/>
      <c r="J236" s="14"/>
      <c r="K236" s="13"/>
      <c r="L236" s="13"/>
      <c r="M236" s="13"/>
      <c r="N236" s="14"/>
      <c r="O236" s="15" t="s">
        <v>18</v>
      </c>
      <c r="P236" s="82">
        <f>SUM(P233:P235)</f>
        <v>0</v>
      </c>
      <c r="Q236" s="82">
        <f>SUM(Q233:Q235)</f>
        <v>0</v>
      </c>
      <c r="R236" s="82">
        <f>SUM(R233:R235)</f>
        <v>0</v>
      </c>
      <c r="S236" s="83">
        <f>SUM(S233:S235)</f>
        <v>0</v>
      </c>
      <c r="U236" s="209"/>
      <c r="V236" s="210"/>
      <c r="W236" s="210"/>
      <c r="X236" s="210"/>
    </row>
    <row r="237" spans="1:25" ht="15.75" customHeight="1" thickBot="1">
      <c r="A237" s="9"/>
      <c r="B237" s="235" t="s">
        <v>348</v>
      </c>
      <c r="C237" s="235"/>
      <c r="D237" s="235"/>
      <c r="E237" s="235"/>
      <c r="F237" s="235"/>
      <c r="G237" s="235"/>
      <c r="H237" s="235"/>
      <c r="I237" s="235"/>
      <c r="J237" s="235"/>
      <c r="K237" s="235"/>
      <c r="L237" s="235"/>
      <c r="M237" s="235"/>
      <c r="N237" s="16"/>
      <c r="O237" s="17"/>
      <c r="P237" s="51"/>
      <c r="Q237" s="51"/>
      <c r="R237" s="51"/>
      <c r="S237" s="51"/>
    </row>
    <row r="238" spans="1:25" ht="15.75" thickBot="1">
      <c r="A238" s="9"/>
      <c r="B238" s="235"/>
      <c r="C238" s="235"/>
      <c r="D238" s="235"/>
      <c r="E238" s="235"/>
      <c r="F238" s="235"/>
      <c r="G238" s="235"/>
      <c r="H238" s="235"/>
      <c r="I238" s="235"/>
      <c r="J238" s="235"/>
      <c r="K238" s="235"/>
      <c r="L238" s="235"/>
      <c r="M238" s="235"/>
      <c r="N238" s="16"/>
      <c r="O238" s="13"/>
      <c r="P238" s="84"/>
      <c r="Q238" s="85" t="s">
        <v>24</v>
      </c>
      <c r="R238" s="86">
        <v>13</v>
      </c>
      <c r="S238" s="87"/>
    </row>
    <row r="239" spans="1:25" ht="39" thickBot="1">
      <c r="A239" s="9"/>
      <c r="B239" s="235"/>
      <c r="C239" s="235"/>
      <c r="D239" s="235"/>
      <c r="E239" s="235"/>
      <c r="F239" s="235"/>
      <c r="G239" s="235"/>
      <c r="H239" s="235"/>
      <c r="I239" s="235"/>
      <c r="J239" s="235"/>
      <c r="K239" s="235"/>
      <c r="L239" s="235"/>
      <c r="M239" s="235"/>
      <c r="N239" s="16"/>
      <c r="O239" s="13"/>
      <c r="P239" s="88" t="s">
        <v>19</v>
      </c>
      <c r="Q239" s="88" t="s">
        <v>20</v>
      </c>
      <c r="R239" s="89" t="s">
        <v>13</v>
      </c>
      <c r="S239" s="88" t="s">
        <v>21</v>
      </c>
    </row>
    <row r="240" spans="1:25" ht="15.75" thickBot="1">
      <c r="A240" s="9"/>
      <c r="B240" s="235"/>
      <c r="C240" s="235"/>
      <c r="D240" s="235"/>
      <c r="E240" s="235"/>
      <c r="F240" s="235"/>
      <c r="G240" s="235"/>
      <c r="H240" s="235"/>
      <c r="I240" s="235"/>
      <c r="J240" s="235"/>
      <c r="K240" s="235"/>
      <c r="L240" s="235"/>
      <c r="M240" s="235"/>
      <c r="N240" s="16"/>
      <c r="O240" s="13"/>
      <c r="P240" s="90">
        <f>P236</f>
        <v>0</v>
      </c>
      <c r="Q240" s="69">
        <f>Q236</f>
        <v>0</v>
      </c>
      <c r="R240" s="69">
        <f>R236</f>
        <v>0</v>
      </c>
      <c r="S240" s="70">
        <f>S236</f>
        <v>0</v>
      </c>
    </row>
    <row r="241" spans="1:25">
      <c r="P241" s="52"/>
      <c r="Q241" s="52"/>
      <c r="R241" s="52"/>
      <c r="S241" s="52"/>
    </row>
    <row r="242" spans="1:25">
      <c r="P242" s="52"/>
      <c r="Q242" s="52"/>
      <c r="R242" s="52"/>
      <c r="S242" s="52"/>
    </row>
    <row r="243" spans="1:25">
      <c r="P243" s="52"/>
      <c r="Q243" s="52"/>
      <c r="R243" s="52"/>
      <c r="S243" s="52"/>
    </row>
    <row r="244" spans="1:25">
      <c r="P244" s="52"/>
      <c r="Q244" s="52"/>
      <c r="R244" s="52"/>
      <c r="S244" s="52"/>
    </row>
    <row r="245" spans="1:25" s="1" customFormat="1">
      <c r="A245" s="115"/>
      <c r="B245" s="115"/>
      <c r="C245" s="72"/>
      <c r="D245" s="73" t="s">
        <v>22</v>
      </c>
      <c r="E245" s="73"/>
      <c r="F245" s="74"/>
      <c r="G245" s="115"/>
      <c r="H245" s="115"/>
      <c r="I245" s="115"/>
      <c r="J245" s="115"/>
      <c r="K245" s="2"/>
      <c r="L245" s="3"/>
      <c r="M245" s="4" t="s">
        <v>23</v>
      </c>
      <c r="N245" s="3"/>
      <c r="O245" s="5"/>
      <c r="P245" s="91"/>
      <c r="Q245" s="91"/>
      <c r="R245" s="91"/>
      <c r="S245" s="91"/>
      <c r="U245" s="204"/>
      <c r="V245" s="205"/>
      <c r="W245" s="205"/>
      <c r="X245" s="205"/>
      <c r="Y245" s="205"/>
    </row>
    <row r="246" spans="1:25" ht="58.5" customHeight="1" thickBot="1">
      <c r="A246" s="123" t="s">
        <v>0</v>
      </c>
      <c r="B246" s="116" t="s">
        <v>1</v>
      </c>
      <c r="C246" s="75" t="s">
        <v>2</v>
      </c>
      <c r="D246" s="76" t="s">
        <v>3</v>
      </c>
      <c r="E246" s="76" t="s">
        <v>4</v>
      </c>
      <c r="F246" s="77" t="s">
        <v>5</v>
      </c>
      <c r="G246" s="123" t="s">
        <v>6</v>
      </c>
      <c r="H246" s="131" t="s">
        <v>648</v>
      </c>
      <c r="I246" s="132" t="s">
        <v>7</v>
      </c>
      <c r="J246" s="132" t="s">
        <v>8</v>
      </c>
      <c r="K246" s="6" t="s">
        <v>632</v>
      </c>
      <c r="L246" s="7" t="s">
        <v>630</v>
      </c>
      <c r="M246" s="7" t="s">
        <v>631</v>
      </c>
      <c r="N246" s="8" t="s">
        <v>9</v>
      </c>
      <c r="O246" s="6" t="s">
        <v>10</v>
      </c>
      <c r="P246" s="78" t="s">
        <v>11</v>
      </c>
      <c r="Q246" s="78" t="s">
        <v>12</v>
      </c>
      <c r="R246" s="79" t="s">
        <v>13</v>
      </c>
      <c r="S246" s="79" t="s">
        <v>14</v>
      </c>
      <c r="T246" s="9"/>
      <c r="U246" s="211"/>
    </row>
    <row r="247" spans="1:25" ht="15.75" thickBot="1">
      <c r="A247" s="59" t="s">
        <v>24</v>
      </c>
      <c r="B247" s="60">
        <v>14</v>
      </c>
      <c r="C247" s="11"/>
      <c r="D247" s="11"/>
      <c r="E247" s="11"/>
      <c r="F247" s="11"/>
      <c r="G247" s="62"/>
      <c r="H247" s="62"/>
      <c r="I247" s="62"/>
      <c r="J247" s="62"/>
      <c r="K247" s="11"/>
      <c r="L247" s="11"/>
      <c r="M247" s="11"/>
      <c r="N247" s="11"/>
      <c r="O247" s="11"/>
      <c r="P247" s="47"/>
      <c r="Q247" s="47"/>
      <c r="R247" s="47"/>
      <c r="S247" s="80"/>
    </row>
    <row r="248" spans="1:25" ht="186" customHeight="1">
      <c r="A248" s="126" t="s">
        <v>15</v>
      </c>
      <c r="B248" s="19" t="s">
        <v>489</v>
      </c>
      <c r="C248" s="48" t="s">
        <v>16</v>
      </c>
      <c r="D248" s="49">
        <v>60</v>
      </c>
      <c r="E248" s="50">
        <v>300</v>
      </c>
      <c r="F248" s="49">
        <v>240</v>
      </c>
      <c r="G248" s="27"/>
      <c r="H248" s="12"/>
      <c r="I248" s="12"/>
      <c r="J248" s="12"/>
      <c r="K248" s="100"/>
      <c r="L248" s="101"/>
      <c r="M248" s="102"/>
      <c r="N248" s="103"/>
      <c r="O248" s="104"/>
      <c r="P248" s="81">
        <f>ROUND(N248*L248,2)</f>
        <v>0</v>
      </c>
      <c r="Q248" s="81">
        <f t="shared" ref="Q248:Q251" si="71">ROUND(P248+P248*O248,2)</f>
        <v>0</v>
      </c>
      <c r="R248" s="81">
        <f>ROUND(M248*N248,2)</f>
        <v>0</v>
      </c>
      <c r="S248" s="81">
        <f t="shared" ref="S248:S251" si="72">ROUND(R248+R248*O248,2)</f>
        <v>0</v>
      </c>
      <c r="U248" s="204"/>
      <c r="V248" s="205"/>
      <c r="W248" s="205"/>
      <c r="X248" s="205"/>
    </row>
    <row r="249" spans="1:25" ht="231.75" customHeight="1">
      <c r="A249" s="126" t="s">
        <v>17</v>
      </c>
      <c r="B249" s="19" t="s">
        <v>486</v>
      </c>
      <c r="C249" s="48" t="s">
        <v>16</v>
      </c>
      <c r="D249" s="49">
        <v>400</v>
      </c>
      <c r="E249" s="50">
        <v>2000</v>
      </c>
      <c r="F249" s="49">
        <v>1600</v>
      </c>
      <c r="G249" s="27"/>
      <c r="H249" s="12"/>
      <c r="I249" s="12"/>
      <c r="J249" s="12"/>
      <c r="K249" s="100"/>
      <c r="L249" s="101"/>
      <c r="M249" s="102"/>
      <c r="N249" s="103"/>
      <c r="O249" s="104"/>
      <c r="P249" s="81">
        <f>ROUND(N249*L249,2)</f>
        <v>0</v>
      </c>
      <c r="Q249" s="81">
        <f t="shared" si="71"/>
        <v>0</v>
      </c>
      <c r="R249" s="81">
        <f>ROUND(M249*N249,2)</f>
        <v>0</v>
      </c>
      <c r="S249" s="81">
        <f t="shared" si="72"/>
        <v>0</v>
      </c>
      <c r="U249" s="204"/>
      <c r="V249" s="205"/>
      <c r="W249" s="205"/>
      <c r="X249" s="205"/>
    </row>
    <row r="250" spans="1:25" ht="119.25" customHeight="1">
      <c r="A250" s="126" t="s">
        <v>25</v>
      </c>
      <c r="B250" s="19" t="s">
        <v>487</v>
      </c>
      <c r="C250" s="48" t="s">
        <v>16</v>
      </c>
      <c r="D250" s="49">
        <v>400</v>
      </c>
      <c r="E250" s="50">
        <v>2000</v>
      </c>
      <c r="F250" s="49">
        <v>1600</v>
      </c>
      <c r="G250" s="27"/>
      <c r="H250" s="12"/>
      <c r="I250" s="12"/>
      <c r="J250" s="12"/>
      <c r="K250" s="100"/>
      <c r="L250" s="101"/>
      <c r="M250" s="102"/>
      <c r="N250" s="103"/>
      <c r="O250" s="104"/>
      <c r="P250" s="81">
        <f>ROUND(N250*L250,2)</f>
        <v>0</v>
      </c>
      <c r="Q250" s="81">
        <f t="shared" si="71"/>
        <v>0</v>
      </c>
      <c r="R250" s="81">
        <f>ROUND(M250*N250,2)</f>
        <v>0</v>
      </c>
      <c r="S250" s="81">
        <f t="shared" si="72"/>
        <v>0</v>
      </c>
      <c r="U250" s="204"/>
      <c r="V250" s="205"/>
      <c r="W250" s="205"/>
      <c r="X250" s="205"/>
    </row>
    <row r="251" spans="1:25" ht="251.25" customHeight="1" thickBot="1">
      <c r="A251" s="126" t="s">
        <v>29</v>
      </c>
      <c r="B251" s="19" t="s">
        <v>488</v>
      </c>
      <c r="C251" s="48" t="s">
        <v>16</v>
      </c>
      <c r="D251" s="49">
        <v>400</v>
      </c>
      <c r="E251" s="50">
        <v>2000</v>
      </c>
      <c r="F251" s="49">
        <v>1600</v>
      </c>
      <c r="G251" s="27"/>
      <c r="H251" s="12"/>
      <c r="I251" s="12"/>
      <c r="J251" s="12"/>
      <c r="K251" s="100"/>
      <c r="L251" s="101"/>
      <c r="M251" s="102"/>
      <c r="N251" s="103"/>
      <c r="O251" s="104"/>
      <c r="P251" s="81">
        <f>ROUND(N251*L251,2)</f>
        <v>0</v>
      </c>
      <c r="Q251" s="81">
        <f t="shared" si="71"/>
        <v>0</v>
      </c>
      <c r="R251" s="81">
        <f>ROUND(M251*N251,2)</f>
        <v>0</v>
      </c>
      <c r="S251" s="81">
        <f t="shared" si="72"/>
        <v>0</v>
      </c>
      <c r="U251" s="204"/>
      <c r="V251" s="205"/>
      <c r="W251" s="205"/>
      <c r="X251" s="205"/>
    </row>
    <row r="252" spans="1:25" ht="15.75" thickBot="1">
      <c r="A252" s="125"/>
      <c r="B252" s="117"/>
      <c r="C252" s="13"/>
      <c r="D252" s="13"/>
      <c r="E252" s="13"/>
      <c r="F252" s="13"/>
      <c r="G252" s="14"/>
      <c r="H252" s="14"/>
      <c r="I252" s="14"/>
      <c r="J252" s="14"/>
      <c r="K252" s="13"/>
      <c r="L252" s="13"/>
      <c r="M252" s="13"/>
      <c r="N252" s="14"/>
      <c r="O252" s="15" t="s">
        <v>18</v>
      </c>
      <c r="P252" s="82">
        <f>SUM(P248:P251)</f>
        <v>0</v>
      </c>
      <c r="Q252" s="82">
        <f>SUM(Q248:Q251)</f>
        <v>0</v>
      </c>
      <c r="R252" s="82">
        <f>SUM(R248:R251)</f>
        <v>0</v>
      </c>
      <c r="S252" s="83">
        <f>SUM(S248:S251)</f>
        <v>0</v>
      </c>
      <c r="U252" s="209"/>
      <c r="V252" s="210"/>
      <c r="W252" s="210"/>
      <c r="X252" s="210"/>
    </row>
    <row r="253" spans="1:25" ht="15.75" customHeight="1" thickBot="1">
      <c r="A253" s="9"/>
      <c r="B253" s="235" t="s">
        <v>348</v>
      </c>
      <c r="C253" s="235"/>
      <c r="D253" s="235"/>
      <c r="E253" s="235"/>
      <c r="F253" s="235"/>
      <c r="G253" s="235"/>
      <c r="H253" s="235"/>
      <c r="I253" s="235"/>
      <c r="J253" s="235"/>
      <c r="K253" s="235"/>
      <c r="L253" s="235"/>
      <c r="M253" s="235"/>
      <c r="N253" s="16"/>
      <c r="O253" s="17"/>
      <c r="P253" s="51"/>
      <c r="Q253" s="51"/>
      <c r="R253" s="51"/>
      <c r="S253" s="51"/>
    </row>
    <row r="254" spans="1:25" ht="15.75" thickBot="1">
      <c r="A254" s="9"/>
      <c r="B254" s="235"/>
      <c r="C254" s="235"/>
      <c r="D254" s="235"/>
      <c r="E254" s="235"/>
      <c r="F254" s="235"/>
      <c r="G254" s="235"/>
      <c r="H254" s="235"/>
      <c r="I254" s="235"/>
      <c r="J254" s="235"/>
      <c r="K254" s="235"/>
      <c r="L254" s="235"/>
      <c r="M254" s="235"/>
      <c r="N254" s="16"/>
      <c r="O254" s="13"/>
      <c r="P254" s="84"/>
      <c r="Q254" s="85" t="s">
        <v>24</v>
      </c>
      <c r="R254" s="86">
        <v>14</v>
      </c>
      <c r="S254" s="87"/>
    </row>
    <row r="255" spans="1:25" ht="39" thickBot="1">
      <c r="A255" s="9"/>
      <c r="B255" s="235"/>
      <c r="C255" s="235"/>
      <c r="D255" s="235"/>
      <c r="E255" s="235"/>
      <c r="F255" s="235"/>
      <c r="G255" s="235"/>
      <c r="H255" s="235"/>
      <c r="I255" s="235"/>
      <c r="J255" s="235"/>
      <c r="K255" s="235"/>
      <c r="L255" s="235"/>
      <c r="M255" s="235"/>
      <c r="N255" s="16"/>
      <c r="O255" s="13"/>
      <c r="P255" s="88" t="s">
        <v>19</v>
      </c>
      <c r="Q255" s="88" t="s">
        <v>20</v>
      </c>
      <c r="R255" s="89" t="s">
        <v>13</v>
      </c>
      <c r="S255" s="88" t="s">
        <v>21</v>
      </c>
    </row>
    <row r="256" spans="1:25" ht="15.75" thickBot="1">
      <c r="A256" s="9"/>
      <c r="B256" s="235"/>
      <c r="C256" s="235"/>
      <c r="D256" s="235"/>
      <c r="E256" s="235"/>
      <c r="F256" s="235"/>
      <c r="G256" s="235"/>
      <c r="H256" s="235"/>
      <c r="I256" s="235"/>
      <c r="J256" s="235"/>
      <c r="K256" s="235"/>
      <c r="L256" s="235"/>
      <c r="M256" s="235"/>
      <c r="N256" s="16"/>
      <c r="O256" s="13"/>
      <c r="P256" s="90">
        <f>P252</f>
        <v>0</v>
      </c>
      <c r="Q256" s="69">
        <f>Q252</f>
        <v>0</v>
      </c>
      <c r="R256" s="69">
        <f>R252</f>
        <v>0</v>
      </c>
      <c r="S256" s="70">
        <f>S252</f>
        <v>0</v>
      </c>
    </row>
    <row r="257" spans="1:25">
      <c r="P257" s="52"/>
      <c r="Q257" s="52"/>
      <c r="R257" s="52"/>
      <c r="S257" s="52"/>
    </row>
    <row r="258" spans="1:25">
      <c r="K258" s="71"/>
      <c r="P258" s="52"/>
      <c r="Q258" s="52"/>
      <c r="R258" s="52"/>
      <c r="S258" s="52"/>
    </row>
    <row r="259" spans="1:25">
      <c r="P259" s="52"/>
      <c r="Q259" s="52"/>
      <c r="R259" s="52"/>
      <c r="S259" s="52"/>
    </row>
    <row r="260" spans="1:25">
      <c r="P260" s="52"/>
      <c r="Q260" s="52"/>
      <c r="R260" s="52"/>
      <c r="S260" s="52"/>
    </row>
    <row r="261" spans="1:25" s="1" customFormat="1">
      <c r="A261" s="115"/>
      <c r="B261" s="115"/>
      <c r="C261" s="72"/>
      <c r="D261" s="73" t="s">
        <v>22</v>
      </c>
      <c r="E261" s="73"/>
      <c r="F261" s="74"/>
      <c r="G261" s="115"/>
      <c r="H261" s="115"/>
      <c r="I261" s="115"/>
      <c r="J261" s="115"/>
      <c r="K261" s="2"/>
      <c r="L261" s="3"/>
      <c r="M261" s="4" t="s">
        <v>23</v>
      </c>
      <c r="N261" s="3"/>
      <c r="O261" s="5"/>
      <c r="P261" s="91"/>
      <c r="Q261" s="91"/>
      <c r="R261" s="91"/>
      <c r="S261" s="91"/>
      <c r="U261" s="204"/>
      <c r="V261" s="205"/>
      <c r="W261" s="205"/>
      <c r="X261" s="205"/>
      <c r="Y261" s="205"/>
    </row>
    <row r="262" spans="1:25" ht="51.75" thickBot="1">
      <c r="A262" s="123" t="s">
        <v>0</v>
      </c>
      <c r="B262" s="116" t="s">
        <v>1</v>
      </c>
      <c r="C262" s="75" t="s">
        <v>2</v>
      </c>
      <c r="D262" s="76" t="s">
        <v>3</v>
      </c>
      <c r="E262" s="76" t="s">
        <v>4</v>
      </c>
      <c r="F262" s="77" t="s">
        <v>5</v>
      </c>
      <c r="G262" s="123" t="s">
        <v>6</v>
      </c>
      <c r="H262" s="131" t="s">
        <v>648</v>
      </c>
      <c r="I262" s="132" t="s">
        <v>7</v>
      </c>
      <c r="J262" s="132" t="s">
        <v>8</v>
      </c>
      <c r="K262" s="6" t="s">
        <v>632</v>
      </c>
      <c r="L262" s="7" t="s">
        <v>630</v>
      </c>
      <c r="M262" s="7" t="s">
        <v>631</v>
      </c>
      <c r="N262" s="8" t="s">
        <v>9</v>
      </c>
      <c r="O262" s="6" t="s">
        <v>10</v>
      </c>
      <c r="P262" s="78" t="s">
        <v>11</v>
      </c>
      <c r="Q262" s="78" t="s">
        <v>12</v>
      </c>
      <c r="R262" s="79" t="s">
        <v>13</v>
      </c>
      <c r="S262" s="79" t="s">
        <v>14</v>
      </c>
      <c r="T262" s="9"/>
      <c r="U262" s="211"/>
    </row>
    <row r="263" spans="1:25" ht="15.75" thickBot="1">
      <c r="A263" s="59" t="s">
        <v>24</v>
      </c>
      <c r="B263" s="60">
        <v>15</v>
      </c>
      <c r="C263" s="11"/>
      <c r="D263" s="11"/>
      <c r="E263" s="11"/>
      <c r="F263" s="11"/>
      <c r="G263" s="62"/>
      <c r="H263" s="62"/>
      <c r="I263" s="62"/>
      <c r="J263" s="62"/>
      <c r="K263" s="11"/>
      <c r="L263" s="11"/>
      <c r="M263" s="11"/>
      <c r="N263" s="11"/>
      <c r="O263" s="11"/>
      <c r="P263" s="47"/>
      <c r="Q263" s="47"/>
      <c r="R263" s="47"/>
      <c r="S263" s="80"/>
    </row>
    <row r="264" spans="1:25" ht="77.25" thickBot="1">
      <c r="A264" s="126" t="s">
        <v>15</v>
      </c>
      <c r="B264" s="19" t="s">
        <v>482</v>
      </c>
      <c r="C264" s="48" t="s">
        <v>16</v>
      </c>
      <c r="D264" s="49">
        <v>21200</v>
      </c>
      <c r="E264" s="50">
        <v>53000</v>
      </c>
      <c r="F264" s="49">
        <v>42400</v>
      </c>
      <c r="G264" s="27"/>
      <c r="H264" s="12"/>
      <c r="I264" s="12"/>
      <c r="J264" s="12"/>
      <c r="K264" s="100"/>
      <c r="L264" s="101"/>
      <c r="M264" s="102"/>
      <c r="N264" s="103"/>
      <c r="O264" s="104"/>
      <c r="P264" s="81">
        <f>ROUND(N264*L264,2)</f>
        <v>0</v>
      </c>
      <c r="Q264" s="81">
        <f t="shared" ref="Q264" si="73">ROUND(P264+P264*O264,2)</f>
        <v>0</v>
      </c>
      <c r="R264" s="81">
        <f>ROUND(M264*N264,2)</f>
        <v>0</v>
      </c>
      <c r="S264" s="81">
        <f t="shared" ref="S264" si="74">ROUND(R264+R264*O264,2)</f>
        <v>0</v>
      </c>
      <c r="U264" s="204"/>
      <c r="V264" s="205"/>
      <c r="W264" s="205"/>
      <c r="X264" s="205"/>
    </row>
    <row r="265" spans="1:25" ht="15.75" thickBot="1">
      <c r="A265" s="125"/>
      <c r="B265" s="117"/>
      <c r="C265" s="13"/>
      <c r="D265" s="13"/>
      <c r="E265" s="13"/>
      <c r="F265" s="13"/>
      <c r="G265" s="14"/>
      <c r="H265" s="14"/>
      <c r="I265" s="14"/>
      <c r="J265" s="14"/>
      <c r="K265" s="13"/>
      <c r="L265" s="13"/>
      <c r="M265" s="13"/>
      <c r="N265" s="14"/>
      <c r="O265" s="15" t="s">
        <v>18</v>
      </c>
      <c r="P265" s="82">
        <f>SUM(P264:P264)</f>
        <v>0</v>
      </c>
      <c r="Q265" s="82">
        <f>SUM(Q264:Q264)</f>
        <v>0</v>
      </c>
      <c r="R265" s="82">
        <f>SUM(R264:R264)</f>
        <v>0</v>
      </c>
      <c r="S265" s="83">
        <f>SUM(S264:S264)</f>
        <v>0</v>
      </c>
      <c r="U265" s="209"/>
      <c r="V265" s="210"/>
      <c r="W265" s="210"/>
      <c r="X265" s="210"/>
    </row>
    <row r="266" spans="1:25" ht="15.75" customHeight="1" thickBot="1">
      <c r="A266" s="9"/>
      <c r="B266" s="235" t="s">
        <v>348</v>
      </c>
      <c r="C266" s="235"/>
      <c r="D266" s="235"/>
      <c r="E266" s="235"/>
      <c r="F266" s="235"/>
      <c r="G266" s="235"/>
      <c r="H266" s="235"/>
      <c r="I266" s="235"/>
      <c r="J266" s="235"/>
      <c r="K266" s="235"/>
      <c r="L266" s="235"/>
      <c r="M266" s="235"/>
      <c r="N266" s="16"/>
      <c r="O266" s="17"/>
      <c r="P266" s="51"/>
      <c r="Q266" s="51"/>
      <c r="R266" s="51"/>
      <c r="S266" s="51"/>
    </row>
    <row r="267" spans="1:25" ht="15.75" thickBot="1">
      <c r="A267" s="9"/>
      <c r="B267" s="235"/>
      <c r="C267" s="235"/>
      <c r="D267" s="235"/>
      <c r="E267" s="235"/>
      <c r="F267" s="235"/>
      <c r="G267" s="235"/>
      <c r="H267" s="235"/>
      <c r="I267" s="235"/>
      <c r="J267" s="235"/>
      <c r="K267" s="235"/>
      <c r="L267" s="235"/>
      <c r="M267" s="235"/>
      <c r="N267" s="16"/>
      <c r="O267" s="13"/>
      <c r="P267" s="84"/>
      <c r="Q267" s="85" t="s">
        <v>24</v>
      </c>
      <c r="R267" s="86">
        <v>15</v>
      </c>
      <c r="S267" s="87"/>
    </row>
    <row r="268" spans="1:25" ht="39" thickBot="1">
      <c r="A268" s="9"/>
      <c r="B268" s="235"/>
      <c r="C268" s="235"/>
      <c r="D268" s="235"/>
      <c r="E268" s="235"/>
      <c r="F268" s="235"/>
      <c r="G268" s="235"/>
      <c r="H268" s="235"/>
      <c r="I268" s="235"/>
      <c r="J268" s="235"/>
      <c r="K268" s="235"/>
      <c r="L268" s="235"/>
      <c r="M268" s="235"/>
      <c r="N268" s="16"/>
      <c r="O268" s="13"/>
      <c r="P268" s="88" t="s">
        <v>19</v>
      </c>
      <c r="Q268" s="88" t="s">
        <v>20</v>
      </c>
      <c r="R268" s="89" t="s">
        <v>13</v>
      </c>
      <c r="S268" s="88" t="s">
        <v>21</v>
      </c>
    </row>
    <row r="269" spans="1:25" ht="15.75" thickBot="1">
      <c r="A269" s="9"/>
      <c r="B269" s="235"/>
      <c r="C269" s="235"/>
      <c r="D269" s="235"/>
      <c r="E269" s="235"/>
      <c r="F269" s="235"/>
      <c r="G269" s="235"/>
      <c r="H269" s="235"/>
      <c r="I269" s="235"/>
      <c r="J269" s="235"/>
      <c r="K269" s="235"/>
      <c r="L269" s="235"/>
      <c r="M269" s="235"/>
      <c r="N269" s="16"/>
      <c r="O269" s="13"/>
      <c r="P269" s="90">
        <f>P265</f>
        <v>0</v>
      </c>
      <c r="Q269" s="69">
        <f>Q265</f>
        <v>0</v>
      </c>
      <c r="R269" s="69">
        <f>R265</f>
        <v>0</v>
      </c>
      <c r="S269" s="70">
        <f>S265</f>
        <v>0</v>
      </c>
    </row>
    <row r="270" spans="1:25">
      <c r="P270" s="52"/>
      <c r="Q270" s="52"/>
      <c r="R270" s="52"/>
      <c r="S270" s="52"/>
    </row>
    <row r="271" spans="1:25">
      <c r="P271" s="52"/>
      <c r="Q271" s="52"/>
      <c r="R271" s="52"/>
      <c r="S271" s="52"/>
    </row>
    <row r="272" spans="1:25">
      <c r="P272" s="52"/>
      <c r="Q272" s="52"/>
      <c r="R272" s="52"/>
      <c r="S272" s="52"/>
    </row>
    <row r="273" spans="1:25">
      <c r="P273" s="52"/>
      <c r="Q273" s="52"/>
      <c r="R273" s="52"/>
      <c r="S273" s="52"/>
    </row>
    <row r="274" spans="1:25" s="1" customFormat="1">
      <c r="A274" s="115"/>
      <c r="B274" s="115"/>
      <c r="C274" s="72"/>
      <c r="D274" s="73" t="s">
        <v>22</v>
      </c>
      <c r="E274" s="73"/>
      <c r="F274" s="74"/>
      <c r="G274" s="115"/>
      <c r="H274" s="115"/>
      <c r="I274" s="115"/>
      <c r="J274" s="115"/>
      <c r="K274" s="2"/>
      <c r="L274" s="3"/>
      <c r="M274" s="4" t="s">
        <v>23</v>
      </c>
      <c r="N274" s="3"/>
      <c r="O274" s="5"/>
      <c r="P274" s="91"/>
      <c r="Q274" s="91"/>
      <c r="R274" s="91"/>
      <c r="S274" s="91"/>
      <c r="U274" s="204"/>
      <c r="V274" s="205"/>
      <c r="W274" s="205"/>
      <c r="X274" s="205"/>
      <c r="Y274" s="205"/>
    </row>
    <row r="275" spans="1:25" ht="55.5" customHeight="1" thickBot="1">
      <c r="A275" s="123" t="s">
        <v>0</v>
      </c>
      <c r="B275" s="116" t="s">
        <v>1</v>
      </c>
      <c r="C275" s="75" t="s">
        <v>2</v>
      </c>
      <c r="D275" s="76" t="s">
        <v>3</v>
      </c>
      <c r="E275" s="76" t="s">
        <v>4</v>
      </c>
      <c r="F275" s="77" t="s">
        <v>5</v>
      </c>
      <c r="G275" s="123" t="s">
        <v>6</v>
      </c>
      <c r="H275" s="131" t="s">
        <v>648</v>
      </c>
      <c r="I275" s="132" t="s">
        <v>7</v>
      </c>
      <c r="J275" s="132" t="s">
        <v>8</v>
      </c>
      <c r="K275" s="6" t="s">
        <v>632</v>
      </c>
      <c r="L275" s="7" t="s">
        <v>630</v>
      </c>
      <c r="M275" s="7" t="s">
        <v>631</v>
      </c>
      <c r="N275" s="8" t="s">
        <v>9</v>
      </c>
      <c r="O275" s="6" t="s">
        <v>10</v>
      </c>
      <c r="P275" s="78" t="s">
        <v>11</v>
      </c>
      <c r="Q275" s="78" t="s">
        <v>12</v>
      </c>
      <c r="R275" s="79" t="s">
        <v>13</v>
      </c>
      <c r="S275" s="79" t="s">
        <v>14</v>
      </c>
      <c r="T275" s="9"/>
      <c r="U275" s="211"/>
    </row>
    <row r="276" spans="1:25" ht="15.75" thickBot="1">
      <c r="A276" s="59" t="s">
        <v>24</v>
      </c>
      <c r="B276" s="60">
        <v>16</v>
      </c>
      <c r="C276" s="11"/>
      <c r="D276" s="11"/>
      <c r="E276" s="11"/>
      <c r="F276" s="11"/>
      <c r="G276" s="62"/>
      <c r="H276" s="62"/>
      <c r="I276" s="62"/>
      <c r="J276" s="62"/>
      <c r="K276" s="11"/>
      <c r="L276" s="11"/>
      <c r="M276" s="11"/>
      <c r="N276" s="11"/>
      <c r="O276" s="11"/>
      <c r="P276" s="47"/>
      <c r="Q276" s="47"/>
      <c r="R276" s="47"/>
      <c r="S276" s="80"/>
    </row>
    <row r="277" spans="1:25" ht="175.5" customHeight="1">
      <c r="A277" s="126" t="s">
        <v>15</v>
      </c>
      <c r="B277" s="19" t="s">
        <v>483</v>
      </c>
      <c r="C277" s="48" t="s">
        <v>16</v>
      </c>
      <c r="D277" s="49">
        <v>160</v>
      </c>
      <c r="E277" s="50">
        <v>400</v>
      </c>
      <c r="F277" s="49">
        <v>320</v>
      </c>
      <c r="G277" s="27"/>
      <c r="H277" s="12"/>
      <c r="I277" s="12"/>
      <c r="J277" s="12"/>
      <c r="K277" s="100"/>
      <c r="L277" s="101"/>
      <c r="M277" s="102"/>
      <c r="N277" s="103"/>
      <c r="O277" s="104"/>
      <c r="P277" s="81">
        <f>ROUND(N277*L277,2)</f>
        <v>0</v>
      </c>
      <c r="Q277" s="81">
        <f t="shared" ref="Q277:Q278" si="75">ROUND(P277+P277*O277,2)</f>
        <v>0</v>
      </c>
      <c r="R277" s="81">
        <f>ROUND(M277*N277,2)</f>
        <v>0</v>
      </c>
      <c r="S277" s="81">
        <f t="shared" ref="S277:S278" si="76">ROUND(R277+R277*O277,2)</f>
        <v>0</v>
      </c>
      <c r="U277" s="204"/>
      <c r="V277" s="205"/>
      <c r="W277" s="205"/>
      <c r="X277" s="205"/>
    </row>
    <row r="278" spans="1:25" ht="174" customHeight="1">
      <c r="A278" s="126" t="s">
        <v>17</v>
      </c>
      <c r="B278" s="19" t="s">
        <v>494</v>
      </c>
      <c r="C278" s="48" t="s">
        <v>16</v>
      </c>
      <c r="D278" s="49">
        <v>8</v>
      </c>
      <c r="E278" s="50">
        <v>20</v>
      </c>
      <c r="F278" s="49">
        <v>20</v>
      </c>
      <c r="G278" s="27"/>
      <c r="H278" s="12"/>
      <c r="I278" s="12"/>
      <c r="J278" s="12"/>
      <c r="K278" s="100"/>
      <c r="L278" s="101"/>
      <c r="M278" s="102"/>
      <c r="N278" s="103"/>
      <c r="O278" s="104"/>
      <c r="P278" s="81">
        <f>ROUND(N278*L278,2)</f>
        <v>0</v>
      </c>
      <c r="Q278" s="81">
        <f t="shared" si="75"/>
        <v>0</v>
      </c>
      <c r="R278" s="81">
        <f>ROUND(M278*N278,2)</f>
        <v>0</v>
      </c>
      <c r="S278" s="81">
        <f t="shared" si="76"/>
        <v>0</v>
      </c>
      <c r="U278" s="204"/>
      <c r="V278" s="205"/>
      <c r="W278" s="205"/>
      <c r="X278" s="205"/>
    </row>
    <row r="279" spans="1:25">
      <c r="A279" s="126" t="s">
        <v>25</v>
      </c>
      <c r="B279" s="19" t="s">
        <v>100</v>
      </c>
      <c r="C279" s="48" t="s">
        <v>16</v>
      </c>
      <c r="D279" s="49">
        <v>1800</v>
      </c>
      <c r="E279" s="50">
        <v>4500</v>
      </c>
      <c r="F279" s="49">
        <v>3600</v>
      </c>
      <c r="G279" s="27"/>
      <c r="H279" s="12"/>
      <c r="I279" s="12"/>
      <c r="J279" s="12"/>
      <c r="K279" s="100"/>
      <c r="L279" s="101"/>
      <c r="M279" s="102"/>
      <c r="N279" s="103"/>
      <c r="O279" s="104"/>
      <c r="P279" s="81">
        <f>ROUND(N279*L279,2)</f>
        <v>0</v>
      </c>
      <c r="Q279" s="81">
        <f t="shared" ref="Q279:Q280" si="77">ROUND(P279+P279*O279,2)</f>
        <v>0</v>
      </c>
      <c r="R279" s="81">
        <f>ROUND(M279*N279,2)</f>
        <v>0</v>
      </c>
      <c r="S279" s="81">
        <f t="shared" ref="S279:S280" si="78">ROUND(R279+R279*O279,2)</f>
        <v>0</v>
      </c>
      <c r="U279" s="204"/>
      <c r="V279" s="205"/>
      <c r="W279" s="205"/>
      <c r="X279" s="205"/>
    </row>
    <row r="280" spans="1:25" ht="242.25" customHeight="1">
      <c r="A280" s="126" t="s">
        <v>29</v>
      </c>
      <c r="B280" s="19" t="s">
        <v>485</v>
      </c>
      <c r="C280" s="48" t="s">
        <v>16</v>
      </c>
      <c r="D280" s="49">
        <v>260</v>
      </c>
      <c r="E280" s="50">
        <v>650</v>
      </c>
      <c r="F280" s="49">
        <v>520</v>
      </c>
      <c r="G280" s="27"/>
      <c r="H280" s="12"/>
      <c r="I280" s="12"/>
      <c r="J280" s="12"/>
      <c r="K280" s="100"/>
      <c r="L280" s="101"/>
      <c r="M280" s="102"/>
      <c r="N280" s="103"/>
      <c r="O280" s="104"/>
      <c r="P280" s="81">
        <f>ROUND(N280*L280,2)</f>
        <v>0</v>
      </c>
      <c r="Q280" s="81">
        <f t="shared" si="77"/>
        <v>0</v>
      </c>
      <c r="R280" s="81">
        <f>ROUND(M280*N280,2)</f>
        <v>0</v>
      </c>
      <c r="S280" s="81">
        <f t="shared" si="78"/>
        <v>0</v>
      </c>
      <c r="U280" s="204"/>
      <c r="V280" s="205"/>
      <c r="W280" s="205"/>
      <c r="X280" s="205"/>
    </row>
    <row r="281" spans="1:25" ht="81" customHeight="1" thickBot="1">
      <c r="A281" s="126" t="s">
        <v>30</v>
      </c>
      <c r="B281" s="19" t="s">
        <v>484</v>
      </c>
      <c r="C281" s="48" t="s">
        <v>16</v>
      </c>
      <c r="D281" s="49">
        <v>80</v>
      </c>
      <c r="E281" s="50">
        <v>200</v>
      </c>
      <c r="F281" s="49">
        <v>160</v>
      </c>
      <c r="G281" s="27"/>
      <c r="H281" s="12"/>
      <c r="I281" s="12"/>
      <c r="J281" s="12"/>
      <c r="K281" s="100"/>
      <c r="L281" s="101"/>
      <c r="M281" s="102"/>
      <c r="N281" s="103"/>
      <c r="O281" s="104"/>
      <c r="P281" s="81">
        <f>ROUND(N281*L281,2)</f>
        <v>0</v>
      </c>
      <c r="Q281" s="81">
        <f t="shared" ref="Q281" si="79">ROUND(P281+P281*O281,2)</f>
        <v>0</v>
      </c>
      <c r="R281" s="81">
        <f>ROUND(M281*N281,2)</f>
        <v>0</v>
      </c>
      <c r="S281" s="81">
        <f t="shared" ref="S281" si="80">ROUND(R281+R281*O281,2)</f>
        <v>0</v>
      </c>
      <c r="U281" s="204"/>
      <c r="V281" s="205"/>
      <c r="W281" s="205"/>
      <c r="X281" s="205"/>
    </row>
    <row r="282" spans="1:25" ht="15.75" thickBot="1">
      <c r="A282" s="125"/>
      <c r="B282" s="117"/>
      <c r="C282" s="13"/>
      <c r="D282" s="13"/>
      <c r="E282" s="13"/>
      <c r="F282" s="13"/>
      <c r="G282" s="14"/>
      <c r="H282" s="14"/>
      <c r="I282" s="14"/>
      <c r="J282" s="14"/>
      <c r="K282" s="13"/>
      <c r="L282" s="13"/>
      <c r="M282" s="13"/>
      <c r="N282" s="14"/>
      <c r="O282" s="15" t="s">
        <v>18</v>
      </c>
      <c r="P282" s="82">
        <f>SUM(P277:P281)</f>
        <v>0</v>
      </c>
      <c r="Q282" s="82">
        <f>SUM(Q277:Q281)</f>
        <v>0</v>
      </c>
      <c r="R282" s="82">
        <f>SUM(R277:R281)</f>
        <v>0</v>
      </c>
      <c r="S282" s="83">
        <f>SUM(S277:S281)</f>
        <v>0</v>
      </c>
      <c r="U282" s="209"/>
      <c r="V282" s="210"/>
      <c r="W282" s="210"/>
      <c r="X282" s="210"/>
    </row>
    <row r="283" spans="1:25" ht="15.75" customHeight="1" thickBot="1">
      <c r="A283" s="9"/>
      <c r="B283" s="235" t="s">
        <v>348</v>
      </c>
      <c r="C283" s="235"/>
      <c r="D283" s="235"/>
      <c r="E283" s="235"/>
      <c r="F283" s="235"/>
      <c r="G283" s="235"/>
      <c r="H283" s="235"/>
      <c r="I283" s="235"/>
      <c r="J283" s="235"/>
      <c r="K283" s="235"/>
      <c r="L283" s="235"/>
      <c r="M283" s="235"/>
      <c r="N283" s="16"/>
      <c r="O283" s="17"/>
      <c r="P283" s="51"/>
      <c r="Q283" s="51"/>
      <c r="R283" s="51"/>
      <c r="S283" s="51"/>
    </row>
    <row r="284" spans="1:25" ht="15.75" thickBot="1">
      <c r="A284" s="9"/>
      <c r="B284" s="235"/>
      <c r="C284" s="235"/>
      <c r="D284" s="235"/>
      <c r="E284" s="235"/>
      <c r="F284" s="235"/>
      <c r="G284" s="235"/>
      <c r="H284" s="235"/>
      <c r="I284" s="235"/>
      <c r="J284" s="235"/>
      <c r="K284" s="235"/>
      <c r="L284" s="235"/>
      <c r="M284" s="235"/>
      <c r="N284" s="16"/>
      <c r="O284" s="13"/>
      <c r="P284" s="84"/>
      <c r="Q284" s="85" t="s">
        <v>24</v>
      </c>
      <c r="R284" s="86">
        <v>16</v>
      </c>
      <c r="S284" s="87"/>
    </row>
    <row r="285" spans="1:25" ht="39" thickBot="1">
      <c r="A285" s="9"/>
      <c r="B285" s="235"/>
      <c r="C285" s="235"/>
      <c r="D285" s="235"/>
      <c r="E285" s="235"/>
      <c r="F285" s="235"/>
      <c r="G285" s="235"/>
      <c r="H285" s="235"/>
      <c r="I285" s="235"/>
      <c r="J285" s="235"/>
      <c r="K285" s="235"/>
      <c r="L285" s="235"/>
      <c r="M285" s="235"/>
      <c r="N285" s="16"/>
      <c r="O285" s="13"/>
      <c r="P285" s="88" t="s">
        <v>19</v>
      </c>
      <c r="Q285" s="88" t="s">
        <v>20</v>
      </c>
      <c r="R285" s="89" t="s">
        <v>13</v>
      </c>
      <c r="S285" s="88" t="s">
        <v>21</v>
      </c>
    </row>
    <row r="286" spans="1:25" ht="15.75" thickBot="1">
      <c r="A286" s="9"/>
      <c r="B286" s="235"/>
      <c r="C286" s="235"/>
      <c r="D286" s="235"/>
      <c r="E286" s="235"/>
      <c r="F286" s="235"/>
      <c r="G286" s="235"/>
      <c r="H286" s="235"/>
      <c r="I286" s="235"/>
      <c r="J286" s="235"/>
      <c r="K286" s="235"/>
      <c r="L286" s="235"/>
      <c r="M286" s="235"/>
      <c r="N286" s="16"/>
      <c r="O286" s="13"/>
      <c r="P286" s="90">
        <f>P282</f>
        <v>0</v>
      </c>
      <c r="Q286" s="69">
        <f>Q282</f>
        <v>0</v>
      </c>
      <c r="R286" s="69">
        <f>R282</f>
        <v>0</v>
      </c>
      <c r="S286" s="70">
        <f>S282</f>
        <v>0</v>
      </c>
    </row>
    <row r="287" spans="1:25">
      <c r="P287" s="52"/>
      <c r="Q287" s="52"/>
      <c r="R287" s="52"/>
      <c r="S287" s="52"/>
    </row>
    <row r="288" spans="1:25">
      <c r="P288" s="52"/>
      <c r="Q288" s="52"/>
      <c r="R288" s="52"/>
      <c r="S288" s="52"/>
    </row>
    <row r="289" spans="1:25">
      <c r="P289" s="52"/>
      <c r="Q289" s="52"/>
      <c r="R289" s="52"/>
      <c r="S289" s="52"/>
    </row>
    <row r="290" spans="1:25">
      <c r="P290" s="52"/>
      <c r="Q290" s="52"/>
      <c r="R290" s="52"/>
      <c r="S290" s="52"/>
    </row>
    <row r="291" spans="1:25" s="1" customFormat="1">
      <c r="A291" s="115"/>
      <c r="B291" s="115"/>
      <c r="C291" s="72"/>
      <c r="D291" s="73" t="s">
        <v>22</v>
      </c>
      <c r="E291" s="73"/>
      <c r="F291" s="74"/>
      <c r="G291" s="115"/>
      <c r="H291" s="115"/>
      <c r="I291" s="115"/>
      <c r="J291" s="115"/>
      <c r="K291" s="2"/>
      <c r="L291" s="3"/>
      <c r="M291" s="4" t="s">
        <v>23</v>
      </c>
      <c r="N291" s="3"/>
      <c r="O291" s="5"/>
      <c r="P291" s="91"/>
      <c r="Q291" s="91"/>
      <c r="R291" s="91"/>
      <c r="S291" s="91"/>
      <c r="U291" s="204"/>
      <c r="V291" s="205"/>
      <c r="W291" s="205"/>
      <c r="X291" s="205"/>
      <c r="Y291" s="205"/>
    </row>
    <row r="292" spans="1:25" ht="62.25" customHeight="1" thickBot="1">
      <c r="A292" s="123" t="s">
        <v>0</v>
      </c>
      <c r="B292" s="116" t="s">
        <v>1</v>
      </c>
      <c r="C292" s="75" t="s">
        <v>2</v>
      </c>
      <c r="D292" s="76" t="s">
        <v>3</v>
      </c>
      <c r="E292" s="76" t="s">
        <v>4</v>
      </c>
      <c r="F292" s="77" t="s">
        <v>5</v>
      </c>
      <c r="G292" s="123" t="s">
        <v>6</v>
      </c>
      <c r="H292" s="131" t="s">
        <v>648</v>
      </c>
      <c r="I292" s="132" t="s">
        <v>7</v>
      </c>
      <c r="J292" s="132" t="s">
        <v>8</v>
      </c>
      <c r="K292" s="6" t="s">
        <v>632</v>
      </c>
      <c r="L292" s="7" t="s">
        <v>630</v>
      </c>
      <c r="M292" s="7" t="s">
        <v>631</v>
      </c>
      <c r="N292" s="8" t="s">
        <v>9</v>
      </c>
      <c r="O292" s="6" t="s">
        <v>10</v>
      </c>
      <c r="P292" s="78" t="s">
        <v>11</v>
      </c>
      <c r="Q292" s="78" t="s">
        <v>12</v>
      </c>
      <c r="R292" s="79" t="s">
        <v>13</v>
      </c>
      <c r="S292" s="79" t="s">
        <v>14</v>
      </c>
      <c r="T292" s="9"/>
      <c r="U292" s="211"/>
    </row>
    <row r="293" spans="1:25" ht="15.75" thickBot="1">
      <c r="A293" s="59" t="s">
        <v>24</v>
      </c>
      <c r="B293" s="60">
        <v>17</v>
      </c>
      <c r="C293" s="11"/>
      <c r="D293" s="11"/>
      <c r="E293" s="11"/>
      <c r="F293" s="11"/>
      <c r="G293" s="62"/>
      <c r="H293" s="62"/>
      <c r="I293" s="62"/>
      <c r="J293" s="62"/>
      <c r="K293" s="11"/>
      <c r="L293" s="11"/>
      <c r="M293" s="11"/>
      <c r="N293" s="11"/>
      <c r="O293" s="11"/>
      <c r="P293" s="47"/>
      <c r="Q293" s="47"/>
      <c r="R293" s="47"/>
      <c r="S293" s="80"/>
    </row>
    <row r="294" spans="1:25" ht="64.5" thickBot="1">
      <c r="A294" s="126" t="s">
        <v>15</v>
      </c>
      <c r="B294" s="19" t="s">
        <v>101</v>
      </c>
      <c r="C294" s="48" t="s">
        <v>46</v>
      </c>
      <c r="D294" s="49">
        <v>10</v>
      </c>
      <c r="E294" s="50">
        <v>50</v>
      </c>
      <c r="F294" s="49">
        <v>40</v>
      </c>
      <c r="G294" s="27"/>
      <c r="H294" s="12"/>
      <c r="I294" s="12"/>
      <c r="J294" s="12"/>
      <c r="K294" s="100"/>
      <c r="L294" s="101"/>
      <c r="M294" s="102"/>
      <c r="N294" s="103"/>
      <c r="O294" s="104"/>
      <c r="P294" s="81">
        <f>ROUND(N294*L294,2)</f>
        <v>0</v>
      </c>
      <c r="Q294" s="81">
        <f t="shared" ref="Q294" si="81">ROUND(P294+P294*O294,2)</f>
        <v>0</v>
      </c>
      <c r="R294" s="81">
        <f>ROUND(M294*N294,2)</f>
        <v>0</v>
      </c>
      <c r="S294" s="81">
        <f t="shared" ref="S294" si="82">ROUND(R294+R294*O294,2)</f>
        <v>0</v>
      </c>
      <c r="U294" s="204"/>
      <c r="V294" s="205"/>
      <c r="W294" s="205"/>
      <c r="X294" s="205"/>
    </row>
    <row r="295" spans="1:25" ht="15.75" thickBot="1">
      <c r="A295" s="125"/>
      <c r="B295" s="117"/>
      <c r="C295" s="13"/>
      <c r="D295" s="13"/>
      <c r="E295" s="13"/>
      <c r="F295" s="13"/>
      <c r="G295" s="14"/>
      <c r="H295" s="14"/>
      <c r="I295" s="14"/>
      <c r="J295" s="14"/>
      <c r="K295" s="13"/>
      <c r="L295" s="13"/>
      <c r="M295" s="13"/>
      <c r="N295" s="14"/>
      <c r="O295" s="15" t="s">
        <v>18</v>
      </c>
      <c r="P295" s="82">
        <f>SUM(P294:P294)</f>
        <v>0</v>
      </c>
      <c r="Q295" s="82">
        <f>SUM(Q294:Q294)</f>
        <v>0</v>
      </c>
      <c r="R295" s="82">
        <f>SUM(R294:R294)</f>
        <v>0</v>
      </c>
      <c r="S295" s="83">
        <f>SUM(S294:S294)</f>
        <v>0</v>
      </c>
      <c r="U295" s="209"/>
      <c r="V295" s="210"/>
      <c r="W295" s="210"/>
      <c r="X295" s="210"/>
    </row>
    <row r="296" spans="1:25" ht="15.75" customHeight="1" thickBot="1">
      <c r="A296" s="9"/>
      <c r="B296" s="235" t="s">
        <v>348</v>
      </c>
      <c r="C296" s="235"/>
      <c r="D296" s="235"/>
      <c r="E296" s="235"/>
      <c r="F296" s="235"/>
      <c r="G296" s="235"/>
      <c r="H296" s="235"/>
      <c r="I296" s="235"/>
      <c r="J296" s="235"/>
      <c r="K296" s="235"/>
      <c r="L296" s="235"/>
      <c r="M296" s="235"/>
      <c r="N296" s="16"/>
      <c r="O296" s="17"/>
      <c r="P296" s="51"/>
      <c r="Q296" s="51"/>
      <c r="R296" s="51"/>
      <c r="S296" s="51"/>
    </row>
    <row r="297" spans="1:25" ht="15.75" thickBot="1">
      <c r="A297" s="9"/>
      <c r="B297" s="235"/>
      <c r="C297" s="235"/>
      <c r="D297" s="235"/>
      <c r="E297" s="235"/>
      <c r="F297" s="235"/>
      <c r="G297" s="235"/>
      <c r="H297" s="235"/>
      <c r="I297" s="235"/>
      <c r="J297" s="235"/>
      <c r="K297" s="235"/>
      <c r="L297" s="235"/>
      <c r="M297" s="235"/>
      <c r="N297" s="16"/>
      <c r="O297" s="13"/>
      <c r="P297" s="84"/>
      <c r="Q297" s="85" t="s">
        <v>24</v>
      </c>
      <c r="R297" s="86">
        <v>17</v>
      </c>
      <c r="S297" s="87"/>
    </row>
    <row r="298" spans="1:25" ht="39" thickBot="1">
      <c r="A298" s="9"/>
      <c r="B298" s="235"/>
      <c r="C298" s="235"/>
      <c r="D298" s="235"/>
      <c r="E298" s="235"/>
      <c r="F298" s="235"/>
      <c r="G298" s="235"/>
      <c r="H298" s="235"/>
      <c r="I298" s="235"/>
      <c r="J298" s="235"/>
      <c r="K298" s="235"/>
      <c r="L298" s="235"/>
      <c r="M298" s="235"/>
      <c r="N298" s="16"/>
      <c r="O298" s="13"/>
      <c r="P298" s="88" t="s">
        <v>19</v>
      </c>
      <c r="Q298" s="88" t="s">
        <v>20</v>
      </c>
      <c r="R298" s="89" t="s">
        <v>13</v>
      </c>
      <c r="S298" s="88" t="s">
        <v>21</v>
      </c>
    </row>
    <row r="299" spans="1:25" ht="15.75" thickBot="1">
      <c r="A299" s="9"/>
      <c r="B299" s="235"/>
      <c r="C299" s="235"/>
      <c r="D299" s="235"/>
      <c r="E299" s="235"/>
      <c r="F299" s="235"/>
      <c r="G299" s="235"/>
      <c r="H299" s="235"/>
      <c r="I299" s="235"/>
      <c r="J299" s="235"/>
      <c r="K299" s="235"/>
      <c r="L299" s="235"/>
      <c r="M299" s="235"/>
      <c r="N299" s="16"/>
      <c r="O299" s="13"/>
      <c r="P299" s="90">
        <f>P295</f>
        <v>0</v>
      </c>
      <c r="Q299" s="69">
        <f>Q295</f>
        <v>0</v>
      </c>
      <c r="R299" s="69">
        <f>R295</f>
        <v>0</v>
      </c>
      <c r="S299" s="70">
        <f>S295</f>
        <v>0</v>
      </c>
    </row>
    <row r="300" spans="1:25">
      <c r="P300" s="52"/>
      <c r="Q300" s="52"/>
      <c r="R300" s="52"/>
      <c r="S300" s="52"/>
    </row>
    <row r="301" spans="1:25">
      <c r="P301" s="52"/>
      <c r="Q301" s="52"/>
      <c r="R301" s="52"/>
      <c r="S301" s="52"/>
    </row>
    <row r="302" spans="1:25">
      <c r="P302" s="52"/>
      <c r="Q302" s="52"/>
      <c r="R302" s="52"/>
      <c r="S302" s="52"/>
    </row>
    <row r="303" spans="1:25">
      <c r="P303" s="52"/>
      <c r="Q303" s="52"/>
      <c r="R303" s="52"/>
      <c r="S303" s="52"/>
    </row>
    <row r="304" spans="1:25" s="1" customFormat="1">
      <c r="A304" s="115"/>
      <c r="B304" s="115"/>
      <c r="C304" s="72"/>
      <c r="D304" s="73" t="s">
        <v>22</v>
      </c>
      <c r="E304" s="73"/>
      <c r="F304" s="74"/>
      <c r="G304" s="115"/>
      <c r="H304" s="115"/>
      <c r="I304" s="115"/>
      <c r="J304" s="115"/>
      <c r="K304" s="2"/>
      <c r="L304" s="3"/>
      <c r="M304" s="4" t="s">
        <v>23</v>
      </c>
      <c r="N304" s="3"/>
      <c r="O304" s="5"/>
      <c r="P304" s="91"/>
      <c r="Q304" s="91"/>
      <c r="R304" s="91"/>
      <c r="S304" s="91"/>
      <c r="U304" s="204"/>
      <c r="V304" s="205"/>
      <c r="W304" s="205"/>
      <c r="X304" s="205"/>
      <c r="Y304" s="205"/>
    </row>
    <row r="305" spans="1:25" ht="57" customHeight="1" thickBot="1">
      <c r="A305" s="123" t="s">
        <v>0</v>
      </c>
      <c r="B305" s="116" t="s">
        <v>1</v>
      </c>
      <c r="C305" s="75" t="s">
        <v>2</v>
      </c>
      <c r="D305" s="76" t="s">
        <v>3</v>
      </c>
      <c r="E305" s="76" t="s">
        <v>4</v>
      </c>
      <c r="F305" s="77" t="s">
        <v>5</v>
      </c>
      <c r="G305" s="123" t="s">
        <v>6</v>
      </c>
      <c r="H305" s="131" t="s">
        <v>648</v>
      </c>
      <c r="I305" s="132" t="s">
        <v>7</v>
      </c>
      <c r="J305" s="132" t="s">
        <v>8</v>
      </c>
      <c r="K305" s="6" t="s">
        <v>632</v>
      </c>
      <c r="L305" s="7" t="s">
        <v>630</v>
      </c>
      <c r="M305" s="7" t="s">
        <v>631</v>
      </c>
      <c r="N305" s="8" t="s">
        <v>9</v>
      </c>
      <c r="O305" s="6" t="s">
        <v>10</v>
      </c>
      <c r="P305" s="78" t="s">
        <v>11</v>
      </c>
      <c r="Q305" s="78" t="s">
        <v>12</v>
      </c>
      <c r="R305" s="79" t="s">
        <v>13</v>
      </c>
      <c r="S305" s="79" t="s">
        <v>14</v>
      </c>
      <c r="T305" s="9"/>
      <c r="U305" s="211"/>
    </row>
    <row r="306" spans="1:25" ht="15.75" thickBot="1">
      <c r="A306" s="59" t="s">
        <v>24</v>
      </c>
      <c r="B306" s="60">
        <v>18</v>
      </c>
      <c r="C306" s="11"/>
      <c r="D306" s="11"/>
      <c r="E306" s="11"/>
      <c r="F306" s="11"/>
      <c r="G306" s="62"/>
      <c r="H306" s="62"/>
      <c r="I306" s="62"/>
      <c r="J306" s="62"/>
      <c r="K306" s="11"/>
      <c r="L306" s="11"/>
      <c r="M306" s="11"/>
      <c r="N306" s="11"/>
      <c r="O306" s="11"/>
      <c r="P306" s="47"/>
      <c r="Q306" s="47"/>
      <c r="R306" s="47"/>
      <c r="S306" s="80"/>
    </row>
    <row r="307" spans="1:25" ht="170.25" customHeight="1">
      <c r="A307" s="126" t="s">
        <v>15</v>
      </c>
      <c r="B307" s="19" t="s">
        <v>102</v>
      </c>
      <c r="C307" s="48" t="s">
        <v>16</v>
      </c>
      <c r="D307" s="49">
        <v>800</v>
      </c>
      <c r="E307" s="50">
        <v>2000</v>
      </c>
      <c r="F307" s="49">
        <v>1600</v>
      </c>
      <c r="G307" s="27"/>
      <c r="H307" s="12"/>
      <c r="I307" s="12"/>
      <c r="J307" s="12"/>
      <c r="K307" s="100"/>
      <c r="L307" s="101"/>
      <c r="M307" s="102"/>
      <c r="N307" s="103"/>
      <c r="O307" s="104"/>
      <c r="P307" s="81">
        <f>ROUND(N307*L307,2)</f>
        <v>0</v>
      </c>
      <c r="Q307" s="81">
        <f t="shared" ref="Q307" si="83">ROUND(P307+P307*O307,2)</f>
        <v>0</v>
      </c>
      <c r="R307" s="81">
        <f>ROUND(M307*N307,2)</f>
        <v>0</v>
      </c>
      <c r="S307" s="81">
        <f t="shared" ref="S307" si="84">ROUND(R307+R307*O307,2)</f>
        <v>0</v>
      </c>
      <c r="U307" s="204"/>
      <c r="V307" s="205"/>
      <c r="W307" s="205"/>
      <c r="X307" s="205"/>
    </row>
    <row r="308" spans="1:25" ht="68.25" customHeight="1" thickBot="1">
      <c r="A308" s="126" t="s">
        <v>17</v>
      </c>
      <c r="B308" s="19" t="s">
        <v>103</v>
      </c>
      <c r="C308" s="48" t="s">
        <v>16</v>
      </c>
      <c r="D308" s="49">
        <v>10000</v>
      </c>
      <c r="E308" s="50">
        <v>25000</v>
      </c>
      <c r="F308" s="49">
        <v>20000</v>
      </c>
      <c r="G308" s="27"/>
      <c r="H308" s="12"/>
      <c r="I308" s="12"/>
      <c r="J308" s="12"/>
      <c r="K308" s="100"/>
      <c r="L308" s="101"/>
      <c r="M308" s="102"/>
      <c r="N308" s="103"/>
      <c r="O308" s="104"/>
      <c r="P308" s="81">
        <f>ROUND(N308*L308,2)</f>
        <v>0</v>
      </c>
      <c r="Q308" s="81">
        <f t="shared" ref="Q308" si="85">ROUND(P308+P308*O308,2)</f>
        <v>0</v>
      </c>
      <c r="R308" s="81">
        <f>ROUND(M308*N308,2)</f>
        <v>0</v>
      </c>
      <c r="S308" s="81">
        <f t="shared" ref="S308" si="86">ROUND(R308+R308*O308,2)</f>
        <v>0</v>
      </c>
      <c r="U308" s="204"/>
      <c r="V308" s="205"/>
      <c r="W308" s="205"/>
      <c r="X308" s="205"/>
    </row>
    <row r="309" spans="1:25" ht="15.75" thickBot="1">
      <c r="A309" s="125"/>
      <c r="B309" s="117"/>
      <c r="C309" s="13"/>
      <c r="D309" s="13"/>
      <c r="E309" s="13"/>
      <c r="F309" s="13"/>
      <c r="G309" s="14"/>
      <c r="H309" s="14"/>
      <c r="I309" s="14"/>
      <c r="J309" s="14"/>
      <c r="K309" s="13"/>
      <c r="L309" s="13"/>
      <c r="M309" s="13"/>
      <c r="N309" s="14"/>
      <c r="O309" s="15" t="s">
        <v>18</v>
      </c>
      <c r="P309" s="82">
        <f>SUM(P307:P308)</f>
        <v>0</v>
      </c>
      <c r="Q309" s="82">
        <f>SUM(Q307:Q308)</f>
        <v>0</v>
      </c>
      <c r="R309" s="82">
        <f>SUM(R307:R308)</f>
        <v>0</v>
      </c>
      <c r="S309" s="83">
        <f>SUM(S307:S308)</f>
        <v>0</v>
      </c>
      <c r="U309" s="209"/>
      <c r="V309" s="210"/>
      <c r="W309" s="210"/>
      <c r="X309" s="210"/>
    </row>
    <row r="310" spans="1:25" ht="15.75" customHeight="1" thickBot="1">
      <c r="A310" s="9"/>
      <c r="B310" s="235" t="s">
        <v>348</v>
      </c>
      <c r="C310" s="235"/>
      <c r="D310" s="235"/>
      <c r="E310" s="235"/>
      <c r="F310" s="235"/>
      <c r="G310" s="235"/>
      <c r="H310" s="235"/>
      <c r="I310" s="235"/>
      <c r="J310" s="235"/>
      <c r="K310" s="235"/>
      <c r="L310" s="235"/>
      <c r="M310" s="235"/>
      <c r="N310" s="16"/>
      <c r="O310" s="17"/>
      <c r="P310" s="51"/>
      <c r="Q310" s="51"/>
      <c r="R310" s="51"/>
      <c r="S310" s="51"/>
    </row>
    <row r="311" spans="1:25" ht="15.75" thickBot="1">
      <c r="A311" s="9"/>
      <c r="B311" s="235"/>
      <c r="C311" s="235"/>
      <c r="D311" s="235"/>
      <c r="E311" s="235"/>
      <c r="F311" s="235"/>
      <c r="G311" s="235"/>
      <c r="H311" s="235"/>
      <c r="I311" s="235"/>
      <c r="J311" s="235"/>
      <c r="K311" s="235"/>
      <c r="L311" s="235"/>
      <c r="M311" s="235"/>
      <c r="N311" s="16"/>
      <c r="O311" s="13"/>
      <c r="P311" s="84"/>
      <c r="Q311" s="85" t="s">
        <v>24</v>
      </c>
      <c r="R311" s="86">
        <v>18</v>
      </c>
      <c r="S311" s="87"/>
    </row>
    <row r="312" spans="1:25" ht="39" thickBot="1">
      <c r="A312" s="9"/>
      <c r="B312" s="235"/>
      <c r="C312" s="235"/>
      <c r="D312" s="235"/>
      <c r="E312" s="235"/>
      <c r="F312" s="235"/>
      <c r="G312" s="235"/>
      <c r="H312" s="235"/>
      <c r="I312" s="235"/>
      <c r="J312" s="235"/>
      <c r="K312" s="235"/>
      <c r="L312" s="235"/>
      <c r="M312" s="235"/>
      <c r="N312" s="16"/>
      <c r="O312" s="13"/>
      <c r="P312" s="88" t="s">
        <v>19</v>
      </c>
      <c r="Q312" s="88" t="s">
        <v>20</v>
      </c>
      <c r="R312" s="89" t="s">
        <v>13</v>
      </c>
      <c r="S312" s="88" t="s">
        <v>21</v>
      </c>
    </row>
    <row r="313" spans="1:25" ht="15.75" thickBot="1">
      <c r="A313" s="9"/>
      <c r="B313" s="235"/>
      <c r="C313" s="235"/>
      <c r="D313" s="235"/>
      <c r="E313" s="235"/>
      <c r="F313" s="235"/>
      <c r="G313" s="235"/>
      <c r="H313" s="235"/>
      <c r="I313" s="235"/>
      <c r="J313" s="235"/>
      <c r="K313" s="235"/>
      <c r="L313" s="235"/>
      <c r="M313" s="235"/>
      <c r="N313" s="16"/>
      <c r="O313" s="13"/>
      <c r="P313" s="90">
        <f>P309</f>
        <v>0</v>
      </c>
      <c r="Q313" s="69">
        <f>Q309</f>
        <v>0</v>
      </c>
      <c r="R313" s="69">
        <f>R309</f>
        <v>0</v>
      </c>
      <c r="S313" s="70">
        <f>S309</f>
        <v>0</v>
      </c>
    </row>
    <row r="314" spans="1:25">
      <c r="P314" s="52"/>
      <c r="Q314" s="52"/>
      <c r="R314" s="52"/>
      <c r="S314" s="52"/>
    </row>
    <row r="315" spans="1:25">
      <c r="P315" s="52"/>
      <c r="Q315" s="52"/>
      <c r="R315" s="52"/>
      <c r="S315" s="52"/>
    </row>
    <row r="316" spans="1:25">
      <c r="P316" s="52"/>
      <c r="Q316" s="52"/>
      <c r="R316" s="52"/>
      <c r="S316" s="52"/>
    </row>
    <row r="317" spans="1:25">
      <c r="P317" s="52"/>
      <c r="Q317" s="52"/>
      <c r="R317" s="52"/>
      <c r="S317" s="52"/>
    </row>
    <row r="318" spans="1:25" s="1" customFormat="1">
      <c r="A318" s="115"/>
      <c r="B318" s="115"/>
      <c r="C318" s="72"/>
      <c r="D318" s="73" t="s">
        <v>22</v>
      </c>
      <c r="E318" s="73"/>
      <c r="F318" s="74"/>
      <c r="G318" s="115"/>
      <c r="H318" s="115"/>
      <c r="I318" s="115"/>
      <c r="J318" s="115"/>
      <c r="K318" s="2"/>
      <c r="L318" s="3"/>
      <c r="M318" s="4" t="s">
        <v>23</v>
      </c>
      <c r="N318" s="3"/>
      <c r="O318" s="5"/>
      <c r="P318" s="91"/>
      <c r="Q318" s="91"/>
      <c r="R318" s="91"/>
      <c r="S318" s="91"/>
      <c r="U318" s="204"/>
      <c r="V318" s="205"/>
      <c r="W318" s="205"/>
      <c r="X318" s="205"/>
      <c r="Y318" s="205"/>
    </row>
    <row r="319" spans="1:25" ht="57" customHeight="1" thickBot="1">
      <c r="A319" s="123" t="s">
        <v>0</v>
      </c>
      <c r="B319" s="116" t="s">
        <v>1</v>
      </c>
      <c r="C319" s="75" t="s">
        <v>2</v>
      </c>
      <c r="D319" s="76" t="s">
        <v>3</v>
      </c>
      <c r="E319" s="76" t="s">
        <v>4</v>
      </c>
      <c r="F319" s="77" t="s">
        <v>5</v>
      </c>
      <c r="G319" s="123" t="s">
        <v>6</v>
      </c>
      <c r="H319" s="131" t="s">
        <v>648</v>
      </c>
      <c r="I319" s="132" t="s">
        <v>7</v>
      </c>
      <c r="J319" s="132" t="s">
        <v>8</v>
      </c>
      <c r="K319" s="6" t="s">
        <v>632</v>
      </c>
      <c r="L319" s="7" t="s">
        <v>630</v>
      </c>
      <c r="M319" s="7" t="s">
        <v>631</v>
      </c>
      <c r="N319" s="8" t="s">
        <v>9</v>
      </c>
      <c r="O319" s="6" t="s">
        <v>10</v>
      </c>
      <c r="P319" s="78" t="s">
        <v>11</v>
      </c>
      <c r="Q319" s="78" t="s">
        <v>12</v>
      </c>
      <c r="R319" s="79" t="s">
        <v>13</v>
      </c>
      <c r="S319" s="79" t="s">
        <v>14</v>
      </c>
      <c r="T319" s="9"/>
      <c r="U319" s="211"/>
    </row>
    <row r="320" spans="1:25" ht="15.75" thickBot="1">
      <c r="A320" s="59" t="s">
        <v>24</v>
      </c>
      <c r="B320" s="60">
        <v>19</v>
      </c>
      <c r="C320" s="11"/>
      <c r="D320" s="11"/>
      <c r="E320" s="11"/>
      <c r="F320" s="11"/>
      <c r="G320" s="62"/>
      <c r="H320" s="62"/>
      <c r="I320" s="62"/>
      <c r="J320" s="62"/>
      <c r="K320" s="11"/>
      <c r="L320" s="11"/>
      <c r="M320" s="11"/>
      <c r="N320" s="11"/>
      <c r="O320" s="11"/>
      <c r="P320" s="47"/>
      <c r="Q320" s="47"/>
      <c r="R320" s="47"/>
      <c r="S320" s="80"/>
    </row>
    <row r="321" spans="1:24" ht="200.25" customHeight="1">
      <c r="A321" s="126" t="s">
        <v>15</v>
      </c>
      <c r="B321" s="19" t="s">
        <v>583</v>
      </c>
      <c r="C321" s="48" t="s">
        <v>16</v>
      </c>
      <c r="D321" s="49">
        <v>20000</v>
      </c>
      <c r="E321" s="50">
        <v>50000</v>
      </c>
      <c r="F321" s="49">
        <v>40000</v>
      </c>
      <c r="G321" s="27"/>
      <c r="H321" s="12"/>
      <c r="I321" s="12"/>
      <c r="J321" s="12"/>
      <c r="K321" s="100"/>
      <c r="L321" s="101"/>
      <c r="M321" s="102"/>
      <c r="N321" s="103"/>
      <c r="O321" s="104"/>
      <c r="P321" s="81">
        <f t="shared" ref="P321:P330" si="87">ROUND(N321*L321,2)</f>
        <v>0</v>
      </c>
      <c r="Q321" s="81">
        <f t="shared" ref="Q321:Q322" si="88">ROUND(P321+P321*O321,2)</f>
        <v>0</v>
      </c>
      <c r="R321" s="81">
        <f t="shared" ref="R321:R330" si="89">ROUND(M321*N321,2)</f>
        <v>0</v>
      </c>
      <c r="S321" s="81">
        <f t="shared" ref="S321:S322" si="90">ROUND(R321+R321*O321,2)</f>
        <v>0</v>
      </c>
      <c r="U321" s="204"/>
      <c r="V321" s="205"/>
      <c r="W321" s="205"/>
      <c r="X321" s="205"/>
    </row>
    <row r="322" spans="1:24" ht="261.75" customHeight="1">
      <c r="A322" s="126" t="s">
        <v>17</v>
      </c>
      <c r="B322" s="19" t="s">
        <v>584</v>
      </c>
      <c r="C322" s="48" t="s">
        <v>16</v>
      </c>
      <c r="D322" s="49">
        <v>34000</v>
      </c>
      <c r="E322" s="50">
        <v>85000</v>
      </c>
      <c r="F322" s="49">
        <v>68000</v>
      </c>
      <c r="G322" s="27"/>
      <c r="H322" s="12"/>
      <c r="I322" s="12"/>
      <c r="J322" s="12"/>
      <c r="K322" s="100"/>
      <c r="L322" s="101"/>
      <c r="M322" s="102"/>
      <c r="N322" s="103"/>
      <c r="O322" s="104"/>
      <c r="P322" s="81">
        <f t="shared" si="87"/>
        <v>0</v>
      </c>
      <c r="Q322" s="81">
        <f t="shared" si="88"/>
        <v>0</v>
      </c>
      <c r="R322" s="81">
        <f t="shared" si="89"/>
        <v>0</v>
      </c>
      <c r="S322" s="81">
        <f t="shared" si="90"/>
        <v>0</v>
      </c>
      <c r="U322" s="204"/>
      <c r="V322" s="205"/>
      <c r="W322" s="205"/>
      <c r="X322" s="205"/>
    </row>
    <row r="323" spans="1:24" ht="156" customHeight="1">
      <c r="A323" s="126" t="s">
        <v>25</v>
      </c>
      <c r="B323" s="19" t="s">
        <v>495</v>
      </c>
      <c r="C323" s="48" t="s">
        <v>16</v>
      </c>
      <c r="D323" s="49">
        <v>100</v>
      </c>
      <c r="E323" s="50">
        <v>400</v>
      </c>
      <c r="F323" s="49">
        <v>400</v>
      </c>
      <c r="G323" s="27"/>
      <c r="H323" s="12"/>
      <c r="I323" s="12"/>
      <c r="J323" s="12"/>
      <c r="K323" s="100"/>
      <c r="L323" s="101"/>
      <c r="M323" s="102"/>
      <c r="N323" s="103"/>
      <c r="O323" s="104"/>
      <c r="P323" s="81">
        <f t="shared" si="87"/>
        <v>0</v>
      </c>
      <c r="Q323" s="81">
        <f t="shared" ref="Q323:Q325" si="91">ROUND(P323+P323*O323,2)</f>
        <v>0</v>
      </c>
      <c r="R323" s="81">
        <f t="shared" si="89"/>
        <v>0</v>
      </c>
      <c r="S323" s="81">
        <f t="shared" ref="S323:S325" si="92">ROUND(R323+R323*O323,2)</f>
        <v>0</v>
      </c>
      <c r="U323" s="204"/>
      <c r="V323" s="205"/>
      <c r="W323" s="205"/>
      <c r="X323" s="205"/>
    </row>
    <row r="324" spans="1:24" ht="118.5" customHeight="1">
      <c r="A324" s="126" t="s">
        <v>29</v>
      </c>
      <c r="B324" s="19" t="s">
        <v>490</v>
      </c>
      <c r="C324" s="48" t="s">
        <v>16</v>
      </c>
      <c r="D324" s="49">
        <v>50</v>
      </c>
      <c r="E324" s="50">
        <v>100</v>
      </c>
      <c r="F324" s="49">
        <v>200</v>
      </c>
      <c r="G324" s="27"/>
      <c r="H324" s="12"/>
      <c r="I324" s="12"/>
      <c r="J324" s="12"/>
      <c r="K324" s="100"/>
      <c r="L324" s="101"/>
      <c r="M324" s="102"/>
      <c r="N324" s="103"/>
      <c r="O324" s="104"/>
      <c r="P324" s="81">
        <f t="shared" si="87"/>
        <v>0</v>
      </c>
      <c r="Q324" s="81">
        <f t="shared" si="91"/>
        <v>0</v>
      </c>
      <c r="R324" s="81">
        <f t="shared" si="89"/>
        <v>0</v>
      </c>
      <c r="S324" s="81">
        <f t="shared" si="92"/>
        <v>0</v>
      </c>
      <c r="U324" s="204"/>
      <c r="V324" s="205"/>
      <c r="W324" s="205"/>
      <c r="X324" s="205"/>
    </row>
    <row r="325" spans="1:24" ht="169.5" customHeight="1">
      <c r="A325" s="126" t="s">
        <v>30</v>
      </c>
      <c r="B325" s="19" t="s">
        <v>585</v>
      </c>
      <c r="C325" s="48" t="s">
        <v>16</v>
      </c>
      <c r="D325" s="49">
        <v>500</v>
      </c>
      <c r="E325" s="50">
        <v>1250</v>
      </c>
      <c r="F325" s="49">
        <v>1000</v>
      </c>
      <c r="G325" s="27"/>
      <c r="H325" s="12"/>
      <c r="I325" s="12"/>
      <c r="J325" s="12"/>
      <c r="K325" s="100"/>
      <c r="L325" s="101"/>
      <c r="M325" s="102"/>
      <c r="N325" s="103"/>
      <c r="O325" s="104"/>
      <c r="P325" s="81">
        <f t="shared" si="87"/>
        <v>0</v>
      </c>
      <c r="Q325" s="81">
        <f t="shared" si="91"/>
        <v>0</v>
      </c>
      <c r="R325" s="81">
        <f t="shared" si="89"/>
        <v>0</v>
      </c>
      <c r="S325" s="81">
        <f t="shared" si="92"/>
        <v>0</v>
      </c>
      <c r="U325" s="204"/>
      <c r="V325" s="205"/>
      <c r="W325" s="205"/>
      <c r="X325" s="205"/>
    </row>
    <row r="326" spans="1:24" ht="71.25" customHeight="1">
      <c r="A326" s="126" t="s">
        <v>31</v>
      </c>
      <c r="B326" s="19" t="s">
        <v>491</v>
      </c>
      <c r="C326" s="48" t="s">
        <v>16</v>
      </c>
      <c r="D326" s="49">
        <v>100</v>
      </c>
      <c r="E326" s="50">
        <v>500</v>
      </c>
      <c r="F326" s="49">
        <v>1000</v>
      </c>
      <c r="G326" s="27"/>
      <c r="H326" s="12"/>
      <c r="I326" s="12"/>
      <c r="J326" s="12"/>
      <c r="K326" s="100"/>
      <c r="L326" s="101"/>
      <c r="M326" s="102"/>
      <c r="N326" s="103"/>
      <c r="O326" s="104"/>
      <c r="P326" s="81">
        <f t="shared" si="87"/>
        <v>0</v>
      </c>
      <c r="Q326" s="81">
        <f t="shared" ref="Q326" si="93">ROUND(P326+P326*O326,2)</f>
        <v>0</v>
      </c>
      <c r="R326" s="81">
        <f t="shared" si="89"/>
        <v>0</v>
      </c>
      <c r="S326" s="81">
        <f t="shared" ref="S326" si="94">ROUND(R326+R326*O326,2)</f>
        <v>0</v>
      </c>
      <c r="U326" s="204"/>
      <c r="V326" s="205"/>
      <c r="W326" s="205"/>
      <c r="X326" s="205"/>
    </row>
    <row r="327" spans="1:24" ht="197.25" customHeight="1">
      <c r="A327" s="126" t="s">
        <v>32</v>
      </c>
      <c r="B327" s="28" t="s">
        <v>586</v>
      </c>
      <c r="C327" s="48" t="s">
        <v>16</v>
      </c>
      <c r="D327" s="49">
        <v>29200</v>
      </c>
      <c r="E327" s="50">
        <v>73000</v>
      </c>
      <c r="F327" s="49">
        <v>58400</v>
      </c>
      <c r="G327" s="27"/>
      <c r="H327" s="12"/>
      <c r="I327" s="12"/>
      <c r="J327" s="12"/>
      <c r="K327" s="100"/>
      <c r="L327" s="101"/>
      <c r="M327" s="102"/>
      <c r="N327" s="103"/>
      <c r="O327" s="104"/>
      <c r="P327" s="81">
        <f t="shared" si="87"/>
        <v>0</v>
      </c>
      <c r="Q327" s="81">
        <f t="shared" ref="Q327:Q328" si="95">ROUND(P327+P327*O327,2)</f>
        <v>0</v>
      </c>
      <c r="R327" s="81">
        <f t="shared" si="89"/>
        <v>0</v>
      </c>
      <c r="S327" s="81">
        <f t="shared" ref="S327:S328" si="96">ROUND(R327+R327*O327,2)</f>
        <v>0</v>
      </c>
      <c r="U327" s="204"/>
      <c r="V327" s="205"/>
      <c r="W327" s="205"/>
      <c r="X327" s="205"/>
    </row>
    <row r="328" spans="1:24" ht="217.5" customHeight="1">
      <c r="A328" s="126" t="s">
        <v>33</v>
      </c>
      <c r="B328" s="28" t="s">
        <v>587</v>
      </c>
      <c r="C328" s="48" t="s">
        <v>16</v>
      </c>
      <c r="D328" s="49">
        <v>400</v>
      </c>
      <c r="E328" s="50">
        <v>1000</v>
      </c>
      <c r="F328" s="49">
        <v>800</v>
      </c>
      <c r="G328" s="27"/>
      <c r="H328" s="12"/>
      <c r="I328" s="12"/>
      <c r="J328" s="12"/>
      <c r="K328" s="100"/>
      <c r="L328" s="101"/>
      <c r="M328" s="102"/>
      <c r="N328" s="103"/>
      <c r="O328" s="104"/>
      <c r="P328" s="81">
        <f t="shared" si="87"/>
        <v>0</v>
      </c>
      <c r="Q328" s="81">
        <f t="shared" si="95"/>
        <v>0</v>
      </c>
      <c r="R328" s="81">
        <f t="shared" si="89"/>
        <v>0</v>
      </c>
      <c r="S328" s="81">
        <f t="shared" si="96"/>
        <v>0</v>
      </c>
      <c r="U328" s="204"/>
      <c r="V328" s="205"/>
      <c r="W328" s="205"/>
      <c r="X328" s="205"/>
    </row>
    <row r="329" spans="1:24" ht="355.5" customHeight="1">
      <c r="A329" s="126" t="s">
        <v>58</v>
      </c>
      <c r="B329" s="28" t="s">
        <v>588</v>
      </c>
      <c r="C329" s="48" t="s">
        <v>16</v>
      </c>
      <c r="D329" s="49">
        <v>560</v>
      </c>
      <c r="E329" s="50">
        <v>1400</v>
      </c>
      <c r="F329" s="49">
        <v>1120</v>
      </c>
      <c r="G329" s="27"/>
      <c r="H329" s="12"/>
      <c r="I329" s="12"/>
      <c r="J329" s="12"/>
      <c r="K329" s="100"/>
      <c r="L329" s="101"/>
      <c r="M329" s="102"/>
      <c r="N329" s="103"/>
      <c r="O329" s="104"/>
      <c r="P329" s="81">
        <f t="shared" si="87"/>
        <v>0</v>
      </c>
      <c r="Q329" s="81">
        <f t="shared" ref="Q329:Q330" si="97">ROUND(P329+P329*O329,2)</f>
        <v>0</v>
      </c>
      <c r="R329" s="81">
        <f t="shared" si="89"/>
        <v>0</v>
      </c>
      <c r="S329" s="81">
        <f t="shared" ref="S329:S330" si="98">ROUND(R329+R329*O329,2)</f>
        <v>0</v>
      </c>
      <c r="U329" s="204"/>
      <c r="V329" s="205"/>
      <c r="W329" s="205"/>
      <c r="X329" s="205"/>
    </row>
    <row r="330" spans="1:24" ht="322.5" customHeight="1" thickBot="1">
      <c r="A330" s="126" t="s">
        <v>59</v>
      </c>
      <c r="B330" s="28" t="s">
        <v>589</v>
      </c>
      <c r="C330" s="48" t="s">
        <v>16</v>
      </c>
      <c r="D330" s="49">
        <v>320</v>
      </c>
      <c r="E330" s="50">
        <v>800</v>
      </c>
      <c r="F330" s="49">
        <v>640</v>
      </c>
      <c r="G330" s="27"/>
      <c r="H330" s="12"/>
      <c r="I330" s="12"/>
      <c r="J330" s="12"/>
      <c r="K330" s="100"/>
      <c r="L330" s="101"/>
      <c r="M330" s="102"/>
      <c r="N330" s="103"/>
      <c r="O330" s="104"/>
      <c r="P330" s="81">
        <f t="shared" si="87"/>
        <v>0</v>
      </c>
      <c r="Q330" s="81">
        <f t="shared" si="97"/>
        <v>0</v>
      </c>
      <c r="R330" s="81">
        <f t="shared" si="89"/>
        <v>0</v>
      </c>
      <c r="S330" s="81">
        <f t="shared" si="98"/>
        <v>0</v>
      </c>
      <c r="U330" s="204"/>
      <c r="V330" s="205"/>
      <c r="W330" s="205"/>
      <c r="X330" s="205"/>
    </row>
    <row r="331" spans="1:24" ht="15.75" thickBot="1">
      <c r="A331" s="125"/>
      <c r="B331" s="117"/>
      <c r="C331" s="13"/>
      <c r="D331" s="13"/>
      <c r="E331" s="13"/>
      <c r="F331" s="13"/>
      <c r="G331" s="14"/>
      <c r="H331" s="14"/>
      <c r="I331" s="14"/>
      <c r="J331" s="14"/>
      <c r="K331" s="13"/>
      <c r="L331" s="13"/>
      <c r="M331" s="13"/>
      <c r="N331" s="14"/>
      <c r="O331" s="15" t="s">
        <v>18</v>
      </c>
      <c r="P331" s="82">
        <f>SUM(P321:P330)</f>
        <v>0</v>
      </c>
      <c r="Q331" s="82">
        <f>SUM(Q321:Q330)</f>
        <v>0</v>
      </c>
      <c r="R331" s="82">
        <f>SUM(R321:R330)</f>
        <v>0</v>
      </c>
      <c r="S331" s="83">
        <f>SUM(S321:S330)</f>
        <v>0</v>
      </c>
      <c r="U331" s="209"/>
      <c r="V331" s="210"/>
      <c r="W331" s="210"/>
      <c r="X331" s="210"/>
    </row>
    <row r="332" spans="1:24" ht="15.75" customHeight="1" thickBot="1">
      <c r="A332" s="9"/>
      <c r="B332" s="235" t="s">
        <v>348</v>
      </c>
      <c r="C332" s="235"/>
      <c r="D332" s="235"/>
      <c r="E332" s="235"/>
      <c r="F332" s="235"/>
      <c r="G332" s="235"/>
      <c r="H332" s="235"/>
      <c r="I332" s="235"/>
      <c r="J332" s="235"/>
      <c r="K332" s="235"/>
      <c r="L332" s="235"/>
      <c r="M332" s="235"/>
      <c r="N332" s="16"/>
      <c r="O332" s="17"/>
      <c r="P332" s="51"/>
      <c r="Q332" s="51"/>
      <c r="R332" s="51"/>
      <c r="S332" s="51"/>
    </row>
    <row r="333" spans="1:24" ht="15.75" thickBot="1">
      <c r="A333" s="9"/>
      <c r="B333" s="235"/>
      <c r="C333" s="235"/>
      <c r="D333" s="235"/>
      <c r="E333" s="235"/>
      <c r="F333" s="235"/>
      <c r="G333" s="235"/>
      <c r="H333" s="235"/>
      <c r="I333" s="235"/>
      <c r="J333" s="235"/>
      <c r="K333" s="235"/>
      <c r="L333" s="235"/>
      <c r="M333" s="235"/>
      <c r="N333" s="16"/>
      <c r="O333" s="13"/>
      <c r="P333" s="84"/>
      <c r="Q333" s="85" t="s">
        <v>24</v>
      </c>
      <c r="R333" s="86">
        <v>19</v>
      </c>
      <c r="S333" s="87"/>
    </row>
    <row r="334" spans="1:24" ht="39" thickBot="1">
      <c r="A334" s="9"/>
      <c r="B334" s="235"/>
      <c r="C334" s="235"/>
      <c r="D334" s="235"/>
      <c r="E334" s="235"/>
      <c r="F334" s="235"/>
      <c r="G334" s="235"/>
      <c r="H334" s="235"/>
      <c r="I334" s="235"/>
      <c r="J334" s="235"/>
      <c r="K334" s="235"/>
      <c r="L334" s="235"/>
      <c r="M334" s="235"/>
      <c r="N334" s="16"/>
      <c r="O334" s="13"/>
      <c r="P334" s="88" t="s">
        <v>19</v>
      </c>
      <c r="Q334" s="88" t="s">
        <v>20</v>
      </c>
      <c r="R334" s="89" t="s">
        <v>13</v>
      </c>
      <c r="S334" s="88" t="s">
        <v>21</v>
      </c>
    </row>
    <row r="335" spans="1:24" ht="15.75" thickBot="1">
      <c r="A335" s="9"/>
      <c r="B335" s="235"/>
      <c r="C335" s="235"/>
      <c r="D335" s="235"/>
      <c r="E335" s="235"/>
      <c r="F335" s="235"/>
      <c r="G335" s="235"/>
      <c r="H335" s="235"/>
      <c r="I335" s="235"/>
      <c r="J335" s="235"/>
      <c r="K335" s="235"/>
      <c r="L335" s="235"/>
      <c r="M335" s="235"/>
      <c r="N335" s="16"/>
      <c r="O335" s="13"/>
      <c r="P335" s="90">
        <f>P331</f>
        <v>0</v>
      </c>
      <c r="Q335" s="69">
        <f>Q331</f>
        <v>0</v>
      </c>
      <c r="R335" s="69">
        <f>R331</f>
        <v>0</v>
      </c>
      <c r="S335" s="70">
        <f>S331</f>
        <v>0</v>
      </c>
    </row>
    <row r="336" spans="1:24">
      <c r="P336" s="52"/>
      <c r="Q336" s="52"/>
      <c r="R336" s="52"/>
      <c r="S336" s="52"/>
    </row>
    <row r="337" spans="1:25">
      <c r="P337" s="52"/>
      <c r="Q337" s="52"/>
      <c r="R337" s="52"/>
      <c r="S337" s="52"/>
    </row>
    <row r="338" spans="1:25">
      <c r="P338" s="52"/>
      <c r="Q338" s="52"/>
      <c r="R338" s="52"/>
      <c r="S338" s="52"/>
    </row>
    <row r="339" spans="1:25">
      <c r="P339" s="52"/>
      <c r="Q339" s="52"/>
      <c r="R339" s="52"/>
      <c r="S339" s="52"/>
    </row>
    <row r="340" spans="1:25" s="1" customFormat="1">
      <c r="A340" s="115"/>
      <c r="B340" s="115"/>
      <c r="C340" s="72"/>
      <c r="D340" s="73" t="s">
        <v>22</v>
      </c>
      <c r="E340" s="73"/>
      <c r="F340" s="74"/>
      <c r="G340" s="115"/>
      <c r="H340" s="115"/>
      <c r="I340" s="115"/>
      <c r="J340" s="115"/>
      <c r="K340" s="2"/>
      <c r="L340" s="3"/>
      <c r="M340" s="4" t="s">
        <v>23</v>
      </c>
      <c r="N340" s="3"/>
      <c r="O340" s="5"/>
      <c r="P340" s="91"/>
      <c r="Q340" s="91"/>
      <c r="R340" s="91"/>
      <c r="S340" s="91"/>
      <c r="U340" s="204"/>
      <c r="V340" s="205"/>
      <c r="W340" s="205"/>
      <c r="X340" s="205"/>
      <c r="Y340" s="205"/>
    </row>
    <row r="341" spans="1:25" ht="54" customHeight="1" thickBot="1">
      <c r="A341" s="123" t="s">
        <v>0</v>
      </c>
      <c r="B341" s="116" t="s">
        <v>1</v>
      </c>
      <c r="C341" s="75" t="s">
        <v>2</v>
      </c>
      <c r="D341" s="76" t="s">
        <v>3</v>
      </c>
      <c r="E341" s="76" t="s">
        <v>4</v>
      </c>
      <c r="F341" s="77" t="s">
        <v>5</v>
      </c>
      <c r="G341" s="123" t="s">
        <v>6</v>
      </c>
      <c r="H341" s="131" t="s">
        <v>648</v>
      </c>
      <c r="I341" s="132" t="s">
        <v>7</v>
      </c>
      <c r="J341" s="132" t="s">
        <v>8</v>
      </c>
      <c r="K341" s="6" t="s">
        <v>632</v>
      </c>
      <c r="L341" s="7" t="s">
        <v>630</v>
      </c>
      <c r="M341" s="7" t="s">
        <v>631</v>
      </c>
      <c r="N341" s="8" t="s">
        <v>9</v>
      </c>
      <c r="O341" s="6" t="s">
        <v>10</v>
      </c>
      <c r="P341" s="78" t="s">
        <v>11</v>
      </c>
      <c r="Q341" s="78" t="s">
        <v>12</v>
      </c>
      <c r="R341" s="79" t="s">
        <v>13</v>
      </c>
      <c r="S341" s="79" t="s">
        <v>14</v>
      </c>
      <c r="T341" s="9"/>
      <c r="U341" s="211"/>
    </row>
    <row r="342" spans="1:25" ht="15.75" thickBot="1">
      <c r="A342" s="59" t="s">
        <v>24</v>
      </c>
      <c r="B342" s="60">
        <v>20</v>
      </c>
      <c r="C342" s="11"/>
      <c r="D342" s="11"/>
      <c r="E342" s="11"/>
      <c r="F342" s="11"/>
      <c r="G342" s="62"/>
      <c r="H342" s="62"/>
      <c r="I342" s="62"/>
      <c r="J342" s="62"/>
      <c r="K342" s="11"/>
      <c r="L342" s="11"/>
      <c r="M342" s="11"/>
      <c r="N342" s="11"/>
      <c r="O342" s="11"/>
      <c r="P342" s="47"/>
      <c r="Q342" s="47"/>
      <c r="R342" s="47"/>
      <c r="S342" s="80"/>
    </row>
    <row r="343" spans="1:25" ht="15.75" thickBot="1">
      <c r="A343" s="59" t="s">
        <v>258</v>
      </c>
      <c r="B343" s="60"/>
      <c r="C343" s="11"/>
      <c r="D343" s="11"/>
      <c r="E343" s="11"/>
      <c r="F343" s="11"/>
      <c r="G343" s="62"/>
      <c r="H343" s="62"/>
      <c r="I343" s="62"/>
      <c r="J343" s="62"/>
      <c r="K343" s="11"/>
      <c r="L343" s="11"/>
      <c r="M343" s="11"/>
      <c r="N343" s="11"/>
      <c r="O343" s="11"/>
      <c r="P343" s="47"/>
      <c r="Q343" s="47"/>
      <c r="R343" s="47"/>
      <c r="S343" s="80"/>
    </row>
    <row r="344" spans="1:25" ht="93" customHeight="1">
      <c r="A344" s="126" t="s">
        <v>15</v>
      </c>
      <c r="B344" s="19" t="s">
        <v>458</v>
      </c>
      <c r="C344" s="48" t="s">
        <v>16</v>
      </c>
      <c r="D344" s="49">
        <v>8</v>
      </c>
      <c r="E344" s="50">
        <v>20</v>
      </c>
      <c r="F344" s="49">
        <v>16</v>
      </c>
      <c r="G344" s="27"/>
      <c r="H344" s="12"/>
      <c r="I344" s="12"/>
      <c r="J344" s="12"/>
      <c r="K344" s="100"/>
      <c r="L344" s="101"/>
      <c r="M344" s="102"/>
      <c r="N344" s="103"/>
      <c r="O344" s="104"/>
      <c r="P344" s="81">
        <f>ROUND(N344*L344,2)</f>
        <v>0</v>
      </c>
      <c r="Q344" s="81">
        <f t="shared" ref="Q344:Q348" si="99">ROUND(P344+P344*O344,2)</f>
        <v>0</v>
      </c>
      <c r="R344" s="81">
        <f>ROUND(M344*N344,2)</f>
        <v>0</v>
      </c>
      <c r="S344" s="81">
        <f t="shared" ref="S344" si="100">ROUND(R344+R344*O344,2)</f>
        <v>0</v>
      </c>
      <c r="U344" s="204"/>
      <c r="V344" s="205"/>
      <c r="W344" s="205"/>
      <c r="X344" s="205"/>
    </row>
    <row r="345" spans="1:25">
      <c r="A345" s="127"/>
      <c r="B345" s="29"/>
      <c r="C345" s="30"/>
      <c r="D345" s="31"/>
      <c r="E345" s="32"/>
      <c r="F345" s="31"/>
      <c r="G345" s="134"/>
      <c r="H345" s="30"/>
      <c r="I345" s="30"/>
      <c r="J345" s="30"/>
      <c r="K345" s="30"/>
      <c r="L345" s="32"/>
      <c r="M345" s="31"/>
      <c r="N345" s="33"/>
      <c r="O345" s="34"/>
      <c r="P345" s="94"/>
      <c r="Q345" s="94"/>
      <c r="R345" s="94"/>
      <c r="S345" s="94"/>
    </row>
    <row r="346" spans="1:25" ht="39" thickBot="1">
      <c r="A346" s="123" t="s">
        <v>331</v>
      </c>
      <c r="B346" s="116" t="s">
        <v>1</v>
      </c>
      <c r="C346" s="75" t="s">
        <v>2</v>
      </c>
      <c r="D346" s="111"/>
      <c r="E346" s="76" t="s">
        <v>261</v>
      </c>
      <c r="F346" s="111"/>
      <c r="G346" s="135"/>
      <c r="H346" s="136"/>
      <c r="I346" s="109"/>
      <c r="J346" s="109"/>
      <c r="K346" s="109"/>
      <c r="L346" s="7" t="s">
        <v>262</v>
      </c>
      <c r="M346" s="110"/>
      <c r="N346" s="8" t="s">
        <v>263</v>
      </c>
      <c r="O346" s="6" t="s">
        <v>10</v>
      </c>
      <c r="P346" s="78" t="s">
        <v>11</v>
      </c>
      <c r="Q346" s="78" t="s">
        <v>12</v>
      </c>
      <c r="R346" s="95"/>
      <c r="S346" s="95"/>
      <c r="T346" s="9"/>
      <c r="U346" s="211"/>
    </row>
    <row r="347" spans="1:25" ht="15.75" thickBot="1">
      <c r="A347" s="59" t="s">
        <v>259</v>
      </c>
      <c r="B347" s="60"/>
      <c r="C347" s="11"/>
      <c r="D347" s="11"/>
      <c r="E347" s="11"/>
      <c r="F347" s="11"/>
      <c r="G347" s="62"/>
      <c r="H347" s="62"/>
      <c r="I347" s="62"/>
      <c r="J347" s="62"/>
      <c r="K347" s="11"/>
      <c r="L347" s="11"/>
      <c r="M347" s="11"/>
      <c r="N347" s="11"/>
      <c r="O347" s="11"/>
      <c r="P347" s="47"/>
      <c r="Q347" s="47"/>
      <c r="R347" s="47"/>
      <c r="S347" s="80"/>
    </row>
    <row r="348" spans="1:25" ht="49.5" customHeight="1" thickBot="1">
      <c r="A348" s="128" t="s">
        <v>17</v>
      </c>
      <c r="B348" s="35" t="s">
        <v>569</v>
      </c>
      <c r="C348" s="54" t="s">
        <v>260</v>
      </c>
      <c r="D348" s="53"/>
      <c r="E348" s="55">
        <v>9</v>
      </c>
      <c r="F348" s="53"/>
      <c r="G348" s="23"/>
      <c r="H348" s="20"/>
      <c r="I348" s="20"/>
      <c r="J348" s="20"/>
      <c r="K348" s="20"/>
      <c r="L348" s="101">
        <v>9</v>
      </c>
      <c r="M348" s="21"/>
      <c r="N348" s="107"/>
      <c r="O348" s="108"/>
      <c r="P348" s="96">
        <f>ROUND(N348*L348,2)</f>
        <v>0</v>
      </c>
      <c r="Q348" s="96">
        <f t="shared" si="99"/>
        <v>0</v>
      </c>
      <c r="R348" s="97"/>
      <c r="S348" s="97"/>
      <c r="U348" s="204"/>
      <c r="V348" s="205"/>
      <c r="W348" s="205"/>
      <c r="X348" s="205"/>
    </row>
    <row r="349" spans="1:25" ht="15.75" thickBot="1">
      <c r="A349" s="125"/>
      <c r="B349" s="117"/>
      <c r="C349" s="13"/>
      <c r="D349" s="13"/>
      <c r="E349" s="13"/>
      <c r="F349" s="13"/>
      <c r="G349" s="14"/>
      <c r="H349" s="14"/>
      <c r="I349" s="14"/>
      <c r="J349" s="14"/>
      <c r="K349" s="13"/>
      <c r="L349" s="13"/>
      <c r="M349" s="13"/>
      <c r="N349" s="14"/>
      <c r="O349" s="15" t="s">
        <v>18</v>
      </c>
      <c r="P349" s="82">
        <f>SUM(P344+P348)</f>
        <v>0</v>
      </c>
      <c r="Q349" s="82">
        <f>SUM(Q344+Q348)</f>
        <v>0</v>
      </c>
      <c r="R349" s="82">
        <f>SUM(R344+R348)</f>
        <v>0</v>
      </c>
      <c r="S349" s="83">
        <f>SUM(S344+S348)</f>
        <v>0</v>
      </c>
      <c r="U349" s="209"/>
      <c r="V349" s="210"/>
      <c r="W349" s="210"/>
      <c r="X349" s="210"/>
    </row>
    <row r="350" spans="1:25" ht="15.75" thickBot="1">
      <c r="A350" s="125"/>
      <c r="B350" s="254" t="s">
        <v>633</v>
      </c>
      <c r="C350" s="254"/>
      <c r="D350" s="254"/>
      <c r="E350" s="254"/>
      <c r="F350" s="254"/>
      <c r="G350" s="254"/>
      <c r="H350" s="254"/>
      <c r="I350" s="254"/>
      <c r="J350" s="14"/>
      <c r="K350" s="13"/>
      <c r="L350" s="13"/>
      <c r="M350" s="13"/>
      <c r="N350" s="14"/>
      <c r="O350" s="145"/>
      <c r="P350" s="146"/>
      <c r="Q350" s="146"/>
      <c r="R350" s="146"/>
      <c r="S350" s="146"/>
      <c r="U350" s="209"/>
      <c r="V350" s="210"/>
      <c r="W350" s="210"/>
      <c r="X350" s="210"/>
    </row>
    <row r="351" spans="1:25" ht="15.75" thickBot="1">
      <c r="A351" s="125"/>
      <c r="B351" s="254"/>
      <c r="C351" s="254"/>
      <c r="D351" s="254"/>
      <c r="E351" s="254"/>
      <c r="F351" s="254"/>
      <c r="G351" s="254"/>
      <c r="H351" s="254"/>
      <c r="I351" s="254"/>
      <c r="J351" s="14"/>
      <c r="K351" s="13"/>
      <c r="L351" s="13"/>
      <c r="M351" s="13"/>
      <c r="N351" s="14"/>
      <c r="O351" s="145"/>
      <c r="P351" s="84"/>
      <c r="Q351" s="85" t="s">
        <v>24</v>
      </c>
      <c r="R351" s="86">
        <v>20</v>
      </c>
      <c r="S351" s="87"/>
      <c r="U351" s="209"/>
      <c r="V351" s="210"/>
      <c r="W351" s="210"/>
      <c r="X351" s="210"/>
    </row>
    <row r="352" spans="1:25" ht="39" thickBot="1">
      <c r="A352" s="125"/>
      <c r="B352" s="254"/>
      <c r="C352" s="254"/>
      <c r="D352" s="254"/>
      <c r="E352" s="254"/>
      <c r="F352" s="254"/>
      <c r="G352" s="254"/>
      <c r="H352" s="254"/>
      <c r="I352" s="254"/>
      <c r="J352" s="14"/>
      <c r="K352" s="13"/>
      <c r="L352" s="13"/>
      <c r="M352" s="13"/>
      <c r="N352" s="14"/>
      <c r="O352" s="145"/>
      <c r="P352" s="88" t="s">
        <v>19</v>
      </c>
      <c r="Q352" s="88" t="s">
        <v>20</v>
      </c>
      <c r="R352" s="89" t="s">
        <v>13</v>
      </c>
      <c r="S352" s="88" t="s">
        <v>21</v>
      </c>
      <c r="U352" s="209"/>
      <c r="V352" s="210"/>
      <c r="W352" s="210"/>
      <c r="X352" s="210"/>
    </row>
    <row r="353" spans="1:24" ht="15.75" thickBot="1">
      <c r="A353" s="125"/>
      <c r="B353" s="254"/>
      <c r="C353" s="254"/>
      <c r="D353" s="254"/>
      <c r="E353" s="254"/>
      <c r="F353" s="254"/>
      <c r="G353" s="254"/>
      <c r="H353" s="254"/>
      <c r="I353" s="254"/>
      <c r="J353" s="14"/>
      <c r="K353" s="13"/>
      <c r="L353" s="13"/>
      <c r="M353" s="13"/>
      <c r="N353" s="14"/>
      <c r="O353" s="145"/>
      <c r="P353" s="90">
        <f>P349</f>
        <v>0</v>
      </c>
      <c r="Q353" s="69">
        <f>Q349</f>
        <v>0</v>
      </c>
      <c r="R353" s="69">
        <f>R349</f>
        <v>0</v>
      </c>
      <c r="S353" s="70">
        <f>S349</f>
        <v>0</v>
      </c>
      <c r="U353" s="209"/>
      <c r="V353" s="210"/>
      <c r="W353" s="210"/>
      <c r="X353" s="210"/>
    </row>
    <row r="354" spans="1:24">
      <c r="A354" s="125"/>
      <c r="B354" s="152" t="s">
        <v>634</v>
      </c>
      <c r="C354" s="154"/>
      <c r="D354" s="154"/>
      <c r="E354" s="154"/>
      <c r="F354" s="154"/>
      <c r="G354" s="152"/>
      <c r="H354" s="152"/>
      <c r="I354" s="150"/>
      <c r="J354" s="10"/>
      <c r="L354" s="52"/>
      <c r="M354" s="13"/>
      <c r="N354" s="14"/>
      <c r="O354" s="145"/>
      <c r="P354" s="148"/>
      <c r="Q354" s="148"/>
      <c r="R354" s="148"/>
      <c r="S354" s="148"/>
      <c r="U354" s="209"/>
      <c r="V354" s="210"/>
      <c r="W354" s="210"/>
      <c r="X354" s="210"/>
    </row>
    <row r="355" spans="1:24">
      <c r="A355" s="125"/>
      <c r="B355" s="152"/>
      <c r="C355" s="154"/>
      <c r="D355" s="154"/>
      <c r="E355" s="154"/>
      <c r="F355" s="154"/>
      <c r="G355" s="152"/>
      <c r="H355" s="152"/>
      <c r="I355" s="150"/>
      <c r="J355" s="10"/>
      <c r="L355" s="52"/>
      <c r="M355" s="13"/>
      <c r="N355" s="14"/>
      <c r="O355" s="145"/>
      <c r="P355" s="148"/>
      <c r="Q355" s="148"/>
      <c r="R355" s="148"/>
      <c r="S355" s="148"/>
      <c r="U355" s="209"/>
      <c r="V355" s="210"/>
      <c r="W355" s="210"/>
      <c r="X355" s="210"/>
    </row>
    <row r="356" spans="1:24">
      <c r="A356" s="125"/>
      <c r="B356" s="150"/>
      <c r="C356" s="151"/>
      <c r="D356" s="151"/>
      <c r="E356" s="151"/>
      <c r="F356" s="151"/>
      <c r="G356" s="150"/>
      <c r="H356" s="150"/>
      <c r="I356" s="150"/>
      <c r="J356" s="10"/>
      <c r="L356" s="52"/>
      <c r="M356" s="13"/>
      <c r="N356" s="14"/>
      <c r="O356" s="145"/>
      <c r="P356" s="148"/>
      <c r="Q356" s="148"/>
      <c r="R356" s="148"/>
      <c r="S356" s="148"/>
      <c r="U356" s="209"/>
      <c r="V356" s="210"/>
      <c r="W356" s="210"/>
      <c r="X356" s="210"/>
    </row>
    <row r="357" spans="1:24" ht="15.75" customHeight="1">
      <c r="A357" s="9"/>
      <c r="B357" s="36"/>
      <c r="C357" s="36"/>
      <c r="D357" s="36"/>
      <c r="E357" s="36"/>
      <c r="F357" s="147"/>
      <c r="G357" s="147"/>
      <c r="H357" s="147"/>
      <c r="I357" s="147"/>
      <c r="J357" s="147"/>
      <c r="K357" s="147"/>
      <c r="L357" s="147"/>
      <c r="M357" s="147"/>
      <c r="N357" s="36"/>
      <c r="O357" s="17"/>
      <c r="P357" s="51"/>
      <c r="Q357" s="51"/>
      <c r="R357" s="51"/>
      <c r="S357" s="51"/>
    </row>
    <row r="358" spans="1:24" ht="15.75" customHeight="1">
      <c r="A358" s="124" t="s">
        <v>331</v>
      </c>
      <c r="B358" s="118" t="s">
        <v>265</v>
      </c>
      <c r="C358" s="252" t="s">
        <v>266</v>
      </c>
      <c r="D358" s="253"/>
      <c r="E358" s="13"/>
      <c r="F358" s="147"/>
      <c r="G358" s="147"/>
      <c r="H358" s="147"/>
      <c r="I358" s="147"/>
      <c r="J358" s="147"/>
      <c r="K358" s="147"/>
      <c r="L358" s="147"/>
      <c r="M358" s="147"/>
      <c r="N358" s="37"/>
      <c r="O358" s="13"/>
    </row>
    <row r="359" spans="1:24" ht="25.5">
      <c r="A359" s="129" t="s">
        <v>15</v>
      </c>
      <c r="B359" s="19" t="s">
        <v>267</v>
      </c>
      <c r="C359" s="244" t="s">
        <v>330</v>
      </c>
      <c r="D359" s="245"/>
      <c r="E359" s="13"/>
      <c r="F359" s="147"/>
      <c r="G359" s="147"/>
      <c r="H359" s="147"/>
      <c r="I359" s="147"/>
      <c r="J359" s="147"/>
      <c r="K359" s="147"/>
      <c r="L359" s="147"/>
      <c r="M359" s="147"/>
      <c r="N359" s="37"/>
      <c r="O359" s="13"/>
    </row>
    <row r="360" spans="1:24" ht="25.5">
      <c r="A360" s="129" t="s">
        <v>17</v>
      </c>
      <c r="B360" s="19" t="s">
        <v>268</v>
      </c>
      <c r="C360" s="244" t="s">
        <v>330</v>
      </c>
      <c r="D360" s="245"/>
      <c r="E360" s="13"/>
      <c r="F360" s="147"/>
      <c r="G360" s="147"/>
      <c r="H360" s="147"/>
      <c r="I360" s="147"/>
      <c r="J360" s="147"/>
      <c r="K360" s="147"/>
      <c r="L360" s="147"/>
      <c r="M360" s="147"/>
      <c r="N360" s="37"/>
      <c r="O360" s="13"/>
    </row>
    <row r="361" spans="1:24" ht="26.25">
      <c r="A361" s="129" t="s">
        <v>25</v>
      </c>
      <c r="B361" s="119" t="s">
        <v>269</v>
      </c>
      <c r="C361" s="244" t="s">
        <v>330</v>
      </c>
      <c r="D361" s="245"/>
      <c r="F361" s="149"/>
      <c r="P361" s="52"/>
      <c r="Q361" s="52"/>
      <c r="R361" s="52"/>
      <c r="S361" s="52"/>
    </row>
    <row r="362" spans="1:24" ht="51.75">
      <c r="A362" s="129" t="s">
        <v>29</v>
      </c>
      <c r="B362" s="119" t="s">
        <v>270</v>
      </c>
      <c r="C362" s="244" t="s">
        <v>330</v>
      </c>
      <c r="D362" s="245"/>
      <c r="P362" s="52"/>
      <c r="Q362" s="52"/>
      <c r="R362" s="52"/>
      <c r="S362" s="52"/>
    </row>
    <row r="363" spans="1:24" ht="26.25">
      <c r="A363" s="129" t="s">
        <v>30</v>
      </c>
      <c r="B363" s="119" t="s">
        <v>271</v>
      </c>
      <c r="C363" s="244" t="s">
        <v>330</v>
      </c>
      <c r="D363" s="245"/>
      <c r="P363" s="52"/>
      <c r="Q363" s="52"/>
      <c r="R363" s="52"/>
      <c r="S363" s="52"/>
    </row>
    <row r="364" spans="1:24" ht="39">
      <c r="A364" s="129" t="s">
        <v>31</v>
      </c>
      <c r="B364" s="119" t="s">
        <v>272</v>
      </c>
      <c r="C364" s="244" t="s">
        <v>330</v>
      </c>
      <c r="D364" s="245"/>
      <c r="P364" s="52"/>
      <c r="Q364" s="52"/>
      <c r="R364" s="52"/>
      <c r="S364" s="52"/>
    </row>
    <row r="365" spans="1:24" ht="26.25">
      <c r="A365" s="129" t="s">
        <v>32</v>
      </c>
      <c r="B365" s="119" t="s">
        <v>273</v>
      </c>
      <c r="C365" s="244" t="s">
        <v>330</v>
      </c>
      <c r="D365" s="245"/>
      <c r="P365" s="52"/>
      <c r="Q365" s="52"/>
      <c r="R365" s="52"/>
      <c r="S365" s="52"/>
    </row>
    <row r="366" spans="1:24">
      <c r="A366" s="129" t="s">
        <v>33</v>
      </c>
      <c r="B366" s="119" t="s">
        <v>274</v>
      </c>
      <c r="C366" s="244" t="s">
        <v>330</v>
      </c>
      <c r="D366" s="245"/>
      <c r="P366" s="52"/>
      <c r="Q366" s="52"/>
      <c r="R366" s="52"/>
      <c r="S366" s="52"/>
    </row>
    <row r="367" spans="1:24" ht="39">
      <c r="A367" s="129" t="s">
        <v>58</v>
      </c>
      <c r="B367" s="119" t="s">
        <v>275</v>
      </c>
      <c r="C367" s="244" t="s">
        <v>330</v>
      </c>
      <c r="D367" s="245"/>
      <c r="P367" s="52"/>
      <c r="Q367" s="52"/>
      <c r="R367" s="52"/>
      <c r="S367" s="52"/>
    </row>
    <row r="368" spans="1:24" ht="26.25">
      <c r="A368" s="129" t="s">
        <v>59</v>
      </c>
      <c r="B368" s="119" t="s">
        <v>276</v>
      </c>
      <c r="C368" s="244" t="s">
        <v>330</v>
      </c>
      <c r="D368" s="245"/>
      <c r="P368" s="52"/>
      <c r="Q368" s="52"/>
      <c r="R368" s="52"/>
      <c r="S368" s="52"/>
    </row>
    <row r="369" spans="1:19" ht="26.25">
      <c r="A369" s="129" t="s">
        <v>60</v>
      </c>
      <c r="B369" s="119" t="s">
        <v>277</v>
      </c>
      <c r="C369" s="244" t="s">
        <v>330</v>
      </c>
      <c r="D369" s="245"/>
      <c r="P369" s="52"/>
      <c r="Q369" s="52"/>
      <c r="R369" s="52"/>
      <c r="S369" s="52"/>
    </row>
    <row r="370" spans="1:19" ht="26.25">
      <c r="A370" s="129" t="s">
        <v>61</v>
      </c>
      <c r="B370" s="119" t="s">
        <v>278</v>
      </c>
      <c r="C370" s="244" t="s">
        <v>330</v>
      </c>
      <c r="D370" s="245"/>
      <c r="P370" s="52"/>
      <c r="Q370" s="52"/>
      <c r="R370" s="52"/>
      <c r="S370" s="52"/>
    </row>
    <row r="371" spans="1:19" ht="26.25">
      <c r="A371" s="129" t="s">
        <v>62</v>
      </c>
      <c r="B371" s="119" t="s">
        <v>279</v>
      </c>
      <c r="C371" s="244" t="s">
        <v>330</v>
      </c>
      <c r="D371" s="245"/>
      <c r="P371" s="52"/>
      <c r="Q371" s="52"/>
      <c r="R371" s="52"/>
      <c r="S371" s="52"/>
    </row>
    <row r="372" spans="1:19" ht="30.75" customHeight="1">
      <c r="A372" s="129" t="s">
        <v>63</v>
      </c>
      <c r="B372" s="119" t="s">
        <v>280</v>
      </c>
      <c r="C372" s="244" t="s">
        <v>330</v>
      </c>
      <c r="D372" s="245"/>
      <c r="P372" s="52"/>
      <c r="Q372" s="52"/>
      <c r="R372" s="52"/>
      <c r="S372" s="52"/>
    </row>
    <row r="373" spans="1:19" ht="26.25">
      <c r="A373" s="129" t="s">
        <v>64</v>
      </c>
      <c r="B373" s="119" t="s">
        <v>281</v>
      </c>
      <c r="C373" s="244" t="s">
        <v>330</v>
      </c>
      <c r="D373" s="245"/>
      <c r="P373" s="52"/>
      <c r="Q373" s="52"/>
      <c r="R373" s="52"/>
      <c r="S373" s="52"/>
    </row>
    <row r="374" spans="1:19">
      <c r="A374" s="129" t="s">
        <v>65</v>
      </c>
      <c r="B374" s="119" t="s">
        <v>282</v>
      </c>
      <c r="C374" s="244" t="s">
        <v>330</v>
      </c>
      <c r="D374" s="245"/>
      <c r="P374" s="52"/>
      <c r="Q374" s="52"/>
      <c r="R374" s="52"/>
      <c r="S374" s="52"/>
    </row>
    <row r="375" spans="1:19">
      <c r="A375" s="129" t="s">
        <v>66</v>
      </c>
      <c r="B375" s="119" t="s">
        <v>283</v>
      </c>
      <c r="C375" s="244" t="s">
        <v>330</v>
      </c>
      <c r="D375" s="245"/>
      <c r="P375" s="52"/>
      <c r="Q375" s="52"/>
      <c r="R375" s="52"/>
      <c r="S375" s="52"/>
    </row>
    <row r="376" spans="1:19" ht="26.25">
      <c r="A376" s="129" t="s">
        <v>67</v>
      </c>
      <c r="B376" s="119" t="s">
        <v>284</v>
      </c>
      <c r="C376" s="244" t="s">
        <v>330</v>
      </c>
      <c r="D376" s="245"/>
      <c r="P376" s="52"/>
      <c r="Q376" s="52"/>
      <c r="R376" s="52"/>
      <c r="S376" s="52"/>
    </row>
    <row r="377" spans="1:19" ht="26.25">
      <c r="A377" s="129" t="s">
        <v>68</v>
      </c>
      <c r="B377" s="119" t="s">
        <v>285</v>
      </c>
      <c r="C377" s="244" t="s">
        <v>330</v>
      </c>
      <c r="D377" s="245"/>
      <c r="P377" s="52"/>
      <c r="Q377" s="52"/>
      <c r="R377" s="52"/>
      <c r="S377" s="52"/>
    </row>
    <row r="378" spans="1:19">
      <c r="A378" s="129" t="s">
        <v>69</v>
      </c>
      <c r="B378" s="119" t="s">
        <v>286</v>
      </c>
      <c r="C378" s="244" t="s">
        <v>330</v>
      </c>
      <c r="D378" s="245"/>
      <c r="P378" s="52"/>
      <c r="Q378" s="52"/>
      <c r="R378" s="52"/>
      <c r="S378" s="52"/>
    </row>
    <row r="379" spans="1:19" ht="51.75">
      <c r="A379" s="129" t="s">
        <v>70</v>
      </c>
      <c r="B379" s="119" t="s">
        <v>287</v>
      </c>
      <c r="C379" s="244" t="s">
        <v>330</v>
      </c>
      <c r="D379" s="245"/>
      <c r="P379" s="52"/>
      <c r="Q379" s="52"/>
      <c r="R379" s="52"/>
      <c r="S379" s="52"/>
    </row>
    <row r="380" spans="1:19" ht="39">
      <c r="A380" s="129" t="s">
        <v>71</v>
      </c>
      <c r="B380" s="119" t="s">
        <v>288</v>
      </c>
      <c r="C380" s="244" t="s">
        <v>330</v>
      </c>
      <c r="D380" s="245"/>
      <c r="P380" s="52"/>
      <c r="Q380" s="52"/>
      <c r="R380" s="52"/>
      <c r="S380" s="52"/>
    </row>
    <row r="381" spans="1:19" ht="26.25">
      <c r="A381" s="129" t="s">
        <v>72</v>
      </c>
      <c r="B381" s="119" t="s">
        <v>289</v>
      </c>
      <c r="C381" s="244" t="s">
        <v>330</v>
      </c>
      <c r="D381" s="245"/>
      <c r="P381" s="52"/>
      <c r="Q381" s="52"/>
      <c r="R381" s="52"/>
      <c r="S381" s="52"/>
    </row>
    <row r="382" spans="1:19" ht="26.25">
      <c r="A382" s="129" t="s">
        <v>127</v>
      </c>
      <c r="B382" s="119" t="s">
        <v>290</v>
      </c>
      <c r="C382" s="244" t="s">
        <v>330</v>
      </c>
      <c r="D382" s="245"/>
      <c r="P382" s="52"/>
      <c r="Q382" s="52"/>
      <c r="R382" s="52"/>
      <c r="S382" s="52"/>
    </row>
    <row r="383" spans="1:19" ht="39">
      <c r="A383" s="129" t="s">
        <v>128</v>
      </c>
      <c r="B383" s="119" t="s">
        <v>291</v>
      </c>
      <c r="C383" s="244" t="s">
        <v>330</v>
      </c>
      <c r="D383" s="245"/>
      <c r="P383" s="52"/>
      <c r="Q383" s="52"/>
      <c r="R383" s="52"/>
      <c r="S383" s="52"/>
    </row>
    <row r="384" spans="1:19">
      <c r="A384" s="129" t="s">
        <v>129</v>
      </c>
      <c r="B384" s="119" t="s">
        <v>292</v>
      </c>
      <c r="C384" s="244" t="s">
        <v>330</v>
      </c>
      <c r="D384" s="245"/>
      <c r="P384" s="52"/>
      <c r="Q384" s="52"/>
      <c r="R384" s="52"/>
      <c r="S384" s="52"/>
    </row>
    <row r="385" spans="1:19">
      <c r="A385" s="129" t="s">
        <v>130</v>
      </c>
      <c r="B385" s="119" t="s">
        <v>293</v>
      </c>
      <c r="C385" s="244" t="s">
        <v>330</v>
      </c>
      <c r="D385" s="245"/>
      <c r="P385" s="52"/>
      <c r="Q385" s="52"/>
      <c r="R385" s="52"/>
      <c r="S385" s="52"/>
    </row>
    <row r="386" spans="1:19" ht="26.25">
      <c r="A386" s="129" t="s">
        <v>131</v>
      </c>
      <c r="B386" s="119" t="s">
        <v>294</v>
      </c>
      <c r="C386" s="244" t="s">
        <v>330</v>
      </c>
      <c r="D386" s="245"/>
      <c r="P386" s="52"/>
      <c r="Q386" s="52"/>
      <c r="R386" s="52"/>
      <c r="S386" s="52"/>
    </row>
    <row r="387" spans="1:19" ht="26.25">
      <c r="A387" s="129" t="s">
        <v>132</v>
      </c>
      <c r="B387" s="119" t="s">
        <v>295</v>
      </c>
      <c r="C387" s="244" t="s">
        <v>330</v>
      </c>
      <c r="D387" s="245"/>
      <c r="P387" s="52"/>
      <c r="Q387" s="52"/>
      <c r="R387" s="52"/>
      <c r="S387" s="52"/>
    </row>
    <row r="388" spans="1:19" ht="26.25">
      <c r="A388" s="129" t="s">
        <v>133</v>
      </c>
      <c r="B388" s="119" t="s">
        <v>296</v>
      </c>
      <c r="C388" s="244" t="s">
        <v>330</v>
      </c>
      <c r="D388" s="245"/>
      <c r="P388" s="52"/>
      <c r="Q388" s="52"/>
      <c r="R388" s="52"/>
      <c r="S388" s="52"/>
    </row>
    <row r="389" spans="1:19">
      <c r="A389" s="129" t="s">
        <v>315</v>
      </c>
      <c r="B389" s="119" t="s">
        <v>297</v>
      </c>
      <c r="C389" s="244" t="s">
        <v>330</v>
      </c>
      <c r="D389" s="245"/>
      <c r="P389" s="52"/>
      <c r="Q389" s="52"/>
      <c r="R389" s="52"/>
      <c r="S389" s="52"/>
    </row>
    <row r="390" spans="1:19" ht="26.25">
      <c r="A390" s="129" t="s">
        <v>316</v>
      </c>
      <c r="B390" s="119" t="s">
        <v>298</v>
      </c>
      <c r="C390" s="244" t="s">
        <v>330</v>
      </c>
      <c r="D390" s="245"/>
      <c r="P390" s="52"/>
      <c r="Q390" s="52"/>
      <c r="R390" s="52"/>
      <c r="S390" s="52"/>
    </row>
    <row r="391" spans="1:19">
      <c r="A391" s="129" t="s">
        <v>317</v>
      </c>
      <c r="B391" s="119" t="s">
        <v>299</v>
      </c>
      <c r="C391" s="244" t="s">
        <v>330</v>
      </c>
      <c r="D391" s="245"/>
      <c r="P391" s="52"/>
      <c r="Q391" s="52"/>
      <c r="R391" s="52"/>
      <c r="S391" s="52"/>
    </row>
    <row r="392" spans="1:19">
      <c r="A392" s="129" t="s">
        <v>318</v>
      </c>
      <c r="B392" s="119" t="s">
        <v>300</v>
      </c>
      <c r="C392" s="244" t="s">
        <v>330</v>
      </c>
      <c r="D392" s="245"/>
      <c r="P392" s="52"/>
      <c r="Q392" s="52"/>
      <c r="R392" s="52"/>
      <c r="S392" s="52"/>
    </row>
    <row r="393" spans="1:19">
      <c r="A393" s="129" t="s">
        <v>319</v>
      </c>
      <c r="B393" s="119" t="s">
        <v>301</v>
      </c>
      <c r="C393" s="244" t="s">
        <v>330</v>
      </c>
      <c r="D393" s="245"/>
      <c r="P393" s="52"/>
      <c r="Q393" s="52"/>
      <c r="R393" s="52"/>
      <c r="S393" s="52"/>
    </row>
    <row r="394" spans="1:19">
      <c r="A394" s="129" t="s">
        <v>320</v>
      </c>
      <c r="B394" s="119" t="s">
        <v>302</v>
      </c>
      <c r="C394" s="244" t="s">
        <v>330</v>
      </c>
      <c r="D394" s="245"/>
      <c r="P394" s="52"/>
      <c r="Q394" s="52"/>
      <c r="R394" s="52"/>
      <c r="S394" s="52"/>
    </row>
    <row r="395" spans="1:19">
      <c r="A395" s="129" t="s">
        <v>321</v>
      </c>
      <c r="B395" s="119" t="s">
        <v>303</v>
      </c>
      <c r="C395" s="244" t="s">
        <v>330</v>
      </c>
      <c r="D395" s="245"/>
      <c r="P395" s="52"/>
      <c r="Q395" s="52"/>
      <c r="R395" s="52"/>
      <c r="S395" s="52"/>
    </row>
    <row r="396" spans="1:19">
      <c r="A396" s="129" t="s">
        <v>322</v>
      </c>
      <c r="B396" s="119" t="s">
        <v>304</v>
      </c>
      <c r="C396" s="244" t="s">
        <v>330</v>
      </c>
      <c r="D396" s="245"/>
      <c r="P396" s="52"/>
      <c r="Q396" s="52"/>
      <c r="R396" s="52"/>
      <c r="S396" s="52"/>
    </row>
    <row r="397" spans="1:19" ht="39">
      <c r="A397" s="129" t="s">
        <v>323</v>
      </c>
      <c r="B397" s="119" t="s">
        <v>305</v>
      </c>
      <c r="C397" s="244" t="s">
        <v>330</v>
      </c>
      <c r="D397" s="245"/>
      <c r="P397" s="52"/>
      <c r="Q397" s="52"/>
      <c r="R397" s="52"/>
      <c r="S397" s="52"/>
    </row>
    <row r="398" spans="1:19" ht="51.75">
      <c r="A398" s="129" t="s">
        <v>324</v>
      </c>
      <c r="B398" s="119" t="s">
        <v>306</v>
      </c>
      <c r="C398" s="244" t="s">
        <v>330</v>
      </c>
      <c r="D398" s="245"/>
      <c r="P398" s="52"/>
      <c r="Q398" s="52"/>
      <c r="R398" s="52"/>
      <c r="S398" s="52"/>
    </row>
    <row r="399" spans="1:19" ht="51.75">
      <c r="A399" s="129" t="s">
        <v>325</v>
      </c>
      <c r="B399" s="119" t="s">
        <v>307</v>
      </c>
      <c r="C399" s="244" t="s">
        <v>330</v>
      </c>
      <c r="D399" s="245"/>
      <c r="P399" s="52"/>
      <c r="Q399" s="52"/>
      <c r="R399" s="52"/>
      <c r="S399" s="52"/>
    </row>
    <row r="400" spans="1:19" ht="39">
      <c r="A400" s="129" t="s">
        <v>326</v>
      </c>
      <c r="B400" s="120" t="s">
        <v>308</v>
      </c>
      <c r="C400" s="244" t="s">
        <v>330</v>
      </c>
      <c r="D400" s="245"/>
      <c r="P400" s="52"/>
      <c r="Q400" s="52"/>
      <c r="R400" s="52"/>
      <c r="S400" s="52"/>
    </row>
    <row r="401" spans="1:25">
      <c r="A401" s="246" t="s">
        <v>327</v>
      </c>
      <c r="B401" s="120" t="s">
        <v>309</v>
      </c>
      <c r="C401" s="238" t="s">
        <v>330</v>
      </c>
      <c r="D401" s="239"/>
      <c r="P401" s="52"/>
      <c r="Q401" s="52"/>
      <c r="R401" s="52"/>
      <c r="S401" s="52"/>
    </row>
    <row r="402" spans="1:25">
      <c r="A402" s="247"/>
      <c r="B402" s="121" t="s">
        <v>312</v>
      </c>
      <c r="C402" s="240"/>
      <c r="D402" s="241"/>
      <c r="P402" s="52"/>
      <c r="Q402" s="52"/>
      <c r="R402" s="52"/>
      <c r="S402" s="52"/>
    </row>
    <row r="403" spans="1:25" ht="26.25">
      <c r="A403" s="247"/>
      <c r="B403" s="121" t="s">
        <v>313</v>
      </c>
      <c r="C403" s="240"/>
      <c r="D403" s="241"/>
      <c r="P403" s="52"/>
      <c r="Q403" s="52"/>
      <c r="R403" s="52"/>
      <c r="S403" s="52"/>
    </row>
    <row r="404" spans="1:25">
      <c r="A404" s="248"/>
      <c r="B404" s="122" t="s">
        <v>314</v>
      </c>
      <c r="C404" s="242"/>
      <c r="D404" s="243"/>
      <c r="P404" s="52"/>
      <c r="Q404" s="52"/>
      <c r="R404" s="52"/>
      <c r="S404" s="52"/>
    </row>
    <row r="405" spans="1:25">
      <c r="A405" s="129" t="s">
        <v>328</v>
      </c>
      <c r="B405" s="122" t="s">
        <v>310</v>
      </c>
      <c r="C405" s="244" t="s">
        <v>330</v>
      </c>
      <c r="D405" s="245"/>
      <c r="P405" s="52"/>
      <c r="Q405" s="52"/>
      <c r="R405" s="52"/>
      <c r="S405" s="52"/>
    </row>
    <row r="406" spans="1:25">
      <c r="A406" s="129" t="s">
        <v>329</v>
      </c>
      <c r="B406" s="155" t="s">
        <v>311</v>
      </c>
      <c r="C406" s="244" t="s">
        <v>330</v>
      </c>
      <c r="D406" s="245"/>
      <c r="P406" s="52"/>
      <c r="Q406" s="52"/>
      <c r="R406" s="52"/>
      <c r="S406" s="52"/>
    </row>
    <row r="407" spans="1:25">
      <c r="P407" s="52"/>
      <c r="Q407" s="52"/>
      <c r="R407" s="52"/>
      <c r="S407" s="52"/>
    </row>
    <row r="408" spans="1:25">
      <c r="P408" s="52"/>
      <c r="Q408" s="52"/>
      <c r="R408" s="52"/>
      <c r="S408" s="52"/>
    </row>
    <row r="409" spans="1:25">
      <c r="P409" s="52"/>
      <c r="Q409" s="52"/>
      <c r="R409" s="52"/>
      <c r="S409" s="52"/>
    </row>
    <row r="410" spans="1:25">
      <c r="P410" s="52"/>
      <c r="Q410" s="52"/>
      <c r="R410" s="52"/>
      <c r="S410" s="52"/>
    </row>
    <row r="411" spans="1:25" s="1" customFormat="1">
      <c r="A411" s="115"/>
      <c r="B411" s="115"/>
      <c r="C411" s="72"/>
      <c r="D411" s="73" t="s">
        <v>22</v>
      </c>
      <c r="E411" s="73"/>
      <c r="F411" s="74"/>
      <c r="G411" s="115"/>
      <c r="H411" s="115"/>
      <c r="I411" s="115"/>
      <c r="J411" s="115"/>
      <c r="K411" s="2"/>
      <c r="L411" s="3"/>
      <c r="M411" s="4" t="s">
        <v>23</v>
      </c>
      <c r="N411" s="3"/>
      <c r="O411" s="5"/>
      <c r="P411" s="91"/>
      <c r="Q411" s="91"/>
      <c r="R411" s="91"/>
      <c r="S411" s="91"/>
      <c r="U411" s="204"/>
      <c r="V411" s="205"/>
      <c r="W411" s="205"/>
      <c r="X411" s="205"/>
      <c r="Y411" s="205"/>
    </row>
    <row r="412" spans="1:25" ht="56.25" customHeight="1" thickBot="1">
      <c r="A412" s="123" t="s">
        <v>0</v>
      </c>
      <c r="B412" s="116" t="s">
        <v>1</v>
      </c>
      <c r="C412" s="75" t="s">
        <v>2</v>
      </c>
      <c r="D412" s="76" t="s">
        <v>3</v>
      </c>
      <c r="E412" s="76" t="s">
        <v>4</v>
      </c>
      <c r="F412" s="77" t="s">
        <v>5</v>
      </c>
      <c r="G412" s="123" t="s">
        <v>6</v>
      </c>
      <c r="H412" s="131" t="s">
        <v>648</v>
      </c>
      <c r="I412" s="132" t="s">
        <v>7</v>
      </c>
      <c r="J412" s="132" t="s">
        <v>8</v>
      </c>
      <c r="K412" s="6" t="s">
        <v>632</v>
      </c>
      <c r="L412" s="7" t="s">
        <v>630</v>
      </c>
      <c r="M412" s="7" t="s">
        <v>631</v>
      </c>
      <c r="N412" s="8" t="s">
        <v>9</v>
      </c>
      <c r="O412" s="6" t="s">
        <v>10</v>
      </c>
      <c r="P412" s="78" t="s">
        <v>11</v>
      </c>
      <c r="Q412" s="78" t="s">
        <v>12</v>
      </c>
      <c r="R412" s="79" t="s">
        <v>13</v>
      </c>
      <c r="S412" s="79" t="s">
        <v>14</v>
      </c>
      <c r="T412" s="9"/>
      <c r="U412" s="211"/>
    </row>
    <row r="413" spans="1:25" ht="15.75" thickBot="1">
      <c r="A413" s="59" t="s">
        <v>24</v>
      </c>
      <c r="B413" s="60">
        <v>21</v>
      </c>
      <c r="C413" s="11"/>
      <c r="D413" s="11"/>
      <c r="E413" s="11"/>
      <c r="F413" s="11"/>
      <c r="G413" s="62"/>
      <c r="H413" s="62"/>
      <c r="I413" s="62"/>
      <c r="J413" s="62"/>
      <c r="K413" s="11"/>
      <c r="L413" s="11"/>
      <c r="M413" s="11"/>
      <c r="N413" s="11"/>
      <c r="O413" s="11"/>
      <c r="P413" s="47"/>
      <c r="Q413" s="47"/>
      <c r="R413" s="47"/>
      <c r="S413" s="80"/>
    </row>
    <row r="414" spans="1:25" ht="94.5" customHeight="1">
      <c r="A414" s="126" t="s">
        <v>15</v>
      </c>
      <c r="B414" s="19" t="s">
        <v>104</v>
      </c>
      <c r="C414" s="48" t="s">
        <v>36</v>
      </c>
      <c r="D414" s="49">
        <v>3</v>
      </c>
      <c r="E414" s="50">
        <v>8</v>
      </c>
      <c r="F414" s="49">
        <v>8</v>
      </c>
      <c r="G414" s="27"/>
      <c r="H414" s="12"/>
      <c r="I414" s="12"/>
      <c r="J414" s="12"/>
      <c r="K414" s="100"/>
      <c r="L414" s="101"/>
      <c r="M414" s="102"/>
      <c r="N414" s="103"/>
      <c r="O414" s="104"/>
      <c r="P414" s="81">
        <f>ROUND(N414*L414,2)</f>
        <v>0</v>
      </c>
      <c r="Q414" s="81">
        <f t="shared" ref="Q414:Q416" si="101">ROUND(P414+P414*O414,2)</f>
        <v>0</v>
      </c>
      <c r="R414" s="81">
        <f>ROUND(M414*N414,2)</f>
        <v>0</v>
      </c>
      <c r="S414" s="81">
        <f t="shared" ref="S414:S416" si="102">ROUND(R414+R414*O414,2)</f>
        <v>0</v>
      </c>
      <c r="U414" s="204"/>
      <c r="V414" s="205"/>
      <c r="W414" s="205"/>
      <c r="X414" s="205"/>
    </row>
    <row r="415" spans="1:25" ht="142.5" customHeight="1">
      <c r="A415" s="126" t="s">
        <v>17</v>
      </c>
      <c r="B415" s="19" t="s">
        <v>105</v>
      </c>
      <c r="C415" s="48" t="s">
        <v>36</v>
      </c>
      <c r="D415" s="49">
        <v>3</v>
      </c>
      <c r="E415" s="50">
        <v>8</v>
      </c>
      <c r="F415" s="49">
        <v>8</v>
      </c>
      <c r="G415" s="27"/>
      <c r="H415" s="12"/>
      <c r="I415" s="12"/>
      <c r="J415" s="12"/>
      <c r="K415" s="100"/>
      <c r="L415" s="101"/>
      <c r="M415" s="102"/>
      <c r="N415" s="103"/>
      <c r="O415" s="104"/>
      <c r="P415" s="81">
        <f>ROUND(N415*L415,2)</f>
        <v>0</v>
      </c>
      <c r="Q415" s="81">
        <f t="shared" si="101"/>
        <v>0</v>
      </c>
      <c r="R415" s="81">
        <f>ROUND(M415*N415,2)</f>
        <v>0</v>
      </c>
      <c r="S415" s="81">
        <f t="shared" si="102"/>
        <v>0</v>
      </c>
      <c r="U415" s="204"/>
      <c r="V415" s="205"/>
      <c r="W415" s="205"/>
      <c r="X415" s="205"/>
    </row>
    <row r="416" spans="1:25" ht="102">
      <c r="A416" s="126" t="s">
        <v>25</v>
      </c>
      <c r="B416" s="19" t="s">
        <v>106</v>
      </c>
      <c r="C416" s="48" t="s">
        <v>16</v>
      </c>
      <c r="D416" s="49">
        <v>1</v>
      </c>
      <c r="E416" s="50">
        <v>2</v>
      </c>
      <c r="F416" s="49">
        <v>2</v>
      </c>
      <c r="G416" s="27"/>
      <c r="H416" s="12"/>
      <c r="I416" s="12"/>
      <c r="J416" s="12"/>
      <c r="K416" s="100"/>
      <c r="L416" s="101"/>
      <c r="M416" s="102"/>
      <c r="N416" s="103"/>
      <c r="O416" s="104"/>
      <c r="P416" s="81">
        <f>ROUND(N416*L416,2)</f>
        <v>0</v>
      </c>
      <c r="Q416" s="81">
        <f t="shared" si="101"/>
        <v>0</v>
      </c>
      <c r="R416" s="81">
        <f>ROUND(M416*N416,2)</f>
        <v>0</v>
      </c>
      <c r="S416" s="81">
        <f t="shared" si="102"/>
        <v>0</v>
      </c>
      <c r="U416" s="204"/>
      <c r="V416" s="205"/>
      <c r="W416" s="205"/>
      <c r="X416" s="205"/>
    </row>
    <row r="417" spans="1:25" ht="193.5" customHeight="1">
      <c r="A417" s="126" t="s">
        <v>29</v>
      </c>
      <c r="B417" s="19" t="s">
        <v>107</v>
      </c>
      <c r="C417" s="48" t="s">
        <v>36</v>
      </c>
      <c r="D417" s="49">
        <v>1</v>
      </c>
      <c r="E417" s="50">
        <v>2</v>
      </c>
      <c r="F417" s="49">
        <v>2</v>
      </c>
      <c r="G417" s="27"/>
      <c r="H417" s="12"/>
      <c r="I417" s="12"/>
      <c r="J417" s="12"/>
      <c r="K417" s="100"/>
      <c r="L417" s="101"/>
      <c r="M417" s="102"/>
      <c r="N417" s="103"/>
      <c r="O417" s="104"/>
      <c r="P417" s="81">
        <f>ROUND(N417*L417,2)</f>
        <v>0</v>
      </c>
      <c r="Q417" s="81">
        <f t="shared" ref="Q417:Q418" si="103">ROUND(P417+P417*O417,2)</f>
        <v>0</v>
      </c>
      <c r="R417" s="81">
        <f>ROUND(M417*N417,2)</f>
        <v>0</v>
      </c>
      <c r="S417" s="81">
        <f t="shared" ref="S417:S418" si="104">ROUND(R417+R417*O417,2)</f>
        <v>0</v>
      </c>
      <c r="U417" s="204"/>
      <c r="V417" s="205"/>
      <c r="W417" s="205"/>
      <c r="X417" s="205"/>
    </row>
    <row r="418" spans="1:25" ht="115.5" thickBot="1">
      <c r="A418" s="126" t="s">
        <v>30</v>
      </c>
      <c r="B418" s="19" t="s">
        <v>108</v>
      </c>
      <c r="C418" s="48" t="s">
        <v>36</v>
      </c>
      <c r="D418" s="49">
        <v>1</v>
      </c>
      <c r="E418" s="50">
        <v>2</v>
      </c>
      <c r="F418" s="49">
        <v>2</v>
      </c>
      <c r="G418" s="27"/>
      <c r="H418" s="12"/>
      <c r="I418" s="12"/>
      <c r="J418" s="12"/>
      <c r="K418" s="100"/>
      <c r="L418" s="101"/>
      <c r="M418" s="102"/>
      <c r="N418" s="103"/>
      <c r="O418" s="104"/>
      <c r="P418" s="81">
        <f>ROUND(N418*L418,2)</f>
        <v>0</v>
      </c>
      <c r="Q418" s="81">
        <f t="shared" si="103"/>
        <v>0</v>
      </c>
      <c r="R418" s="81">
        <f>ROUND(M418*N418,2)</f>
        <v>0</v>
      </c>
      <c r="S418" s="81">
        <f t="shared" si="104"/>
        <v>0</v>
      </c>
      <c r="U418" s="204"/>
      <c r="V418" s="205"/>
      <c r="W418" s="205"/>
      <c r="X418" s="205"/>
    </row>
    <row r="419" spans="1:25" ht="15.75" thickBot="1">
      <c r="A419" s="125"/>
      <c r="B419" s="117"/>
      <c r="C419" s="13"/>
      <c r="D419" s="13"/>
      <c r="E419" s="13"/>
      <c r="F419" s="13"/>
      <c r="G419" s="14"/>
      <c r="H419" s="14"/>
      <c r="I419" s="14"/>
      <c r="J419" s="14"/>
      <c r="K419" s="13"/>
      <c r="L419" s="13"/>
      <c r="M419" s="13"/>
      <c r="N419" s="14"/>
      <c r="O419" s="15" t="s">
        <v>18</v>
      </c>
      <c r="P419" s="82">
        <f>SUM(P414:P418)</f>
        <v>0</v>
      </c>
      <c r="Q419" s="82">
        <f>SUM(Q414:Q418)</f>
        <v>0</v>
      </c>
      <c r="R419" s="82">
        <f>SUM(R414:R418)</f>
        <v>0</v>
      </c>
      <c r="S419" s="83">
        <f>SUM(S414:S418)</f>
        <v>0</v>
      </c>
      <c r="U419" s="209"/>
      <c r="V419" s="210"/>
      <c r="W419" s="210"/>
      <c r="X419" s="210"/>
    </row>
    <row r="420" spans="1:25" ht="15.75" customHeight="1" thickBot="1">
      <c r="A420" s="9"/>
      <c r="B420" s="235" t="s">
        <v>348</v>
      </c>
      <c r="C420" s="235"/>
      <c r="D420" s="235"/>
      <c r="E420" s="235"/>
      <c r="F420" s="235"/>
      <c r="G420" s="235"/>
      <c r="H420" s="235"/>
      <c r="I420" s="235"/>
      <c r="J420" s="235"/>
      <c r="K420" s="235"/>
      <c r="L420" s="235"/>
      <c r="M420" s="235"/>
      <c r="N420" s="16"/>
      <c r="O420" s="17"/>
      <c r="P420" s="51"/>
      <c r="Q420" s="51"/>
      <c r="R420" s="51"/>
      <c r="S420" s="51"/>
    </row>
    <row r="421" spans="1:25" ht="15.75" thickBot="1">
      <c r="A421" s="9"/>
      <c r="B421" s="235"/>
      <c r="C421" s="235"/>
      <c r="D421" s="235"/>
      <c r="E421" s="235"/>
      <c r="F421" s="235"/>
      <c r="G421" s="235"/>
      <c r="H421" s="235"/>
      <c r="I421" s="235"/>
      <c r="J421" s="235"/>
      <c r="K421" s="235"/>
      <c r="L421" s="235"/>
      <c r="M421" s="235"/>
      <c r="N421" s="16"/>
      <c r="O421" s="13"/>
      <c r="P421" s="84"/>
      <c r="Q421" s="85" t="s">
        <v>24</v>
      </c>
      <c r="R421" s="86">
        <v>21</v>
      </c>
      <c r="S421" s="87"/>
    </row>
    <row r="422" spans="1:25" ht="39" thickBot="1">
      <c r="A422" s="9"/>
      <c r="B422" s="235"/>
      <c r="C422" s="235"/>
      <c r="D422" s="235"/>
      <c r="E422" s="235"/>
      <c r="F422" s="235"/>
      <c r="G422" s="235"/>
      <c r="H422" s="235"/>
      <c r="I422" s="235"/>
      <c r="J422" s="235"/>
      <c r="K422" s="235"/>
      <c r="L422" s="235"/>
      <c r="M422" s="235"/>
      <c r="N422" s="16"/>
      <c r="O422" s="13"/>
      <c r="P422" s="88" t="s">
        <v>19</v>
      </c>
      <c r="Q422" s="88" t="s">
        <v>20</v>
      </c>
      <c r="R422" s="89" t="s">
        <v>13</v>
      </c>
      <c r="S422" s="88" t="s">
        <v>21</v>
      </c>
    </row>
    <row r="423" spans="1:25" ht="15.75" thickBot="1">
      <c r="A423" s="9"/>
      <c r="B423" s="235"/>
      <c r="C423" s="235"/>
      <c r="D423" s="235"/>
      <c r="E423" s="235"/>
      <c r="F423" s="235"/>
      <c r="G423" s="235"/>
      <c r="H423" s="235"/>
      <c r="I423" s="235"/>
      <c r="J423" s="235"/>
      <c r="K423" s="235"/>
      <c r="L423" s="235"/>
      <c r="M423" s="235"/>
      <c r="N423" s="16"/>
      <c r="O423" s="13"/>
      <c r="P423" s="90">
        <f>P419</f>
        <v>0</v>
      </c>
      <c r="Q423" s="69">
        <f>Q419</f>
        <v>0</v>
      </c>
      <c r="R423" s="69">
        <f>R419</f>
        <v>0</v>
      </c>
      <c r="S423" s="70">
        <f>S419</f>
        <v>0</v>
      </c>
    </row>
    <row r="424" spans="1:25">
      <c r="P424" s="52"/>
      <c r="Q424" s="52"/>
      <c r="R424" s="52"/>
      <c r="S424" s="52"/>
    </row>
    <row r="425" spans="1:25">
      <c r="P425" s="52"/>
      <c r="Q425" s="52"/>
      <c r="R425" s="52"/>
      <c r="S425" s="52"/>
    </row>
    <row r="426" spans="1:25">
      <c r="P426" s="52"/>
      <c r="Q426" s="52"/>
      <c r="R426" s="52"/>
      <c r="S426" s="52"/>
    </row>
    <row r="427" spans="1:25">
      <c r="P427" s="52"/>
      <c r="Q427" s="52"/>
      <c r="R427" s="52"/>
      <c r="S427" s="52"/>
    </row>
    <row r="428" spans="1:25" s="1" customFormat="1">
      <c r="A428" s="115"/>
      <c r="B428" s="115"/>
      <c r="C428" s="72"/>
      <c r="D428" s="73" t="s">
        <v>22</v>
      </c>
      <c r="E428" s="73"/>
      <c r="F428" s="74"/>
      <c r="G428" s="115"/>
      <c r="H428" s="115"/>
      <c r="I428" s="115"/>
      <c r="J428" s="115"/>
      <c r="K428" s="2"/>
      <c r="L428" s="3"/>
      <c r="M428" s="4" t="s">
        <v>23</v>
      </c>
      <c r="N428" s="3"/>
      <c r="O428" s="5"/>
      <c r="P428" s="91"/>
      <c r="Q428" s="91"/>
      <c r="R428" s="91"/>
      <c r="S428" s="91"/>
      <c r="U428" s="204"/>
      <c r="V428" s="205"/>
      <c r="W428" s="205"/>
      <c r="X428" s="205"/>
      <c r="Y428" s="205"/>
    </row>
    <row r="429" spans="1:25" ht="58.5" customHeight="1" thickBot="1">
      <c r="A429" s="123" t="s">
        <v>0</v>
      </c>
      <c r="B429" s="116" t="s">
        <v>1</v>
      </c>
      <c r="C429" s="75" t="s">
        <v>2</v>
      </c>
      <c r="D429" s="76" t="s">
        <v>3</v>
      </c>
      <c r="E429" s="76" t="s">
        <v>4</v>
      </c>
      <c r="F429" s="77" t="s">
        <v>5</v>
      </c>
      <c r="G429" s="123" t="s">
        <v>6</v>
      </c>
      <c r="H429" s="131" t="s">
        <v>648</v>
      </c>
      <c r="I429" s="132" t="s">
        <v>7</v>
      </c>
      <c r="J429" s="132" t="s">
        <v>8</v>
      </c>
      <c r="K429" s="6" t="s">
        <v>632</v>
      </c>
      <c r="L429" s="7" t="s">
        <v>630</v>
      </c>
      <c r="M429" s="7" t="s">
        <v>631</v>
      </c>
      <c r="N429" s="8" t="s">
        <v>9</v>
      </c>
      <c r="O429" s="6" t="s">
        <v>10</v>
      </c>
      <c r="P429" s="78" t="s">
        <v>11</v>
      </c>
      <c r="Q429" s="78" t="s">
        <v>12</v>
      </c>
      <c r="R429" s="79" t="s">
        <v>13</v>
      </c>
      <c r="S429" s="79" t="s">
        <v>14</v>
      </c>
      <c r="T429" s="9"/>
      <c r="U429" s="211"/>
    </row>
    <row r="430" spans="1:25" ht="15.75" thickBot="1">
      <c r="A430" s="59" t="s">
        <v>24</v>
      </c>
      <c r="B430" s="60">
        <v>22</v>
      </c>
      <c r="C430" s="11"/>
      <c r="D430" s="11"/>
      <c r="E430" s="11"/>
      <c r="F430" s="11"/>
      <c r="G430" s="62"/>
      <c r="H430" s="62"/>
      <c r="I430" s="62"/>
      <c r="J430" s="62"/>
      <c r="K430" s="11"/>
      <c r="L430" s="11"/>
      <c r="M430" s="11"/>
      <c r="N430" s="11"/>
      <c r="O430" s="11"/>
      <c r="P430" s="47"/>
      <c r="Q430" s="47"/>
      <c r="R430" s="47"/>
      <c r="S430" s="80"/>
    </row>
    <row r="431" spans="1:25" ht="39" thickBot="1">
      <c r="A431" s="126" t="s">
        <v>15</v>
      </c>
      <c r="B431" s="19" t="s">
        <v>264</v>
      </c>
      <c r="C431" s="48" t="s">
        <v>57</v>
      </c>
      <c r="D431" s="49">
        <v>920</v>
      </c>
      <c r="E431" s="50">
        <v>2300</v>
      </c>
      <c r="F431" s="49">
        <v>1840</v>
      </c>
      <c r="G431" s="27"/>
      <c r="H431" s="12"/>
      <c r="I431" s="12"/>
      <c r="J431" s="12"/>
      <c r="K431" s="100"/>
      <c r="L431" s="101"/>
      <c r="M431" s="102"/>
      <c r="N431" s="103"/>
      <c r="O431" s="104"/>
      <c r="P431" s="81">
        <f>ROUND(N431*L431,2)</f>
        <v>0</v>
      </c>
      <c r="Q431" s="81">
        <f t="shared" ref="Q431" si="105">ROUND(P431+P431*O431,2)</f>
        <v>0</v>
      </c>
      <c r="R431" s="81">
        <f>ROUND(M431*N431,2)</f>
        <v>0</v>
      </c>
      <c r="S431" s="81">
        <f t="shared" ref="S431" si="106">ROUND(R431+R431*O431,2)</f>
        <v>0</v>
      </c>
      <c r="U431" s="204"/>
      <c r="V431" s="205"/>
      <c r="W431" s="205"/>
      <c r="X431" s="205"/>
    </row>
    <row r="432" spans="1:25" ht="15.75" thickBot="1">
      <c r="A432" s="125"/>
      <c r="B432" s="117"/>
      <c r="C432" s="13"/>
      <c r="D432" s="13"/>
      <c r="E432" s="13"/>
      <c r="F432" s="13"/>
      <c r="G432" s="14"/>
      <c r="H432" s="14"/>
      <c r="I432" s="14"/>
      <c r="J432" s="14"/>
      <c r="K432" s="13"/>
      <c r="L432" s="13"/>
      <c r="M432" s="13"/>
      <c r="N432" s="14"/>
      <c r="O432" s="15" t="s">
        <v>18</v>
      </c>
      <c r="P432" s="82">
        <f>SUM(P431)</f>
        <v>0</v>
      </c>
      <c r="Q432" s="82">
        <f>SUM(Q431)</f>
        <v>0</v>
      </c>
      <c r="R432" s="82">
        <f>SUM(R431)</f>
        <v>0</v>
      </c>
      <c r="S432" s="83">
        <f>SUM(S431)</f>
        <v>0</v>
      </c>
      <c r="U432" s="209"/>
      <c r="V432" s="210"/>
      <c r="W432" s="210"/>
      <c r="X432" s="210"/>
    </row>
    <row r="433" spans="1:25" ht="15.75" customHeight="1" thickBot="1">
      <c r="A433" s="9"/>
      <c r="B433" s="235" t="s">
        <v>348</v>
      </c>
      <c r="C433" s="235"/>
      <c r="D433" s="235"/>
      <c r="E433" s="235"/>
      <c r="F433" s="235"/>
      <c r="G433" s="235"/>
      <c r="H433" s="235"/>
      <c r="I433" s="235"/>
      <c r="J433" s="235"/>
      <c r="K433" s="235"/>
      <c r="L433" s="235"/>
      <c r="M433" s="235"/>
      <c r="N433" s="16"/>
      <c r="O433" s="17"/>
      <c r="P433" s="51"/>
      <c r="Q433" s="51"/>
      <c r="R433" s="51"/>
      <c r="S433" s="51"/>
    </row>
    <row r="434" spans="1:25" ht="15.75" thickBot="1">
      <c r="A434" s="9"/>
      <c r="B434" s="235"/>
      <c r="C434" s="235"/>
      <c r="D434" s="235"/>
      <c r="E434" s="235"/>
      <c r="F434" s="235"/>
      <c r="G434" s="235"/>
      <c r="H434" s="235"/>
      <c r="I434" s="235"/>
      <c r="J434" s="235"/>
      <c r="K434" s="235"/>
      <c r="L434" s="235"/>
      <c r="M434" s="235"/>
      <c r="N434" s="16"/>
      <c r="O434" s="13"/>
      <c r="P434" s="84"/>
      <c r="Q434" s="85" t="s">
        <v>24</v>
      </c>
      <c r="R434" s="86">
        <v>22</v>
      </c>
      <c r="S434" s="87"/>
    </row>
    <row r="435" spans="1:25" ht="39" thickBot="1">
      <c r="A435" s="9"/>
      <c r="B435" s="235"/>
      <c r="C435" s="235"/>
      <c r="D435" s="235"/>
      <c r="E435" s="235"/>
      <c r="F435" s="235"/>
      <c r="G435" s="235"/>
      <c r="H435" s="235"/>
      <c r="I435" s="235"/>
      <c r="J435" s="235"/>
      <c r="K435" s="235"/>
      <c r="L435" s="235"/>
      <c r="M435" s="235"/>
      <c r="N435" s="16"/>
      <c r="O435" s="13"/>
      <c r="P435" s="88" t="s">
        <v>19</v>
      </c>
      <c r="Q435" s="88" t="s">
        <v>20</v>
      </c>
      <c r="R435" s="89" t="s">
        <v>13</v>
      </c>
      <c r="S435" s="88" t="s">
        <v>21</v>
      </c>
    </row>
    <row r="436" spans="1:25" ht="15.75" thickBot="1">
      <c r="A436" s="9"/>
      <c r="B436" s="235"/>
      <c r="C436" s="235"/>
      <c r="D436" s="235"/>
      <c r="E436" s="235"/>
      <c r="F436" s="235"/>
      <c r="G436" s="235"/>
      <c r="H436" s="235"/>
      <c r="I436" s="235"/>
      <c r="J436" s="235"/>
      <c r="K436" s="235"/>
      <c r="L436" s="235"/>
      <c r="M436" s="235"/>
      <c r="N436" s="16"/>
      <c r="O436" s="13"/>
      <c r="P436" s="90">
        <f>P432</f>
        <v>0</v>
      </c>
      <c r="Q436" s="69">
        <f>Q432</f>
        <v>0</v>
      </c>
      <c r="R436" s="69">
        <f>R432</f>
        <v>0</v>
      </c>
      <c r="S436" s="70">
        <f>S432</f>
        <v>0</v>
      </c>
    </row>
    <row r="437" spans="1:25">
      <c r="P437" s="52"/>
      <c r="Q437" s="52"/>
      <c r="R437" s="52"/>
      <c r="S437" s="52"/>
    </row>
    <row r="438" spans="1:25">
      <c r="P438" s="52"/>
      <c r="Q438" s="52"/>
      <c r="R438" s="52"/>
      <c r="S438" s="52"/>
    </row>
    <row r="439" spans="1:25">
      <c r="P439" s="52"/>
      <c r="Q439" s="52"/>
      <c r="R439" s="52"/>
      <c r="S439" s="52"/>
    </row>
    <row r="440" spans="1:25">
      <c r="P440" s="52"/>
      <c r="Q440" s="52"/>
      <c r="R440" s="52"/>
      <c r="S440" s="52"/>
    </row>
    <row r="441" spans="1:25" s="1" customFormat="1">
      <c r="A441" s="115"/>
      <c r="B441" s="115"/>
      <c r="C441" s="72"/>
      <c r="D441" s="73" t="s">
        <v>22</v>
      </c>
      <c r="E441" s="73"/>
      <c r="F441" s="74"/>
      <c r="G441" s="115"/>
      <c r="H441" s="115"/>
      <c r="I441" s="115"/>
      <c r="J441" s="115"/>
      <c r="K441" s="2"/>
      <c r="L441" s="3"/>
      <c r="M441" s="4" t="s">
        <v>23</v>
      </c>
      <c r="N441" s="3"/>
      <c r="O441" s="5"/>
      <c r="P441" s="91"/>
      <c r="Q441" s="91"/>
      <c r="R441" s="91"/>
      <c r="S441" s="91"/>
      <c r="U441" s="204"/>
      <c r="V441" s="205"/>
      <c r="W441" s="205"/>
      <c r="X441" s="205"/>
      <c r="Y441" s="205"/>
    </row>
    <row r="442" spans="1:25" ht="54" customHeight="1" thickBot="1">
      <c r="A442" s="123" t="s">
        <v>0</v>
      </c>
      <c r="B442" s="116" t="s">
        <v>1</v>
      </c>
      <c r="C442" s="75" t="s">
        <v>2</v>
      </c>
      <c r="D442" s="76" t="s">
        <v>3</v>
      </c>
      <c r="E442" s="76" t="s">
        <v>4</v>
      </c>
      <c r="F442" s="77" t="s">
        <v>5</v>
      </c>
      <c r="G442" s="123" t="s">
        <v>6</v>
      </c>
      <c r="H442" s="131" t="s">
        <v>648</v>
      </c>
      <c r="I442" s="132" t="s">
        <v>7</v>
      </c>
      <c r="J442" s="132" t="s">
        <v>8</v>
      </c>
      <c r="K442" s="6" t="s">
        <v>632</v>
      </c>
      <c r="L442" s="7" t="s">
        <v>630</v>
      </c>
      <c r="M442" s="7" t="s">
        <v>631</v>
      </c>
      <c r="N442" s="8" t="s">
        <v>9</v>
      </c>
      <c r="O442" s="6" t="s">
        <v>10</v>
      </c>
      <c r="P442" s="78" t="s">
        <v>11</v>
      </c>
      <c r="Q442" s="78" t="s">
        <v>12</v>
      </c>
      <c r="R442" s="79" t="s">
        <v>13</v>
      </c>
      <c r="S442" s="79" t="s">
        <v>14</v>
      </c>
      <c r="T442" s="9"/>
      <c r="U442" s="211"/>
    </row>
    <row r="443" spans="1:25" ht="15.75" thickBot="1">
      <c r="A443" s="59" t="s">
        <v>24</v>
      </c>
      <c r="B443" s="60">
        <v>23</v>
      </c>
      <c r="C443" s="11"/>
      <c r="D443" s="11"/>
      <c r="E443" s="11"/>
      <c r="F443" s="11"/>
      <c r="G443" s="62"/>
      <c r="H443" s="62"/>
      <c r="I443" s="62"/>
      <c r="J443" s="62"/>
      <c r="K443" s="11"/>
      <c r="L443" s="11"/>
      <c r="M443" s="11"/>
      <c r="N443" s="11"/>
      <c r="O443" s="11"/>
      <c r="P443" s="47"/>
      <c r="Q443" s="47"/>
      <c r="R443" s="47"/>
      <c r="S443" s="80"/>
    </row>
    <row r="444" spans="1:25" ht="25.5">
      <c r="A444" s="126" t="s">
        <v>15</v>
      </c>
      <c r="B444" s="28" t="s">
        <v>496</v>
      </c>
      <c r="C444" s="48" t="s">
        <v>16</v>
      </c>
      <c r="D444" s="49">
        <v>44</v>
      </c>
      <c r="E444" s="50">
        <v>110</v>
      </c>
      <c r="F444" s="49">
        <v>88</v>
      </c>
      <c r="G444" s="27"/>
      <c r="H444" s="12"/>
      <c r="I444" s="12"/>
      <c r="J444" s="12"/>
      <c r="K444" s="100"/>
      <c r="L444" s="101"/>
      <c r="M444" s="102"/>
      <c r="N444" s="103"/>
      <c r="O444" s="104"/>
      <c r="P444" s="81">
        <f>ROUND(N444*L444,2)</f>
        <v>0</v>
      </c>
      <c r="Q444" s="81">
        <f t="shared" ref="Q444" si="107">ROUND(P444+P444*O444,2)</f>
        <v>0</v>
      </c>
      <c r="R444" s="81">
        <f>ROUND(M444*N444,2)</f>
        <v>0</v>
      </c>
      <c r="S444" s="81">
        <f t="shared" ref="S444" si="108">ROUND(R444+R444*O444,2)</f>
        <v>0</v>
      </c>
      <c r="U444" s="204"/>
      <c r="V444" s="205"/>
      <c r="W444" s="205"/>
      <c r="X444" s="205"/>
    </row>
    <row r="445" spans="1:25" ht="25.5">
      <c r="A445" s="126" t="s">
        <v>17</v>
      </c>
      <c r="B445" s="28" t="s">
        <v>497</v>
      </c>
      <c r="C445" s="48" t="s">
        <v>16</v>
      </c>
      <c r="D445" s="49">
        <v>32</v>
      </c>
      <c r="E445" s="50">
        <v>80</v>
      </c>
      <c r="F445" s="49">
        <v>64</v>
      </c>
      <c r="G445" s="27"/>
      <c r="H445" s="12"/>
      <c r="I445" s="12"/>
      <c r="J445" s="12"/>
      <c r="K445" s="100"/>
      <c r="L445" s="101"/>
      <c r="M445" s="102"/>
      <c r="N445" s="103"/>
      <c r="O445" s="104"/>
      <c r="P445" s="81">
        <f>ROUND(N445*L445,2)</f>
        <v>0</v>
      </c>
      <c r="Q445" s="81">
        <f t="shared" ref="Q445" si="109">ROUND(P445+P445*O445,2)</f>
        <v>0</v>
      </c>
      <c r="R445" s="81">
        <f>ROUND(M445*N445,2)</f>
        <v>0</v>
      </c>
      <c r="S445" s="81">
        <f t="shared" ref="S445" si="110">ROUND(R445+R445*O445,2)</f>
        <v>0</v>
      </c>
      <c r="U445" s="204"/>
      <c r="V445" s="205"/>
      <c r="W445" s="205"/>
      <c r="X445" s="205"/>
    </row>
    <row r="446" spans="1:25" ht="26.25" thickBot="1">
      <c r="A446" s="126" t="s">
        <v>25</v>
      </c>
      <c r="B446" s="28" t="s">
        <v>498</v>
      </c>
      <c r="C446" s="48" t="s">
        <v>16</v>
      </c>
      <c r="D446" s="49">
        <v>16</v>
      </c>
      <c r="E446" s="50">
        <v>40</v>
      </c>
      <c r="F446" s="49">
        <v>30</v>
      </c>
      <c r="G446" s="27"/>
      <c r="H446" s="12"/>
      <c r="I446" s="12"/>
      <c r="J446" s="12"/>
      <c r="K446" s="100"/>
      <c r="L446" s="101"/>
      <c r="M446" s="102"/>
      <c r="N446" s="103"/>
      <c r="O446" s="104"/>
      <c r="P446" s="81">
        <f>ROUND(N446*L446,2)</f>
        <v>0</v>
      </c>
      <c r="Q446" s="81">
        <f t="shared" ref="Q446" si="111">ROUND(P446+P446*O446,2)</f>
        <v>0</v>
      </c>
      <c r="R446" s="81">
        <f>ROUND(M446*N446,2)</f>
        <v>0</v>
      </c>
      <c r="S446" s="81">
        <f t="shared" ref="S446" si="112">ROUND(R446+R446*O446,2)</f>
        <v>0</v>
      </c>
      <c r="U446" s="204"/>
      <c r="V446" s="205"/>
      <c r="W446" s="205"/>
      <c r="X446" s="205"/>
    </row>
    <row r="447" spans="1:25" ht="15.75" thickBot="1">
      <c r="A447" s="125"/>
      <c r="B447" s="117"/>
      <c r="C447" s="13"/>
      <c r="D447" s="13"/>
      <c r="E447" s="13"/>
      <c r="F447" s="13"/>
      <c r="G447" s="14"/>
      <c r="H447" s="14"/>
      <c r="I447" s="14"/>
      <c r="J447" s="14"/>
      <c r="K447" s="13"/>
      <c r="L447" s="13"/>
      <c r="M447" s="13"/>
      <c r="N447" s="14"/>
      <c r="O447" s="15" t="s">
        <v>18</v>
      </c>
      <c r="P447" s="82">
        <f>SUM(P444:P446)</f>
        <v>0</v>
      </c>
      <c r="Q447" s="82">
        <f>SUM(Q444:Q446)</f>
        <v>0</v>
      </c>
      <c r="R447" s="82">
        <f>SUM(R444:R446)</f>
        <v>0</v>
      </c>
      <c r="S447" s="83">
        <f>SUM(S444:S446)</f>
        <v>0</v>
      </c>
      <c r="U447" s="209"/>
      <c r="V447" s="210"/>
      <c r="W447" s="210"/>
      <c r="X447" s="210"/>
    </row>
    <row r="448" spans="1:25" ht="15.75" customHeight="1" thickBot="1">
      <c r="A448" s="9"/>
      <c r="B448" s="235" t="s">
        <v>348</v>
      </c>
      <c r="C448" s="235"/>
      <c r="D448" s="235"/>
      <c r="E448" s="235"/>
      <c r="F448" s="235"/>
      <c r="G448" s="235"/>
      <c r="H448" s="235"/>
      <c r="I448" s="235"/>
      <c r="J448" s="235"/>
      <c r="K448" s="235"/>
      <c r="L448" s="235"/>
      <c r="M448" s="235"/>
      <c r="N448" s="16"/>
      <c r="O448" s="17"/>
      <c r="P448" s="51"/>
      <c r="Q448" s="51"/>
      <c r="R448" s="51"/>
      <c r="S448" s="51"/>
    </row>
    <row r="449" spans="1:25" ht="15.75" thickBot="1">
      <c r="A449" s="9"/>
      <c r="B449" s="235"/>
      <c r="C449" s="235"/>
      <c r="D449" s="235"/>
      <c r="E449" s="235"/>
      <c r="F449" s="235"/>
      <c r="G449" s="235"/>
      <c r="H449" s="235"/>
      <c r="I449" s="235"/>
      <c r="J449" s="235"/>
      <c r="K449" s="235"/>
      <c r="L449" s="235"/>
      <c r="M449" s="235"/>
      <c r="N449" s="16"/>
      <c r="O449" s="13"/>
      <c r="P449" s="84"/>
      <c r="Q449" s="85" t="s">
        <v>24</v>
      </c>
      <c r="R449" s="86">
        <v>23</v>
      </c>
      <c r="S449" s="87"/>
    </row>
    <row r="450" spans="1:25" ht="39" thickBot="1">
      <c r="A450" s="9"/>
      <c r="B450" s="235"/>
      <c r="C450" s="235"/>
      <c r="D450" s="235"/>
      <c r="E450" s="235"/>
      <c r="F450" s="235"/>
      <c r="G450" s="235"/>
      <c r="H450" s="235"/>
      <c r="I450" s="235"/>
      <c r="J450" s="235"/>
      <c r="K450" s="235"/>
      <c r="L450" s="235"/>
      <c r="M450" s="235"/>
      <c r="N450" s="16"/>
      <c r="O450" s="13"/>
      <c r="P450" s="88" t="s">
        <v>19</v>
      </c>
      <c r="Q450" s="88" t="s">
        <v>20</v>
      </c>
      <c r="R450" s="89" t="s">
        <v>13</v>
      </c>
      <c r="S450" s="88" t="s">
        <v>21</v>
      </c>
    </row>
    <row r="451" spans="1:25" ht="15.75" thickBot="1">
      <c r="A451" s="9"/>
      <c r="B451" s="235"/>
      <c r="C451" s="235"/>
      <c r="D451" s="235"/>
      <c r="E451" s="235"/>
      <c r="F451" s="235"/>
      <c r="G451" s="235"/>
      <c r="H451" s="235"/>
      <c r="I451" s="235"/>
      <c r="J451" s="235"/>
      <c r="K451" s="235"/>
      <c r="L451" s="235"/>
      <c r="M451" s="235"/>
      <c r="N451" s="16"/>
      <c r="O451" s="13"/>
      <c r="P451" s="90">
        <f>P447</f>
        <v>0</v>
      </c>
      <c r="Q451" s="69">
        <f>Q447</f>
        <v>0</v>
      </c>
      <c r="R451" s="69">
        <f>R447</f>
        <v>0</v>
      </c>
      <c r="S451" s="70">
        <f>S447</f>
        <v>0</v>
      </c>
    </row>
    <row r="452" spans="1:25">
      <c r="P452" s="52"/>
      <c r="Q452" s="52"/>
      <c r="R452" s="52"/>
      <c r="S452" s="52"/>
    </row>
    <row r="453" spans="1:25">
      <c r="P453" s="52"/>
      <c r="Q453" s="52"/>
      <c r="R453" s="52"/>
      <c r="S453" s="52"/>
    </row>
    <row r="454" spans="1:25">
      <c r="P454" s="52"/>
      <c r="Q454" s="52"/>
      <c r="R454" s="52"/>
      <c r="S454" s="52"/>
    </row>
    <row r="455" spans="1:25">
      <c r="P455" s="52"/>
      <c r="Q455" s="52"/>
      <c r="R455" s="52"/>
      <c r="S455" s="52"/>
    </row>
    <row r="456" spans="1:25" s="1" customFormat="1">
      <c r="A456" s="115"/>
      <c r="B456" s="115"/>
      <c r="C456" s="72"/>
      <c r="D456" s="73" t="s">
        <v>22</v>
      </c>
      <c r="E456" s="73"/>
      <c r="F456" s="74"/>
      <c r="G456" s="115"/>
      <c r="H456" s="115"/>
      <c r="I456" s="115"/>
      <c r="J456" s="115"/>
      <c r="K456" s="2"/>
      <c r="L456" s="3"/>
      <c r="M456" s="4" t="s">
        <v>23</v>
      </c>
      <c r="N456" s="3"/>
      <c r="O456" s="5"/>
      <c r="P456" s="91"/>
      <c r="Q456" s="91"/>
      <c r="R456" s="91"/>
      <c r="S456" s="91"/>
      <c r="U456" s="204"/>
      <c r="V456" s="205"/>
      <c r="W456" s="205"/>
      <c r="X456" s="205"/>
      <c r="Y456" s="205"/>
    </row>
    <row r="457" spans="1:25" ht="52.5" customHeight="1" thickBot="1">
      <c r="A457" s="123" t="s">
        <v>0</v>
      </c>
      <c r="B457" s="116" t="s">
        <v>1</v>
      </c>
      <c r="C457" s="75" t="s">
        <v>2</v>
      </c>
      <c r="D457" s="76" t="s">
        <v>3</v>
      </c>
      <c r="E457" s="76" t="s">
        <v>4</v>
      </c>
      <c r="F457" s="77" t="s">
        <v>5</v>
      </c>
      <c r="G457" s="123" t="s">
        <v>6</v>
      </c>
      <c r="H457" s="131" t="s">
        <v>648</v>
      </c>
      <c r="I457" s="132" t="s">
        <v>7</v>
      </c>
      <c r="J457" s="132" t="s">
        <v>8</v>
      </c>
      <c r="K457" s="6" t="s">
        <v>632</v>
      </c>
      <c r="L457" s="7" t="s">
        <v>630</v>
      </c>
      <c r="M457" s="7" t="s">
        <v>631</v>
      </c>
      <c r="N457" s="8" t="s">
        <v>9</v>
      </c>
      <c r="O457" s="6" t="s">
        <v>10</v>
      </c>
      <c r="P457" s="78" t="s">
        <v>11</v>
      </c>
      <c r="Q457" s="78" t="s">
        <v>12</v>
      </c>
      <c r="R457" s="79" t="s">
        <v>13</v>
      </c>
      <c r="S457" s="79" t="s">
        <v>14</v>
      </c>
      <c r="T457" s="9"/>
      <c r="U457" s="211"/>
    </row>
    <row r="458" spans="1:25" ht="15.75" thickBot="1">
      <c r="A458" s="59" t="s">
        <v>24</v>
      </c>
      <c r="B458" s="60">
        <v>24</v>
      </c>
      <c r="C458" s="11"/>
      <c r="D458" s="11"/>
      <c r="E458" s="11"/>
      <c r="F458" s="11"/>
      <c r="G458" s="62"/>
      <c r="H458" s="62"/>
      <c r="I458" s="62"/>
      <c r="J458" s="62"/>
      <c r="K458" s="11"/>
      <c r="L458" s="11"/>
      <c r="M458" s="11"/>
      <c r="N458" s="11"/>
      <c r="O458" s="11"/>
      <c r="P458" s="47"/>
      <c r="Q458" s="47"/>
      <c r="R458" s="47"/>
      <c r="S458" s="80"/>
    </row>
    <row r="459" spans="1:25" ht="264.75" customHeight="1">
      <c r="A459" s="126" t="s">
        <v>15</v>
      </c>
      <c r="B459" s="28" t="s">
        <v>109</v>
      </c>
      <c r="C459" s="48" t="s">
        <v>46</v>
      </c>
      <c r="D459" s="49">
        <v>24</v>
      </c>
      <c r="E459" s="50">
        <v>60</v>
      </c>
      <c r="F459" s="49">
        <v>48</v>
      </c>
      <c r="G459" s="27"/>
      <c r="H459" s="12"/>
      <c r="I459" s="12"/>
      <c r="J459" s="12"/>
      <c r="K459" s="100"/>
      <c r="L459" s="101"/>
      <c r="M459" s="102"/>
      <c r="N459" s="103"/>
      <c r="O459" s="104"/>
      <c r="P459" s="81">
        <f t="shared" ref="P459:P464" si="113">ROUND(N459*L459,2)</f>
        <v>0</v>
      </c>
      <c r="Q459" s="81">
        <f t="shared" ref="Q459:Q461" si="114">ROUND(P459+P459*O459,2)</f>
        <v>0</v>
      </c>
      <c r="R459" s="81">
        <f t="shared" ref="R459:R464" si="115">ROUND(M459*N459,2)</f>
        <v>0</v>
      </c>
      <c r="S459" s="81">
        <f t="shared" ref="S459:S461" si="116">ROUND(R459+R459*O459,2)</f>
        <v>0</v>
      </c>
      <c r="U459" s="204"/>
      <c r="V459" s="205"/>
      <c r="W459" s="205"/>
      <c r="X459" s="205"/>
    </row>
    <row r="460" spans="1:25" ht="87" customHeight="1">
      <c r="A460" s="126" t="s">
        <v>17</v>
      </c>
      <c r="B460" s="28" t="s">
        <v>350</v>
      </c>
      <c r="C460" s="48" t="s">
        <v>36</v>
      </c>
      <c r="D460" s="49">
        <v>6</v>
      </c>
      <c r="E460" s="50">
        <v>15</v>
      </c>
      <c r="F460" s="49">
        <v>15</v>
      </c>
      <c r="G460" s="27"/>
      <c r="H460" s="12"/>
      <c r="I460" s="12"/>
      <c r="J460" s="12"/>
      <c r="K460" s="100"/>
      <c r="L460" s="101"/>
      <c r="M460" s="102"/>
      <c r="N460" s="103"/>
      <c r="O460" s="104"/>
      <c r="P460" s="81">
        <f t="shared" si="113"/>
        <v>0</v>
      </c>
      <c r="Q460" s="81">
        <f t="shared" si="114"/>
        <v>0</v>
      </c>
      <c r="R460" s="81">
        <f t="shared" si="115"/>
        <v>0</v>
      </c>
      <c r="S460" s="81">
        <f t="shared" si="116"/>
        <v>0</v>
      </c>
      <c r="U460" s="204"/>
      <c r="V460" s="205"/>
      <c r="W460" s="205"/>
      <c r="X460" s="205"/>
    </row>
    <row r="461" spans="1:25" ht="153" customHeight="1">
      <c r="A461" s="126" t="s">
        <v>25</v>
      </c>
      <c r="B461" s="28" t="s">
        <v>621</v>
      </c>
      <c r="C461" s="48" t="s">
        <v>16</v>
      </c>
      <c r="D461" s="49">
        <v>100</v>
      </c>
      <c r="E461" s="50">
        <v>250</v>
      </c>
      <c r="F461" s="49">
        <v>200</v>
      </c>
      <c r="G461" s="27"/>
      <c r="H461" s="12"/>
      <c r="I461" s="12"/>
      <c r="J461" s="12"/>
      <c r="K461" s="100"/>
      <c r="L461" s="101"/>
      <c r="M461" s="102"/>
      <c r="N461" s="103"/>
      <c r="O461" s="104"/>
      <c r="P461" s="81">
        <f t="shared" si="113"/>
        <v>0</v>
      </c>
      <c r="Q461" s="81">
        <f t="shared" si="114"/>
        <v>0</v>
      </c>
      <c r="R461" s="81">
        <f t="shared" si="115"/>
        <v>0</v>
      </c>
      <c r="S461" s="81">
        <f t="shared" si="116"/>
        <v>0</v>
      </c>
      <c r="U461" s="204"/>
      <c r="V461" s="205"/>
      <c r="W461" s="205"/>
      <c r="X461" s="205"/>
    </row>
    <row r="462" spans="1:25" ht="114.75">
      <c r="A462" s="126" t="s">
        <v>29</v>
      </c>
      <c r="B462" s="28" t="s">
        <v>622</v>
      </c>
      <c r="C462" s="48" t="s">
        <v>16</v>
      </c>
      <c r="D462" s="49">
        <v>30</v>
      </c>
      <c r="E462" s="50">
        <v>60</v>
      </c>
      <c r="F462" s="49">
        <v>60</v>
      </c>
      <c r="G462" s="27"/>
      <c r="H462" s="12"/>
      <c r="I462" s="12"/>
      <c r="J462" s="12"/>
      <c r="K462" s="100"/>
      <c r="L462" s="101"/>
      <c r="M462" s="102"/>
      <c r="N462" s="103"/>
      <c r="O462" s="104"/>
      <c r="P462" s="81">
        <f t="shared" si="113"/>
        <v>0</v>
      </c>
      <c r="Q462" s="81">
        <f t="shared" ref="Q462:Q464" si="117">ROUND(P462+P462*O462,2)</f>
        <v>0</v>
      </c>
      <c r="R462" s="81">
        <f t="shared" si="115"/>
        <v>0</v>
      </c>
      <c r="S462" s="81">
        <f t="shared" ref="S462:S464" si="118">ROUND(R462+R462*O462,2)</f>
        <v>0</v>
      </c>
      <c r="U462" s="204"/>
      <c r="V462" s="205"/>
      <c r="W462" s="205"/>
      <c r="X462" s="205"/>
    </row>
    <row r="463" spans="1:25" ht="222" customHeight="1">
      <c r="A463" s="126" t="s">
        <v>30</v>
      </c>
      <c r="B463" s="28" t="s">
        <v>623</v>
      </c>
      <c r="C463" s="48" t="s">
        <v>16</v>
      </c>
      <c r="D463" s="49">
        <v>40</v>
      </c>
      <c r="E463" s="50">
        <v>100</v>
      </c>
      <c r="F463" s="49">
        <v>80</v>
      </c>
      <c r="G463" s="27"/>
      <c r="H463" s="12"/>
      <c r="I463" s="12"/>
      <c r="J463" s="12"/>
      <c r="K463" s="100"/>
      <c r="L463" s="101"/>
      <c r="M463" s="102"/>
      <c r="N463" s="103"/>
      <c r="O463" s="104"/>
      <c r="P463" s="81">
        <f t="shared" si="113"/>
        <v>0</v>
      </c>
      <c r="Q463" s="81">
        <f t="shared" si="117"/>
        <v>0</v>
      </c>
      <c r="R463" s="81">
        <f t="shared" si="115"/>
        <v>0</v>
      </c>
      <c r="S463" s="81">
        <f t="shared" si="118"/>
        <v>0</v>
      </c>
      <c r="U463" s="204"/>
      <c r="V463" s="205"/>
      <c r="W463" s="205"/>
      <c r="X463" s="205"/>
    </row>
    <row r="464" spans="1:25" ht="15.75" thickBot="1">
      <c r="A464" s="126" t="s">
        <v>31</v>
      </c>
      <c r="B464" s="28" t="s">
        <v>351</v>
      </c>
      <c r="C464" s="48" t="s">
        <v>16</v>
      </c>
      <c r="D464" s="49">
        <v>16</v>
      </c>
      <c r="E464" s="50">
        <v>40</v>
      </c>
      <c r="F464" s="49">
        <v>32</v>
      </c>
      <c r="G464" s="27"/>
      <c r="H464" s="12"/>
      <c r="I464" s="12"/>
      <c r="J464" s="12"/>
      <c r="K464" s="100"/>
      <c r="L464" s="101"/>
      <c r="M464" s="102"/>
      <c r="N464" s="103"/>
      <c r="O464" s="104"/>
      <c r="P464" s="81">
        <f t="shared" si="113"/>
        <v>0</v>
      </c>
      <c r="Q464" s="81">
        <f t="shared" si="117"/>
        <v>0</v>
      </c>
      <c r="R464" s="81">
        <f t="shared" si="115"/>
        <v>0</v>
      </c>
      <c r="S464" s="81">
        <f t="shared" si="118"/>
        <v>0</v>
      </c>
      <c r="U464" s="204"/>
      <c r="V464" s="205"/>
      <c r="W464" s="205"/>
      <c r="X464" s="205"/>
    </row>
    <row r="465" spans="1:25" ht="15.75" thickBot="1">
      <c r="A465" s="125"/>
      <c r="B465" s="117"/>
      <c r="C465" s="13"/>
      <c r="D465" s="13"/>
      <c r="E465" s="13"/>
      <c r="F465" s="13"/>
      <c r="G465" s="14"/>
      <c r="H465" s="14"/>
      <c r="I465" s="14"/>
      <c r="J465" s="14"/>
      <c r="K465" s="13"/>
      <c r="L465" s="13"/>
      <c r="M465" s="13"/>
      <c r="N465" s="14"/>
      <c r="O465" s="15" t="s">
        <v>18</v>
      </c>
      <c r="P465" s="82">
        <f>SUM(P459:P464)</f>
        <v>0</v>
      </c>
      <c r="Q465" s="82">
        <f>SUM(Q459:Q464)</f>
        <v>0</v>
      </c>
      <c r="R465" s="82">
        <f>SUM(R459:R464)</f>
        <v>0</v>
      </c>
      <c r="S465" s="83">
        <f>SUM(S459:S464)</f>
        <v>0</v>
      </c>
      <c r="U465" s="209"/>
      <c r="V465" s="210"/>
      <c r="W465" s="210"/>
      <c r="X465" s="210"/>
    </row>
    <row r="466" spans="1:25" ht="15.75" customHeight="1" thickBot="1">
      <c r="A466" s="9"/>
      <c r="B466" s="235" t="s">
        <v>348</v>
      </c>
      <c r="C466" s="235"/>
      <c r="D466" s="235"/>
      <c r="E466" s="235"/>
      <c r="F466" s="235"/>
      <c r="G466" s="235"/>
      <c r="H466" s="235"/>
      <c r="I466" s="235"/>
      <c r="J466" s="235"/>
      <c r="K466" s="235"/>
      <c r="L466" s="235"/>
      <c r="M466" s="235"/>
      <c r="N466" s="16"/>
      <c r="O466" s="17"/>
      <c r="P466" s="51"/>
      <c r="Q466" s="51"/>
      <c r="R466" s="51"/>
      <c r="S466" s="51"/>
    </row>
    <row r="467" spans="1:25" ht="15.75" thickBot="1">
      <c r="A467" s="9"/>
      <c r="B467" s="235"/>
      <c r="C467" s="235"/>
      <c r="D467" s="235"/>
      <c r="E467" s="235"/>
      <c r="F467" s="235"/>
      <c r="G467" s="235"/>
      <c r="H467" s="235"/>
      <c r="I467" s="235"/>
      <c r="J467" s="235"/>
      <c r="K467" s="235"/>
      <c r="L467" s="235"/>
      <c r="M467" s="235"/>
      <c r="N467" s="16"/>
      <c r="O467" s="13"/>
      <c r="P467" s="84"/>
      <c r="Q467" s="85" t="s">
        <v>24</v>
      </c>
      <c r="R467" s="86">
        <v>24</v>
      </c>
      <c r="S467" s="87"/>
    </row>
    <row r="468" spans="1:25" ht="39" thickBot="1">
      <c r="A468" s="9"/>
      <c r="B468" s="235"/>
      <c r="C468" s="235"/>
      <c r="D468" s="235"/>
      <c r="E468" s="235"/>
      <c r="F468" s="235"/>
      <c r="G468" s="235"/>
      <c r="H468" s="235"/>
      <c r="I468" s="235"/>
      <c r="J468" s="235"/>
      <c r="K468" s="235"/>
      <c r="L468" s="235"/>
      <c r="M468" s="235"/>
      <c r="N468" s="16"/>
      <c r="O468" s="13"/>
      <c r="P468" s="88" t="s">
        <v>19</v>
      </c>
      <c r="Q468" s="88" t="s">
        <v>20</v>
      </c>
      <c r="R468" s="89" t="s">
        <v>13</v>
      </c>
      <c r="S468" s="88" t="s">
        <v>21</v>
      </c>
    </row>
    <row r="469" spans="1:25" ht="15.75" thickBot="1">
      <c r="A469" s="9"/>
      <c r="B469" s="235"/>
      <c r="C469" s="235"/>
      <c r="D469" s="235"/>
      <c r="E469" s="235"/>
      <c r="F469" s="235"/>
      <c r="G469" s="235"/>
      <c r="H469" s="235"/>
      <c r="I469" s="235"/>
      <c r="J469" s="235"/>
      <c r="K469" s="235"/>
      <c r="L469" s="235"/>
      <c r="M469" s="235"/>
      <c r="N469" s="16"/>
      <c r="O469" s="13"/>
      <c r="P469" s="90">
        <f>P465</f>
        <v>0</v>
      </c>
      <c r="Q469" s="69">
        <f>Q465</f>
        <v>0</v>
      </c>
      <c r="R469" s="69">
        <f>R465</f>
        <v>0</v>
      </c>
      <c r="S469" s="70">
        <f>S465</f>
        <v>0</v>
      </c>
    </row>
    <row r="470" spans="1:25">
      <c r="P470" s="52"/>
      <c r="Q470" s="52"/>
      <c r="R470" s="52"/>
      <c r="S470" s="52"/>
    </row>
    <row r="471" spans="1:25">
      <c r="P471" s="52"/>
      <c r="Q471" s="52"/>
      <c r="R471" s="52"/>
      <c r="S471" s="52"/>
    </row>
    <row r="472" spans="1:25">
      <c r="P472" s="52"/>
      <c r="Q472" s="52"/>
      <c r="R472" s="52"/>
      <c r="S472" s="52"/>
    </row>
    <row r="473" spans="1:25">
      <c r="P473" s="52"/>
      <c r="Q473" s="52"/>
      <c r="R473" s="52"/>
      <c r="S473" s="52"/>
    </row>
    <row r="474" spans="1:25" s="1" customFormat="1">
      <c r="A474" s="115"/>
      <c r="B474" s="115"/>
      <c r="C474" s="72"/>
      <c r="D474" s="73" t="s">
        <v>22</v>
      </c>
      <c r="E474" s="73"/>
      <c r="F474" s="74"/>
      <c r="G474" s="115"/>
      <c r="H474" s="115"/>
      <c r="I474" s="115"/>
      <c r="J474" s="115"/>
      <c r="K474" s="2"/>
      <c r="L474" s="3"/>
      <c r="M474" s="4" t="s">
        <v>23</v>
      </c>
      <c r="N474" s="3"/>
      <c r="O474" s="5"/>
      <c r="P474" s="91"/>
      <c r="Q474" s="91"/>
      <c r="R474" s="91"/>
      <c r="S474" s="91"/>
      <c r="U474" s="204"/>
      <c r="V474" s="205"/>
      <c r="W474" s="205"/>
      <c r="X474" s="205"/>
      <c r="Y474" s="205"/>
    </row>
    <row r="475" spans="1:25" ht="56.25" customHeight="1" thickBot="1">
      <c r="A475" s="123" t="s">
        <v>0</v>
      </c>
      <c r="B475" s="116" t="s">
        <v>1</v>
      </c>
      <c r="C475" s="75" t="s">
        <v>2</v>
      </c>
      <c r="D475" s="76" t="s">
        <v>3</v>
      </c>
      <c r="E475" s="76" t="s">
        <v>4</v>
      </c>
      <c r="F475" s="77" t="s">
        <v>5</v>
      </c>
      <c r="G475" s="123" t="s">
        <v>6</v>
      </c>
      <c r="H475" s="131" t="s">
        <v>648</v>
      </c>
      <c r="I475" s="132" t="s">
        <v>7</v>
      </c>
      <c r="J475" s="132" t="s">
        <v>8</v>
      </c>
      <c r="K475" s="6" t="s">
        <v>632</v>
      </c>
      <c r="L475" s="7" t="s">
        <v>630</v>
      </c>
      <c r="M475" s="7" t="s">
        <v>631</v>
      </c>
      <c r="N475" s="8" t="s">
        <v>9</v>
      </c>
      <c r="O475" s="6" t="s">
        <v>10</v>
      </c>
      <c r="P475" s="78" t="s">
        <v>11</v>
      </c>
      <c r="Q475" s="78" t="s">
        <v>12</v>
      </c>
      <c r="R475" s="79" t="s">
        <v>13</v>
      </c>
      <c r="S475" s="79" t="s">
        <v>14</v>
      </c>
      <c r="T475" s="9"/>
      <c r="U475" s="211"/>
    </row>
    <row r="476" spans="1:25" ht="15.75" thickBot="1">
      <c r="A476" s="59" t="s">
        <v>24</v>
      </c>
      <c r="B476" s="60">
        <v>25</v>
      </c>
      <c r="C476" s="11"/>
      <c r="D476" s="11"/>
      <c r="E476" s="11"/>
      <c r="F476" s="11"/>
      <c r="G476" s="62"/>
      <c r="H476" s="62"/>
      <c r="I476" s="62"/>
      <c r="J476" s="62"/>
      <c r="K476" s="11"/>
      <c r="L476" s="11"/>
      <c r="M476" s="11"/>
      <c r="N476" s="11"/>
      <c r="O476" s="11"/>
      <c r="P476" s="47"/>
      <c r="Q476" s="47"/>
      <c r="R476" s="47"/>
      <c r="S476" s="80"/>
    </row>
    <row r="477" spans="1:25" ht="224.25" customHeight="1">
      <c r="A477" s="126" t="s">
        <v>15</v>
      </c>
      <c r="B477" s="28" t="s">
        <v>110</v>
      </c>
      <c r="C477" s="48" t="s">
        <v>46</v>
      </c>
      <c r="D477" s="49">
        <v>100</v>
      </c>
      <c r="E477" s="50">
        <v>250</v>
      </c>
      <c r="F477" s="49">
        <v>200</v>
      </c>
      <c r="G477" s="27"/>
      <c r="H477" s="12"/>
      <c r="I477" s="12"/>
      <c r="J477" s="12"/>
      <c r="K477" s="100"/>
      <c r="L477" s="101"/>
      <c r="M477" s="102"/>
      <c r="N477" s="103"/>
      <c r="O477" s="104"/>
      <c r="P477" s="81">
        <f t="shared" ref="P477:P482" si="119">ROUND(N477*L477,2)</f>
        <v>0</v>
      </c>
      <c r="Q477" s="81">
        <f t="shared" ref="Q477:Q481" si="120">ROUND(P477+P477*O477,2)</f>
        <v>0</v>
      </c>
      <c r="R477" s="81">
        <f t="shared" ref="R477:R482" si="121">ROUND(M477*N477,2)</f>
        <v>0</v>
      </c>
      <c r="S477" s="81">
        <f t="shared" ref="S477:S481" si="122">ROUND(R477+R477*O477,2)</f>
        <v>0</v>
      </c>
      <c r="U477" s="204"/>
      <c r="V477" s="205"/>
      <c r="W477" s="205"/>
      <c r="X477" s="205"/>
    </row>
    <row r="478" spans="1:25" ht="231" customHeight="1">
      <c r="A478" s="126" t="s">
        <v>17</v>
      </c>
      <c r="B478" s="28" t="s">
        <v>111</v>
      </c>
      <c r="C478" s="48" t="s">
        <v>16</v>
      </c>
      <c r="D478" s="49">
        <v>520</v>
      </c>
      <c r="E478" s="50">
        <v>1300</v>
      </c>
      <c r="F478" s="49">
        <v>1040</v>
      </c>
      <c r="G478" s="27"/>
      <c r="H478" s="12"/>
      <c r="I478" s="12"/>
      <c r="J478" s="12"/>
      <c r="K478" s="100"/>
      <c r="L478" s="101"/>
      <c r="M478" s="102"/>
      <c r="N478" s="103"/>
      <c r="O478" s="104"/>
      <c r="P478" s="81">
        <f t="shared" si="119"/>
        <v>0</v>
      </c>
      <c r="Q478" s="81">
        <f t="shared" si="120"/>
        <v>0</v>
      </c>
      <c r="R478" s="81">
        <f t="shared" si="121"/>
        <v>0</v>
      </c>
      <c r="S478" s="81">
        <f t="shared" si="122"/>
        <v>0</v>
      </c>
      <c r="U478" s="204"/>
      <c r="V478" s="205"/>
      <c r="W478" s="205"/>
      <c r="X478" s="205"/>
    </row>
    <row r="479" spans="1:25" ht="231" customHeight="1">
      <c r="A479" s="126" t="s">
        <v>25</v>
      </c>
      <c r="B479" s="28" t="s">
        <v>112</v>
      </c>
      <c r="C479" s="48" t="s">
        <v>16</v>
      </c>
      <c r="D479" s="49">
        <v>8000</v>
      </c>
      <c r="E479" s="50">
        <v>20000</v>
      </c>
      <c r="F479" s="49">
        <v>16000</v>
      </c>
      <c r="G479" s="27"/>
      <c r="H479" s="12"/>
      <c r="I479" s="12"/>
      <c r="J479" s="12"/>
      <c r="K479" s="100"/>
      <c r="L479" s="101"/>
      <c r="M479" s="102"/>
      <c r="N479" s="103"/>
      <c r="O479" s="104"/>
      <c r="P479" s="81">
        <f t="shared" si="119"/>
        <v>0</v>
      </c>
      <c r="Q479" s="81">
        <f t="shared" si="120"/>
        <v>0</v>
      </c>
      <c r="R479" s="81">
        <f t="shared" si="121"/>
        <v>0</v>
      </c>
      <c r="S479" s="81">
        <f t="shared" si="122"/>
        <v>0</v>
      </c>
      <c r="U479" s="204"/>
      <c r="V479" s="205"/>
      <c r="W479" s="205"/>
      <c r="X479" s="205"/>
    </row>
    <row r="480" spans="1:25" ht="51">
      <c r="A480" s="126" t="s">
        <v>29</v>
      </c>
      <c r="B480" s="28" t="s">
        <v>113</v>
      </c>
      <c r="C480" s="48" t="s">
        <v>16</v>
      </c>
      <c r="D480" s="49">
        <v>20</v>
      </c>
      <c r="E480" s="50">
        <v>400</v>
      </c>
      <c r="F480" s="49">
        <v>320</v>
      </c>
      <c r="G480" s="27"/>
      <c r="H480" s="12"/>
      <c r="I480" s="12"/>
      <c r="J480" s="12"/>
      <c r="K480" s="100"/>
      <c r="L480" s="101"/>
      <c r="M480" s="102"/>
      <c r="N480" s="103"/>
      <c r="O480" s="104"/>
      <c r="P480" s="81">
        <f t="shared" si="119"/>
        <v>0</v>
      </c>
      <c r="Q480" s="81">
        <f t="shared" si="120"/>
        <v>0</v>
      </c>
      <c r="R480" s="81">
        <f t="shared" si="121"/>
        <v>0</v>
      </c>
      <c r="S480" s="81">
        <f t="shared" si="122"/>
        <v>0</v>
      </c>
      <c r="U480" s="204"/>
      <c r="V480" s="205"/>
      <c r="W480" s="205"/>
      <c r="X480" s="205"/>
    </row>
    <row r="481" spans="1:25" ht="51">
      <c r="A481" s="126" t="s">
        <v>30</v>
      </c>
      <c r="B481" s="28" t="s">
        <v>114</v>
      </c>
      <c r="C481" s="48" t="s">
        <v>16</v>
      </c>
      <c r="D481" s="49">
        <v>1</v>
      </c>
      <c r="E481" s="50">
        <v>10</v>
      </c>
      <c r="F481" s="49">
        <v>10</v>
      </c>
      <c r="G481" s="27"/>
      <c r="H481" s="12"/>
      <c r="I481" s="12"/>
      <c r="J481" s="12"/>
      <c r="K481" s="100"/>
      <c r="L481" s="101"/>
      <c r="M481" s="102"/>
      <c r="N481" s="103"/>
      <c r="O481" s="104"/>
      <c r="P481" s="81">
        <f t="shared" si="119"/>
        <v>0</v>
      </c>
      <c r="Q481" s="81">
        <f t="shared" si="120"/>
        <v>0</v>
      </c>
      <c r="R481" s="81">
        <f t="shared" si="121"/>
        <v>0</v>
      </c>
      <c r="S481" s="81">
        <f t="shared" si="122"/>
        <v>0</v>
      </c>
      <c r="U481" s="204"/>
      <c r="V481" s="205"/>
      <c r="W481" s="205"/>
      <c r="X481" s="205"/>
    </row>
    <row r="482" spans="1:25" ht="57.75" customHeight="1" thickBot="1">
      <c r="A482" s="126" t="s">
        <v>31</v>
      </c>
      <c r="B482" s="28" t="s">
        <v>115</v>
      </c>
      <c r="C482" s="48" t="s">
        <v>16</v>
      </c>
      <c r="D482" s="49">
        <v>1080</v>
      </c>
      <c r="E482" s="50">
        <v>2700</v>
      </c>
      <c r="F482" s="49">
        <v>2160</v>
      </c>
      <c r="G482" s="27"/>
      <c r="H482" s="12"/>
      <c r="I482" s="12"/>
      <c r="J482" s="12"/>
      <c r="K482" s="100"/>
      <c r="L482" s="101"/>
      <c r="M482" s="102"/>
      <c r="N482" s="103"/>
      <c r="O482" s="104"/>
      <c r="P482" s="81">
        <f t="shared" si="119"/>
        <v>0</v>
      </c>
      <c r="Q482" s="81">
        <f t="shared" ref="Q482" si="123">ROUND(P482+P482*O482,2)</f>
        <v>0</v>
      </c>
      <c r="R482" s="81">
        <f t="shared" si="121"/>
        <v>0</v>
      </c>
      <c r="S482" s="81">
        <f t="shared" ref="S482" si="124">ROUND(R482+R482*O482,2)</f>
        <v>0</v>
      </c>
      <c r="U482" s="204"/>
      <c r="V482" s="205"/>
      <c r="W482" s="205"/>
      <c r="X482" s="205"/>
    </row>
    <row r="483" spans="1:25" ht="15.75" thickBot="1">
      <c r="A483" s="125"/>
      <c r="B483" s="117"/>
      <c r="C483" s="13"/>
      <c r="D483" s="13"/>
      <c r="E483" s="13"/>
      <c r="F483" s="13"/>
      <c r="G483" s="14"/>
      <c r="H483" s="14"/>
      <c r="I483" s="14"/>
      <c r="J483" s="14"/>
      <c r="K483" s="13"/>
      <c r="L483" s="13"/>
      <c r="M483" s="13"/>
      <c r="N483" s="14"/>
      <c r="O483" s="15" t="s">
        <v>18</v>
      </c>
      <c r="P483" s="82">
        <f>SUM(P477:P482)</f>
        <v>0</v>
      </c>
      <c r="Q483" s="82">
        <f>SUM(Q477:Q482)</f>
        <v>0</v>
      </c>
      <c r="R483" s="82">
        <f>SUM(R477:R482)</f>
        <v>0</v>
      </c>
      <c r="S483" s="83">
        <f>SUM(S477:S482)</f>
        <v>0</v>
      </c>
      <c r="U483" s="209"/>
      <c r="V483" s="210"/>
      <c r="W483" s="210"/>
      <c r="X483" s="210"/>
    </row>
    <row r="484" spans="1:25" ht="15.75" customHeight="1" thickBot="1">
      <c r="A484" s="9"/>
      <c r="B484" s="235" t="s">
        <v>348</v>
      </c>
      <c r="C484" s="235"/>
      <c r="D484" s="235"/>
      <c r="E484" s="235"/>
      <c r="F484" s="235"/>
      <c r="G484" s="235"/>
      <c r="H484" s="235"/>
      <c r="I484" s="235"/>
      <c r="J484" s="235"/>
      <c r="K484" s="235"/>
      <c r="L484" s="235"/>
      <c r="M484" s="235"/>
      <c r="N484" s="16"/>
      <c r="O484" s="17"/>
      <c r="P484" s="51"/>
      <c r="Q484" s="51"/>
      <c r="R484" s="51"/>
      <c r="S484" s="51"/>
    </row>
    <row r="485" spans="1:25" ht="15.75" thickBot="1">
      <c r="A485" s="9"/>
      <c r="B485" s="235"/>
      <c r="C485" s="235"/>
      <c r="D485" s="235"/>
      <c r="E485" s="235"/>
      <c r="F485" s="235"/>
      <c r="G485" s="235"/>
      <c r="H485" s="235"/>
      <c r="I485" s="235"/>
      <c r="J485" s="235"/>
      <c r="K485" s="235"/>
      <c r="L485" s="235"/>
      <c r="M485" s="235"/>
      <c r="N485" s="16"/>
      <c r="O485" s="13"/>
      <c r="P485" s="84"/>
      <c r="Q485" s="85" t="s">
        <v>24</v>
      </c>
      <c r="R485" s="86">
        <v>25</v>
      </c>
      <c r="S485" s="87"/>
    </row>
    <row r="486" spans="1:25" ht="39" thickBot="1">
      <c r="A486" s="9"/>
      <c r="B486" s="235"/>
      <c r="C486" s="235"/>
      <c r="D486" s="235"/>
      <c r="E486" s="235"/>
      <c r="F486" s="235"/>
      <c r="G486" s="235"/>
      <c r="H486" s="235"/>
      <c r="I486" s="235"/>
      <c r="J486" s="235"/>
      <c r="K486" s="235"/>
      <c r="L486" s="235"/>
      <c r="M486" s="235"/>
      <c r="N486" s="16"/>
      <c r="O486" s="13"/>
      <c r="P486" s="88" t="s">
        <v>19</v>
      </c>
      <c r="Q486" s="88" t="s">
        <v>20</v>
      </c>
      <c r="R486" s="89" t="s">
        <v>13</v>
      </c>
      <c r="S486" s="88" t="s">
        <v>21</v>
      </c>
    </row>
    <row r="487" spans="1:25" ht="15.75" thickBot="1">
      <c r="A487" s="9"/>
      <c r="B487" s="235"/>
      <c r="C487" s="235"/>
      <c r="D487" s="235"/>
      <c r="E487" s="235"/>
      <c r="F487" s="235"/>
      <c r="G487" s="235"/>
      <c r="H487" s="235"/>
      <c r="I487" s="235"/>
      <c r="J487" s="235"/>
      <c r="K487" s="235"/>
      <c r="L487" s="235"/>
      <c r="M487" s="235"/>
      <c r="N487" s="16"/>
      <c r="O487" s="13"/>
      <c r="P487" s="90">
        <f>P483</f>
        <v>0</v>
      </c>
      <c r="Q487" s="69">
        <f>Q483</f>
        <v>0</v>
      </c>
      <c r="R487" s="69">
        <f>R483</f>
        <v>0</v>
      </c>
      <c r="S487" s="70">
        <f>S483</f>
        <v>0</v>
      </c>
    </row>
    <row r="488" spans="1:25">
      <c r="P488" s="52"/>
      <c r="Q488" s="52"/>
      <c r="R488" s="52"/>
      <c r="S488" s="52"/>
    </row>
    <row r="489" spans="1:25">
      <c r="P489" s="52"/>
      <c r="Q489" s="52"/>
      <c r="R489" s="52"/>
      <c r="S489" s="52"/>
    </row>
    <row r="490" spans="1:25">
      <c r="P490" s="52"/>
      <c r="Q490" s="52"/>
      <c r="R490" s="52"/>
      <c r="S490" s="52"/>
    </row>
    <row r="491" spans="1:25">
      <c r="P491" s="52"/>
      <c r="Q491" s="52"/>
      <c r="R491" s="52"/>
      <c r="S491" s="52"/>
    </row>
    <row r="492" spans="1:25" s="1" customFormat="1">
      <c r="A492" s="115"/>
      <c r="B492" s="115"/>
      <c r="C492" s="72"/>
      <c r="D492" s="73" t="s">
        <v>22</v>
      </c>
      <c r="E492" s="73"/>
      <c r="F492" s="74"/>
      <c r="G492" s="115"/>
      <c r="H492" s="115"/>
      <c r="I492" s="115"/>
      <c r="J492" s="115"/>
      <c r="K492" s="2"/>
      <c r="L492" s="3"/>
      <c r="M492" s="4" t="s">
        <v>23</v>
      </c>
      <c r="N492" s="3"/>
      <c r="O492" s="5"/>
      <c r="P492" s="91"/>
      <c r="Q492" s="91"/>
      <c r="R492" s="91"/>
      <c r="S492" s="91"/>
      <c r="U492" s="204"/>
      <c r="V492" s="205"/>
      <c r="W492" s="205"/>
      <c r="X492" s="205"/>
      <c r="Y492" s="205"/>
    </row>
    <row r="493" spans="1:25" ht="54" customHeight="1" thickBot="1">
      <c r="A493" s="123" t="s">
        <v>0</v>
      </c>
      <c r="B493" s="116" t="s">
        <v>1</v>
      </c>
      <c r="C493" s="75" t="s">
        <v>2</v>
      </c>
      <c r="D493" s="76" t="s">
        <v>3</v>
      </c>
      <c r="E493" s="76" t="s">
        <v>4</v>
      </c>
      <c r="F493" s="77" t="s">
        <v>5</v>
      </c>
      <c r="G493" s="123" t="s">
        <v>6</v>
      </c>
      <c r="H493" s="131" t="s">
        <v>648</v>
      </c>
      <c r="I493" s="132" t="s">
        <v>7</v>
      </c>
      <c r="J493" s="132" t="s">
        <v>8</v>
      </c>
      <c r="K493" s="6" t="s">
        <v>632</v>
      </c>
      <c r="L493" s="7" t="s">
        <v>630</v>
      </c>
      <c r="M493" s="7" t="s">
        <v>631</v>
      </c>
      <c r="N493" s="8" t="s">
        <v>9</v>
      </c>
      <c r="O493" s="6" t="s">
        <v>10</v>
      </c>
      <c r="P493" s="78" t="s">
        <v>11</v>
      </c>
      <c r="Q493" s="78" t="s">
        <v>12</v>
      </c>
      <c r="R493" s="79" t="s">
        <v>13</v>
      </c>
      <c r="S493" s="79" t="s">
        <v>14</v>
      </c>
      <c r="T493" s="9"/>
      <c r="U493" s="211"/>
    </row>
    <row r="494" spans="1:25" ht="15.75" thickBot="1">
      <c r="A494" s="59" t="s">
        <v>24</v>
      </c>
      <c r="B494" s="60">
        <v>26</v>
      </c>
      <c r="C494" s="11"/>
      <c r="D494" s="11"/>
      <c r="E494" s="11"/>
      <c r="F494" s="11"/>
      <c r="G494" s="62"/>
      <c r="H494" s="62"/>
      <c r="I494" s="62"/>
      <c r="J494" s="62"/>
      <c r="K494" s="11"/>
      <c r="L494" s="11"/>
      <c r="M494" s="11"/>
      <c r="N494" s="11"/>
      <c r="O494" s="11"/>
      <c r="P494" s="47"/>
      <c r="Q494" s="47"/>
      <c r="R494" s="47"/>
      <c r="S494" s="80"/>
    </row>
    <row r="495" spans="1:25" ht="90" thickBot="1">
      <c r="A495" s="126" t="s">
        <v>15</v>
      </c>
      <c r="B495" s="28" t="s">
        <v>624</v>
      </c>
      <c r="C495" s="48" t="s">
        <v>16</v>
      </c>
      <c r="D495" s="49">
        <v>320</v>
      </c>
      <c r="E495" s="50">
        <v>800</v>
      </c>
      <c r="F495" s="49">
        <v>640</v>
      </c>
      <c r="G495" s="27"/>
      <c r="H495" s="12"/>
      <c r="I495" s="12"/>
      <c r="J495" s="12"/>
      <c r="K495" s="100"/>
      <c r="L495" s="101"/>
      <c r="M495" s="102"/>
      <c r="N495" s="103"/>
      <c r="O495" s="104"/>
      <c r="P495" s="81">
        <f>ROUND(N495*L495,2)</f>
        <v>0</v>
      </c>
      <c r="Q495" s="81">
        <f t="shared" ref="Q495" si="125">ROUND(P495+P495*O495,2)</f>
        <v>0</v>
      </c>
      <c r="R495" s="81">
        <f>ROUND(M495*N495,2)</f>
        <v>0</v>
      </c>
      <c r="S495" s="81">
        <f t="shared" ref="S495" si="126">ROUND(R495+R495*O495,2)</f>
        <v>0</v>
      </c>
      <c r="U495" s="204"/>
      <c r="V495" s="205"/>
      <c r="W495" s="205"/>
      <c r="X495" s="205"/>
    </row>
    <row r="496" spans="1:25" ht="15.75" thickBot="1">
      <c r="A496" s="125"/>
      <c r="B496" s="117"/>
      <c r="C496" s="13"/>
      <c r="D496" s="13"/>
      <c r="E496" s="13"/>
      <c r="F496" s="13"/>
      <c r="G496" s="14"/>
      <c r="H496" s="14"/>
      <c r="I496" s="14"/>
      <c r="J496" s="14"/>
      <c r="K496" s="13"/>
      <c r="L496" s="13"/>
      <c r="M496" s="13"/>
      <c r="N496" s="14"/>
      <c r="O496" s="15" t="s">
        <v>18</v>
      </c>
      <c r="P496" s="82">
        <f>SUM(P495:P495)</f>
        <v>0</v>
      </c>
      <c r="Q496" s="82">
        <f>SUM(Q495:Q495)</f>
        <v>0</v>
      </c>
      <c r="R496" s="82">
        <f>SUM(R495:R495)</f>
        <v>0</v>
      </c>
      <c r="S496" s="83">
        <f>SUM(S495:S495)</f>
        <v>0</v>
      </c>
      <c r="U496" s="209"/>
      <c r="V496" s="210"/>
      <c r="W496" s="210"/>
      <c r="X496" s="210"/>
    </row>
    <row r="497" spans="1:25" ht="15.75" customHeight="1" thickBot="1">
      <c r="A497" s="9"/>
      <c r="B497" s="235" t="s">
        <v>348</v>
      </c>
      <c r="C497" s="235"/>
      <c r="D497" s="235"/>
      <c r="E497" s="235"/>
      <c r="F497" s="235"/>
      <c r="G497" s="235"/>
      <c r="H497" s="235"/>
      <c r="I497" s="235"/>
      <c r="J497" s="235"/>
      <c r="K497" s="235"/>
      <c r="L497" s="235"/>
      <c r="M497" s="235"/>
      <c r="N497" s="16"/>
      <c r="O497" s="17"/>
      <c r="P497" s="51"/>
      <c r="Q497" s="51"/>
      <c r="R497" s="51"/>
      <c r="S497" s="51"/>
    </row>
    <row r="498" spans="1:25" ht="15.75" thickBot="1">
      <c r="A498" s="9"/>
      <c r="B498" s="235"/>
      <c r="C498" s="235"/>
      <c r="D498" s="235"/>
      <c r="E498" s="235"/>
      <c r="F498" s="235"/>
      <c r="G498" s="235"/>
      <c r="H498" s="235"/>
      <c r="I498" s="235"/>
      <c r="J498" s="235"/>
      <c r="K498" s="235"/>
      <c r="L498" s="235"/>
      <c r="M498" s="235"/>
      <c r="N498" s="16"/>
      <c r="O498" s="13"/>
      <c r="P498" s="84"/>
      <c r="Q498" s="85" t="s">
        <v>24</v>
      </c>
      <c r="R498" s="86">
        <v>26</v>
      </c>
      <c r="S498" s="87"/>
    </row>
    <row r="499" spans="1:25" ht="39" thickBot="1">
      <c r="A499" s="9"/>
      <c r="B499" s="235"/>
      <c r="C499" s="235"/>
      <c r="D499" s="235"/>
      <c r="E499" s="235"/>
      <c r="F499" s="235"/>
      <c r="G499" s="235"/>
      <c r="H499" s="235"/>
      <c r="I499" s="235"/>
      <c r="J499" s="235"/>
      <c r="K499" s="235"/>
      <c r="L499" s="235"/>
      <c r="M499" s="235"/>
      <c r="N499" s="16"/>
      <c r="O499" s="13"/>
      <c r="P499" s="88" t="s">
        <v>19</v>
      </c>
      <c r="Q499" s="88" t="s">
        <v>20</v>
      </c>
      <c r="R499" s="89" t="s">
        <v>13</v>
      </c>
      <c r="S499" s="88" t="s">
        <v>21</v>
      </c>
    </row>
    <row r="500" spans="1:25" ht="15.75" thickBot="1">
      <c r="A500" s="9"/>
      <c r="B500" s="235"/>
      <c r="C500" s="235"/>
      <c r="D500" s="235"/>
      <c r="E500" s="235"/>
      <c r="F500" s="235"/>
      <c r="G500" s="235"/>
      <c r="H500" s="235"/>
      <c r="I500" s="235"/>
      <c r="J500" s="235"/>
      <c r="K500" s="235"/>
      <c r="L500" s="235"/>
      <c r="M500" s="235"/>
      <c r="N500" s="16"/>
      <c r="O500" s="13"/>
      <c r="P500" s="90">
        <f>P496</f>
        <v>0</v>
      </c>
      <c r="Q500" s="69">
        <f>Q496</f>
        <v>0</v>
      </c>
      <c r="R500" s="69">
        <f>R496</f>
        <v>0</v>
      </c>
      <c r="S500" s="70">
        <f>S496</f>
        <v>0</v>
      </c>
    </row>
    <row r="501" spans="1:25">
      <c r="P501" s="52"/>
      <c r="Q501" s="52"/>
      <c r="R501" s="52"/>
      <c r="S501" s="52"/>
    </row>
    <row r="502" spans="1:25">
      <c r="P502" s="52"/>
      <c r="Q502" s="52"/>
      <c r="R502" s="52"/>
      <c r="S502" s="52"/>
    </row>
    <row r="503" spans="1:25">
      <c r="P503" s="52"/>
      <c r="Q503" s="52"/>
      <c r="R503" s="52"/>
      <c r="S503" s="52"/>
    </row>
    <row r="504" spans="1:25">
      <c r="P504" s="52"/>
      <c r="Q504" s="52"/>
      <c r="R504" s="52"/>
      <c r="S504" s="52"/>
    </row>
    <row r="505" spans="1:25" s="1" customFormat="1">
      <c r="A505" s="115"/>
      <c r="B505" s="115"/>
      <c r="C505" s="72"/>
      <c r="D505" s="73" t="s">
        <v>22</v>
      </c>
      <c r="E505" s="73"/>
      <c r="F505" s="74"/>
      <c r="G505" s="115"/>
      <c r="H505" s="115"/>
      <c r="I505" s="115"/>
      <c r="J505" s="115"/>
      <c r="K505" s="2"/>
      <c r="L505" s="3"/>
      <c r="M505" s="4" t="s">
        <v>23</v>
      </c>
      <c r="N505" s="3"/>
      <c r="O505" s="5"/>
      <c r="P505" s="91"/>
      <c r="Q505" s="91"/>
      <c r="R505" s="91"/>
      <c r="S505" s="91"/>
      <c r="U505" s="204"/>
      <c r="V505" s="205"/>
      <c r="W505" s="205"/>
      <c r="X505" s="205"/>
      <c r="Y505" s="205"/>
    </row>
    <row r="506" spans="1:25" ht="54.75" customHeight="1" thickBot="1">
      <c r="A506" s="123" t="s">
        <v>0</v>
      </c>
      <c r="B506" s="116" t="s">
        <v>1</v>
      </c>
      <c r="C506" s="75" t="s">
        <v>2</v>
      </c>
      <c r="D506" s="76" t="s">
        <v>3</v>
      </c>
      <c r="E506" s="76" t="s">
        <v>4</v>
      </c>
      <c r="F506" s="77" t="s">
        <v>5</v>
      </c>
      <c r="G506" s="123" t="s">
        <v>6</v>
      </c>
      <c r="H506" s="131" t="s">
        <v>648</v>
      </c>
      <c r="I506" s="132" t="s">
        <v>7</v>
      </c>
      <c r="J506" s="132" t="s">
        <v>8</v>
      </c>
      <c r="K506" s="6" t="s">
        <v>632</v>
      </c>
      <c r="L506" s="7" t="s">
        <v>630</v>
      </c>
      <c r="M506" s="7" t="s">
        <v>631</v>
      </c>
      <c r="N506" s="8" t="s">
        <v>9</v>
      </c>
      <c r="O506" s="6" t="s">
        <v>10</v>
      </c>
      <c r="P506" s="78" t="s">
        <v>11</v>
      </c>
      <c r="Q506" s="78" t="s">
        <v>12</v>
      </c>
      <c r="R506" s="79" t="s">
        <v>13</v>
      </c>
      <c r="S506" s="79" t="s">
        <v>14</v>
      </c>
      <c r="T506" s="9"/>
      <c r="U506" s="211"/>
    </row>
    <row r="507" spans="1:25" ht="15.75" thickBot="1">
      <c r="A507" s="59" t="s">
        <v>24</v>
      </c>
      <c r="B507" s="60">
        <v>27</v>
      </c>
      <c r="C507" s="11"/>
      <c r="D507" s="11"/>
      <c r="E507" s="11"/>
      <c r="F507" s="11"/>
      <c r="G507" s="62"/>
      <c r="H507" s="62"/>
      <c r="I507" s="62"/>
      <c r="J507" s="62"/>
      <c r="K507" s="11"/>
      <c r="L507" s="11"/>
      <c r="M507" s="11"/>
      <c r="N507" s="11"/>
      <c r="O507" s="11"/>
      <c r="P507" s="47"/>
      <c r="Q507" s="47"/>
      <c r="R507" s="47"/>
      <c r="S507" s="80"/>
    </row>
    <row r="508" spans="1:25" ht="76.5">
      <c r="A508" s="126" t="s">
        <v>15</v>
      </c>
      <c r="B508" s="28" t="s">
        <v>224</v>
      </c>
      <c r="C508" s="48" t="s">
        <v>36</v>
      </c>
      <c r="D508" s="49">
        <v>560</v>
      </c>
      <c r="E508" s="50">
        <v>1400</v>
      </c>
      <c r="F508" s="49">
        <v>1120</v>
      </c>
      <c r="G508" s="27"/>
      <c r="H508" s="12"/>
      <c r="I508" s="12"/>
      <c r="J508" s="12"/>
      <c r="K508" s="100"/>
      <c r="L508" s="101"/>
      <c r="M508" s="102"/>
      <c r="N508" s="103"/>
      <c r="O508" s="104"/>
      <c r="P508" s="81">
        <f>ROUND(N508*L508,2)</f>
        <v>0</v>
      </c>
      <c r="Q508" s="81">
        <f t="shared" ref="Q508:Q510" si="127">ROUND(P508+P508*O508,2)</f>
        <v>0</v>
      </c>
      <c r="R508" s="81">
        <f>ROUND(M508*N508,2)</f>
        <v>0</v>
      </c>
      <c r="S508" s="81">
        <f t="shared" ref="S508:S510" si="128">ROUND(R508+R508*O508,2)</f>
        <v>0</v>
      </c>
      <c r="U508" s="204"/>
      <c r="V508" s="205"/>
      <c r="W508" s="205"/>
      <c r="X508" s="205"/>
    </row>
    <row r="509" spans="1:25" ht="104.25" customHeight="1">
      <c r="A509" s="126" t="s">
        <v>17</v>
      </c>
      <c r="B509" s="28" t="s">
        <v>590</v>
      </c>
      <c r="C509" s="48" t="s">
        <v>36</v>
      </c>
      <c r="D509" s="49">
        <v>92</v>
      </c>
      <c r="E509" s="50">
        <v>230</v>
      </c>
      <c r="F509" s="49">
        <v>184</v>
      </c>
      <c r="G509" s="27"/>
      <c r="H509" s="12"/>
      <c r="I509" s="12"/>
      <c r="J509" s="12"/>
      <c r="K509" s="100"/>
      <c r="L509" s="101"/>
      <c r="M509" s="102"/>
      <c r="N509" s="103"/>
      <c r="O509" s="104"/>
      <c r="P509" s="81">
        <f>ROUND(N509*L509,2)</f>
        <v>0</v>
      </c>
      <c r="Q509" s="81">
        <f t="shared" si="127"/>
        <v>0</v>
      </c>
      <c r="R509" s="81">
        <f>ROUND(M509*N509,2)</f>
        <v>0</v>
      </c>
      <c r="S509" s="81">
        <f t="shared" si="128"/>
        <v>0</v>
      </c>
      <c r="U509" s="204"/>
      <c r="V509" s="205"/>
      <c r="W509" s="205"/>
      <c r="X509" s="205"/>
    </row>
    <row r="510" spans="1:25" ht="117" customHeight="1" thickBot="1">
      <c r="A510" s="126" t="s">
        <v>25</v>
      </c>
      <c r="B510" s="28" t="s">
        <v>225</v>
      </c>
      <c r="C510" s="48" t="s">
        <v>36</v>
      </c>
      <c r="D510" s="49">
        <v>180</v>
      </c>
      <c r="E510" s="50">
        <v>450</v>
      </c>
      <c r="F510" s="49">
        <v>360</v>
      </c>
      <c r="G510" s="27"/>
      <c r="H510" s="12"/>
      <c r="I510" s="12"/>
      <c r="J510" s="12"/>
      <c r="K510" s="100"/>
      <c r="L510" s="101"/>
      <c r="M510" s="102"/>
      <c r="N510" s="103"/>
      <c r="O510" s="104"/>
      <c r="P510" s="81">
        <f>ROUND(N510*L510,2)</f>
        <v>0</v>
      </c>
      <c r="Q510" s="81">
        <f t="shared" si="127"/>
        <v>0</v>
      </c>
      <c r="R510" s="81">
        <f>ROUND(M510*N510,2)</f>
        <v>0</v>
      </c>
      <c r="S510" s="81">
        <f t="shared" si="128"/>
        <v>0</v>
      </c>
      <c r="U510" s="204"/>
      <c r="V510" s="205"/>
      <c r="W510" s="205"/>
      <c r="X510" s="205"/>
    </row>
    <row r="511" spans="1:25" ht="15.75" thickBot="1">
      <c r="A511" s="125"/>
      <c r="B511" s="117"/>
      <c r="C511" s="13"/>
      <c r="D511" s="13"/>
      <c r="E511" s="13"/>
      <c r="F511" s="13"/>
      <c r="G511" s="14"/>
      <c r="H511" s="14"/>
      <c r="I511" s="14"/>
      <c r="J511" s="14"/>
      <c r="K511" s="13"/>
      <c r="L511" s="13"/>
      <c r="M511" s="13"/>
      <c r="N511" s="14"/>
      <c r="O511" s="15" t="s">
        <v>18</v>
      </c>
      <c r="P511" s="82">
        <f>SUM(P508:P510)</f>
        <v>0</v>
      </c>
      <c r="Q511" s="82">
        <f>SUM(Q508:Q510)</f>
        <v>0</v>
      </c>
      <c r="R511" s="82">
        <f>SUM(R508:R510)</f>
        <v>0</v>
      </c>
      <c r="S511" s="83">
        <f>SUM(S508:S510)</f>
        <v>0</v>
      </c>
      <c r="U511" s="209"/>
      <c r="V511" s="210"/>
      <c r="W511" s="210"/>
      <c r="X511" s="210"/>
    </row>
    <row r="512" spans="1:25" ht="15.75" customHeight="1" thickBot="1">
      <c r="A512" s="9"/>
      <c r="B512" s="235" t="s">
        <v>348</v>
      </c>
      <c r="C512" s="235"/>
      <c r="D512" s="235"/>
      <c r="E512" s="235"/>
      <c r="F512" s="235"/>
      <c r="G512" s="235"/>
      <c r="H512" s="235"/>
      <c r="I512" s="235"/>
      <c r="J512" s="235"/>
      <c r="K512" s="235"/>
      <c r="L512" s="235"/>
      <c r="M512" s="235"/>
      <c r="N512" s="16"/>
      <c r="O512" s="17"/>
      <c r="P512" s="51"/>
      <c r="Q512" s="51"/>
      <c r="R512" s="51"/>
      <c r="S512" s="51"/>
    </row>
    <row r="513" spans="1:25" ht="15.75" thickBot="1">
      <c r="A513" s="9"/>
      <c r="B513" s="235"/>
      <c r="C513" s="235"/>
      <c r="D513" s="235"/>
      <c r="E513" s="235"/>
      <c r="F513" s="235"/>
      <c r="G513" s="235"/>
      <c r="H513" s="235"/>
      <c r="I513" s="235"/>
      <c r="J513" s="235"/>
      <c r="K513" s="235"/>
      <c r="L513" s="235"/>
      <c r="M513" s="235"/>
      <c r="N513" s="16"/>
      <c r="O513" s="13"/>
      <c r="P513" s="84"/>
      <c r="Q513" s="85" t="s">
        <v>24</v>
      </c>
      <c r="R513" s="86">
        <v>27</v>
      </c>
      <c r="S513" s="87"/>
    </row>
    <row r="514" spans="1:25" ht="39" thickBot="1">
      <c r="A514" s="9"/>
      <c r="B514" s="235"/>
      <c r="C514" s="235"/>
      <c r="D514" s="235"/>
      <c r="E514" s="235"/>
      <c r="F514" s="235"/>
      <c r="G514" s="235"/>
      <c r="H514" s="235"/>
      <c r="I514" s="235"/>
      <c r="J514" s="235"/>
      <c r="K514" s="235"/>
      <c r="L514" s="235"/>
      <c r="M514" s="235"/>
      <c r="N514" s="16"/>
      <c r="O514" s="13"/>
      <c r="P514" s="88" t="s">
        <v>19</v>
      </c>
      <c r="Q514" s="88" t="s">
        <v>20</v>
      </c>
      <c r="R514" s="89" t="s">
        <v>13</v>
      </c>
      <c r="S514" s="88" t="s">
        <v>21</v>
      </c>
    </row>
    <row r="515" spans="1:25" ht="15.75" thickBot="1">
      <c r="A515" s="9"/>
      <c r="B515" s="235"/>
      <c r="C515" s="235"/>
      <c r="D515" s="235"/>
      <c r="E515" s="235"/>
      <c r="F515" s="235"/>
      <c r="G515" s="235"/>
      <c r="H515" s="235"/>
      <c r="I515" s="235"/>
      <c r="J515" s="235"/>
      <c r="K515" s="235"/>
      <c r="L515" s="235"/>
      <c r="M515" s="235"/>
      <c r="N515" s="16"/>
      <c r="O515" s="13"/>
      <c r="P515" s="90">
        <f>P511</f>
        <v>0</v>
      </c>
      <c r="Q515" s="69">
        <f>Q511</f>
        <v>0</v>
      </c>
      <c r="R515" s="69">
        <f>R511</f>
        <v>0</v>
      </c>
      <c r="S515" s="70">
        <f>S511</f>
        <v>0</v>
      </c>
    </row>
    <row r="516" spans="1:25">
      <c r="P516" s="52"/>
      <c r="Q516" s="52"/>
      <c r="R516" s="52"/>
      <c r="S516" s="52"/>
    </row>
    <row r="517" spans="1:25">
      <c r="P517" s="52"/>
      <c r="Q517" s="52"/>
      <c r="R517" s="52"/>
      <c r="S517" s="52"/>
    </row>
    <row r="518" spans="1:25">
      <c r="P518" s="52"/>
      <c r="Q518" s="52"/>
      <c r="R518" s="52"/>
      <c r="S518" s="52"/>
    </row>
    <row r="519" spans="1:25">
      <c r="P519" s="52"/>
      <c r="Q519" s="52"/>
      <c r="R519" s="52"/>
      <c r="S519" s="52"/>
    </row>
    <row r="520" spans="1:25" s="1" customFormat="1">
      <c r="A520" s="115"/>
      <c r="B520" s="115"/>
      <c r="C520" s="72"/>
      <c r="D520" s="73" t="s">
        <v>22</v>
      </c>
      <c r="E520" s="73"/>
      <c r="F520" s="74"/>
      <c r="G520" s="115"/>
      <c r="H520" s="115"/>
      <c r="I520" s="115"/>
      <c r="J520" s="115"/>
      <c r="K520" s="2"/>
      <c r="L520" s="3"/>
      <c r="M520" s="4" t="s">
        <v>23</v>
      </c>
      <c r="N520" s="3"/>
      <c r="O520" s="5"/>
      <c r="P520" s="91"/>
      <c r="Q520" s="91"/>
      <c r="R520" s="91"/>
      <c r="S520" s="91"/>
      <c r="U520" s="204"/>
      <c r="V520" s="205"/>
      <c r="W520" s="205"/>
      <c r="X520" s="205"/>
      <c r="Y520" s="205"/>
    </row>
    <row r="521" spans="1:25" ht="54" customHeight="1" thickBot="1">
      <c r="A521" s="123" t="s">
        <v>0</v>
      </c>
      <c r="B521" s="116" t="s">
        <v>1</v>
      </c>
      <c r="C521" s="75" t="s">
        <v>2</v>
      </c>
      <c r="D521" s="76" t="s">
        <v>3</v>
      </c>
      <c r="E521" s="76" t="s">
        <v>4</v>
      </c>
      <c r="F521" s="77" t="s">
        <v>5</v>
      </c>
      <c r="G521" s="123" t="s">
        <v>6</v>
      </c>
      <c r="H521" s="131" t="s">
        <v>648</v>
      </c>
      <c r="I521" s="132" t="s">
        <v>7</v>
      </c>
      <c r="J521" s="132" t="s">
        <v>8</v>
      </c>
      <c r="K521" s="6" t="s">
        <v>632</v>
      </c>
      <c r="L521" s="7" t="s">
        <v>630</v>
      </c>
      <c r="M521" s="7" t="s">
        <v>631</v>
      </c>
      <c r="N521" s="8" t="s">
        <v>9</v>
      </c>
      <c r="O521" s="6" t="s">
        <v>10</v>
      </c>
      <c r="P521" s="78" t="s">
        <v>11</v>
      </c>
      <c r="Q521" s="78" t="s">
        <v>12</v>
      </c>
      <c r="R521" s="79" t="s">
        <v>13</v>
      </c>
      <c r="S521" s="79" t="s">
        <v>14</v>
      </c>
      <c r="T521" s="9"/>
      <c r="U521" s="211"/>
    </row>
    <row r="522" spans="1:25" ht="15.75" thickBot="1">
      <c r="A522" s="59" t="s">
        <v>24</v>
      </c>
      <c r="B522" s="60">
        <v>28</v>
      </c>
      <c r="C522" s="11"/>
      <c r="D522" s="11"/>
      <c r="E522" s="11"/>
      <c r="F522" s="11"/>
      <c r="G522" s="62"/>
      <c r="H522" s="62"/>
      <c r="I522" s="62"/>
      <c r="J522" s="62"/>
      <c r="K522" s="11"/>
      <c r="L522" s="11"/>
      <c r="M522" s="11"/>
      <c r="N522" s="11"/>
      <c r="O522" s="11"/>
      <c r="P522" s="47"/>
      <c r="Q522" s="47"/>
      <c r="R522" s="47"/>
      <c r="S522" s="80"/>
    </row>
    <row r="523" spans="1:25" ht="63.75">
      <c r="A523" s="126" t="s">
        <v>15</v>
      </c>
      <c r="B523" s="28" t="s">
        <v>499</v>
      </c>
      <c r="C523" s="48" t="s">
        <v>36</v>
      </c>
      <c r="D523" s="49">
        <v>12</v>
      </c>
      <c r="E523" s="50">
        <v>30</v>
      </c>
      <c r="F523" s="49">
        <v>30</v>
      </c>
      <c r="G523" s="27"/>
      <c r="H523" s="12"/>
      <c r="I523" s="12"/>
      <c r="J523" s="12"/>
      <c r="K523" s="100"/>
      <c r="L523" s="101"/>
      <c r="M523" s="102"/>
      <c r="N523" s="103"/>
      <c r="O523" s="104"/>
      <c r="P523" s="81">
        <f t="shared" ref="P523:P529" si="129">ROUND(N523*L523,2)</f>
        <v>0</v>
      </c>
      <c r="Q523" s="81">
        <f t="shared" ref="Q523:Q527" si="130">ROUND(P523+P523*O523,2)</f>
        <v>0</v>
      </c>
      <c r="R523" s="81">
        <f t="shared" ref="R523:R529" si="131">ROUND(M523*N523,2)</f>
        <v>0</v>
      </c>
      <c r="S523" s="81">
        <f t="shared" ref="S523:S527" si="132">ROUND(R523+R523*O523,2)</f>
        <v>0</v>
      </c>
      <c r="U523" s="204"/>
      <c r="V523" s="205"/>
      <c r="W523" s="205"/>
      <c r="X523" s="205"/>
    </row>
    <row r="524" spans="1:25" ht="118.5" customHeight="1">
      <c r="A524" s="126" t="s">
        <v>17</v>
      </c>
      <c r="B524" s="28" t="s">
        <v>591</v>
      </c>
      <c r="C524" s="48" t="s">
        <v>36</v>
      </c>
      <c r="D524" s="49">
        <v>12</v>
      </c>
      <c r="E524" s="50">
        <v>30</v>
      </c>
      <c r="F524" s="49">
        <v>30</v>
      </c>
      <c r="G524" s="27"/>
      <c r="H524" s="12"/>
      <c r="I524" s="12"/>
      <c r="J524" s="12"/>
      <c r="K524" s="100"/>
      <c r="L524" s="101"/>
      <c r="M524" s="102"/>
      <c r="N524" s="103"/>
      <c r="O524" s="104"/>
      <c r="P524" s="81">
        <f t="shared" si="129"/>
        <v>0</v>
      </c>
      <c r="Q524" s="81">
        <f t="shared" si="130"/>
        <v>0</v>
      </c>
      <c r="R524" s="81">
        <f t="shared" si="131"/>
        <v>0</v>
      </c>
      <c r="S524" s="81">
        <f t="shared" si="132"/>
        <v>0</v>
      </c>
      <c r="U524" s="204"/>
      <c r="V524" s="205"/>
      <c r="W524" s="205"/>
      <c r="X524" s="205"/>
    </row>
    <row r="525" spans="1:25">
      <c r="A525" s="126" t="s">
        <v>25</v>
      </c>
      <c r="B525" s="28" t="s">
        <v>592</v>
      </c>
      <c r="C525" s="48" t="s">
        <v>16</v>
      </c>
      <c r="D525" s="49">
        <v>500</v>
      </c>
      <c r="E525" s="50">
        <v>1200</v>
      </c>
      <c r="F525" s="49">
        <v>1200</v>
      </c>
      <c r="G525" s="27"/>
      <c r="H525" s="12"/>
      <c r="I525" s="12"/>
      <c r="J525" s="12"/>
      <c r="K525" s="100"/>
      <c r="L525" s="101"/>
      <c r="M525" s="102"/>
      <c r="N525" s="103"/>
      <c r="O525" s="104"/>
      <c r="P525" s="81">
        <f t="shared" si="129"/>
        <v>0</v>
      </c>
      <c r="Q525" s="81">
        <f t="shared" ref="Q525" si="133">ROUND(P525+P525*O525,2)</f>
        <v>0</v>
      </c>
      <c r="R525" s="81">
        <f t="shared" si="131"/>
        <v>0</v>
      </c>
      <c r="S525" s="81">
        <f t="shared" ref="S525" si="134">ROUND(R525+R525*O525,2)</f>
        <v>0</v>
      </c>
      <c r="U525" s="204"/>
      <c r="V525" s="205"/>
      <c r="W525" s="205"/>
      <c r="X525" s="205"/>
    </row>
    <row r="526" spans="1:25" ht="114.75" customHeight="1">
      <c r="A526" s="126" t="s">
        <v>29</v>
      </c>
      <c r="B526" s="28" t="s">
        <v>117</v>
      </c>
      <c r="C526" s="48" t="s">
        <v>36</v>
      </c>
      <c r="D526" s="49">
        <v>1</v>
      </c>
      <c r="E526" s="50">
        <v>3</v>
      </c>
      <c r="F526" s="49">
        <v>6</v>
      </c>
      <c r="G526" s="27"/>
      <c r="H526" s="12"/>
      <c r="I526" s="12"/>
      <c r="J526" s="12"/>
      <c r="K526" s="100"/>
      <c r="L526" s="101"/>
      <c r="M526" s="102"/>
      <c r="N526" s="103"/>
      <c r="O526" s="104"/>
      <c r="P526" s="81">
        <f t="shared" si="129"/>
        <v>0</v>
      </c>
      <c r="Q526" s="81">
        <f t="shared" si="130"/>
        <v>0</v>
      </c>
      <c r="R526" s="81">
        <f t="shared" si="131"/>
        <v>0</v>
      </c>
      <c r="S526" s="81">
        <f t="shared" si="132"/>
        <v>0</v>
      </c>
      <c r="U526" s="204"/>
      <c r="V526" s="205"/>
      <c r="W526" s="205"/>
      <c r="X526" s="205"/>
    </row>
    <row r="527" spans="1:25" ht="79.5" customHeight="1">
      <c r="A527" s="126" t="s">
        <v>30</v>
      </c>
      <c r="B527" s="28" t="s">
        <v>625</v>
      </c>
      <c r="C527" s="48" t="s">
        <v>36</v>
      </c>
      <c r="D527" s="49">
        <v>14</v>
      </c>
      <c r="E527" s="50">
        <v>36</v>
      </c>
      <c r="F527" s="49">
        <v>29</v>
      </c>
      <c r="G527" s="27"/>
      <c r="H527" s="12"/>
      <c r="I527" s="12"/>
      <c r="J527" s="12"/>
      <c r="K527" s="100"/>
      <c r="L527" s="101"/>
      <c r="M527" s="102"/>
      <c r="N527" s="103"/>
      <c r="O527" s="104"/>
      <c r="P527" s="81">
        <f t="shared" si="129"/>
        <v>0</v>
      </c>
      <c r="Q527" s="81">
        <f t="shared" si="130"/>
        <v>0</v>
      </c>
      <c r="R527" s="81">
        <f t="shared" si="131"/>
        <v>0</v>
      </c>
      <c r="S527" s="81">
        <f t="shared" si="132"/>
        <v>0</v>
      </c>
      <c r="U527" s="204"/>
      <c r="V527" s="205"/>
      <c r="W527" s="205"/>
      <c r="X527" s="205"/>
    </row>
    <row r="528" spans="1:25" ht="34.5" customHeight="1">
      <c r="A528" s="126" t="s">
        <v>31</v>
      </c>
      <c r="B528" s="28" t="s">
        <v>594</v>
      </c>
      <c r="C528" s="48" t="s">
        <v>36</v>
      </c>
      <c r="D528" s="49">
        <v>120</v>
      </c>
      <c r="E528" s="50">
        <v>300</v>
      </c>
      <c r="F528" s="49">
        <v>240</v>
      </c>
      <c r="G528" s="27"/>
      <c r="H528" s="12"/>
      <c r="I528" s="12"/>
      <c r="J528" s="12"/>
      <c r="K528" s="100"/>
      <c r="L528" s="101"/>
      <c r="M528" s="102"/>
      <c r="N528" s="103"/>
      <c r="O528" s="104"/>
      <c r="P528" s="81">
        <f t="shared" si="129"/>
        <v>0</v>
      </c>
      <c r="Q528" s="81">
        <f>ROUND(P528+P528*O528,2)</f>
        <v>0</v>
      </c>
      <c r="R528" s="81">
        <f t="shared" si="131"/>
        <v>0</v>
      </c>
      <c r="S528" s="81">
        <f>ROUND(R528+R528*O528,2)</f>
        <v>0</v>
      </c>
      <c r="U528" s="204"/>
      <c r="V528" s="205"/>
      <c r="W528" s="205"/>
      <c r="X528" s="205"/>
    </row>
    <row r="529" spans="1:25" ht="90" thickBot="1">
      <c r="A529" s="126" t="s">
        <v>32</v>
      </c>
      <c r="B529" s="28" t="s">
        <v>118</v>
      </c>
      <c r="C529" s="48" t="s">
        <v>36</v>
      </c>
      <c r="D529" s="49">
        <v>160</v>
      </c>
      <c r="E529" s="50">
        <v>400</v>
      </c>
      <c r="F529" s="49">
        <v>400</v>
      </c>
      <c r="G529" s="27"/>
      <c r="H529" s="12"/>
      <c r="I529" s="12"/>
      <c r="J529" s="12"/>
      <c r="K529" s="100"/>
      <c r="L529" s="101"/>
      <c r="M529" s="102"/>
      <c r="N529" s="103"/>
      <c r="O529" s="104"/>
      <c r="P529" s="81">
        <f t="shared" si="129"/>
        <v>0</v>
      </c>
      <c r="Q529" s="81">
        <f t="shared" ref="Q529" si="135">ROUND(P529+P529*O529,2)</f>
        <v>0</v>
      </c>
      <c r="R529" s="81">
        <f t="shared" si="131"/>
        <v>0</v>
      </c>
      <c r="S529" s="81">
        <f t="shared" ref="S529" si="136">ROUND(R529+R529*O529,2)</f>
        <v>0</v>
      </c>
      <c r="U529" s="204"/>
      <c r="V529" s="205"/>
      <c r="W529" s="205"/>
      <c r="X529" s="205"/>
    </row>
    <row r="530" spans="1:25" ht="15.75" thickBot="1">
      <c r="A530" s="125"/>
      <c r="B530" s="117"/>
      <c r="C530" s="13"/>
      <c r="D530" s="13"/>
      <c r="E530" s="13"/>
      <c r="F530" s="13"/>
      <c r="G530" s="14"/>
      <c r="H530" s="14"/>
      <c r="I530" s="14"/>
      <c r="J530" s="14"/>
      <c r="K530" s="13"/>
      <c r="L530" s="13"/>
      <c r="M530" s="13"/>
      <c r="N530" s="14"/>
      <c r="O530" s="15" t="s">
        <v>18</v>
      </c>
      <c r="P530" s="82">
        <f>SUM(P523:P529)</f>
        <v>0</v>
      </c>
      <c r="Q530" s="82">
        <f>SUM(Q523:Q529)</f>
        <v>0</v>
      </c>
      <c r="R530" s="82">
        <f>SUM(R523:R529)</f>
        <v>0</v>
      </c>
      <c r="S530" s="83">
        <f>SUM(S523:S529)</f>
        <v>0</v>
      </c>
      <c r="U530" s="209"/>
      <c r="V530" s="210"/>
      <c r="W530" s="210"/>
      <c r="X530" s="210"/>
    </row>
    <row r="531" spans="1:25" ht="15.75" customHeight="1" thickBot="1">
      <c r="A531" s="9"/>
      <c r="B531" s="235" t="s">
        <v>348</v>
      </c>
      <c r="C531" s="235"/>
      <c r="D531" s="235"/>
      <c r="E531" s="235"/>
      <c r="F531" s="235"/>
      <c r="G531" s="235"/>
      <c r="H531" s="235"/>
      <c r="I531" s="235"/>
      <c r="J531" s="235"/>
      <c r="K531" s="235"/>
      <c r="L531" s="235"/>
      <c r="M531" s="235"/>
      <c r="N531" s="16"/>
      <c r="O531" s="17"/>
      <c r="P531" s="51"/>
      <c r="Q531" s="51"/>
      <c r="R531" s="51"/>
      <c r="S531" s="51"/>
    </row>
    <row r="532" spans="1:25" ht="15.75" thickBot="1">
      <c r="A532" s="9"/>
      <c r="B532" s="235"/>
      <c r="C532" s="235"/>
      <c r="D532" s="235"/>
      <c r="E532" s="235"/>
      <c r="F532" s="235"/>
      <c r="G532" s="235"/>
      <c r="H532" s="235"/>
      <c r="I532" s="235"/>
      <c r="J532" s="235"/>
      <c r="K532" s="235"/>
      <c r="L532" s="235"/>
      <c r="M532" s="235"/>
      <c r="N532" s="16"/>
      <c r="O532" s="13"/>
      <c r="P532" s="84"/>
      <c r="Q532" s="85" t="s">
        <v>24</v>
      </c>
      <c r="R532" s="86">
        <v>28</v>
      </c>
      <c r="S532" s="87"/>
    </row>
    <row r="533" spans="1:25" ht="39" thickBot="1">
      <c r="A533" s="9"/>
      <c r="B533" s="235"/>
      <c r="C533" s="235"/>
      <c r="D533" s="235"/>
      <c r="E533" s="235"/>
      <c r="F533" s="235"/>
      <c r="G533" s="235"/>
      <c r="H533" s="235"/>
      <c r="I533" s="235"/>
      <c r="J533" s="235"/>
      <c r="K533" s="235"/>
      <c r="L533" s="235"/>
      <c r="M533" s="235"/>
      <c r="N533" s="16"/>
      <c r="O533" s="13"/>
      <c r="P533" s="88" t="s">
        <v>19</v>
      </c>
      <c r="Q533" s="88" t="s">
        <v>20</v>
      </c>
      <c r="R533" s="89" t="s">
        <v>13</v>
      </c>
      <c r="S533" s="88" t="s">
        <v>21</v>
      </c>
    </row>
    <row r="534" spans="1:25" ht="15.75" thickBot="1">
      <c r="A534" s="9"/>
      <c r="B534" s="235"/>
      <c r="C534" s="235"/>
      <c r="D534" s="235"/>
      <c r="E534" s="235"/>
      <c r="F534" s="235"/>
      <c r="G534" s="235"/>
      <c r="H534" s="235"/>
      <c r="I534" s="235"/>
      <c r="J534" s="235"/>
      <c r="K534" s="235"/>
      <c r="L534" s="235"/>
      <c r="M534" s="235"/>
      <c r="N534" s="16"/>
      <c r="O534" s="13"/>
      <c r="P534" s="90">
        <f>P530</f>
        <v>0</v>
      </c>
      <c r="Q534" s="69">
        <f>Q530</f>
        <v>0</v>
      </c>
      <c r="R534" s="69">
        <f>R530</f>
        <v>0</v>
      </c>
      <c r="S534" s="70">
        <f>S530</f>
        <v>0</v>
      </c>
    </row>
    <row r="535" spans="1:25">
      <c r="P535" s="52"/>
      <c r="Q535" s="52"/>
      <c r="R535" s="52"/>
      <c r="S535" s="52"/>
    </row>
    <row r="536" spans="1:25">
      <c r="P536" s="52"/>
      <c r="Q536" s="52"/>
      <c r="R536" s="52"/>
      <c r="S536" s="52"/>
    </row>
    <row r="537" spans="1:25">
      <c r="P537" s="52"/>
      <c r="Q537" s="52"/>
      <c r="R537" s="52"/>
      <c r="S537" s="52"/>
    </row>
    <row r="538" spans="1:25">
      <c r="P538" s="52"/>
      <c r="Q538" s="52"/>
      <c r="R538" s="52"/>
      <c r="S538" s="52"/>
    </row>
    <row r="539" spans="1:25" s="1" customFormat="1">
      <c r="A539" s="115"/>
      <c r="B539" s="115"/>
      <c r="C539" s="72"/>
      <c r="D539" s="73" t="s">
        <v>22</v>
      </c>
      <c r="E539" s="73"/>
      <c r="F539" s="74"/>
      <c r="G539" s="115"/>
      <c r="H539" s="115"/>
      <c r="I539" s="115"/>
      <c r="J539" s="115"/>
      <c r="K539" s="2"/>
      <c r="L539" s="3"/>
      <c r="M539" s="4" t="s">
        <v>23</v>
      </c>
      <c r="N539" s="3"/>
      <c r="O539" s="5"/>
      <c r="P539" s="91"/>
      <c r="Q539" s="91"/>
      <c r="R539" s="91"/>
      <c r="S539" s="91"/>
      <c r="U539" s="204"/>
      <c r="V539" s="205"/>
      <c r="W539" s="205"/>
      <c r="X539" s="205"/>
      <c r="Y539" s="205"/>
    </row>
    <row r="540" spans="1:25" ht="54.75" customHeight="1" thickBot="1">
      <c r="A540" s="123" t="s">
        <v>0</v>
      </c>
      <c r="B540" s="116" t="s">
        <v>1</v>
      </c>
      <c r="C540" s="75" t="s">
        <v>2</v>
      </c>
      <c r="D540" s="76" t="s">
        <v>3</v>
      </c>
      <c r="E540" s="76" t="s">
        <v>4</v>
      </c>
      <c r="F540" s="77" t="s">
        <v>5</v>
      </c>
      <c r="G540" s="123" t="s">
        <v>6</v>
      </c>
      <c r="H540" s="131" t="s">
        <v>648</v>
      </c>
      <c r="I540" s="132" t="s">
        <v>7</v>
      </c>
      <c r="J540" s="132" t="s">
        <v>8</v>
      </c>
      <c r="K540" s="6" t="s">
        <v>632</v>
      </c>
      <c r="L540" s="7" t="s">
        <v>630</v>
      </c>
      <c r="M540" s="7" t="s">
        <v>631</v>
      </c>
      <c r="N540" s="8" t="s">
        <v>9</v>
      </c>
      <c r="O540" s="6" t="s">
        <v>10</v>
      </c>
      <c r="P540" s="78" t="s">
        <v>11</v>
      </c>
      <c r="Q540" s="78" t="s">
        <v>12</v>
      </c>
      <c r="R540" s="79" t="s">
        <v>13</v>
      </c>
      <c r="S540" s="79" t="s">
        <v>14</v>
      </c>
      <c r="T540" s="9"/>
      <c r="U540" s="211"/>
    </row>
    <row r="541" spans="1:25" ht="15.75" thickBot="1">
      <c r="A541" s="59" t="s">
        <v>24</v>
      </c>
      <c r="B541" s="60">
        <v>29</v>
      </c>
      <c r="C541" s="11"/>
      <c r="D541" s="11"/>
      <c r="E541" s="11"/>
      <c r="F541" s="11"/>
      <c r="G541" s="62"/>
      <c r="H541" s="62"/>
      <c r="I541" s="62"/>
      <c r="J541" s="62"/>
      <c r="K541" s="11"/>
      <c r="L541" s="11"/>
      <c r="M541" s="11"/>
      <c r="N541" s="11"/>
      <c r="O541" s="11"/>
      <c r="P541" s="47"/>
      <c r="Q541" s="47"/>
      <c r="R541" s="47"/>
      <c r="S541" s="80"/>
    </row>
    <row r="542" spans="1:25" ht="64.5" thickBot="1">
      <c r="A542" s="126" t="s">
        <v>15</v>
      </c>
      <c r="B542" s="28" t="s">
        <v>593</v>
      </c>
      <c r="C542" s="48" t="s">
        <v>36</v>
      </c>
      <c r="D542" s="49">
        <v>2200</v>
      </c>
      <c r="E542" s="50">
        <v>5500</v>
      </c>
      <c r="F542" s="49">
        <v>4400</v>
      </c>
      <c r="G542" s="27"/>
      <c r="H542" s="12"/>
      <c r="I542" s="12"/>
      <c r="J542" s="12"/>
      <c r="K542" s="100"/>
      <c r="L542" s="101"/>
      <c r="M542" s="102"/>
      <c r="N542" s="103"/>
      <c r="O542" s="104"/>
      <c r="P542" s="81">
        <f>ROUND(N542*L542,2)</f>
        <v>0</v>
      </c>
      <c r="Q542" s="81">
        <f t="shared" ref="Q542" si="137">ROUND(P542+P542*O542,2)</f>
        <v>0</v>
      </c>
      <c r="R542" s="81">
        <f>ROUND(M542*N542,2)</f>
        <v>0</v>
      </c>
      <c r="S542" s="81">
        <f t="shared" ref="S542" si="138">ROUND(R542+R542*O542,2)</f>
        <v>0</v>
      </c>
      <c r="U542" s="204"/>
      <c r="V542" s="205"/>
      <c r="W542" s="205"/>
      <c r="X542" s="205"/>
    </row>
    <row r="543" spans="1:25" ht="15.75" thickBot="1">
      <c r="A543" s="125"/>
      <c r="B543" s="117"/>
      <c r="C543" s="13"/>
      <c r="D543" s="13"/>
      <c r="E543" s="13"/>
      <c r="F543" s="13"/>
      <c r="G543" s="14"/>
      <c r="H543" s="14"/>
      <c r="I543" s="14"/>
      <c r="J543" s="14"/>
      <c r="K543" s="13"/>
      <c r="L543" s="13"/>
      <c r="M543" s="13"/>
      <c r="N543" s="14"/>
      <c r="O543" s="15" t="s">
        <v>18</v>
      </c>
      <c r="P543" s="82">
        <f>SUM(P542)</f>
        <v>0</v>
      </c>
      <c r="Q543" s="82">
        <f>SUM(Q542)</f>
        <v>0</v>
      </c>
      <c r="R543" s="82">
        <f>SUM(R542)</f>
        <v>0</v>
      </c>
      <c r="S543" s="83">
        <f>SUM(S542)</f>
        <v>0</v>
      </c>
      <c r="U543" s="209"/>
      <c r="V543" s="210"/>
      <c r="W543" s="210"/>
      <c r="X543" s="210"/>
    </row>
    <row r="544" spans="1:25" ht="15.75" customHeight="1" thickBot="1">
      <c r="A544" s="9"/>
      <c r="B544" s="235" t="s">
        <v>348</v>
      </c>
      <c r="C544" s="235"/>
      <c r="D544" s="235"/>
      <c r="E544" s="235"/>
      <c r="F544" s="235"/>
      <c r="G544" s="235"/>
      <c r="H544" s="235"/>
      <c r="I544" s="235"/>
      <c r="J544" s="235"/>
      <c r="K544" s="235"/>
      <c r="L544" s="235"/>
      <c r="M544" s="235"/>
      <c r="N544" s="16"/>
      <c r="O544" s="17"/>
      <c r="P544" s="51"/>
      <c r="Q544" s="51"/>
      <c r="R544" s="51"/>
      <c r="S544" s="51"/>
    </row>
    <row r="545" spans="1:25" ht="15.75" thickBot="1">
      <c r="A545" s="9"/>
      <c r="B545" s="235"/>
      <c r="C545" s="235"/>
      <c r="D545" s="235"/>
      <c r="E545" s="235"/>
      <c r="F545" s="235"/>
      <c r="G545" s="235"/>
      <c r="H545" s="235"/>
      <c r="I545" s="235"/>
      <c r="J545" s="235"/>
      <c r="K545" s="235"/>
      <c r="L545" s="235"/>
      <c r="M545" s="235"/>
      <c r="N545" s="16"/>
      <c r="O545" s="13"/>
      <c r="P545" s="84"/>
      <c r="Q545" s="85" t="s">
        <v>24</v>
      </c>
      <c r="R545" s="86">
        <v>29</v>
      </c>
      <c r="S545" s="87"/>
    </row>
    <row r="546" spans="1:25" ht="39" thickBot="1">
      <c r="A546" s="9"/>
      <c r="B546" s="235"/>
      <c r="C546" s="235"/>
      <c r="D546" s="235"/>
      <c r="E546" s="235"/>
      <c r="F546" s="235"/>
      <c r="G546" s="235"/>
      <c r="H546" s="235"/>
      <c r="I546" s="235"/>
      <c r="J546" s="235"/>
      <c r="K546" s="235"/>
      <c r="L546" s="235"/>
      <c r="M546" s="235"/>
      <c r="N546" s="16"/>
      <c r="O546" s="13"/>
      <c r="P546" s="88" t="s">
        <v>19</v>
      </c>
      <c r="Q546" s="88" t="s">
        <v>20</v>
      </c>
      <c r="R546" s="89" t="s">
        <v>13</v>
      </c>
      <c r="S546" s="88" t="s">
        <v>21</v>
      </c>
    </row>
    <row r="547" spans="1:25" ht="15.75" thickBot="1">
      <c r="A547" s="9"/>
      <c r="B547" s="235"/>
      <c r="C547" s="235"/>
      <c r="D547" s="235"/>
      <c r="E547" s="235"/>
      <c r="F547" s="235"/>
      <c r="G547" s="235"/>
      <c r="H547" s="235"/>
      <c r="I547" s="235"/>
      <c r="J547" s="235"/>
      <c r="K547" s="235"/>
      <c r="L547" s="235"/>
      <c r="M547" s="235"/>
      <c r="N547" s="16"/>
      <c r="O547" s="13"/>
      <c r="P547" s="90">
        <f>P543</f>
        <v>0</v>
      </c>
      <c r="Q547" s="69">
        <f>Q543</f>
        <v>0</v>
      </c>
      <c r="R547" s="69">
        <f>R543</f>
        <v>0</v>
      </c>
      <c r="S547" s="70">
        <f>S543</f>
        <v>0</v>
      </c>
    </row>
    <row r="548" spans="1:25">
      <c r="P548" s="52"/>
      <c r="Q548" s="52"/>
      <c r="R548" s="52"/>
      <c r="S548" s="52"/>
    </row>
    <row r="549" spans="1:25">
      <c r="P549" s="52"/>
      <c r="Q549" s="52"/>
      <c r="R549" s="52"/>
      <c r="S549" s="52"/>
    </row>
    <row r="550" spans="1:25">
      <c r="P550" s="52"/>
      <c r="Q550" s="52"/>
      <c r="R550" s="52"/>
      <c r="S550" s="52"/>
    </row>
    <row r="551" spans="1:25">
      <c r="P551" s="52"/>
      <c r="Q551" s="52"/>
      <c r="R551" s="52"/>
      <c r="S551" s="52"/>
    </row>
    <row r="552" spans="1:25" s="1" customFormat="1">
      <c r="A552" s="115"/>
      <c r="B552" s="115"/>
      <c r="C552" s="72"/>
      <c r="D552" s="73" t="s">
        <v>22</v>
      </c>
      <c r="E552" s="73"/>
      <c r="F552" s="74"/>
      <c r="G552" s="115"/>
      <c r="H552" s="115"/>
      <c r="I552" s="115"/>
      <c r="J552" s="115"/>
      <c r="K552" s="2"/>
      <c r="L552" s="3"/>
      <c r="M552" s="4" t="s">
        <v>23</v>
      </c>
      <c r="N552" s="3"/>
      <c r="O552" s="5"/>
      <c r="P552" s="91"/>
      <c r="Q552" s="91"/>
      <c r="R552" s="91"/>
      <c r="S552" s="91"/>
      <c r="U552" s="204"/>
      <c r="V552" s="205"/>
      <c r="W552" s="205"/>
      <c r="X552" s="205"/>
      <c r="Y552" s="205"/>
    </row>
    <row r="553" spans="1:25" ht="54.75" customHeight="1" thickBot="1">
      <c r="A553" s="123" t="s">
        <v>0</v>
      </c>
      <c r="B553" s="116" t="s">
        <v>1</v>
      </c>
      <c r="C553" s="75" t="s">
        <v>2</v>
      </c>
      <c r="D553" s="76" t="s">
        <v>3</v>
      </c>
      <c r="E553" s="76" t="s">
        <v>4</v>
      </c>
      <c r="F553" s="77" t="s">
        <v>5</v>
      </c>
      <c r="G553" s="123" t="s">
        <v>6</v>
      </c>
      <c r="H553" s="131" t="s">
        <v>648</v>
      </c>
      <c r="I553" s="132" t="s">
        <v>7</v>
      </c>
      <c r="J553" s="132" t="s">
        <v>8</v>
      </c>
      <c r="K553" s="6" t="s">
        <v>632</v>
      </c>
      <c r="L553" s="7" t="s">
        <v>630</v>
      </c>
      <c r="M553" s="7" t="s">
        <v>631</v>
      </c>
      <c r="N553" s="8" t="s">
        <v>9</v>
      </c>
      <c r="O553" s="6" t="s">
        <v>10</v>
      </c>
      <c r="P553" s="78" t="s">
        <v>11</v>
      </c>
      <c r="Q553" s="78" t="s">
        <v>12</v>
      </c>
      <c r="R553" s="79" t="s">
        <v>13</v>
      </c>
      <c r="S553" s="79" t="s">
        <v>14</v>
      </c>
      <c r="T553" s="9"/>
      <c r="U553" s="211"/>
    </row>
    <row r="554" spans="1:25" ht="15.75" thickBot="1">
      <c r="A554" s="59" t="s">
        <v>24</v>
      </c>
      <c r="B554" s="60">
        <v>30</v>
      </c>
      <c r="C554" s="11"/>
      <c r="D554" s="11"/>
      <c r="E554" s="11"/>
      <c r="F554" s="11"/>
      <c r="G554" s="62"/>
      <c r="H554" s="62"/>
      <c r="I554" s="62"/>
      <c r="J554" s="62"/>
      <c r="K554" s="11"/>
      <c r="L554" s="11"/>
      <c r="M554" s="11"/>
      <c r="N554" s="11"/>
      <c r="O554" s="11"/>
      <c r="P554" s="47"/>
      <c r="Q554" s="47"/>
      <c r="R554" s="47"/>
      <c r="S554" s="80"/>
    </row>
    <row r="555" spans="1:25" ht="142.5" customHeight="1">
      <c r="A555" s="192" t="s">
        <v>15</v>
      </c>
      <c r="B555" s="28" t="s">
        <v>649</v>
      </c>
      <c r="C555" s="153" t="s">
        <v>16</v>
      </c>
      <c r="D555" s="49">
        <v>2080</v>
      </c>
      <c r="E555" s="50">
        <v>5200</v>
      </c>
      <c r="F555" s="49">
        <v>4160</v>
      </c>
      <c r="G555" s="27"/>
      <c r="H555" s="12"/>
      <c r="I555" s="12"/>
      <c r="J555" s="12"/>
      <c r="K555" s="100"/>
      <c r="L555" s="101"/>
      <c r="M555" s="102"/>
      <c r="N555" s="103"/>
      <c r="O555" s="104"/>
      <c r="P555" s="81">
        <f>ROUND(N555*L555,2)</f>
        <v>0</v>
      </c>
      <c r="Q555" s="81">
        <f t="shared" ref="Q555:Q558" si="139">ROUND(P555+P555*O555,2)</f>
        <v>0</v>
      </c>
      <c r="R555" s="81">
        <f>ROUND(M555*N555,2)</f>
        <v>0</v>
      </c>
      <c r="S555" s="81">
        <f t="shared" ref="S555:S558" si="140">ROUND(R555+R555*O555,2)</f>
        <v>0</v>
      </c>
      <c r="U555" s="204"/>
      <c r="V555" s="205"/>
      <c r="W555" s="205"/>
      <c r="X555" s="205"/>
    </row>
    <row r="556" spans="1:25" ht="145.5" customHeight="1">
      <c r="A556" s="126" t="s">
        <v>17</v>
      </c>
      <c r="B556" s="28" t="s">
        <v>500</v>
      </c>
      <c r="C556" s="48" t="s">
        <v>16</v>
      </c>
      <c r="D556" s="49">
        <v>2000</v>
      </c>
      <c r="E556" s="50">
        <v>5000</v>
      </c>
      <c r="F556" s="49">
        <v>4000</v>
      </c>
      <c r="G556" s="27"/>
      <c r="H556" s="12"/>
      <c r="I556" s="12"/>
      <c r="J556" s="12"/>
      <c r="K556" s="100"/>
      <c r="L556" s="101"/>
      <c r="M556" s="102"/>
      <c r="N556" s="103"/>
      <c r="O556" s="104"/>
      <c r="P556" s="81">
        <f>ROUND(N556*L556,2)</f>
        <v>0</v>
      </c>
      <c r="Q556" s="81">
        <f t="shared" si="139"/>
        <v>0</v>
      </c>
      <c r="R556" s="81">
        <f>ROUND(M556*N556,2)</f>
        <v>0</v>
      </c>
      <c r="S556" s="81">
        <f t="shared" si="140"/>
        <v>0</v>
      </c>
      <c r="U556" s="204"/>
      <c r="V556" s="205"/>
      <c r="W556" s="205"/>
      <c r="X556" s="205"/>
    </row>
    <row r="557" spans="1:25" ht="132" customHeight="1">
      <c r="A557" s="193" t="s">
        <v>25</v>
      </c>
      <c r="B557" s="28" t="s">
        <v>650</v>
      </c>
      <c r="C557" s="153" t="s">
        <v>16</v>
      </c>
      <c r="D557" s="49">
        <v>2640</v>
      </c>
      <c r="E557" s="50">
        <v>6600</v>
      </c>
      <c r="F557" s="49">
        <v>5280</v>
      </c>
      <c r="G557" s="27"/>
      <c r="H557" s="12"/>
      <c r="I557" s="12"/>
      <c r="J557" s="12"/>
      <c r="K557" s="100"/>
      <c r="L557" s="101"/>
      <c r="M557" s="102"/>
      <c r="N557" s="103"/>
      <c r="O557" s="104"/>
      <c r="P557" s="81">
        <f>ROUND(N557*L557,2)</f>
        <v>0</v>
      </c>
      <c r="Q557" s="81">
        <f t="shared" si="139"/>
        <v>0</v>
      </c>
      <c r="R557" s="81">
        <f>ROUND(M557*N557,2)</f>
        <v>0</v>
      </c>
      <c r="S557" s="81">
        <f t="shared" si="140"/>
        <v>0</v>
      </c>
      <c r="U557" s="204"/>
      <c r="V557" s="205"/>
      <c r="W557" s="205"/>
      <c r="X557" s="205"/>
    </row>
    <row r="558" spans="1:25" ht="141.75" customHeight="1">
      <c r="A558" s="192" t="s">
        <v>29</v>
      </c>
      <c r="B558" s="28" t="s">
        <v>651</v>
      </c>
      <c r="C558" s="153" t="s">
        <v>16</v>
      </c>
      <c r="D558" s="49">
        <v>2880</v>
      </c>
      <c r="E558" s="50">
        <v>7200</v>
      </c>
      <c r="F558" s="49">
        <v>5760</v>
      </c>
      <c r="G558" s="27"/>
      <c r="H558" s="12"/>
      <c r="I558" s="12"/>
      <c r="J558" s="12"/>
      <c r="K558" s="100"/>
      <c r="L558" s="101"/>
      <c r="M558" s="102"/>
      <c r="N558" s="103"/>
      <c r="O558" s="104"/>
      <c r="P558" s="81">
        <f>ROUND(N558*L558,2)</f>
        <v>0</v>
      </c>
      <c r="Q558" s="81">
        <f t="shared" si="139"/>
        <v>0</v>
      </c>
      <c r="R558" s="81">
        <f>ROUND(M558*N558,2)</f>
        <v>0</v>
      </c>
      <c r="S558" s="81">
        <f t="shared" si="140"/>
        <v>0</v>
      </c>
      <c r="U558" s="204"/>
      <c r="V558" s="205"/>
      <c r="W558" s="205"/>
      <c r="X558" s="205"/>
    </row>
    <row r="559" spans="1:25" ht="77.25" thickBot="1">
      <c r="A559" s="192" t="s">
        <v>30</v>
      </c>
      <c r="B559" s="28" t="s">
        <v>652</v>
      </c>
      <c r="C559" s="153" t="s">
        <v>16</v>
      </c>
      <c r="D559" s="49">
        <v>2280</v>
      </c>
      <c r="E559" s="50">
        <v>5700</v>
      </c>
      <c r="F559" s="49">
        <v>4560</v>
      </c>
      <c r="G559" s="27"/>
      <c r="H559" s="12"/>
      <c r="I559" s="12"/>
      <c r="J559" s="12"/>
      <c r="K559" s="100"/>
      <c r="L559" s="101"/>
      <c r="M559" s="102"/>
      <c r="N559" s="103"/>
      <c r="O559" s="104"/>
      <c r="P559" s="81">
        <f>ROUND(N559*L559,2)</f>
        <v>0</v>
      </c>
      <c r="Q559" s="81">
        <f t="shared" ref="Q559" si="141">ROUND(P559+P559*O559,2)</f>
        <v>0</v>
      </c>
      <c r="R559" s="81">
        <f>ROUND(M559*N559,2)</f>
        <v>0</v>
      </c>
      <c r="S559" s="81">
        <f t="shared" ref="S559" si="142">ROUND(R559+R559*O559,2)</f>
        <v>0</v>
      </c>
      <c r="U559" s="204"/>
      <c r="V559" s="205"/>
      <c r="W559" s="205"/>
      <c r="X559" s="205"/>
    </row>
    <row r="560" spans="1:25" ht="15.75" thickBot="1">
      <c r="A560" s="125"/>
      <c r="B560" s="117"/>
      <c r="C560" s="13"/>
      <c r="D560" s="13"/>
      <c r="E560" s="13"/>
      <c r="F560" s="13"/>
      <c r="G560" s="14"/>
      <c r="H560" s="14"/>
      <c r="I560" s="14"/>
      <c r="J560" s="14"/>
      <c r="K560" s="13"/>
      <c r="L560" s="13"/>
      <c r="M560" s="13"/>
      <c r="N560" s="14"/>
      <c r="O560" s="15" t="s">
        <v>18</v>
      </c>
      <c r="P560" s="82">
        <f>SUM(P555:P559)</f>
        <v>0</v>
      </c>
      <c r="Q560" s="82">
        <f>SUM(Q555:Q559)</f>
        <v>0</v>
      </c>
      <c r="R560" s="82">
        <f>SUM(R555:R559)</f>
        <v>0</v>
      </c>
      <c r="S560" s="83">
        <f>SUM(S555:S559)</f>
        <v>0</v>
      </c>
      <c r="U560" s="209"/>
      <c r="V560" s="210"/>
      <c r="W560" s="210"/>
      <c r="X560" s="210"/>
    </row>
    <row r="561" spans="1:25" ht="15.75" customHeight="1" thickBot="1">
      <c r="A561" s="9"/>
      <c r="B561" s="235" t="s">
        <v>348</v>
      </c>
      <c r="C561" s="235"/>
      <c r="D561" s="235"/>
      <c r="E561" s="235"/>
      <c r="F561" s="235"/>
      <c r="G561" s="235"/>
      <c r="H561" s="235"/>
      <c r="I561" s="235"/>
      <c r="J561" s="235"/>
      <c r="K561" s="235"/>
      <c r="L561" s="235"/>
      <c r="M561" s="235"/>
      <c r="N561" s="16"/>
      <c r="O561" s="17"/>
      <c r="P561" s="51"/>
      <c r="Q561" s="51"/>
      <c r="R561" s="51"/>
      <c r="S561" s="51"/>
    </row>
    <row r="562" spans="1:25" ht="15.75" thickBot="1">
      <c r="A562" s="9"/>
      <c r="B562" s="235"/>
      <c r="C562" s="235"/>
      <c r="D562" s="235"/>
      <c r="E562" s="235"/>
      <c r="F562" s="235"/>
      <c r="G562" s="235"/>
      <c r="H562" s="235"/>
      <c r="I562" s="235"/>
      <c r="J562" s="235"/>
      <c r="K562" s="235"/>
      <c r="L562" s="235"/>
      <c r="M562" s="235"/>
      <c r="N562" s="16"/>
      <c r="O562" s="13"/>
      <c r="P562" s="84"/>
      <c r="Q562" s="85" t="s">
        <v>24</v>
      </c>
      <c r="R562" s="86">
        <v>30</v>
      </c>
      <c r="S562" s="87"/>
    </row>
    <row r="563" spans="1:25" ht="39" thickBot="1">
      <c r="A563" s="9"/>
      <c r="B563" s="235"/>
      <c r="C563" s="235"/>
      <c r="D563" s="235"/>
      <c r="E563" s="235"/>
      <c r="F563" s="235"/>
      <c r="G563" s="235"/>
      <c r="H563" s="235"/>
      <c r="I563" s="235"/>
      <c r="J563" s="235"/>
      <c r="K563" s="235"/>
      <c r="L563" s="235"/>
      <c r="M563" s="235"/>
      <c r="N563" s="16"/>
      <c r="O563" s="13"/>
      <c r="P563" s="88" t="s">
        <v>19</v>
      </c>
      <c r="Q563" s="88" t="s">
        <v>20</v>
      </c>
      <c r="R563" s="89" t="s">
        <v>13</v>
      </c>
      <c r="S563" s="88" t="s">
        <v>21</v>
      </c>
    </row>
    <row r="564" spans="1:25" ht="15.75" thickBot="1">
      <c r="A564" s="9"/>
      <c r="B564" s="235"/>
      <c r="C564" s="235"/>
      <c r="D564" s="235"/>
      <c r="E564" s="235"/>
      <c r="F564" s="235"/>
      <c r="G564" s="235"/>
      <c r="H564" s="235"/>
      <c r="I564" s="235"/>
      <c r="J564" s="235"/>
      <c r="K564" s="235"/>
      <c r="L564" s="235"/>
      <c r="M564" s="235"/>
      <c r="N564" s="16"/>
      <c r="O564" s="13"/>
      <c r="P564" s="90">
        <f>P560</f>
        <v>0</v>
      </c>
      <c r="Q564" s="69">
        <f>Q560</f>
        <v>0</v>
      </c>
      <c r="R564" s="69">
        <f>R560</f>
        <v>0</v>
      </c>
      <c r="S564" s="70">
        <f>S560</f>
        <v>0</v>
      </c>
    </row>
    <row r="565" spans="1:25">
      <c r="P565" s="52"/>
      <c r="Q565" s="52"/>
      <c r="R565" s="52"/>
      <c r="S565" s="52"/>
    </row>
    <row r="566" spans="1:25">
      <c r="P566" s="52"/>
      <c r="Q566" s="52"/>
      <c r="R566" s="52"/>
      <c r="S566" s="52"/>
    </row>
    <row r="567" spans="1:25">
      <c r="P567" s="52"/>
      <c r="Q567" s="52"/>
      <c r="R567" s="52"/>
      <c r="S567" s="52"/>
    </row>
    <row r="568" spans="1:25">
      <c r="P568" s="52"/>
      <c r="Q568" s="52"/>
      <c r="R568" s="52"/>
      <c r="S568" s="52"/>
    </row>
    <row r="569" spans="1:25" s="1" customFormat="1">
      <c r="A569" s="115"/>
      <c r="B569" s="115"/>
      <c r="C569" s="72"/>
      <c r="D569" s="73" t="s">
        <v>22</v>
      </c>
      <c r="E569" s="73"/>
      <c r="F569" s="74"/>
      <c r="G569" s="115"/>
      <c r="H569" s="115"/>
      <c r="I569" s="115"/>
      <c r="J569" s="115"/>
      <c r="K569" s="2"/>
      <c r="L569" s="3"/>
      <c r="M569" s="4" t="s">
        <v>23</v>
      </c>
      <c r="N569" s="3"/>
      <c r="O569" s="5"/>
      <c r="P569" s="91"/>
      <c r="Q569" s="91"/>
      <c r="R569" s="91"/>
      <c r="S569" s="91"/>
      <c r="U569" s="204"/>
      <c r="V569" s="205"/>
      <c r="W569" s="205"/>
      <c r="X569" s="205"/>
      <c r="Y569" s="205"/>
    </row>
    <row r="570" spans="1:25" ht="57" customHeight="1" thickBot="1">
      <c r="A570" s="123" t="s">
        <v>0</v>
      </c>
      <c r="B570" s="116" t="s">
        <v>1</v>
      </c>
      <c r="C570" s="75" t="s">
        <v>2</v>
      </c>
      <c r="D570" s="76" t="s">
        <v>3</v>
      </c>
      <c r="E570" s="76" t="s">
        <v>4</v>
      </c>
      <c r="F570" s="77" t="s">
        <v>5</v>
      </c>
      <c r="G570" s="123" t="s">
        <v>6</v>
      </c>
      <c r="H570" s="131" t="s">
        <v>648</v>
      </c>
      <c r="I570" s="132" t="s">
        <v>7</v>
      </c>
      <c r="J570" s="132" t="s">
        <v>8</v>
      </c>
      <c r="K570" s="6" t="s">
        <v>632</v>
      </c>
      <c r="L570" s="7" t="s">
        <v>630</v>
      </c>
      <c r="M570" s="7" t="s">
        <v>631</v>
      </c>
      <c r="N570" s="8" t="s">
        <v>9</v>
      </c>
      <c r="O570" s="6" t="s">
        <v>10</v>
      </c>
      <c r="P570" s="78" t="s">
        <v>11</v>
      </c>
      <c r="Q570" s="78" t="s">
        <v>12</v>
      </c>
      <c r="R570" s="79" t="s">
        <v>13</v>
      </c>
      <c r="S570" s="79" t="s">
        <v>14</v>
      </c>
      <c r="T570" s="9"/>
      <c r="U570" s="211"/>
    </row>
    <row r="571" spans="1:25" ht="15.75" thickBot="1">
      <c r="A571" s="59" t="s">
        <v>24</v>
      </c>
      <c r="B571" s="60">
        <v>31</v>
      </c>
      <c r="C571" s="11"/>
      <c r="D571" s="11"/>
      <c r="E571" s="11"/>
      <c r="F571" s="11"/>
      <c r="G571" s="62"/>
      <c r="H571" s="62"/>
      <c r="I571" s="62"/>
      <c r="J571" s="62"/>
      <c r="K571" s="11"/>
      <c r="L571" s="11"/>
      <c r="M571" s="11"/>
      <c r="N571" s="11"/>
      <c r="O571" s="11"/>
      <c r="P571" s="47"/>
      <c r="Q571" s="47"/>
      <c r="R571" s="47"/>
      <c r="S571" s="80"/>
    </row>
    <row r="572" spans="1:25" ht="180" customHeight="1">
      <c r="A572" s="126" t="s">
        <v>15</v>
      </c>
      <c r="B572" s="28" t="s">
        <v>595</v>
      </c>
      <c r="C572" s="48" t="s">
        <v>16</v>
      </c>
      <c r="D572" s="49">
        <v>160000</v>
      </c>
      <c r="E572" s="50">
        <v>400000</v>
      </c>
      <c r="F572" s="49">
        <v>320000</v>
      </c>
      <c r="G572" s="27"/>
      <c r="H572" s="12"/>
      <c r="I572" s="12"/>
      <c r="J572" s="12"/>
      <c r="K572" s="100"/>
      <c r="L572" s="101"/>
      <c r="M572" s="102"/>
      <c r="N572" s="103"/>
      <c r="O572" s="104"/>
      <c r="P572" s="81">
        <f>ROUND(N572*L572,2)</f>
        <v>0</v>
      </c>
      <c r="Q572" s="81">
        <f t="shared" ref="Q572:Q575" si="143">ROUND(P572+P572*O572,2)</f>
        <v>0</v>
      </c>
      <c r="R572" s="81">
        <f>ROUND(M572*N572,2)</f>
        <v>0</v>
      </c>
      <c r="S572" s="81">
        <f t="shared" ref="S572:S575" si="144">ROUND(R572+R572*O572,2)</f>
        <v>0</v>
      </c>
      <c r="U572" s="204"/>
      <c r="V572" s="205"/>
      <c r="W572" s="205"/>
      <c r="X572" s="205"/>
    </row>
    <row r="573" spans="1:25" ht="162.75" customHeight="1">
      <c r="A573" s="126" t="s">
        <v>17</v>
      </c>
      <c r="B573" s="28" t="s">
        <v>596</v>
      </c>
      <c r="C573" s="48" t="s">
        <v>16</v>
      </c>
      <c r="D573" s="49">
        <v>1600</v>
      </c>
      <c r="E573" s="50">
        <v>4000</v>
      </c>
      <c r="F573" s="49">
        <v>3200</v>
      </c>
      <c r="G573" s="27"/>
      <c r="H573" s="12"/>
      <c r="I573" s="12"/>
      <c r="J573" s="12"/>
      <c r="K573" s="100"/>
      <c r="L573" s="101"/>
      <c r="M573" s="102"/>
      <c r="N573" s="103"/>
      <c r="O573" s="104"/>
      <c r="P573" s="81">
        <f>ROUND(N573*L573,2)</f>
        <v>0</v>
      </c>
      <c r="Q573" s="81">
        <f t="shared" si="143"/>
        <v>0</v>
      </c>
      <c r="R573" s="81">
        <f>ROUND(M573*N573,2)</f>
        <v>0</v>
      </c>
      <c r="S573" s="81">
        <f t="shared" si="144"/>
        <v>0</v>
      </c>
      <c r="U573" s="204"/>
      <c r="V573" s="205"/>
      <c r="W573" s="205"/>
      <c r="X573" s="205"/>
    </row>
    <row r="574" spans="1:25" ht="195" customHeight="1">
      <c r="A574" s="126" t="s">
        <v>25</v>
      </c>
      <c r="B574" s="28" t="s">
        <v>597</v>
      </c>
      <c r="C574" s="48" t="s">
        <v>16</v>
      </c>
      <c r="D574" s="49">
        <v>3200</v>
      </c>
      <c r="E574" s="50">
        <v>8000</v>
      </c>
      <c r="F574" s="49">
        <v>6400</v>
      </c>
      <c r="G574" s="27"/>
      <c r="H574" s="12"/>
      <c r="I574" s="12"/>
      <c r="J574" s="12"/>
      <c r="K574" s="100"/>
      <c r="L574" s="101"/>
      <c r="M574" s="102"/>
      <c r="N574" s="103"/>
      <c r="O574" s="104"/>
      <c r="P574" s="81">
        <f>ROUND(N574*L574,2)</f>
        <v>0</v>
      </c>
      <c r="Q574" s="81">
        <f t="shared" si="143"/>
        <v>0</v>
      </c>
      <c r="R574" s="81">
        <f>ROUND(M574*N574,2)</f>
        <v>0</v>
      </c>
      <c r="S574" s="81">
        <f t="shared" si="144"/>
        <v>0</v>
      </c>
      <c r="U574" s="204"/>
      <c r="V574" s="205"/>
      <c r="W574" s="205"/>
      <c r="X574" s="205"/>
    </row>
    <row r="575" spans="1:25" ht="170.25" customHeight="1">
      <c r="A575" s="126" t="s">
        <v>29</v>
      </c>
      <c r="B575" s="28" t="s">
        <v>598</v>
      </c>
      <c r="C575" s="48" t="s">
        <v>16</v>
      </c>
      <c r="D575" s="49">
        <v>3800</v>
      </c>
      <c r="E575" s="50">
        <v>9500</v>
      </c>
      <c r="F575" s="49">
        <v>7600</v>
      </c>
      <c r="G575" s="27"/>
      <c r="H575" s="12"/>
      <c r="I575" s="12"/>
      <c r="J575" s="12"/>
      <c r="K575" s="100"/>
      <c r="L575" s="101"/>
      <c r="M575" s="102"/>
      <c r="N575" s="103"/>
      <c r="O575" s="104"/>
      <c r="P575" s="81">
        <f>ROUND(N575*L575,2)</f>
        <v>0</v>
      </c>
      <c r="Q575" s="81">
        <f t="shared" si="143"/>
        <v>0</v>
      </c>
      <c r="R575" s="81">
        <f>ROUND(M575*N575,2)</f>
        <v>0</v>
      </c>
      <c r="S575" s="81">
        <f t="shared" si="144"/>
        <v>0</v>
      </c>
      <c r="U575" s="204"/>
      <c r="V575" s="205"/>
      <c r="W575" s="205"/>
      <c r="X575" s="205"/>
    </row>
    <row r="576" spans="1:25" ht="102">
      <c r="A576" s="126" t="s">
        <v>30</v>
      </c>
      <c r="B576" s="28" t="s">
        <v>599</v>
      </c>
      <c r="C576" s="48" t="s">
        <v>36</v>
      </c>
      <c r="D576" s="49">
        <v>600</v>
      </c>
      <c r="E576" s="50">
        <v>1500</v>
      </c>
      <c r="F576" s="49">
        <v>1200</v>
      </c>
      <c r="G576" s="27"/>
      <c r="H576" s="12"/>
      <c r="I576" s="12"/>
      <c r="J576" s="12"/>
      <c r="K576" s="100"/>
      <c r="L576" s="101"/>
      <c r="M576" s="102"/>
      <c r="N576" s="103"/>
      <c r="O576" s="104"/>
      <c r="P576" s="81">
        <f t="shared" ref="P576:P585" si="145">ROUND(N576*L576,2)</f>
        <v>0</v>
      </c>
      <c r="Q576" s="81">
        <f t="shared" ref="Q576:Q579" si="146">ROUND(P576+P576*O576,2)</f>
        <v>0</v>
      </c>
      <c r="R576" s="81">
        <f t="shared" ref="R576:R585" si="147">ROUND(M576*N576,2)</f>
        <v>0</v>
      </c>
      <c r="S576" s="81">
        <f t="shared" ref="S576:S579" si="148">ROUND(R576+R576*O576,2)</f>
        <v>0</v>
      </c>
      <c r="U576" s="204"/>
      <c r="V576" s="205"/>
      <c r="W576" s="205"/>
      <c r="X576" s="205"/>
    </row>
    <row r="577" spans="1:24" ht="114.75">
      <c r="A577" s="126" t="s">
        <v>31</v>
      </c>
      <c r="B577" s="28" t="s">
        <v>600</v>
      </c>
      <c r="C577" s="48" t="s">
        <v>36</v>
      </c>
      <c r="D577" s="49">
        <v>680</v>
      </c>
      <c r="E577" s="50">
        <v>1700</v>
      </c>
      <c r="F577" s="49">
        <v>1360</v>
      </c>
      <c r="G577" s="27"/>
      <c r="H577" s="12"/>
      <c r="I577" s="12"/>
      <c r="J577" s="12"/>
      <c r="K577" s="100"/>
      <c r="L577" s="101"/>
      <c r="M577" s="102"/>
      <c r="N577" s="103"/>
      <c r="O577" s="104"/>
      <c r="P577" s="81">
        <f t="shared" si="145"/>
        <v>0</v>
      </c>
      <c r="Q577" s="81">
        <f t="shared" si="146"/>
        <v>0</v>
      </c>
      <c r="R577" s="81">
        <f t="shared" si="147"/>
        <v>0</v>
      </c>
      <c r="S577" s="81">
        <f t="shared" si="148"/>
        <v>0</v>
      </c>
      <c r="U577" s="204"/>
      <c r="V577" s="205"/>
      <c r="W577" s="205"/>
      <c r="X577" s="205"/>
    </row>
    <row r="578" spans="1:24" ht="102">
      <c r="A578" s="126" t="s">
        <v>32</v>
      </c>
      <c r="B578" s="28" t="s">
        <v>601</v>
      </c>
      <c r="C578" s="48" t="s">
        <v>36</v>
      </c>
      <c r="D578" s="49">
        <v>720</v>
      </c>
      <c r="E578" s="50">
        <v>1800</v>
      </c>
      <c r="F578" s="49">
        <v>1440</v>
      </c>
      <c r="G578" s="27"/>
      <c r="H578" s="12"/>
      <c r="I578" s="12"/>
      <c r="J578" s="12"/>
      <c r="K578" s="100"/>
      <c r="L578" s="101"/>
      <c r="M578" s="102"/>
      <c r="N578" s="103"/>
      <c r="O578" s="104"/>
      <c r="P578" s="81">
        <f t="shared" si="145"/>
        <v>0</v>
      </c>
      <c r="Q578" s="81">
        <f t="shared" si="146"/>
        <v>0</v>
      </c>
      <c r="R578" s="81">
        <f t="shared" si="147"/>
        <v>0</v>
      </c>
      <c r="S578" s="81">
        <f t="shared" si="148"/>
        <v>0</v>
      </c>
      <c r="U578" s="204"/>
      <c r="V578" s="205"/>
      <c r="W578" s="205"/>
      <c r="X578" s="205"/>
    </row>
    <row r="579" spans="1:24" ht="114.75">
      <c r="A579" s="126" t="s">
        <v>33</v>
      </c>
      <c r="B579" s="28" t="s">
        <v>602</v>
      </c>
      <c r="C579" s="153" t="s">
        <v>36</v>
      </c>
      <c r="D579" s="49">
        <v>1600</v>
      </c>
      <c r="E579" s="50">
        <v>4000</v>
      </c>
      <c r="F579" s="49">
        <v>3200</v>
      </c>
      <c r="G579" s="27"/>
      <c r="H579" s="12"/>
      <c r="I579" s="12"/>
      <c r="J579" s="12"/>
      <c r="K579" s="100"/>
      <c r="L579" s="101"/>
      <c r="M579" s="102"/>
      <c r="N579" s="103"/>
      <c r="O579" s="104"/>
      <c r="P579" s="81">
        <f t="shared" si="145"/>
        <v>0</v>
      </c>
      <c r="Q579" s="81">
        <f t="shared" si="146"/>
        <v>0</v>
      </c>
      <c r="R579" s="81">
        <f t="shared" si="147"/>
        <v>0</v>
      </c>
      <c r="S579" s="81">
        <f t="shared" si="148"/>
        <v>0</v>
      </c>
      <c r="U579" s="204"/>
      <c r="V579" s="205"/>
      <c r="W579" s="205"/>
      <c r="X579" s="205"/>
    </row>
    <row r="580" spans="1:24" ht="166.5" customHeight="1">
      <c r="A580" s="126" t="s">
        <v>58</v>
      </c>
      <c r="B580" s="28" t="s">
        <v>603</v>
      </c>
      <c r="C580" s="48" t="s">
        <v>36</v>
      </c>
      <c r="D580" s="49">
        <v>1</v>
      </c>
      <c r="E580" s="50">
        <v>10</v>
      </c>
      <c r="F580" s="49">
        <v>30</v>
      </c>
      <c r="G580" s="27"/>
      <c r="H580" s="12"/>
      <c r="I580" s="12"/>
      <c r="J580" s="12"/>
      <c r="K580" s="100"/>
      <c r="L580" s="101"/>
      <c r="M580" s="102"/>
      <c r="N580" s="103"/>
      <c r="O580" s="104"/>
      <c r="P580" s="81">
        <f t="shared" si="145"/>
        <v>0</v>
      </c>
      <c r="Q580" s="81">
        <f t="shared" ref="Q580:Q582" si="149">ROUND(P580+P580*O580,2)</f>
        <v>0</v>
      </c>
      <c r="R580" s="81">
        <f t="shared" si="147"/>
        <v>0</v>
      </c>
      <c r="S580" s="81">
        <f t="shared" ref="S580:S582" si="150">ROUND(R580+R580*O580,2)</f>
        <v>0</v>
      </c>
      <c r="U580" s="204"/>
      <c r="V580" s="205"/>
      <c r="W580" s="205"/>
      <c r="X580" s="205"/>
    </row>
    <row r="581" spans="1:24" ht="166.5" customHeight="1">
      <c r="A581" s="126" t="s">
        <v>59</v>
      </c>
      <c r="B581" s="28" t="s">
        <v>604</v>
      </c>
      <c r="C581" s="48" t="s">
        <v>36</v>
      </c>
      <c r="D581" s="49">
        <v>1</v>
      </c>
      <c r="E581" s="50">
        <v>10</v>
      </c>
      <c r="F581" s="49">
        <v>30</v>
      </c>
      <c r="G581" s="27"/>
      <c r="H581" s="12"/>
      <c r="I581" s="12"/>
      <c r="J581" s="12"/>
      <c r="K581" s="100"/>
      <c r="L581" s="101"/>
      <c r="M581" s="102"/>
      <c r="N581" s="103"/>
      <c r="O581" s="104"/>
      <c r="P581" s="81">
        <f t="shared" si="145"/>
        <v>0</v>
      </c>
      <c r="Q581" s="81">
        <f t="shared" si="149"/>
        <v>0</v>
      </c>
      <c r="R581" s="81">
        <f t="shared" si="147"/>
        <v>0</v>
      </c>
      <c r="S581" s="81">
        <f t="shared" si="150"/>
        <v>0</v>
      </c>
      <c r="U581" s="204"/>
      <c r="V581" s="205"/>
      <c r="W581" s="205"/>
      <c r="X581" s="205"/>
    </row>
    <row r="582" spans="1:24" ht="198.75" customHeight="1">
      <c r="A582" s="126" t="s">
        <v>60</v>
      </c>
      <c r="B582" s="28" t="s">
        <v>605</v>
      </c>
      <c r="C582" s="48" t="s">
        <v>36</v>
      </c>
      <c r="D582" s="49">
        <v>1</v>
      </c>
      <c r="E582" s="50">
        <v>10</v>
      </c>
      <c r="F582" s="49">
        <v>30</v>
      </c>
      <c r="G582" s="27"/>
      <c r="H582" s="12"/>
      <c r="I582" s="12"/>
      <c r="J582" s="12"/>
      <c r="K582" s="100"/>
      <c r="L582" s="101"/>
      <c r="M582" s="102"/>
      <c r="N582" s="103"/>
      <c r="O582" s="104"/>
      <c r="P582" s="81">
        <f t="shared" si="145"/>
        <v>0</v>
      </c>
      <c r="Q582" s="81">
        <f t="shared" si="149"/>
        <v>0</v>
      </c>
      <c r="R582" s="81">
        <f t="shared" si="147"/>
        <v>0</v>
      </c>
      <c r="S582" s="81">
        <f t="shared" si="150"/>
        <v>0</v>
      </c>
      <c r="U582" s="204"/>
      <c r="V582" s="205"/>
      <c r="W582" s="205"/>
      <c r="X582" s="205"/>
    </row>
    <row r="583" spans="1:24" ht="89.25">
      <c r="A583" s="126" t="s">
        <v>61</v>
      </c>
      <c r="B583" s="28" t="s">
        <v>501</v>
      </c>
      <c r="C583" s="48" t="s">
        <v>16</v>
      </c>
      <c r="D583" s="49">
        <v>12000</v>
      </c>
      <c r="E583" s="50">
        <v>30000</v>
      </c>
      <c r="F583" s="49">
        <v>24000</v>
      </c>
      <c r="G583" s="27"/>
      <c r="H583" s="12"/>
      <c r="I583" s="12"/>
      <c r="J583" s="12"/>
      <c r="K583" s="100"/>
      <c r="L583" s="101"/>
      <c r="M583" s="102"/>
      <c r="N583" s="103"/>
      <c r="O583" s="104"/>
      <c r="P583" s="81">
        <f t="shared" si="145"/>
        <v>0</v>
      </c>
      <c r="Q583" s="81">
        <f t="shared" ref="Q583:Q585" si="151">ROUND(P583+P583*O583,2)</f>
        <v>0</v>
      </c>
      <c r="R583" s="81">
        <f t="shared" si="147"/>
        <v>0</v>
      </c>
      <c r="S583" s="81">
        <f t="shared" ref="S583:S585" si="152">ROUND(R583+R583*O583,2)</f>
        <v>0</v>
      </c>
      <c r="U583" s="204"/>
      <c r="V583" s="205"/>
      <c r="W583" s="205"/>
      <c r="X583" s="205"/>
    </row>
    <row r="584" spans="1:24" ht="102">
      <c r="A584" s="126" t="s">
        <v>62</v>
      </c>
      <c r="B584" s="28" t="s">
        <v>492</v>
      </c>
      <c r="C584" s="48" t="s">
        <v>16</v>
      </c>
      <c r="D584" s="49">
        <v>6000</v>
      </c>
      <c r="E584" s="50">
        <v>15000</v>
      </c>
      <c r="F584" s="49">
        <v>12000</v>
      </c>
      <c r="G584" s="27"/>
      <c r="H584" s="12"/>
      <c r="I584" s="12"/>
      <c r="J584" s="12"/>
      <c r="K584" s="100"/>
      <c r="L584" s="101"/>
      <c r="M584" s="102"/>
      <c r="N584" s="103"/>
      <c r="O584" s="104"/>
      <c r="P584" s="81">
        <f t="shared" si="145"/>
        <v>0</v>
      </c>
      <c r="Q584" s="81">
        <f t="shared" si="151"/>
        <v>0</v>
      </c>
      <c r="R584" s="81">
        <f t="shared" si="147"/>
        <v>0</v>
      </c>
      <c r="S584" s="81">
        <f t="shared" si="152"/>
        <v>0</v>
      </c>
      <c r="U584" s="204"/>
      <c r="V584" s="205"/>
      <c r="W584" s="205"/>
      <c r="X584" s="205"/>
    </row>
    <row r="585" spans="1:24" ht="64.5" thickBot="1">
      <c r="A585" s="126" t="s">
        <v>63</v>
      </c>
      <c r="B585" s="28" t="s">
        <v>493</v>
      </c>
      <c r="C585" s="48" t="s">
        <v>16</v>
      </c>
      <c r="D585" s="49">
        <v>600</v>
      </c>
      <c r="E585" s="50">
        <v>1500</v>
      </c>
      <c r="F585" s="49">
        <v>1200</v>
      </c>
      <c r="G585" s="27"/>
      <c r="H585" s="12"/>
      <c r="I585" s="12"/>
      <c r="J585" s="12"/>
      <c r="K585" s="100"/>
      <c r="L585" s="101"/>
      <c r="M585" s="102"/>
      <c r="N585" s="103"/>
      <c r="O585" s="104"/>
      <c r="P585" s="81">
        <f t="shared" si="145"/>
        <v>0</v>
      </c>
      <c r="Q585" s="81">
        <f t="shared" si="151"/>
        <v>0</v>
      </c>
      <c r="R585" s="81">
        <f t="shared" si="147"/>
        <v>0</v>
      </c>
      <c r="S585" s="81">
        <f t="shared" si="152"/>
        <v>0</v>
      </c>
      <c r="U585" s="204"/>
      <c r="V585" s="205"/>
      <c r="W585" s="205"/>
      <c r="X585" s="205"/>
    </row>
    <row r="586" spans="1:24" ht="15.75" thickBot="1">
      <c r="A586" s="125"/>
      <c r="B586" s="117"/>
      <c r="C586" s="13"/>
      <c r="D586" s="13"/>
      <c r="E586" s="13"/>
      <c r="F586" s="13"/>
      <c r="G586" s="14"/>
      <c r="H586" s="14"/>
      <c r="I586" s="14"/>
      <c r="J586" s="14"/>
      <c r="K586" s="13"/>
      <c r="L586" s="13"/>
      <c r="M586" s="13"/>
      <c r="N586" s="14"/>
      <c r="O586" s="15" t="s">
        <v>18</v>
      </c>
      <c r="P586" s="82">
        <f>SUM(P572:P585)</f>
        <v>0</v>
      </c>
      <c r="Q586" s="82">
        <f>SUM(Q572:Q585)</f>
        <v>0</v>
      </c>
      <c r="R586" s="82">
        <f>SUM(R572:R585)</f>
        <v>0</v>
      </c>
      <c r="S586" s="83">
        <f>SUM(S572:S585)</f>
        <v>0</v>
      </c>
      <c r="U586" s="209"/>
      <c r="V586" s="210"/>
      <c r="W586" s="210"/>
      <c r="X586" s="210"/>
    </row>
    <row r="587" spans="1:24" ht="15.75" customHeight="1" thickBot="1">
      <c r="A587" s="9"/>
      <c r="B587" s="235" t="s">
        <v>348</v>
      </c>
      <c r="C587" s="235"/>
      <c r="D587" s="235"/>
      <c r="E587" s="235"/>
      <c r="F587" s="235"/>
      <c r="G587" s="235"/>
      <c r="H587" s="235"/>
      <c r="I587" s="235"/>
      <c r="J587" s="235"/>
      <c r="K587" s="235"/>
      <c r="L587" s="235"/>
      <c r="M587" s="235"/>
      <c r="N587" s="16"/>
      <c r="O587" s="17"/>
      <c r="P587" s="51"/>
      <c r="Q587" s="51"/>
      <c r="R587" s="51"/>
      <c r="S587" s="51"/>
    </row>
    <row r="588" spans="1:24" ht="15.75" thickBot="1">
      <c r="A588" s="9"/>
      <c r="B588" s="235"/>
      <c r="C588" s="235"/>
      <c r="D588" s="235"/>
      <c r="E588" s="235"/>
      <c r="F588" s="235"/>
      <c r="G588" s="235"/>
      <c r="H588" s="235"/>
      <c r="I588" s="235"/>
      <c r="J588" s="235"/>
      <c r="K588" s="235"/>
      <c r="L588" s="235"/>
      <c r="M588" s="235"/>
      <c r="N588" s="16"/>
      <c r="O588" s="13"/>
      <c r="P588" s="84"/>
      <c r="Q588" s="85" t="s">
        <v>24</v>
      </c>
      <c r="R588" s="86">
        <v>31</v>
      </c>
      <c r="S588" s="87"/>
    </row>
    <row r="589" spans="1:24" ht="39" thickBot="1">
      <c r="A589" s="9"/>
      <c r="B589" s="235"/>
      <c r="C589" s="235"/>
      <c r="D589" s="235"/>
      <c r="E589" s="235"/>
      <c r="F589" s="235"/>
      <c r="G589" s="235"/>
      <c r="H589" s="235"/>
      <c r="I589" s="235"/>
      <c r="J589" s="235"/>
      <c r="K589" s="235"/>
      <c r="L589" s="235"/>
      <c r="M589" s="235"/>
      <c r="N589" s="16"/>
      <c r="O589" s="13"/>
      <c r="P589" s="88" t="s">
        <v>19</v>
      </c>
      <c r="Q589" s="88" t="s">
        <v>20</v>
      </c>
      <c r="R589" s="89" t="s">
        <v>13</v>
      </c>
      <c r="S589" s="88" t="s">
        <v>21</v>
      </c>
    </row>
    <row r="590" spans="1:24" ht="15.75" thickBot="1">
      <c r="A590" s="9"/>
      <c r="B590" s="235"/>
      <c r="C590" s="235"/>
      <c r="D590" s="235"/>
      <c r="E590" s="235"/>
      <c r="F590" s="235"/>
      <c r="G590" s="235"/>
      <c r="H590" s="235"/>
      <c r="I590" s="235"/>
      <c r="J590" s="235"/>
      <c r="K590" s="235"/>
      <c r="L590" s="235"/>
      <c r="M590" s="235"/>
      <c r="N590" s="16"/>
      <c r="O590" s="13"/>
      <c r="P590" s="90">
        <f>P586</f>
        <v>0</v>
      </c>
      <c r="Q590" s="69">
        <f>Q586</f>
        <v>0</v>
      </c>
      <c r="R590" s="69">
        <f>R586</f>
        <v>0</v>
      </c>
      <c r="S590" s="70">
        <f>S586</f>
        <v>0</v>
      </c>
    </row>
    <row r="591" spans="1:24">
      <c r="P591" s="52"/>
      <c r="Q591" s="52"/>
      <c r="R591" s="52"/>
      <c r="S591" s="52"/>
    </row>
    <row r="592" spans="1:24">
      <c r="P592" s="52"/>
      <c r="Q592" s="52"/>
      <c r="R592" s="52"/>
      <c r="S592" s="52"/>
    </row>
    <row r="593" spans="1:25">
      <c r="P593" s="52"/>
      <c r="Q593" s="52"/>
      <c r="R593" s="52"/>
      <c r="S593" s="52"/>
    </row>
    <row r="594" spans="1:25">
      <c r="P594" s="52"/>
      <c r="Q594" s="52"/>
      <c r="R594" s="52"/>
      <c r="S594" s="52"/>
    </row>
    <row r="595" spans="1:25" s="1" customFormat="1">
      <c r="A595" s="115"/>
      <c r="B595" s="115"/>
      <c r="C595" s="72"/>
      <c r="D595" s="73" t="s">
        <v>22</v>
      </c>
      <c r="E595" s="73"/>
      <c r="F595" s="74"/>
      <c r="G595" s="115"/>
      <c r="H595" s="115"/>
      <c r="I595" s="115"/>
      <c r="J595" s="115"/>
      <c r="K595" s="2"/>
      <c r="L595" s="3"/>
      <c r="M595" s="4" t="s">
        <v>23</v>
      </c>
      <c r="N595" s="3"/>
      <c r="O595" s="5"/>
      <c r="P595" s="91"/>
      <c r="Q595" s="91"/>
      <c r="R595" s="91"/>
      <c r="S595" s="91"/>
      <c r="U595" s="204"/>
      <c r="V595" s="205"/>
      <c r="W595" s="205"/>
      <c r="X595" s="205"/>
      <c r="Y595" s="205"/>
    </row>
    <row r="596" spans="1:25" ht="52.5" customHeight="1" thickBot="1">
      <c r="A596" s="123" t="s">
        <v>0</v>
      </c>
      <c r="B596" s="116" t="s">
        <v>1</v>
      </c>
      <c r="C596" s="75" t="s">
        <v>2</v>
      </c>
      <c r="D596" s="76" t="s">
        <v>3</v>
      </c>
      <c r="E596" s="76" t="s">
        <v>4</v>
      </c>
      <c r="F596" s="77" t="s">
        <v>5</v>
      </c>
      <c r="G596" s="123" t="s">
        <v>6</v>
      </c>
      <c r="H596" s="131" t="s">
        <v>648</v>
      </c>
      <c r="I596" s="132" t="s">
        <v>7</v>
      </c>
      <c r="J596" s="132" t="s">
        <v>8</v>
      </c>
      <c r="K596" s="6" t="s">
        <v>632</v>
      </c>
      <c r="L596" s="7" t="s">
        <v>630</v>
      </c>
      <c r="M596" s="7" t="s">
        <v>631</v>
      </c>
      <c r="N596" s="8" t="s">
        <v>9</v>
      </c>
      <c r="O596" s="6" t="s">
        <v>10</v>
      </c>
      <c r="P596" s="78" t="s">
        <v>11</v>
      </c>
      <c r="Q596" s="78" t="s">
        <v>12</v>
      </c>
      <c r="R596" s="79" t="s">
        <v>13</v>
      </c>
      <c r="S596" s="79" t="s">
        <v>14</v>
      </c>
      <c r="T596" s="9"/>
      <c r="U596" s="211"/>
    </row>
    <row r="597" spans="1:25" ht="15.75" thickBot="1">
      <c r="A597" s="59" t="s">
        <v>24</v>
      </c>
      <c r="B597" s="60">
        <v>32</v>
      </c>
      <c r="C597" s="11"/>
      <c r="D597" s="11"/>
      <c r="E597" s="11"/>
      <c r="F597" s="11"/>
      <c r="G597" s="62"/>
      <c r="H597" s="62"/>
      <c r="I597" s="62"/>
      <c r="J597" s="62"/>
      <c r="K597" s="11"/>
      <c r="L597" s="11"/>
      <c r="M597" s="11"/>
      <c r="N597" s="11"/>
      <c r="O597" s="11"/>
      <c r="P597" s="47"/>
      <c r="Q597" s="47"/>
      <c r="R597" s="47"/>
      <c r="S597" s="80"/>
    </row>
    <row r="598" spans="1:25" ht="54" customHeight="1">
      <c r="A598" s="192" t="s">
        <v>15</v>
      </c>
      <c r="B598" s="28" t="s">
        <v>653</v>
      </c>
      <c r="C598" s="153" t="s">
        <v>16</v>
      </c>
      <c r="D598" s="49">
        <v>50000</v>
      </c>
      <c r="E598" s="50">
        <v>250000</v>
      </c>
      <c r="F598" s="49">
        <v>200000</v>
      </c>
      <c r="G598" s="27"/>
      <c r="H598" s="12"/>
      <c r="I598" s="12"/>
      <c r="J598" s="12"/>
      <c r="K598" s="100"/>
      <c r="L598" s="101"/>
      <c r="M598" s="102"/>
      <c r="N598" s="103"/>
      <c r="O598" s="104"/>
      <c r="P598" s="81">
        <f>ROUND(N598*L598,2)</f>
        <v>0</v>
      </c>
      <c r="Q598" s="81">
        <f t="shared" ref="Q598" si="153">ROUND(P598+P598*O598,2)</f>
        <v>0</v>
      </c>
      <c r="R598" s="81">
        <f>ROUND(M598*N598,2)</f>
        <v>0</v>
      </c>
      <c r="S598" s="81">
        <f t="shared" ref="S598" si="154">ROUND(R598+R598*O598,2)</f>
        <v>0</v>
      </c>
      <c r="U598" s="204"/>
      <c r="V598" s="205"/>
      <c r="W598" s="205"/>
      <c r="X598" s="205"/>
    </row>
    <row r="599" spans="1:25" ht="39.75" customHeight="1">
      <c r="A599" s="192" t="s">
        <v>17</v>
      </c>
      <c r="B599" s="28" t="s">
        <v>654</v>
      </c>
      <c r="C599" s="153" t="s">
        <v>16</v>
      </c>
      <c r="D599" s="49">
        <v>5000</v>
      </c>
      <c r="E599" s="50">
        <v>15000</v>
      </c>
      <c r="F599" s="49">
        <v>15000</v>
      </c>
      <c r="G599" s="27"/>
      <c r="H599" s="12"/>
      <c r="I599" s="12"/>
      <c r="J599" s="12"/>
      <c r="K599" s="100"/>
      <c r="L599" s="101"/>
      <c r="M599" s="102"/>
      <c r="N599" s="103"/>
      <c r="O599" s="104"/>
      <c r="P599" s="81">
        <f>ROUND(N599*L599,2)</f>
        <v>0</v>
      </c>
      <c r="Q599" s="81">
        <f t="shared" ref="Q599:Q600" si="155">ROUND(P599+P599*O599,2)</f>
        <v>0</v>
      </c>
      <c r="R599" s="81">
        <f>ROUND(M599*N599,2)</f>
        <v>0</v>
      </c>
      <c r="S599" s="81">
        <f t="shared" ref="S599:S600" si="156">ROUND(R599+R599*O599,2)</f>
        <v>0</v>
      </c>
      <c r="U599" s="204"/>
      <c r="V599" s="205"/>
      <c r="W599" s="205"/>
      <c r="X599" s="205"/>
    </row>
    <row r="600" spans="1:25" ht="159" customHeight="1" thickBot="1">
      <c r="A600" s="192" t="s">
        <v>25</v>
      </c>
      <c r="B600" s="28" t="s">
        <v>662</v>
      </c>
      <c r="C600" s="153" t="s">
        <v>16</v>
      </c>
      <c r="D600" s="49">
        <v>50000</v>
      </c>
      <c r="E600" s="50">
        <v>250000</v>
      </c>
      <c r="F600" s="49">
        <v>200000</v>
      </c>
      <c r="G600" s="27"/>
      <c r="H600" s="12"/>
      <c r="I600" s="12"/>
      <c r="J600" s="12"/>
      <c r="K600" s="100"/>
      <c r="L600" s="101"/>
      <c r="M600" s="102"/>
      <c r="N600" s="103"/>
      <c r="O600" s="104"/>
      <c r="P600" s="81">
        <f>ROUND(N600*L600,2)</f>
        <v>0</v>
      </c>
      <c r="Q600" s="81">
        <f t="shared" si="155"/>
        <v>0</v>
      </c>
      <c r="R600" s="81">
        <f>ROUND(M600*N600,2)</f>
        <v>0</v>
      </c>
      <c r="S600" s="81">
        <f t="shared" si="156"/>
        <v>0</v>
      </c>
      <c r="U600" s="204"/>
      <c r="V600" s="205"/>
      <c r="W600" s="205"/>
      <c r="X600" s="205"/>
    </row>
    <row r="601" spans="1:25" ht="15.75" thickBot="1">
      <c r="A601" s="125"/>
      <c r="B601" s="117"/>
      <c r="C601" s="13"/>
      <c r="D601" s="13"/>
      <c r="E601" s="13"/>
      <c r="F601" s="13"/>
      <c r="G601" s="14"/>
      <c r="H601" s="14"/>
      <c r="I601" s="14"/>
      <c r="J601" s="14"/>
      <c r="K601" s="13"/>
      <c r="L601" s="13"/>
      <c r="M601" s="13"/>
      <c r="N601" s="14"/>
      <c r="O601" s="15" t="s">
        <v>18</v>
      </c>
      <c r="P601" s="82">
        <f>SUM(P598:P600)</f>
        <v>0</v>
      </c>
      <c r="Q601" s="82">
        <f>SUM(Q598:Q600)</f>
        <v>0</v>
      </c>
      <c r="R601" s="82">
        <f>SUM(R598:R600)</f>
        <v>0</v>
      </c>
      <c r="S601" s="83">
        <f>SUM(S598:S600)</f>
        <v>0</v>
      </c>
      <c r="U601" s="209"/>
      <c r="V601" s="210"/>
      <c r="W601" s="210"/>
      <c r="X601" s="210"/>
    </row>
    <row r="602" spans="1:25" ht="15.75" customHeight="1" thickBot="1">
      <c r="A602" s="9"/>
      <c r="B602" s="235" t="s">
        <v>348</v>
      </c>
      <c r="C602" s="235"/>
      <c r="D602" s="235"/>
      <c r="E602" s="235"/>
      <c r="F602" s="235"/>
      <c r="G602" s="235"/>
      <c r="H602" s="235"/>
      <c r="I602" s="235"/>
      <c r="J602" s="235"/>
      <c r="K602" s="235"/>
      <c r="L602" s="235"/>
      <c r="M602" s="235"/>
      <c r="N602" s="16"/>
      <c r="O602" s="17"/>
      <c r="P602" s="51"/>
      <c r="Q602" s="51"/>
      <c r="R602" s="51"/>
      <c r="S602" s="51"/>
    </row>
    <row r="603" spans="1:25" ht="15.75" thickBot="1">
      <c r="A603" s="9"/>
      <c r="B603" s="235"/>
      <c r="C603" s="235"/>
      <c r="D603" s="235"/>
      <c r="E603" s="235"/>
      <c r="F603" s="235"/>
      <c r="G603" s="235"/>
      <c r="H603" s="235"/>
      <c r="I603" s="235"/>
      <c r="J603" s="235"/>
      <c r="K603" s="235"/>
      <c r="L603" s="235"/>
      <c r="M603" s="235"/>
      <c r="N603" s="16"/>
      <c r="O603" s="13"/>
      <c r="P603" s="84"/>
      <c r="Q603" s="85" t="s">
        <v>24</v>
      </c>
      <c r="R603" s="86">
        <v>32</v>
      </c>
      <c r="S603" s="87"/>
    </row>
    <row r="604" spans="1:25" ht="39" thickBot="1">
      <c r="A604" s="9"/>
      <c r="B604" s="235"/>
      <c r="C604" s="235"/>
      <c r="D604" s="235"/>
      <c r="E604" s="235"/>
      <c r="F604" s="235"/>
      <c r="G604" s="235"/>
      <c r="H604" s="235"/>
      <c r="I604" s="235"/>
      <c r="J604" s="235"/>
      <c r="K604" s="235"/>
      <c r="L604" s="235"/>
      <c r="M604" s="235"/>
      <c r="N604" s="16"/>
      <c r="O604" s="13"/>
      <c r="P604" s="88" t="s">
        <v>19</v>
      </c>
      <c r="Q604" s="88" t="s">
        <v>20</v>
      </c>
      <c r="R604" s="89" t="s">
        <v>13</v>
      </c>
      <c r="S604" s="88" t="s">
        <v>21</v>
      </c>
    </row>
    <row r="605" spans="1:25" ht="15.75" thickBot="1">
      <c r="A605" s="9"/>
      <c r="B605" s="235"/>
      <c r="C605" s="235"/>
      <c r="D605" s="235"/>
      <c r="E605" s="235"/>
      <c r="F605" s="235"/>
      <c r="G605" s="235"/>
      <c r="H605" s="235"/>
      <c r="I605" s="235"/>
      <c r="J605" s="235"/>
      <c r="K605" s="235"/>
      <c r="L605" s="235"/>
      <c r="M605" s="235"/>
      <c r="N605" s="16"/>
      <c r="O605" s="13"/>
      <c r="P605" s="90">
        <f>P601</f>
        <v>0</v>
      </c>
      <c r="Q605" s="69">
        <f>Q601</f>
        <v>0</v>
      </c>
      <c r="R605" s="69">
        <f>R601</f>
        <v>0</v>
      </c>
      <c r="S605" s="70">
        <f>S601</f>
        <v>0</v>
      </c>
    </row>
    <row r="606" spans="1:25">
      <c r="P606" s="52"/>
      <c r="Q606" s="52"/>
      <c r="R606" s="52"/>
      <c r="S606" s="52"/>
    </row>
    <row r="607" spans="1:25">
      <c r="P607" s="52"/>
      <c r="Q607" s="52"/>
      <c r="R607" s="52"/>
      <c r="S607" s="52"/>
    </row>
    <row r="608" spans="1:25">
      <c r="P608" s="52"/>
      <c r="Q608" s="52"/>
      <c r="R608" s="52"/>
      <c r="S608" s="52"/>
    </row>
    <row r="609" spans="1:25">
      <c r="P609" s="52"/>
      <c r="Q609" s="52"/>
      <c r="R609" s="52"/>
      <c r="S609" s="52"/>
    </row>
    <row r="610" spans="1:25" s="1" customFormat="1">
      <c r="A610" s="115"/>
      <c r="B610" s="115"/>
      <c r="C610" s="72"/>
      <c r="D610" s="73" t="s">
        <v>22</v>
      </c>
      <c r="E610" s="73"/>
      <c r="F610" s="74"/>
      <c r="G610" s="115"/>
      <c r="H610" s="115"/>
      <c r="I610" s="115"/>
      <c r="J610" s="115"/>
      <c r="K610" s="2"/>
      <c r="L610" s="3"/>
      <c r="M610" s="4" t="s">
        <v>23</v>
      </c>
      <c r="N610" s="3"/>
      <c r="O610" s="5"/>
      <c r="P610" s="91"/>
      <c r="Q610" s="91"/>
      <c r="R610" s="91"/>
      <c r="S610" s="91"/>
      <c r="U610" s="204"/>
      <c r="V610" s="205"/>
      <c r="W610" s="205"/>
      <c r="X610" s="205"/>
      <c r="Y610" s="205"/>
    </row>
    <row r="611" spans="1:25" ht="52.5" customHeight="1" thickBot="1">
      <c r="A611" s="123" t="s">
        <v>0</v>
      </c>
      <c r="B611" s="116" t="s">
        <v>1</v>
      </c>
      <c r="C611" s="75" t="s">
        <v>2</v>
      </c>
      <c r="D611" s="76" t="s">
        <v>3</v>
      </c>
      <c r="E611" s="76" t="s">
        <v>4</v>
      </c>
      <c r="F611" s="77" t="s">
        <v>5</v>
      </c>
      <c r="G611" s="123" t="s">
        <v>6</v>
      </c>
      <c r="H611" s="131" t="s">
        <v>648</v>
      </c>
      <c r="I611" s="132" t="s">
        <v>7</v>
      </c>
      <c r="J611" s="132" t="s">
        <v>8</v>
      </c>
      <c r="K611" s="6" t="s">
        <v>632</v>
      </c>
      <c r="L611" s="7" t="s">
        <v>630</v>
      </c>
      <c r="M611" s="7" t="s">
        <v>631</v>
      </c>
      <c r="N611" s="8" t="s">
        <v>9</v>
      </c>
      <c r="O611" s="6" t="s">
        <v>10</v>
      </c>
      <c r="P611" s="78" t="s">
        <v>11</v>
      </c>
      <c r="Q611" s="78" t="s">
        <v>12</v>
      </c>
      <c r="R611" s="79" t="s">
        <v>13</v>
      </c>
      <c r="S611" s="79" t="s">
        <v>14</v>
      </c>
      <c r="T611" s="9"/>
      <c r="U611" s="211"/>
    </row>
    <row r="612" spans="1:25" ht="15.75" thickBot="1">
      <c r="A612" s="59" t="s">
        <v>24</v>
      </c>
      <c r="B612" s="60">
        <v>33</v>
      </c>
      <c r="C612" s="11"/>
      <c r="D612" s="11"/>
      <c r="E612" s="11"/>
      <c r="F612" s="11"/>
      <c r="G612" s="62"/>
      <c r="H612" s="62"/>
      <c r="I612" s="62"/>
      <c r="J612" s="62"/>
      <c r="K612" s="11"/>
      <c r="L612" s="11"/>
      <c r="M612" s="11"/>
      <c r="N612" s="11"/>
      <c r="O612" s="11"/>
      <c r="P612" s="47"/>
      <c r="Q612" s="47"/>
      <c r="R612" s="47"/>
      <c r="S612" s="80"/>
    </row>
    <row r="613" spans="1:25" ht="372" customHeight="1">
      <c r="A613" s="126" t="s">
        <v>15</v>
      </c>
      <c r="B613" s="28" t="s">
        <v>606</v>
      </c>
      <c r="C613" s="48" t="s">
        <v>16</v>
      </c>
      <c r="D613" s="49">
        <v>4</v>
      </c>
      <c r="E613" s="50">
        <v>10</v>
      </c>
      <c r="F613" s="49">
        <v>8</v>
      </c>
      <c r="G613" s="27"/>
      <c r="H613" s="12"/>
      <c r="I613" s="12"/>
      <c r="J613" s="12"/>
      <c r="K613" s="100"/>
      <c r="L613" s="101"/>
      <c r="M613" s="102"/>
      <c r="N613" s="103"/>
      <c r="O613" s="104"/>
      <c r="P613" s="81">
        <f>ROUND(N613*L613,2)</f>
        <v>0</v>
      </c>
      <c r="Q613" s="81">
        <f t="shared" ref="Q613" si="157">ROUND(P613+P613*O613,2)</f>
        <v>0</v>
      </c>
      <c r="R613" s="81">
        <f>ROUND(M613*N613,2)</f>
        <v>0</v>
      </c>
      <c r="S613" s="81">
        <f t="shared" ref="S613" si="158">ROUND(R613+R613*O613,2)</f>
        <v>0</v>
      </c>
      <c r="U613" s="204"/>
      <c r="V613" s="205"/>
      <c r="W613" s="205"/>
      <c r="X613" s="205"/>
    </row>
    <row r="614" spans="1:25" ht="183" customHeight="1">
      <c r="A614" s="126" t="s">
        <v>17</v>
      </c>
      <c r="B614" s="28" t="s">
        <v>120</v>
      </c>
      <c r="C614" s="48" t="s">
        <v>16</v>
      </c>
      <c r="D614" s="49">
        <v>80</v>
      </c>
      <c r="E614" s="50">
        <v>200</v>
      </c>
      <c r="F614" s="49">
        <v>160</v>
      </c>
      <c r="G614" s="27"/>
      <c r="H614" s="12"/>
      <c r="I614" s="12"/>
      <c r="J614" s="12"/>
      <c r="K614" s="100"/>
      <c r="L614" s="101"/>
      <c r="M614" s="102"/>
      <c r="N614" s="103"/>
      <c r="O614" s="104"/>
      <c r="P614" s="81">
        <f>ROUND(N614*L614,2)</f>
        <v>0</v>
      </c>
      <c r="Q614" s="81">
        <f t="shared" ref="Q614" si="159">ROUND(P614+P614*O614,2)</f>
        <v>0</v>
      </c>
      <c r="R614" s="81">
        <f>ROUND(M614*N614,2)</f>
        <v>0</v>
      </c>
      <c r="S614" s="81">
        <f t="shared" ref="S614" si="160">ROUND(R614+R614*O614,2)</f>
        <v>0</v>
      </c>
      <c r="U614" s="204"/>
      <c r="V614" s="205"/>
      <c r="W614" s="205"/>
      <c r="X614" s="205"/>
    </row>
    <row r="615" spans="1:25" ht="136.5" customHeight="1" thickBot="1">
      <c r="A615" s="126" t="s">
        <v>25</v>
      </c>
      <c r="B615" s="28" t="s">
        <v>121</v>
      </c>
      <c r="C615" s="48" t="s">
        <v>16</v>
      </c>
      <c r="D615" s="49">
        <v>120</v>
      </c>
      <c r="E615" s="50">
        <v>300</v>
      </c>
      <c r="F615" s="49">
        <v>240</v>
      </c>
      <c r="G615" s="27"/>
      <c r="H615" s="12"/>
      <c r="I615" s="12"/>
      <c r="J615" s="12"/>
      <c r="K615" s="100"/>
      <c r="L615" s="101"/>
      <c r="M615" s="102"/>
      <c r="N615" s="103"/>
      <c r="O615" s="104"/>
      <c r="P615" s="81">
        <f>ROUND(N615*L615,2)</f>
        <v>0</v>
      </c>
      <c r="Q615" s="81">
        <f t="shared" ref="Q615" si="161">ROUND(P615+P615*O615,2)</f>
        <v>0</v>
      </c>
      <c r="R615" s="81">
        <f>ROUND(M615*N615,2)</f>
        <v>0</v>
      </c>
      <c r="S615" s="81">
        <f t="shared" ref="S615" si="162">ROUND(R615+R615*O615,2)</f>
        <v>0</v>
      </c>
      <c r="U615" s="204"/>
      <c r="V615" s="205"/>
      <c r="W615" s="205"/>
      <c r="X615" s="205"/>
    </row>
    <row r="616" spans="1:25" ht="15.75" thickBot="1">
      <c r="A616" s="125"/>
      <c r="B616" s="117"/>
      <c r="C616" s="13"/>
      <c r="D616" s="13"/>
      <c r="E616" s="13"/>
      <c r="F616" s="13"/>
      <c r="G616" s="14"/>
      <c r="H616" s="14"/>
      <c r="I616" s="14"/>
      <c r="J616" s="14"/>
      <c r="K616" s="13"/>
      <c r="L616" s="13"/>
      <c r="M616" s="13"/>
      <c r="N616" s="14"/>
      <c r="O616" s="15" t="s">
        <v>18</v>
      </c>
      <c r="P616" s="82">
        <f>SUM(P613:P615)</f>
        <v>0</v>
      </c>
      <c r="Q616" s="82">
        <f>SUM(Q613:Q615)</f>
        <v>0</v>
      </c>
      <c r="R616" s="82">
        <f>SUM(R613:R615)</f>
        <v>0</v>
      </c>
      <c r="S616" s="83">
        <f>SUM(S613:S615)</f>
        <v>0</v>
      </c>
      <c r="U616" s="209"/>
      <c r="V616" s="210"/>
      <c r="W616" s="210"/>
      <c r="X616" s="210"/>
    </row>
    <row r="617" spans="1:25" ht="15.75" customHeight="1" thickBot="1">
      <c r="A617" s="9"/>
      <c r="B617" s="235" t="s">
        <v>348</v>
      </c>
      <c r="C617" s="235"/>
      <c r="D617" s="235"/>
      <c r="E617" s="235"/>
      <c r="F617" s="235"/>
      <c r="G617" s="235"/>
      <c r="H617" s="235"/>
      <c r="I617" s="235"/>
      <c r="J617" s="235"/>
      <c r="K617" s="235"/>
      <c r="L617" s="235"/>
      <c r="M617" s="235"/>
      <c r="N617" s="16"/>
      <c r="O617" s="17"/>
      <c r="P617" s="51"/>
      <c r="Q617" s="51"/>
      <c r="R617" s="51"/>
      <c r="S617" s="51"/>
    </row>
    <row r="618" spans="1:25" ht="15.75" thickBot="1">
      <c r="A618" s="9"/>
      <c r="B618" s="235"/>
      <c r="C618" s="235"/>
      <c r="D618" s="235"/>
      <c r="E618" s="235"/>
      <c r="F618" s="235"/>
      <c r="G618" s="235"/>
      <c r="H618" s="235"/>
      <c r="I618" s="235"/>
      <c r="J618" s="235"/>
      <c r="K618" s="235"/>
      <c r="L618" s="235"/>
      <c r="M618" s="235"/>
      <c r="N618" s="16"/>
      <c r="O618" s="13"/>
      <c r="P618" s="84"/>
      <c r="Q618" s="85" t="s">
        <v>24</v>
      </c>
      <c r="R618" s="86">
        <v>33</v>
      </c>
      <c r="S618" s="87"/>
    </row>
    <row r="619" spans="1:25" ht="39" thickBot="1">
      <c r="A619" s="9"/>
      <c r="B619" s="235"/>
      <c r="C619" s="235"/>
      <c r="D619" s="235"/>
      <c r="E619" s="235"/>
      <c r="F619" s="235"/>
      <c r="G619" s="235"/>
      <c r="H619" s="235"/>
      <c r="I619" s="235"/>
      <c r="J619" s="235"/>
      <c r="K619" s="235"/>
      <c r="L619" s="235"/>
      <c r="M619" s="235"/>
      <c r="N619" s="16"/>
      <c r="O619" s="13"/>
      <c r="P619" s="88" t="s">
        <v>19</v>
      </c>
      <c r="Q619" s="88" t="s">
        <v>20</v>
      </c>
      <c r="R619" s="89" t="s">
        <v>13</v>
      </c>
      <c r="S619" s="88" t="s">
        <v>21</v>
      </c>
    </row>
    <row r="620" spans="1:25" ht="15.75" thickBot="1">
      <c r="A620" s="9"/>
      <c r="B620" s="235"/>
      <c r="C620" s="235"/>
      <c r="D620" s="235"/>
      <c r="E620" s="235"/>
      <c r="F620" s="235"/>
      <c r="G620" s="235"/>
      <c r="H620" s="235"/>
      <c r="I620" s="235"/>
      <c r="J620" s="235"/>
      <c r="K620" s="235"/>
      <c r="L620" s="235"/>
      <c r="M620" s="235"/>
      <c r="N620" s="16"/>
      <c r="O620" s="13"/>
      <c r="P620" s="90">
        <f>P616</f>
        <v>0</v>
      </c>
      <c r="Q620" s="69">
        <f>Q616</f>
        <v>0</v>
      </c>
      <c r="R620" s="69">
        <f>R616</f>
        <v>0</v>
      </c>
      <c r="S620" s="70">
        <f>S616</f>
        <v>0</v>
      </c>
    </row>
    <row r="621" spans="1:25">
      <c r="P621" s="52"/>
      <c r="Q621" s="52"/>
      <c r="R621" s="52"/>
      <c r="S621" s="52"/>
    </row>
    <row r="622" spans="1:25">
      <c r="P622" s="52"/>
      <c r="Q622" s="52"/>
      <c r="R622" s="52"/>
      <c r="S622" s="52"/>
    </row>
    <row r="623" spans="1:25">
      <c r="P623" s="52"/>
      <c r="Q623" s="52"/>
      <c r="R623" s="52"/>
      <c r="S623" s="52"/>
    </row>
    <row r="624" spans="1:25">
      <c r="P624" s="52"/>
      <c r="Q624" s="52"/>
      <c r="R624" s="52"/>
      <c r="S624" s="52"/>
    </row>
    <row r="625" spans="1:25" s="1" customFormat="1">
      <c r="A625" s="115"/>
      <c r="B625" s="115"/>
      <c r="C625" s="72"/>
      <c r="D625" s="73" t="s">
        <v>22</v>
      </c>
      <c r="E625" s="73"/>
      <c r="F625" s="74"/>
      <c r="G625" s="115"/>
      <c r="H625" s="115"/>
      <c r="I625" s="115"/>
      <c r="J625" s="115"/>
      <c r="K625" s="2"/>
      <c r="L625" s="3"/>
      <c r="M625" s="4" t="s">
        <v>23</v>
      </c>
      <c r="N625" s="3"/>
      <c r="O625" s="5"/>
      <c r="P625" s="91"/>
      <c r="Q625" s="91"/>
      <c r="R625" s="91"/>
      <c r="S625" s="91"/>
      <c r="U625" s="204"/>
      <c r="V625" s="205"/>
      <c r="W625" s="205"/>
      <c r="X625" s="205"/>
      <c r="Y625" s="205"/>
    </row>
    <row r="626" spans="1:25" ht="55.5" customHeight="1" thickBot="1">
      <c r="A626" s="123" t="s">
        <v>0</v>
      </c>
      <c r="B626" s="116" t="s">
        <v>1</v>
      </c>
      <c r="C626" s="75" t="s">
        <v>2</v>
      </c>
      <c r="D626" s="76" t="s">
        <v>3</v>
      </c>
      <c r="E626" s="76" t="s">
        <v>4</v>
      </c>
      <c r="F626" s="77" t="s">
        <v>5</v>
      </c>
      <c r="G626" s="123" t="s">
        <v>6</v>
      </c>
      <c r="H626" s="131" t="s">
        <v>648</v>
      </c>
      <c r="I626" s="132" t="s">
        <v>7</v>
      </c>
      <c r="J626" s="132" t="s">
        <v>8</v>
      </c>
      <c r="K626" s="6" t="s">
        <v>632</v>
      </c>
      <c r="L626" s="7" t="s">
        <v>630</v>
      </c>
      <c r="M626" s="7" t="s">
        <v>631</v>
      </c>
      <c r="N626" s="8" t="s">
        <v>9</v>
      </c>
      <c r="O626" s="6" t="s">
        <v>10</v>
      </c>
      <c r="P626" s="78" t="s">
        <v>11</v>
      </c>
      <c r="Q626" s="78" t="s">
        <v>12</v>
      </c>
      <c r="R626" s="79" t="s">
        <v>13</v>
      </c>
      <c r="S626" s="79" t="s">
        <v>14</v>
      </c>
      <c r="T626" s="9"/>
      <c r="U626" s="211"/>
    </row>
    <row r="627" spans="1:25" ht="15.75" thickBot="1">
      <c r="A627" s="59" t="s">
        <v>24</v>
      </c>
      <c r="B627" s="60">
        <v>34</v>
      </c>
      <c r="C627" s="11"/>
      <c r="D627" s="11"/>
      <c r="E627" s="11"/>
      <c r="F627" s="11"/>
      <c r="G627" s="62"/>
      <c r="H627" s="62"/>
      <c r="I627" s="62"/>
      <c r="J627" s="62"/>
      <c r="K627" s="11"/>
      <c r="L627" s="11"/>
      <c r="M627" s="11"/>
      <c r="N627" s="11"/>
      <c r="O627" s="11"/>
      <c r="P627" s="47"/>
      <c r="Q627" s="47"/>
      <c r="R627" s="47"/>
      <c r="S627" s="80"/>
    </row>
    <row r="628" spans="1:25" ht="25.5">
      <c r="A628" s="126" t="s">
        <v>15</v>
      </c>
      <c r="B628" s="28" t="s">
        <v>122</v>
      </c>
      <c r="C628" s="48" t="s">
        <v>16</v>
      </c>
      <c r="D628" s="49">
        <v>800</v>
      </c>
      <c r="E628" s="50">
        <v>2000</v>
      </c>
      <c r="F628" s="49">
        <v>1600</v>
      </c>
      <c r="G628" s="27"/>
      <c r="H628" s="12"/>
      <c r="I628" s="12"/>
      <c r="J628" s="12"/>
      <c r="K628" s="100"/>
      <c r="L628" s="101"/>
      <c r="M628" s="102"/>
      <c r="N628" s="103"/>
      <c r="O628" s="104"/>
      <c r="P628" s="81">
        <f t="shared" ref="P628:P634" si="163">ROUND(N628*L628,2)</f>
        <v>0</v>
      </c>
      <c r="Q628" s="81">
        <f t="shared" ref="Q628:Q632" si="164">ROUND(P628+P628*O628,2)</f>
        <v>0</v>
      </c>
      <c r="R628" s="81">
        <f t="shared" ref="R628:R634" si="165">ROUND(M628*N628,2)</f>
        <v>0</v>
      </c>
      <c r="S628" s="81">
        <f t="shared" ref="S628:S632" si="166">ROUND(R628+R628*O628,2)</f>
        <v>0</v>
      </c>
      <c r="U628" s="204"/>
      <c r="V628" s="205"/>
      <c r="W628" s="205"/>
      <c r="X628" s="205"/>
    </row>
    <row r="629" spans="1:25" ht="63.75">
      <c r="A629" s="126" t="s">
        <v>17</v>
      </c>
      <c r="B629" s="28" t="s">
        <v>123</v>
      </c>
      <c r="C629" s="48" t="s">
        <v>16</v>
      </c>
      <c r="D629" s="49">
        <v>4000</v>
      </c>
      <c r="E629" s="50">
        <v>10000</v>
      </c>
      <c r="F629" s="49">
        <v>8000</v>
      </c>
      <c r="G629" s="27"/>
      <c r="H629" s="12"/>
      <c r="I629" s="12"/>
      <c r="J629" s="12"/>
      <c r="K629" s="100"/>
      <c r="L629" s="101"/>
      <c r="M629" s="102"/>
      <c r="N629" s="103"/>
      <c r="O629" s="104"/>
      <c r="P629" s="81">
        <f t="shared" si="163"/>
        <v>0</v>
      </c>
      <c r="Q629" s="81">
        <f t="shared" si="164"/>
        <v>0</v>
      </c>
      <c r="R629" s="81">
        <f t="shared" si="165"/>
        <v>0</v>
      </c>
      <c r="S629" s="81">
        <f t="shared" si="166"/>
        <v>0</v>
      </c>
      <c r="U629" s="204"/>
      <c r="V629" s="205"/>
      <c r="W629" s="205"/>
      <c r="X629" s="205"/>
    </row>
    <row r="630" spans="1:25" ht="63.75">
      <c r="A630" s="126" t="s">
        <v>25</v>
      </c>
      <c r="B630" s="28" t="s">
        <v>124</v>
      </c>
      <c r="C630" s="48" t="s">
        <v>16</v>
      </c>
      <c r="D630" s="49">
        <v>80</v>
      </c>
      <c r="E630" s="50">
        <v>200</v>
      </c>
      <c r="F630" s="49">
        <v>160</v>
      </c>
      <c r="G630" s="27"/>
      <c r="H630" s="12"/>
      <c r="I630" s="12"/>
      <c r="J630" s="12"/>
      <c r="K630" s="100"/>
      <c r="L630" s="101"/>
      <c r="M630" s="102"/>
      <c r="N630" s="103"/>
      <c r="O630" s="104"/>
      <c r="P630" s="81">
        <f t="shared" si="163"/>
        <v>0</v>
      </c>
      <c r="Q630" s="81">
        <f t="shared" si="164"/>
        <v>0</v>
      </c>
      <c r="R630" s="81">
        <f t="shared" si="165"/>
        <v>0</v>
      </c>
      <c r="S630" s="81">
        <f t="shared" si="166"/>
        <v>0</v>
      </c>
      <c r="U630" s="204"/>
      <c r="V630" s="205"/>
      <c r="W630" s="205"/>
      <c r="X630" s="205"/>
    </row>
    <row r="631" spans="1:25" ht="63.75">
      <c r="A631" s="126" t="s">
        <v>29</v>
      </c>
      <c r="B631" s="28" t="s">
        <v>125</v>
      </c>
      <c r="C631" s="48" t="s">
        <v>16</v>
      </c>
      <c r="D631" s="49">
        <v>14400</v>
      </c>
      <c r="E631" s="50">
        <v>36000</v>
      </c>
      <c r="F631" s="49">
        <v>28800</v>
      </c>
      <c r="G631" s="27"/>
      <c r="H631" s="12"/>
      <c r="I631" s="12"/>
      <c r="J631" s="12"/>
      <c r="K631" s="100"/>
      <c r="L631" s="101"/>
      <c r="M631" s="102"/>
      <c r="N631" s="103"/>
      <c r="O631" s="104"/>
      <c r="P631" s="81">
        <f t="shared" si="163"/>
        <v>0</v>
      </c>
      <c r="Q631" s="81">
        <f t="shared" si="164"/>
        <v>0</v>
      </c>
      <c r="R631" s="81">
        <f t="shared" si="165"/>
        <v>0</v>
      </c>
      <c r="S631" s="81">
        <f t="shared" si="166"/>
        <v>0</v>
      </c>
      <c r="U631" s="204"/>
      <c r="V631" s="205"/>
      <c r="W631" s="205"/>
      <c r="X631" s="205"/>
    </row>
    <row r="632" spans="1:25" ht="38.25">
      <c r="A632" s="126" t="s">
        <v>30</v>
      </c>
      <c r="B632" s="28" t="s">
        <v>126</v>
      </c>
      <c r="C632" s="48" t="s">
        <v>16</v>
      </c>
      <c r="D632" s="49">
        <v>120</v>
      </c>
      <c r="E632" s="50">
        <v>300</v>
      </c>
      <c r="F632" s="49">
        <v>240</v>
      </c>
      <c r="G632" s="27"/>
      <c r="H632" s="12"/>
      <c r="I632" s="12"/>
      <c r="J632" s="12"/>
      <c r="K632" s="100"/>
      <c r="L632" s="101"/>
      <c r="M632" s="102"/>
      <c r="N632" s="103"/>
      <c r="O632" s="104"/>
      <c r="P632" s="81">
        <f t="shared" si="163"/>
        <v>0</v>
      </c>
      <c r="Q632" s="81">
        <f t="shared" si="164"/>
        <v>0</v>
      </c>
      <c r="R632" s="81">
        <f t="shared" si="165"/>
        <v>0</v>
      </c>
      <c r="S632" s="81">
        <f t="shared" si="166"/>
        <v>0</v>
      </c>
      <c r="U632" s="204"/>
      <c r="V632" s="205"/>
      <c r="W632" s="205"/>
      <c r="X632" s="205"/>
    </row>
    <row r="633" spans="1:25" ht="25.5">
      <c r="A633" s="126" t="s">
        <v>31</v>
      </c>
      <c r="B633" s="28" t="s">
        <v>608</v>
      </c>
      <c r="C633" s="48" t="s">
        <v>16</v>
      </c>
      <c r="D633" s="49">
        <v>120</v>
      </c>
      <c r="E633" s="50">
        <v>300</v>
      </c>
      <c r="F633" s="49">
        <v>240</v>
      </c>
      <c r="G633" s="27"/>
      <c r="H633" s="12"/>
      <c r="I633" s="12"/>
      <c r="J633" s="12"/>
      <c r="K633" s="100"/>
      <c r="L633" s="101"/>
      <c r="M633" s="102"/>
      <c r="N633" s="103"/>
      <c r="O633" s="104"/>
      <c r="P633" s="81">
        <f t="shared" si="163"/>
        <v>0</v>
      </c>
      <c r="Q633" s="81">
        <f t="shared" ref="Q633:Q634" si="167">ROUND(P633+P633*O633,2)</f>
        <v>0</v>
      </c>
      <c r="R633" s="81">
        <f t="shared" si="165"/>
        <v>0</v>
      </c>
      <c r="S633" s="81">
        <f t="shared" ref="S633:S634" si="168">ROUND(R633+R633*O633,2)</f>
        <v>0</v>
      </c>
      <c r="U633" s="204"/>
      <c r="V633" s="205"/>
      <c r="W633" s="205"/>
      <c r="X633" s="205"/>
    </row>
    <row r="634" spans="1:25" ht="26.25" thickBot="1">
      <c r="A634" s="126" t="s">
        <v>32</v>
      </c>
      <c r="B634" s="28" t="s">
        <v>607</v>
      </c>
      <c r="C634" s="48" t="s">
        <v>16</v>
      </c>
      <c r="D634" s="49">
        <v>120</v>
      </c>
      <c r="E634" s="50">
        <v>300</v>
      </c>
      <c r="F634" s="49">
        <v>240</v>
      </c>
      <c r="G634" s="27"/>
      <c r="H634" s="12"/>
      <c r="I634" s="12"/>
      <c r="J634" s="12"/>
      <c r="K634" s="100"/>
      <c r="L634" s="101"/>
      <c r="M634" s="102"/>
      <c r="N634" s="103"/>
      <c r="O634" s="104"/>
      <c r="P634" s="81">
        <f t="shared" si="163"/>
        <v>0</v>
      </c>
      <c r="Q634" s="81">
        <f t="shared" si="167"/>
        <v>0</v>
      </c>
      <c r="R634" s="81">
        <f t="shared" si="165"/>
        <v>0</v>
      </c>
      <c r="S634" s="81">
        <f t="shared" si="168"/>
        <v>0</v>
      </c>
      <c r="U634" s="204"/>
      <c r="V634" s="205"/>
      <c r="W634" s="205"/>
      <c r="X634" s="205"/>
    </row>
    <row r="635" spans="1:25" ht="15.75" thickBot="1">
      <c r="A635" s="125"/>
      <c r="B635" s="117"/>
      <c r="C635" s="13"/>
      <c r="D635" s="13"/>
      <c r="E635" s="13"/>
      <c r="F635" s="13"/>
      <c r="G635" s="14"/>
      <c r="H635" s="14"/>
      <c r="I635" s="14"/>
      <c r="J635" s="14"/>
      <c r="K635" s="13"/>
      <c r="L635" s="13"/>
      <c r="M635" s="13"/>
      <c r="N635" s="14"/>
      <c r="O635" s="15" t="s">
        <v>18</v>
      </c>
      <c r="P635" s="82">
        <f>SUM(P628:P634)</f>
        <v>0</v>
      </c>
      <c r="Q635" s="82">
        <f>SUM(Q628:Q634)</f>
        <v>0</v>
      </c>
      <c r="R635" s="82">
        <f>SUM(R628:R634)</f>
        <v>0</v>
      </c>
      <c r="S635" s="83">
        <f>SUM(S628:S634)</f>
        <v>0</v>
      </c>
      <c r="U635" s="209"/>
      <c r="V635" s="210"/>
      <c r="W635" s="210"/>
      <c r="X635" s="210"/>
    </row>
    <row r="636" spans="1:25" ht="15.75" customHeight="1" thickBot="1">
      <c r="A636" s="9"/>
      <c r="B636" s="235" t="s">
        <v>348</v>
      </c>
      <c r="C636" s="235"/>
      <c r="D636" s="235"/>
      <c r="E636" s="235"/>
      <c r="F636" s="235"/>
      <c r="G636" s="235"/>
      <c r="H636" s="235"/>
      <c r="I636" s="235"/>
      <c r="J636" s="235"/>
      <c r="K636" s="235"/>
      <c r="L636" s="235"/>
      <c r="M636" s="235"/>
      <c r="N636" s="16"/>
      <c r="O636" s="17"/>
      <c r="P636" s="51"/>
      <c r="Q636" s="51"/>
      <c r="R636" s="51"/>
      <c r="S636" s="51"/>
    </row>
    <row r="637" spans="1:25" ht="15.75" thickBot="1">
      <c r="A637" s="9"/>
      <c r="B637" s="235"/>
      <c r="C637" s="235"/>
      <c r="D637" s="235"/>
      <c r="E637" s="235"/>
      <c r="F637" s="235"/>
      <c r="G637" s="235"/>
      <c r="H637" s="235"/>
      <c r="I637" s="235"/>
      <c r="J637" s="235"/>
      <c r="K637" s="235"/>
      <c r="L637" s="235"/>
      <c r="M637" s="235"/>
      <c r="N637" s="16"/>
      <c r="O637" s="13"/>
      <c r="P637" s="84"/>
      <c r="Q637" s="85" t="s">
        <v>24</v>
      </c>
      <c r="R637" s="86">
        <v>34</v>
      </c>
      <c r="S637" s="87"/>
    </row>
    <row r="638" spans="1:25" ht="39" thickBot="1">
      <c r="A638" s="9"/>
      <c r="B638" s="235"/>
      <c r="C638" s="235"/>
      <c r="D638" s="235"/>
      <c r="E638" s="235"/>
      <c r="F638" s="235"/>
      <c r="G638" s="235"/>
      <c r="H638" s="235"/>
      <c r="I638" s="235"/>
      <c r="J638" s="235"/>
      <c r="K638" s="235"/>
      <c r="L638" s="235"/>
      <c r="M638" s="235"/>
      <c r="N638" s="16"/>
      <c r="O638" s="13"/>
      <c r="P638" s="88" t="s">
        <v>19</v>
      </c>
      <c r="Q638" s="88" t="s">
        <v>20</v>
      </c>
      <c r="R638" s="89" t="s">
        <v>13</v>
      </c>
      <c r="S638" s="88" t="s">
        <v>21</v>
      </c>
    </row>
    <row r="639" spans="1:25" ht="15.75" thickBot="1">
      <c r="A639" s="9"/>
      <c r="B639" s="235"/>
      <c r="C639" s="235"/>
      <c r="D639" s="235"/>
      <c r="E639" s="235"/>
      <c r="F639" s="235"/>
      <c r="G639" s="235"/>
      <c r="H639" s="235"/>
      <c r="I639" s="235"/>
      <c r="J639" s="235"/>
      <c r="K639" s="235"/>
      <c r="L639" s="235"/>
      <c r="M639" s="235"/>
      <c r="N639" s="16"/>
      <c r="O639" s="13"/>
      <c r="P639" s="90">
        <f>P635</f>
        <v>0</v>
      </c>
      <c r="Q639" s="69">
        <f>Q635</f>
        <v>0</v>
      </c>
      <c r="R639" s="69">
        <f>R635</f>
        <v>0</v>
      </c>
      <c r="S639" s="70">
        <f>S635</f>
        <v>0</v>
      </c>
    </row>
    <row r="640" spans="1:25">
      <c r="P640" s="52"/>
      <c r="Q640" s="52"/>
      <c r="R640" s="52"/>
      <c r="S640" s="52"/>
    </row>
    <row r="641" spans="1:25">
      <c r="P641" s="52"/>
      <c r="Q641" s="52"/>
      <c r="R641" s="52"/>
      <c r="S641" s="52"/>
    </row>
    <row r="642" spans="1:25">
      <c r="P642" s="52"/>
      <c r="Q642" s="52"/>
      <c r="R642" s="52"/>
      <c r="S642" s="52"/>
    </row>
    <row r="643" spans="1:25">
      <c r="P643" s="52"/>
      <c r="Q643" s="52"/>
      <c r="R643" s="52"/>
      <c r="S643" s="52"/>
    </row>
    <row r="644" spans="1:25" s="1" customFormat="1">
      <c r="A644" s="115"/>
      <c r="B644" s="115"/>
      <c r="C644" s="72"/>
      <c r="D644" s="73" t="s">
        <v>22</v>
      </c>
      <c r="E644" s="73"/>
      <c r="F644" s="74"/>
      <c r="G644" s="115"/>
      <c r="H644" s="115"/>
      <c r="I644" s="115"/>
      <c r="J644" s="115"/>
      <c r="K644" s="2"/>
      <c r="L644" s="3"/>
      <c r="M644" s="4" t="s">
        <v>23</v>
      </c>
      <c r="N644" s="3"/>
      <c r="O644" s="5"/>
      <c r="P644" s="91"/>
      <c r="Q644" s="91"/>
      <c r="R644" s="91"/>
      <c r="S644" s="91"/>
      <c r="U644" s="204"/>
      <c r="V644" s="205"/>
      <c r="W644" s="205"/>
      <c r="X644" s="205"/>
      <c r="Y644" s="205"/>
    </row>
    <row r="645" spans="1:25" ht="54.75" customHeight="1" thickBot="1">
      <c r="A645" s="123" t="s">
        <v>0</v>
      </c>
      <c r="B645" s="116" t="s">
        <v>1</v>
      </c>
      <c r="C645" s="75" t="s">
        <v>2</v>
      </c>
      <c r="D645" s="76" t="s">
        <v>3</v>
      </c>
      <c r="E645" s="76" t="s">
        <v>4</v>
      </c>
      <c r="F645" s="77" t="s">
        <v>5</v>
      </c>
      <c r="G645" s="123" t="s">
        <v>6</v>
      </c>
      <c r="H645" s="131" t="s">
        <v>648</v>
      </c>
      <c r="I645" s="132" t="s">
        <v>7</v>
      </c>
      <c r="J645" s="132" t="s">
        <v>8</v>
      </c>
      <c r="K645" s="6" t="s">
        <v>632</v>
      </c>
      <c r="L645" s="7" t="s">
        <v>630</v>
      </c>
      <c r="M645" s="7" t="s">
        <v>631</v>
      </c>
      <c r="N645" s="8" t="s">
        <v>9</v>
      </c>
      <c r="O645" s="6" t="s">
        <v>10</v>
      </c>
      <c r="P645" s="78" t="s">
        <v>11</v>
      </c>
      <c r="Q645" s="78" t="s">
        <v>12</v>
      </c>
      <c r="R645" s="79" t="s">
        <v>13</v>
      </c>
      <c r="S645" s="79" t="s">
        <v>14</v>
      </c>
      <c r="T645" s="9"/>
      <c r="U645" s="211"/>
    </row>
    <row r="646" spans="1:25" ht="15.75" thickBot="1">
      <c r="A646" s="59" t="s">
        <v>24</v>
      </c>
      <c r="B646" s="60">
        <v>35</v>
      </c>
      <c r="C646" s="11"/>
      <c r="D646" s="11"/>
      <c r="E646" s="11"/>
      <c r="F646" s="11"/>
      <c r="G646" s="62"/>
      <c r="H646" s="62"/>
      <c r="I646" s="62"/>
      <c r="J646" s="62"/>
      <c r="K646" s="11"/>
      <c r="L646" s="11"/>
      <c r="M646" s="11"/>
      <c r="N646" s="11"/>
      <c r="O646" s="11"/>
      <c r="P646" s="47"/>
      <c r="Q646" s="47"/>
      <c r="R646" s="47"/>
      <c r="S646" s="80"/>
    </row>
    <row r="647" spans="1:25" ht="409.5" customHeight="1">
      <c r="A647" s="126" t="s">
        <v>15</v>
      </c>
      <c r="B647" s="195" t="s">
        <v>503</v>
      </c>
      <c r="C647" s="48" t="s">
        <v>16</v>
      </c>
      <c r="D647" s="49">
        <v>4000</v>
      </c>
      <c r="E647" s="50">
        <v>10000</v>
      </c>
      <c r="F647" s="49">
        <v>8000</v>
      </c>
      <c r="G647" s="27"/>
      <c r="H647" s="12"/>
      <c r="I647" s="12"/>
      <c r="J647" s="12"/>
      <c r="K647" s="100"/>
      <c r="L647" s="101"/>
      <c r="M647" s="102"/>
      <c r="N647" s="103"/>
      <c r="O647" s="104"/>
      <c r="P647" s="81">
        <f t="shared" ref="P647:P674" si="169">ROUND(N647*L647,2)</f>
        <v>0</v>
      </c>
      <c r="Q647" s="81">
        <f t="shared" ref="Q647" si="170">ROUND(P647+P647*O647,2)</f>
        <v>0</v>
      </c>
      <c r="R647" s="81">
        <f t="shared" ref="R647:R674" si="171">ROUND(M647*N647,2)</f>
        <v>0</v>
      </c>
      <c r="S647" s="81">
        <f t="shared" ref="S647" si="172">ROUND(R647+R647*O647,2)</f>
        <v>0</v>
      </c>
      <c r="U647" s="204"/>
      <c r="V647" s="205"/>
      <c r="W647" s="205"/>
      <c r="X647" s="205"/>
    </row>
    <row r="648" spans="1:25" ht="348" customHeight="1">
      <c r="A648" s="126" t="s">
        <v>17</v>
      </c>
      <c r="B648" s="64" t="s">
        <v>626</v>
      </c>
      <c r="C648" s="48" t="s">
        <v>16</v>
      </c>
      <c r="D648" s="49">
        <v>120</v>
      </c>
      <c r="E648" s="50">
        <v>300</v>
      </c>
      <c r="F648" s="49">
        <v>240</v>
      </c>
      <c r="G648" s="27"/>
      <c r="H648" s="12"/>
      <c r="I648" s="12"/>
      <c r="J648" s="12"/>
      <c r="K648" s="100"/>
      <c r="L648" s="101"/>
      <c r="M648" s="102"/>
      <c r="N648" s="103"/>
      <c r="O648" s="104"/>
      <c r="P648" s="81">
        <f t="shared" si="169"/>
        <v>0</v>
      </c>
      <c r="Q648" s="81">
        <f t="shared" ref="Q648" si="173">ROUND(P648+P648*O648,2)</f>
        <v>0</v>
      </c>
      <c r="R648" s="81">
        <f t="shared" si="171"/>
        <v>0</v>
      </c>
      <c r="S648" s="81">
        <f t="shared" ref="S648" si="174">ROUND(R648+R648*O648,2)</f>
        <v>0</v>
      </c>
      <c r="U648" s="204"/>
      <c r="V648" s="205"/>
      <c r="W648" s="205"/>
      <c r="X648" s="205"/>
    </row>
    <row r="649" spans="1:25" ht="408.75" customHeight="1">
      <c r="A649" s="126" t="s">
        <v>25</v>
      </c>
      <c r="B649" s="64" t="s">
        <v>627</v>
      </c>
      <c r="C649" s="48" t="s">
        <v>16</v>
      </c>
      <c r="D649" s="49">
        <v>40</v>
      </c>
      <c r="E649" s="50">
        <v>100</v>
      </c>
      <c r="F649" s="49">
        <v>80</v>
      </c>
      <c r="G649" s="27"/>
      <c r="H649" s="12"/>
      <c r="I649" s="12"/>
      <c r="J649" s="12"/>
      <c r="K649" s="100"/>
      <c r="L649" s="101"/>
      <c r="M649" s="102"/>
      <c r="N649" s="103"/>
      <c r="O649" s="104"/>
      <c r="P649" s="81">
        <f t="shared" si="169"/>
        <v>0</v>
      </c>
      <c r="Q649" s="81">
        <f t="shared" ref="Q649" si="175">ROUND(P649+P649*O649,2)</f>
        <v>0</v>
      </c>
      <c r="R649" s="81">
        <f t="shared" si="171"/>
        <v>0</v>
      </c>
      <c r="S649" s="81">
        <f t="shared" ref="S649" si="176">ROUND(R649+R649*O649,2)</f>
        <v>0</v>
      </c>
      <c r="U649" s="204"/>
      <c r="V649" s="205"/>
      <c r="W649" s="205"/>
      <c r="X649" s="205"/>
    </row>
    <row r="650" spans="1:25" ht="408.75" customHeight="1">
      <c r="A650" s="126" t="s">
        <v>29</v>
      </c>
      <c r="B650" s="64" t="s">
        <v>504</v>
      </c>
      <c r="C650" s="48" t="s">
        <v>46</v>
      </c>
      <c r="D650" s="49">
        <v>4</v>
      </c>
      <c r="E650" s="50">
        <v>10</v>
      </c>
      <c r="F650" s="49">
        <v>8</v>
      </c>
      <c r="G650" s="27"/>
      <c r="H650" s="12"/>
      <c r="I650" s="12"/>
      <c r="J650" s="12"/>
      <c r="K650" s="100"/>
      <c r="L650" s="101"/>
      <c r="M650" s="102"/>
      <c r="N650" s="103"/>
      <c r="O650" s="104"/>
      <c r="P650" s="81">
        <f t="shared" si="169"/>
        <v>0</v>
      </c>
      <c r="Q650" s="81">
        <f t="shared" ref="Q650" si="177">ROUND(P650+P650*O650,2)</f>
        <v>0</v>
      </c>
      <c r="R650" s="81">
        <f t="shared" si="171"/>
        <v>0</v>
      </c>
      <c r="S650" s="81">
        <f t="shared" ref="S650" si="178">ROUND(R650+R650*O650,2)</f>
        <v>0</v>
      </c>
      <c r="U650" s="204"/>
      <c r="V650" s="205"/>
      <c r="W650" s="205"/>
      <c r="X650" s="205"/>
    </row>
    <row r="651" spans="1:25" ht="180" customHeight="1">
      <c r="A651" s="126" t="s">
        <v>30</v>
      </c>
      <c r="B651" s="28" t="s">
        <v>433</v>
      </c>
      <c r="C651" s="48" t="s">
        <v>16</v>
      </c>
      <c r="D651" s="49">
        <v>40</v>
      </c>
      <c r="E651" s="50">
        <v>100</v>
      </c>
      <c r="F651" s="49">
        <v>80</v>
      </c>
      <c r="G651" s="27"/>
      <c r="H651" s="12"/>
      <c r="I651" s="12"/>
      <c r="J651" s="12"/>
      <c r="K651" s="100"/>
      <c r="L651" s="101"/>
      <c r="M651" s="102"/>
      <c r="N651" s="103"/>
      <c r="O651" s="104"/>
      <c r="P651" s="81">
        <f t="shared" si="169"/>
        <v>0</v>
      </c>
      <c r="Q651" s="81">
        <f t="shared" ref="Q651:Q653" si="179">ROUND(P651+P651*O651,2)</f>
        <v>0</v>
      </c>
      <c r="R651" s="81">
        <f t="shared" si="171"/>
        <v>0</v>
      </c>
      <c r="S651" s="81">
        <f t="shared" ref="S651:S653" si="180">ROUND(R651+R651*O651,2)</f>
        <v>0</v>
      </c>
      <c r="U651" s="204"/>
      <c r="V651" s="205"/>
      <c r="W651" s="205"/>
      <c r="X651" s="205"/>
    </row>
    <row r="652" spans="1:25" ht="177.75" customHeight="1">
      <c r="A652" s="126" t="s">
        <v>31</v>
      </c>
      <c r="B652" s="28" t="s">
        <v>434</v>
      </c>
      <c r="C652" s="48" t="s">
        <v>16</v>
      </c>
      <c r="D652" s="49">
        <v>2</v>
      </c>
      <c r="E652" s="50">
        <v>5</v>
      </c>
      <c r="F652" s="49">
        <v>10</v>
      </c>
      <c r="G652" s="27"/>
      <c r="H652" s="12"/>
      <c r="I652" s="12"/>
      <c r="J652" s="12"/>
      <c r="K652" s="100"/>
      <c r="L652" s="101"/>
      <c r="M652" s="102"/>
      <c r="N652" s="103"/>
      <c r="O652" s="104"/>
      <c r="P652" s="81">
        <f t="shared" si="169"/>
        <v>0</v>
      </c>
      <c r="Q652" s="81">
        <f t="shared" si="179"/>
        <v>0</v>
      </c>
      <c r="R652" s="81">
        <f t="shared" si="171"/>
        <v>0</v>
      </c>
      <c r="S652" s="81">
        <f t="shared" si="180"/>
        <v>0</v>
      </c>
      <c r="U652" s="204"/>
      <c r="V652" s="205"/>
      <c r="W652" s="205"/>
      <c r="X652" s="205"/>
    </row>
    <row r="653" spans="1:25" ht="180" customHeight="1">
      <c r="A653" s="126" t="s">
        <v>32</v>
      </c>
      <c r="B653" s="28" t="s">
        <v>435</v>
      </c>
      <c r="C653" s="48" t="s">
        <v>16</v>
      </c>
      <c r="D653" s="49">
        <v>2</v>
      </c>
      <c r="E653" s="50">
        <v>5</v>
      </c>
      <c r="F653" s="49">
        <v>10</v>
      </c>
      <c r="G653" s="27"/>
      <c r="H653" s="12"/>
      <c r="I653" s="12"/>
      <c r="J653" s="12"/>
      <c r="K653" s="100"/>
      <c r="L653" s="101"/>
      <c r="M653" s="102"/>
      <c r="N653" s="103"/>
      <c r="O653" s="104"/>
      <c r="P653" s="81">
        <f t="shared" si="169"/>
        <v>0</v>
      </c>
      <c r="Q653" s="81">
        <f t="shared" si="179"/>
        <v>0</v>
      </c>
      <c r="R653" s="81">
        <f t="shared" si="171"/>
        <v>0</v>
      </c>
      <c r="S653" s="81">
        <f t="shared" si="180"/>
        <v>0</v>
      </c>
      <c r="U653" s="204"/>
      <c r="V653" s="205"/>
      <c r="W653" s="205"/>
      <c r="X653" s="205"/>
    </row>
    <row r="654" spans="1:25" ht="197.25" customHeight="1">
      <c r="A654" s="126" t="s">
        <v>33</v>
      </c>
      <c r="B654" s="28" t="s">
        <v>436</v>
      </c>
      <c r="C654" s="48" t="s">
        <v>16</v>
      </c>
      <c r="D654" s="49">
        <v>2</v>
      </c>
      <c r="E654" s="50">
        <v>5</v>
      </c>
      <c r="F654" s="49">
        <v>10</v>
      </c>
      <c r="G654" s="27"/>
      <c r="H654" s="12"/>
      <c r="I654" s="12"/>
      <c r="J654" s="12"/>
      <c r="K654" s="100"/>
      <c r="L654" s="101"/>
      <c r="M654" s="102"/>
      <c r="N654" s="103"/>
      <c r="O654" s="104"/>
      <c r="P654" s="81">
        <f t="shared" si="169"/>
        <v>0</v>
      </c>
      <c r="Q654" s="81">
        <f t="shared" ref="Q654" si="181">ROUND(P654+P654*O654,2)</f>
        <v>0</v>
      </c>
      <c r="R654" s="81">
        <f t="shared" si="171"/>
        <v>0</v>
      </c>
      <c r="S654" s="81">
        <f t="shared" ref="S654" si="182">ROUND(R654+R654*O654,2)</f>
        <v>0</v>
      </c>
      <c r="U654" s="204"/>
      <c r="V654" s="205"/>
      <c r="W654" s="205"/>
      <c r="X654" s="205"/>
    </row>
    <row r="655" spans="1:25" ht="346.5" customHeight="1">
      <c r="A655" s="126" t="s">
        <v>58</v>
      </c>
      <c r="B655" s="28" t="s">
        <v>437</v>
      </c>
      <c r="C655" s="48" t="s">
        <v>16</v>
      </c>
      <c r="D655" s="49">
        <v>3400</v>
      </c>
      <c r="E655" s="50">
        <v>8500</v>
      </c>
      <c r="F655" s="49">
        <v>6800</v>
      </c>
      <c r="G655" s="27"/>
      <c r="H655" s="12"/>
      <c r="I655" s="12"/>
      <c r="J655" s="12"/>
      <c r="K655" s="100"/>
      <c r="L655" s="101"/>
      <c r="M655" s="102"/>
      <c r="N655" s="103"/>
      <c r="O655" s="104"/>
      <c r="P655" s="81">
        <f t="shared" si="169"/>
        <v>0</v>
      </c>
      <c r="Q655" s="81">
        <f t="shared" ref="Q655:Q658" si="183">ROUND(P655+P655*O655,2)</f>
        <v>0</v>
      </c>
      <c r="R655" s="81">
        <f t="shared" si="171"/>
        <v>0</v>
      </c>
      <c r="S655" s="81">
        <f t="shared" ref="S655:S658" si="184">ROUND(R655+R655*O655,2)</f>
        <v>0</v>
      </c>
      <c r="U655" s="204"/>
      <c r="V655" s="205"/>
      <c r="W655" s="205"/>
      <c r="X655" s="205"/>
    </row>
    <row r="656" spans="1:25" ht="76.5">
      <c r="A656" s="126" t="s">
        <v>59</v>
      </c>
      <c r="B656" s="28" t="s">
        <v>438</v>
      </c>
      <c r="C656" s="48" t="s">
        <v>16</v>
      </c>
      <c r="D656" s="49">
        <v>6200</v>
      </c>
      <c r="E656" s="50">
        <v>15500</v>
      </c>
      <c r="F656" s="49">
        <v>12400</v>
      </c>
      <c r="G656" s="27"/>
      <c r="H656" s="12"/>
      <c r="I656" s="12"/>
      <c r="J656" s="12"/>
      <c r="K656" s="100"/>
      <c r="L656" s="101"/>
      <c r="M656" s="102"/>
      <c r="N656" s="103"/>
      <c r="O656" s="104"/>
      <c r="P656" s="81">
        <f t="shared" si="169"/>
        <v>0</v>
      </c>
      <c r="Q656" s="81">
        <f t="shared" si="183"/>
        <v>0</v>
      </c>
      <c r="R656" s="81">
        <f t="shared" si="171"/>
        <v>0</v>
      </c>
      <c r="S656" s="81">
        <f t="shared" si="184"/>
        <v>0</v>
      </c>
      <c r="U656" s="204"/>
      <c r="V656" s="205"/>
      <c r="W656" s="205"/>
      <c r="X656" s="205"/>
    </row>
    <row r="657" spans="1:24" ht="63.75">
      <c r="A657" s="126" t="s">
        <v>60</v>
      </c>
      <c r="B657" s="28" t="s">
        <v>439</v>
      </c>
      <c r="C657" s="48" t="s">
        <v>16</v>
      </c>
      <c r="D657" s="49">
        <v>400</v>
      </c>
      <c r="E657" s="50">
        <v>1000</v>
      </c>
      <c r="F657" s="49">
        <v>800</v>
      </c>
      <c r="G657" s="27"/>
      <c r="H657" s="12"/>
      <c r="I657" s="12"/>
      <c r="J657" s="12"/>
      <c r="K657" s="100"/>
      <c r="L657" s="101"/>
      <c r="M657" s="102"/>
      <c r="N657" s="103"/>
      <c r="O657" s="104"/>
      <c r="P657" s="81">
        <f t="shared" si="169"/>
        <v>0</v>
      </c>
      <c r="Q657" s="81">
        <f t="shared" si="183"/>
        <v>0</v>
      </c>
      <c r="R657" s="81">
        <f t="shared" si="171"/>
        <v>0</v>
      </c>
      <c r="S657" s="81">
        <f t="shared" si="184"/>
        <v>0</v>
      </c>
      <c r="U657" s="204"/>
      <c r="V657" s="205"/>
      <c r="W657" s="205"/>
      <c r="X657" s="205"/>
    </row>
    <row r="658" spans="1:24" ht="90.75" customHeight="1">
      <c r="A658" s="126" t="s">
        <v>61</v>
      </c>
      <c r="B658" s="28" t="s">
        <v>440</v>
      </c>
      <c r="C658" s="48" t="s">
        <v>16</v>
      </c>
      <c r="D658" s="49">
        <v>240</v>
      </c>
      <c r="E658" s="50">
        <v>600</v>
      </c>
      <c r="F658" s="49">
        <v>480</v>
      </c>
      <c r="G658" s="27"/>
      <c r="H658" s="12"/>
      <c r="I658" s="12"/>
      <c r="J658" s="12"/>
      <c r="K658" s="100"/>
      <c r="L658" s="101"/>
      <c r="M658" s="102"/>
      <c r="N658" s="103"/>
      <c r="O658" s="104"/>
      <c r="P658" s="81">
        <f t="shared" si="169"/>
        <v>0</v>
      </c>
      <c r="Q658" s="81">
        <f t="shared" si="183"/>
        <v>0</v>
      </c>
      <c r="R658" s="81">
        <f t="shared" si="171"/>
        <v>0</v>
      </c>
      <c r="S658" s="81">
        <f t="shared" si="184"/>
        <v>0</v>
      </c>
      <c r="U658" s="204"/>
      <c r="V658" s="205"/>
      <c r="W658" s="205"/>
      <c r="X658" s="205"/>
    </row>
    <row r="659" spans="1:24" ht="360" customHeight="1">
      <c r="A659" s="126" t="s">
        <v>62</v>
      </c>
      <c r="B659" s="112" t="s">
        <v>441</v>
      </c>
      <c r="C659" s="48" t="s">
        <v>16</v>
      </c>
      <c r="D659" s="49">
        <v>88</v>
      </c>
      <c r="E659" s="50">
        <v>220</v>
      </c>
      <c r="F659" s="49">
        <v>176</v>
      </c>
      <c r="G659" s="27"/>
      <c r="H659" s="12"/>
      <c r="I659" s="12"/>
      <c r="J659" s="12"/>
      <c r="K659" s="100"/>
      <c r="L659" s="101"/>
      <c r="M659" s="102"/>
      <c r="N659" s="103"/>
      <c r="O659" s="104"/>
      <c r="P659" s="81">
        <f t="shared" si="169"/>
        <v>0</v>
      </c>
      <c r="Q659" s="81">
        <f t="shared" ref="Q659:Q674" si="185">ROUND(P659+P659*O659,2)</f>
        <v>0</v>
      </c>
      <c r="R659" s="81">
        <f t="shared" si="171"/>
        <v>0</v>
      </c>
      <c r="S659" s="81">
        <f t="shared" ref="S659:S674" si="186">ROUND(R659+R659*O659,2)</f>
        <v>0</v>
      </c>
      <c r="U659" s="204"/>
      <c r="V659" s="205"/>
      <c r="W659" s="205"/>
      <c r="X659" s="205"/>
    </row>
    <row r="660" spans="1:24" ht="231" customHeight="1">
      <c r="A660" s="126" t="s">
        <v>63</v>
      </c>
      <c r="B660" s="28" t="s">
        <v>442</v>
      </c>
      <c r="C660" s="48" t="s">
        <v>16</v>
      </c>
      <c r="D660" s="49">
        <v>340</v>
      </c>
      <c r="E660" s="50">
        <v>850</v>
      </c>
      <c r="F660" s="49">
        <v>680</v>
      </c>
      <c r="G660" s="27"/>
      <c r="H660" s="12"/>
      <c r="I660" s="12"/>
      <c r="J660" s="12"/>
      <c r="K660" s="100"/>
      <c r="L660" s="101"/>
      <c r="M660" s="102"/>
      <c r="N660" s="103"/>
      <c r="O660" s="104"/>
      <c r="P660" s="81">
        <f t="shared" si="169"/>
        <v>0</v>
      </c>
      <c r="Q660" s="81">
        <f t="shared" si="185"/>
        <v>0</v>
      </c>
      <c r="R660" s="81">
        <f t="shared" si="171"/>
        <v>0</v>
      </c>
      <c r="S660" s="81">
        <f t="shared" si="186"/>
        <v>0</v>
      </c>
      <c r="U660" s="204"/>
      <c r="V660" s="205"/>
      <c r="W660" s="205"/>
      <c r="X660" s="205"/>
    </row>
    <row r="661" spans="1:24" ht="51">
      <c r="A661" s="126" t="s">
        <v>64</v>
      </c>
      <c r="B661" s="28" t="s">
        <v>443</v>
      </c>
      <c r="C661" s="48" t="s">
        <v>16</v>
      </c>
      <c r="D661" s="49">
        <v>160</v>
      </c>
      <c r="E661" s="50">
        <v>400</v>
      </c>
      <c r="F661" s="49">
        <v>320</v>
      </c>
      <c r="G661" s="27"/>
      <c r="H661" s="12"/>
      <c r="I661" s="12"/>
      <c r="J661" s="12"/>
      <c r="K661" s="100"/>
      <c r="L661" s="101"/>
      <c r="M661" s="102"/>
      <c r="N661" s="103"/>
      <c r="O661" s="104"/>
      <c r="P661" s="81">
        <f t="shared" si="169"/>
        <v>0</v>
      </c>
      <c r="Q661" s="81">
        <f t="shared" si="185"/>
        <v>0</v>
      </c>
      <c r="R661" s="81">
        <f t="shared" si="171"/>
        <v>0</v>
      </c>
      <c r="S661" s="81">
        <f t="shared" si="186"/>
        <v>0</v>
      </c>
      <c r="U661" s="204"/>
      <c r="V661" s="205"/>
      <c r="W661" s="205"/>
      <c r="X661" s="205"/>
    </row>
    <row r="662" spans="1:24" ht="51">
      <c r="A662" s="126" t="s">
        <v>65</v>
      </c>
      <c r="B662" s="28" t="s">
        <v>444</v>
      </c>
      <c r="C662" s="48" t="s">
        <v>16</v>
      </c>
      <c r="D662" s="49">
        <v>132</v>
      </c>
      <c r="E662" s="50">
        <v>330</v>
      </c>
      <c r="F662" s="49">
        <v>264</v>
      </c>
      <c r="G662" s="27"/>
      <c r="H662" s="12"/>
      <c r="I662" s="12"/>
      <c r="J662" s="12"/>
      <c r="K662" s="100"/>
      <c r="L662" s="101"/>
      <c r="M662" s="102"/>
      <c r="N662" s="103"/>
      <c r="O662" s="104"/>
      <c r="P662" s="81">
        <f t="shared" si="169"/>
        <v>0</v>
      </c>
      <c r="Q662" s="81">
        <f t="shared" si="185"/>
        <v>0</v>
      </c>
      <c r="R662" s="81">
        <f t="shared" si="171"/>
        <v>0</v>
      </c>
      <c r="S662" s="81">
        <f t="shared" si="186"/>
        <v>0</v>
      </c>
      <c r="U662" s="204"/>
      <c r="V662" s="205"/>
      <c r="W662" s="205"/>
      <c r="X662" s="205"/>
    </row>
    <row r="663" spans="1:24" ht="25.5">
      <c r="A663" s="126" t="s">
        <v>66</v>
      </c>
      <c r="B663" s="28" t="s">
        <v>445</v>
      </c>
      <c r="C663" s="48" t="s">
        <v>16</v>
      </c>
      <c r="D663" s="49">
        <v>140</v>
      </c>
      <c r="E663" s="50">
        <v>350</v>
      </c>
      <c r="F663" s="49">
        <v>280</v>
      </c>
      <c r="G663" s="27"/>
      <c r="H663" s="12"/>
      <c r="I663" s="12"/>
      <c r="J663" s="12"/>
      <c r="K663" s="100"/>
      <c r="L663" s="101"/>
      <c r="M663" s="102"/>
      <c r="N663" s="103"/>
      <c r="O663" s="104"/>
      <c r="P663" s="81">
        <f t="shared" si="169"/>
        <v>0</v>
      </c>
      <c r="Q663" s="81">
        <f t="shared" si="185"/>
        <v>0</v>
      </c>
      <c r="R663" s="81">
        <f t="shared" si="171"/>
        <v>0</v>
      </c>
      <c r="S663" s="81">
        <f t="shared" si="186"/>
        <v>0</v>
      </c>
      <c r="U663" s="204"/>
      <c r="V663" s="205"/>
      <c r="W663" s="205"/>
      <c r="X663" s="205"/>
    </row>
    <row r="664" spans="1:24" ht="76.5">
      <c r="A664" s="126" t="s">
        <v>67</v>
      </c>
      <c r="B664" s="28" t="s">
        <v>446</v>
      </c>
      <c r="C664" s="48" t="s">
        <v>16</v>
      </c>
      <c r="D664" s="49">
        <v>400</v>
      </c>
      <c r="E664" s="50">
        <v>1000</v>
      </c>
      <c r="F664" s="49">
        <v>800</v>
      </c>
      <c r="G664" s="27"/>
      <c r="H664" s="12"/>
      <c r="I664" s="12"/>
      <c r="J664" s="12"/>
      <c r="K664" s="100"/>
      <c r="L664" s="101"/>
      <c r="M664" s="102"/>
      <c r="N664" s="103"/>
      <c r="O664" s="104"/>
      <c r="P664" s="81">
        <f t="shared" si="169"/>
        <v>0</v>
      </c>
      <c r="Q664" s="81">
        <f t="shared" si="185"/>
        <v>0</v>
      </c>
      <c r="R664" s="81">
        <f t="shared" si="171"/>
        <v>0</v>
      </c>
      <c r="S664" s="81">
        <f t="shared" si="186"/>
        <v>0</v>
      </c>
      <c r="U664" s="204"/>
      <c r="V664" s="205"/>
      <c r="W664" s="205"/>
      <c r="X664" s="205"/>
    </row>
    <row r="665" spans="1:24" ht="219" customHeight="1">
      <c r="A665" s="126" t="s">
        <v>68</v>
      </c>
      <c r="B665" s="28" t="s">
        <v>505</v>
      </c>
      <c r="C665" s="48" t="s">
        <v>16</v>
      </c>
      <c r="D665" s="49">
        <v>400</v>
      </c>
      <c r="E665" s="50">
        <v>1000</v>
      </c>
      <c r="F665" s="49">
        <v>800</v>
      </c>
      <c r="G665" s="27"/>
      <c r="H665" s="12"/>
      <c r="I665" s="12"/>
      <c r="J665" s="12"/>
      <c r="K665" s="100"/>
      <c r="L665" s="101"/>
      <c r="M665" s="102"/>
      <c r="N665" s="103"/>
      <c r="O665" s="104"/>
      <c r="P665" s="81">
        <f t="shared" si="169"/>
        <v>0</v>
      </c>
      <c r="Q665" s="81">
        <f t="shared" si="185"/>
        <v>0</v>
      </c>
      <c r="R665" s="81">
        <f t="shared" si="171"/>
        <v>0</v>
      </c>
      <c r="S665" s="81">
        <f t="shared" si="186"/>
        <v>0</v>
      </c>
      <c r="U665" s="204"/>
      <c r="V665" s="205"/>
      <c r="W665" s="205"/>
      <c r="X665" s="205"/>
    </row>
    <row r="666" spans="1:24" ht="127.5">
      <c r="A666" s="126" t="s">
        <v>69</v>
      </c>
      <c r="B666" s="28" t="s">
        <v>447</v>
      </c>
      <c r="C666" s="48" t="s">
        <v>16</v>
      </c>
      <c r="D666" s="49">
        <v>102</v>
      </c>
      <c r="E666" s="50">
        <v>255</v>
      </c>
      <c r="F666" s="49">
        <v>204</v>
      </c>
      <c r="G666" s="27"/>
      <c r="H666" s="12"/>
      <c r="I666" s="12"/>
      <c r="J666" s="12"/>
      <c r="K666" s="100"/>
      <c r="L666" s="101"/>
      <c r="M666" s="102"/>
      <c r="N666" s="103"/>
      <c r="O666" s="104"/>
      <c r="P666" s="81">
        <f t="shared" si="169"/>
        <v>0</v>
      </c>
      <c r="Q666" s="81">
        <f t="shared" si="185"/>
        <v>0</v>
      </c>
      <c r="R666" s="81">
        <f t="shared" si="171"/>
        <v>0</v>
      </c>
      <c r="S666" s="81">
        <f t="shared" si="186"/>
        <v>0</v>
      </c>
      <c r="U666" s="204"/>
      <c r="V666" s="205"/>
      <c r="W666" s="205"/>
      <c r="X666" s="205"/>
    </row>
    <row r="667" spans="1:24" ht="243" customHeight="1">
      <c r="A667" s="126" t="s">
        <v>70</v>
      </c>
      <c r="B667" s="28" t="s">
        <v>448</v>
      </c>
      <c r="C667" s="48" t="s">
        <v>16</v>
      </c>
      <c r="D667" s="49">
        <v>104</v>
      </c>
      <c r="E667" s="50">
        <v>260</v>
      </c>
      <c r="F667" s="49">
        <v>208</v>
      </c>
      <c r="G667" s="27"/>
      <c r="H667" s="12"/>
      <c r="I667" s="12"/>
      <c r="J667" s="12"/>
      <c r="K667" s="100"/>
      <c r="L667" s="101"/>
      <c r="M667" s="102"/>
      <c r="N667" s="103"/>
      <c r="O667" s="104"/>
      <c r="P667" s="81">
        <f t="shared" si="169"/>
        <v>0</v>
      </c>
      <c r="Q667" s="81">
        <f t="shared" si="185"/>
        <v>0</v>
      </c>
      <c r="R667" s="81">
        <f t="shared" si="171"/>
        <v>0</v>
      </c>
      <c r="S667" s="81">
        <f t="shared" si="186"/>
        <v>0</v>
      </c>
      <c r="U667" s="204"/>
      <c r="V667" s="205"/>
      <c r="W667" s="205"/>
      <c r="X667" s="205"/>
    </row>
    <row r="668" spans="1:24" ht="198" customHeight="1">
      <c r="A668" s="126" t="s">
        <v>71</v>
      </c>
      <c r="B668" s="28" t="s">
        <v>449</v>
      </c>
      <c r="C668" s="48" t="s">
        <v>16</v>
      </c>
      <c r="D668" s="49">
        <v>1600</v>
      </c>
      <c r="E668" s="50">
        <v>4000</v>
      </c>
      <c r="F668" s="49">
        <v>3200</v>
      </c>
      <c r="G668" s="27"/>
      <c r="H668" s="12"/>
      <c r="I668" s="12"/>
      <c r="J668" s="12"/>
      <c r="K668" s="100"/>
      <c r="L668" s="101"/>
      <c r="M668" s="102"/>
      <c r="N668" s="103"/>
      <c r="O668" s="104"/>
      <c r="P668" s="81">
        <f t="shared" si="169"/>
        <v>0</v>
      </c>
      <c r="Q668" s="81">
        <f t="shared" si="185"/>
        <v>0</v>
      </c>
      <c r="R668" s="81">
        <f t="shared" si="171"/>
        <v>0</v>
      </c>
      <c r="S668" s="81">
        <f t="shared" si="186"/>
        <v>0</v>
      </c>
      <c r="U668" s="204"/>
      <c r="V668" s="205"/>
      <c r="W668" s="205"/>
      <c r="X668" s="205"/>
    </row>
    <row r="669" spans="1:24" ht="117" customHeight="1">
      <c r="A669" s="126" t="s">
        <v>72</v>
      </c>
      <c r="B669" s="28" t="s">
        <v>450</v>
      </c>
      <c r="C669" s="48" t="s">
        <v>16</v>
      </c>
      <c r="D669" s="49">
        <v>1800</v>
      </c>
      <c r="E669" s="50">
        <v>4500</v>
      </c>
      <c r="F669" s="49">
        <v>3600</v>
      </c>
      <c r="G669" s="27"/>
      <c r="H669" s="12"/>
      <c r="I669" s="12"/>
      <c r="J669" s="12"/>
      <c r="K669" s="100"/>
      <c r="L669" s="101"/>
      <c r="M669" s="102"/>
      <c r="N669" s="103"/>
      <c r="O669" s="104"/>
      <c r="P669" s="81">
        <f t="shared" si="169"/>
        <v>0</v>
      </c>
      <c r="Q669" s="81">
        <f t="shared" si="185"/>
        <v>0</v>
      </c>
      <c r="R669" s="81">
        <f t="shared" si="171"/>
        <v>0</v>
      </c>
      <c r="S669" s="81">
        <f t="shared" si="186"/>
        <v>0</v>
      </c>
      <c r="U669" s="204"/>
      <c r="V669" s="205"/>
      <c r="W669" s="205"/>
      <c r="X669" s="205"/>
    </row>
    <row r="670" spans="1:24" ht="115.5" customHeight="1">
      <c r="A670" s="126" t="s">
        <v>127</v>
      </c>
      <c r="B670" s="28" t="s">
        <v>451</v>
      </c>
      <c r="C670" s="48" t="s">
        <v>16</v>
      </c>
      <c r="D670" s="49">
        <v>800</v>
      </c>
      <c r="E670" s="50">
        <v>2000</v>
      </c>
      <c r="F670" s="49">
        <v>1600</v>
      </c>
      <c r="G670" s="27"/>
      <c r="H670" s="12"/>
      <c r="I670" s="12"/>
      <c r="J670" s="12"/>
      <c r="K670" s="100"/>
      <c r="L670" s="101"/>
      <c r="M670" s="102"/>
      <c r="N670" s="103"/>
      <c r="O670" s="104"/>
      <c r="P670" s="81">
        <f t="shared" si="169"/>
        <v>0</v>
      </c>
      <c r="Q670" s="81">
        <f t="shared" si="185"/>
        <v>0</v>
      </c>
      <c r="R670" s="81">
        <f t="shared" si="171"/>
        <v>0</v>
      </c>
      <c r="S670" s="81">
        <f t="shared" si="186"/>
        <v>0</v>
      </c>
      <c r="U670" s="204"/>
      <c r="V670" s="205"/>
      <c r="W670" s="205"/>
      <c r="X670" s="205"/>
    </row>
    <row r="671" spans="1:24" ht="144" customHeight="1">
      <c r="A671" s="192" t="s">
        <v>128</v>
      </c>
      <c r="B671" s="28" t="s">
        <v>655</v>
      </c>
      <c r="C671" s="153" t="s">
        <v>16</v>
      </c>
      <c r="D671" s="49">
        <v>400</v>
      </c>
      <c r="E671" s="50">
        <v>1000</v>
      </c>
      <c r="F671" s="49">
        <v>800</v>
      </c>
      <c r="G671" s="27"/>
      <c r="H671" s="12"/>
      <c r="I671" s="12"/>
      <c r="J671" s="12"/>
      <c r="K671" s="100"/>
      <c r="L671" s="101"/>
      <c r="M671" s="102"/>
      <c r="N671" s="103"/>
      <c r="O671" s="104"/>
      <c r="P671" s="81">
        <f t="shared" si="169"/>
        <v>0</v>
      </c>
      <c r="Q671" s="81">
        <f t="shared" si="185"/>
        <v>0</v>
      </c>
      <c r="R671" s="81">
        <f t="shared" si="171"/>
        <v>0</v>
      </c>
      <c r="S671" s="81">
        <f t="shared" si="186"/>
        <v>0</v>
      </c>
      <c r="U671" s="204"/>
      <c r="V671" s="205"/>
      <c r="W671" s="205"/>
      <c r="X671" s="205"/>
    </row>
    <row r="672" spans="1:24" ht="51">
      <c r="A672" s="126" t="s">
        <v>129</v>
      </c>
      <c r="B672" s="28" t="s">
        <v>454</v>
      </c>
      <c r="C672" s="48" t="s">
        <v>16</v>
      </c>
      <c r="D672" s="49">
        <v>24</v>
      </c>
      <c r="E672" s="50">
        <v>60</v>
      </c>
      <c r="F672" s="49">
        <v>48</v>
      </c>
      <c r="G672" s="27"/>
      <c r="H672" s="12"/>
      <c r="I672" s="12"/>
      <c r="J672" s="12"/>
      <c r="K672" s="100"/>
      <c r="L672" s="101"/>
      <c r="M672" s="102"/>
      <c r="N672" s="103"/>
      <c r="O672" s="104"/>
      <c r="P672" s="81">
        <f t="shared" si="169"/>
        <v>0</v>
      </c>
      <c r="Q672" s="81">
        <f t="shared" si="185"/>
        <v>0</v>
      </c>
      <c r="R672" s="81">
        <f t="shared" si="171"/>
        <v>0</v>
      </c>
      <c r="S672" s="81">
        <f t="shared" si="186"/>
        <v>0</v>
      </c>
      <c r="U672" s="204"/>
      <c r="V672" s="205"/>
      <c r="W672" s="205"/>
      <c r="X672" s="205"/>
    </row>
    <row r="673" spans="1:25" ht="195" customHeight="1">
      <c r="A673" s="126" t="s">
        <v>130</v>
      </c>
      <c r="B673" s="28" t="s">
        <v>452</v>
      </c>
      <c r="C673" s="48" t="s">
        <v>16</v>
      </c>
      <c r="D673" s="49">
        <v>240</v>
      </c>
      <c r="E673" s="50">
        <v>600</v>
      </c>
      <c r="F673" s="49">
        <v>480</v>
      </c>
      <c r="G673" s="27"/>
      <c r="H673" s="12"/>
      <c r="I673" s="12"/>
      <c r="J673" s="12"/>
      <c r="K673" s="100"/>
      <c r="L673" s="101"/>
      <c r="M673" s="102"/>
      <c r="N673" s="103"/>
      <c r="O673" s="104"/>
      <c r="P673" s="81">
        <f t="shared" si="169"/>
        <v>0</v>
      </c>
      <c r="Q673" s="81">
        <f t="shared" si="185"/>
        <v>0</v>
      </c>
      <c r="R673" s="81">
        <f t="shared" si="171"/>
        <v>0</v>
      </c>
      <c r="S673" s="81">
        <f t="shared" si="186"/>
        <v>0</v>
      </c>
      <c r="U673" s="204"/>
      <c r="V673" s="205"/>
      <c r="W673" s="205"/>
      <c r="X673" s="205"/>
    </row>
    <row r="674" spans="1:25" ht="90" thickBot="1">
      <c r="A674" s="126" t="s">
        <v>131</v>
      </c>
      <c r="B674" s="28" t="s">
        <v>453</v>
      </c>
      <c r="C674" s="48" t="s">
        <v>16</v>
      </c>
      <c r="D674" s="49">
        <v>160</v>
      </c>
      <c r="E674" s="50">
        <v>400</v>
      </c>
      <c r="F674" s="49">
        <v>320</v>
      </c>
      <c r="G674" s="27"/>
      <c r="H674" s="12"/>
      <c r="I674" s="12"/>
      <c r="J674" s="12"/>
      <c r="K674" s="100"/>
      <c r="L674" s="101"/>
      <c r="M674" s="102"/>
      <c r="N674" s="103"/>
      <c r="O674" s="104"/>
      <c r="P674" s="81">
        <f t="shared" si="169"/>
        <v>0</v>
      </c>
      <c r="Q674" s="81">
        <f t="shared" si="185"/>
        <v>0</v>
      </c>
      <c r="R674" s="81">
        <f t="shared" si="171"/>
        <v>0</v>
      </c>
      <c r="S674" s="81">
        <f t="shared" si="186"/>
        <v>0</v>
      </c>
      <c r="U674" s="204"/>
      <c r="V674" s="205"/>
      <c r="W674" s="205"/>
      <c r="X674" s="205"/>
    </row>
    <row r="675" spans="1:25" ht="15.75" thickBot="1">
      <c r="A675" s="125"/>
      <c r="B675" s="117"/>
      <c r="C675" s="13"/>
      <c r="D675" s="13"/>
      <c r="E675" s="13"/>
      <c r="F675" s="13"/>
      <c r="G675" s="14"/>
      <c r="H675" s="14"/>
      <c r="I675" s="14"/>
      <c r="J675" s="14"/>
      <c r="K675" s="13"/>
      <c r="L675" s="13"/>
      <c r="M675" s="13"/>
      <c r="N675" s="14"/>
      <c r="O675" s="15" t="s">
        <v>18</v>
      </c>
      <c r="P675" s="82">
        <f>SUM(P647:P674)</f>
        <v>0</v>
      </c>
      <c r="Q675" s="82">
        <f>SUM(Q647:Q674)</f>
        <v>0</v>
      </c>
      <c r="R675" s="82">
        <f>SUM(R647:R674)</f>
        <v>0</v>
      </c>
      <c r="S675" s="83">
        <f>SUM(S647:S674)</f>
        <v>0</v>
      </c>
      <c r="U675" s="209"/>
      <c r="V675" s="210"/>
      <c r="W675" s="210"/>
      <c r="X675" s="210"/>
    </row>
    <row r="676" spans="1:25" ht="15.75" customHeight="1" thickBot="1">
      <c r="A676" s="9"/>
      <c r="B676" s="235" t="s">
        <v>348</v>
      </c>
      <c r="C676" s="235"/>
      <c r="D676" s="235"/>
      <c r="E676" s="235"/>
      <c r="F676" s="235"/>
      <c r="G676" s="235"/>
      <c r="H676" s="235"/>
      <c r="I676" s="235"/>
      <c r="J676" s="235"/>
      <c r="K676" s="235"/>
      <c r="L676" s="235"/>
      <c r="M676" s="235"/>
      <c r="N676" s="16"/>
      <c r="O676" s="17"/>
      <c r="P676" s="51"/>
      <c r="Q676" s="51"/>
      <c r="R676" s="51"/>
      <c r="S676" s="51"/>
    </row>
    <row r="677" spans="1:25" ht="15.75" thickBot="1">
      <c r="A677" s="9"/>
      <c r="B677" s="235"/>
      <c r="C677" s="235"/>
      <c r="D677" s="235"/>
      <c r="E677" s="235"/>
      <c r="F677" s="235"/>
      <c r="G677" s="235"/>
      <c r="H677" s="235"/>
      <c r="I677" s="235"/>
      <c r="J677" s="235"/>
      <c r="K677" s="235"/>
      <c r="L677" s="235"/>
      <c r="M677" s="235"/>
      <c r="N677" s="16"/>
      <c r="O677" s="13"/>
      <c r="P677" s="84"/>
      <c r="Q677" s="85" t="s">
        <v>24</v>
      </c>
      <c r="R677" s="86">
        <v>35</v>
      </c>
      <c r="S677" s="87"/>
    </row>
    <row r="678" spans="1:25" ht="39" thickBot="1">
      <c r="A678" s="9"/>
      <c r="B678" s="235"/>
      <c r="C678" s="235"/>
      <c r="D678" s="235"/>
      <c r="E678" s="235"/>
      <c r="F678" s="235"/>
      <c r="G678" s="235"/>
      <c r="H678" s="235"/>
      <c r="I678" s="235"/>
      <c r="J678" s="235"/>
      <c r="K678" s="235"/>
      <c r="L678" s="235"/>
      <c r="M678" s="235"/>
      <c r="N678" s="16"/>
      <c r="O678" s="13"/>
      <c r="P678" s="88" t="s">
        <v>19</v>
      </c>
      <c r="Q678" s="88" t="s">
        <v>20</v>
      </c>
      <c r="R678" s="89" t="s">
        <v>13</v>
      </c>
      <c r="S678" s="88" t="s">
        <v>21</v>
      </c>
    </row>
    <row r="679" spans="1:25" ht="15.75" thickBot="1">
      <c r="A679" s="9"/>
      <c r="B679" s="235"/>
      <c r="C679" s="235"/>
      <c r="D679" s="235"/>
      <c r="E679" s="235"/>
      <c r="F679" s="235"/>
      <c r="G679" s="235"/>
      <c r="H679" s="235"/>
      <c r="I679" s="235"/>
      <c r="J679" s="235"/>
      <c r="K679" s="235"/>
      <c r="L679" s="235"/>
      <c r="M679" s="235"/>
      <c r="N679" s="16"/>
      <c r="O679" s="13"/>
      <c r="P679" s="90">
        <f>P675</f>
        <v>0</v>
      </c>
      <c r="Q679" s="69">
        <f>Q675</f>
        <v>0</v>
      </c>
      <c r="R679" s="69">
        <f>R675</f>
        <v>0</v>
      </c>
      <c r="S679" s="70">
        <f>S675</f>
        <v>0</v>
      </c>
    </row>
    <row r="680" spans="1:25">
      <c r="P680" s="52"/>
      <c r="Q680" s="52"/>
      <c r="R680" s="52"/>
      <c r="S680" s="52"/>
    </row>
    <row r="681" spans="1:25">
      <c r="P681" s="52"/>
      <c r="Q681" s="52"/>
      <c r="R681" s="52"/>
      <c r="S681" s="52"/>
    </row>
    <row r="682" spans="1:25">
      <c r="P682" s="52"/>
      <c r="Q682" s="52"/>
      <c r="R682" s="52"/>
      <c r="S682" s="52"/>
    </row>
    <row r="683" spans="1:25">
      <c r="P683" s="52"/>
      <c r="Q683" s="52"/>
      <c r="R683" s="52"/>
      <c r="S683" s="52"/>
    </row>
    <row r="684" spans="1:25" s="1" customFormat="1">
      <c r="A684" s="115"/>
      <c r="B684" s="115"/>
      <c r="C684" s="72"/>
      <c r="D684" s="73" t="s">
        <v>22</v>
      </c>
      <c r="E684" s="73"/>
      <c r="F684" s="74"/>
      <c r="G684" s="115"/>
      <c r="H684" s="115"/>
      <c r="I684" s="115"/>
      <c r="J684" s="115"/>
      <c r="K684" s="2"/>
      <c r="L684" s="3"/>
      <c r="M684" s="4" t="s">
        <v>23</v>
      </c>
      <c r="N684" s="3"/>
      <c r="O684" s="5"/>
      <c r="P684" s="91"/>
      <c r="Q684" s="91"/>
      <c r="R684" s="91"/>
      <c r="S684" s="91"/>
      <c r="U684" s="204"/>
      <c r="V684" s="205"/>
      <c r="W684" s="205"/>
      <c r="X684" s="205"/>
      <c r="Y684" s="205"/>
    </row>
    <row r="685" spans="1:25" ht="54" customHeight="1" thickBot="1">
      <c r="A685" s="123" t="s">
        <v>0</v>
      </c>
      <c r="B685" s="116" t="s">
        <v>1</v>
      </c>
      <c r="C685" s="75" t="s">
        <v>2</v>
      </c>
      <c r="D685" s="76" t="s">
        <v>3</v>
      </c>
      <c r="E685" s="76" t="s">
        <v>4</v>
      </c>
      <c r="F685" s="77" t="s">
        <v>5</v>
      </c>
      <c r="G685" s="123" t="s">
        <v>6</v>
      </c>
      <c r="H685" s="131" t="s">
        <v>648</v>
      </c>
      <c r="I685" s="132" t="s">
        <v>7</v>
      </c>
      <c r="J685" s="132" t="s">
        <v>8</v>
      </c>
      <c r="K685" s="6" t="s">
        <v>632</v>
      </c>
      <c r="L685" s="7" t="s">
        <v>630</v>
      </c>
      <c r="M685" s="7" t="s">
        <v>631</v>
      </c>
      <c r="N685" s="8" t="s">
        <v>9</v>
      </c>
      <c r="O685" s="6" t="s">
        <v>10</v>
      </c>
      <c r="P685" s="78" t="s">
        <v>11</v>
      </c>
      <c r="Q685" s="78" t="s">
        <v>12</v>
      </c>
      <c r="R685" s="79" t="s">
        <v>13</v>
      </c>
      <c r="S685" s="79" t="s">
        <v>14</v>
      </c>
      <c r="T685" s="9"/>
      <c r="U685" s="211"/>
    </row>
    <row r="686" spans="1:25" ht="15.75" thickBot="1">
      <c r="A686" s="59" t="s">
        <v>24</v>
      </c>
      <c r="B686" s="60">
        <v>36</v>
      </c>
      <c r="C686" s="11"/>
      <c r="D686" s="11"/>
      <c r="E686" s="11"/>
      <c r="F686" s="11"/>
      <c r="G686" s="62"/>
      <c r="H686" s="62"/>
      <c r="I686" s="62"/>
      <c r="J686" s="62"/>
      <c r="K686" s="11"/>
      <c r="L686" s="11"/>
      <c r="M686" s="11"/>
      <c r="N686" s="11"/>
      <c r="O686" s="11"/>
      <c r="P686" s="47"/>
      <c r="Q686" s="47"/>
      <c r="R686" s="47"/>
      <c r="S686" s="80"/>
    </row>
    <row r="687" spans="1:25" ht="51.75" thickBot="1">
      <c r="A687" s="126" t="s">
        <v>15</v>
      </c>
      <c r="B687" s="28" t="s">
        <v>134</v>
      </c>
      <c r="C687" s="153" t="s">
        <v>16</v>
      </c>
      <c r="D687" s="49">
        <v>440</v>
      </c>
      <c r="E687" s="50">
        <v>1100</v>
      </c>
      <c r="F687" s="49">
        <v>880</v>
      </c>
      <c r="G687" s="27"/>
      <c r="H687" s="12"/>
      <c r="I687" s="12"/>
      <c r="J687" s="12"/>
      <c r="K687" s="100"/>
      <c r="L687" s="101"/>
      <c r="M687" s="102"/>
      <c r="N687" s="103"/>
      <c r="O687" s="104"/>
      <c r="P687" s="81">
        <f>ROUND(N687*L687,2)</f>
        <v>0</v>
      </c>
      <c r="Q687" s="81">
        <f t="shared" ref="Q687" si="187">ROUND(P687+P687*O687,2)</f>
        <v>0</v>
      </c>
      <c r="R687" s="81">
        <f>ROUND(M687*N687,2)</f>
        <v>0</v>
      </c>
      <c r="S687" s="81">
        <f t="shared" ref="S687" si="188">ROUND(R687+R687*O687,2)</f>
        <v>0</v>
      </c>
      <c r="U687" s="204"/>
      <c r="V687" s="205"/>
      <c r="W687" s="205"/>
      <c r="X687" s="205"/>
    </row>
    <row r="688" spans="1:25" ht="15.75" thickBot="1">
      <c r="A688" s="125"/>
      <c r="B688" s="117"/>
      <c r="C688" s="13"/>
      <c r="D688" s="13"/>
      <c r="E688" s="13"/>
      <c r="F688" s="13"/>
      <c r="G688" s="14"/>
      <c r="H688" s="14"/>
      <c r="I688" s="14"/>
      <c r="J688" s="14"/>
      <c r="K688" s="13"/>
      <c r="L688" s="13"/>
      <c r="M688" s="13"/>
      <c r="N688" s="14"/>
      <c r="O688" s="15" t="s">
        <v>18</v>
      </c>
      <c r="P688" s="82">
        <f>SUM(P687)</f>
        <v>0</v>
      </c>
      <c r="Q688" s="82">
        <f>SUM(Q687:Q687)</f>
        <v>0</v>
      </c>
      <c r="R688" s="82">
        <f>SUM(R687:R687)</f>
        <v>0</v>
      </c>
      <c r="S688" s="83">
        <f>SUM(S687:S687)</f>
        <v>0</v>
      </c>
      <c r="U688" s="209"/>
      <c r="V688" s="210"/>
      <c r="W688" s="210"/>
      <c r="X688" s="210"/>
    </row>
    <row r="689" spans="1:25" ht="15.75" customHeight="1" thickBot="1">
      <c r="A689" s="9"/>
      <c r="B689" s="235" t="s">
        <v>348</v>
      </c>
      <c r="C689" s="235"/>
      <c r="D689" s="235"/>
      <c r="E689" s="235"/>
      <c r="F689" s="235"/>
      <c r="G689" s="235"/>
      <c r="H689" s="235"/>
      <c r="I689" s="235"/>
      <c r="J689" s="235"/>
      <c r="K689" s="235"/>
      <c r="L689" s="235"/>
      <c r="M689" s="235"/>
      <c r="N689" s="16"/>
      <c r="O689" s="17"/>
      <c r="P689" s="51"/>
      <c r="Q689" s="51"/>
      <c r="R689" s="51"/>
      <c r="S689" s="51"/>
    </row>
    <row r="690" spans="1:25" ht="15.75" thickBot="1">
      <c r="A690" s="9"/>
      <c r="B690" s="235"/>
      <c r="C690" s="235"/>
      <c r="D690" s="235"/>
      <c r="E690" s="235"/>
      <c r="F690" s="235"/>
      <c r="G690" s="235"/>
      <c r="H690" s="235"/>
      <c r="I690" s="235"/>
      <c r="J690" s="235"/>
      <c r="K690" s="235"/>
      <c r="L690" s="235"/>
      <c r="M690" s="235"/>
      <c r="N690" s="16"/>
      <c r="O690" s="13"/>
      <c r="P690" s="84"/>
      <c r="Q690" s="85" t="s">
        <v>24</v>
      </c>
      <c r="R690" s="86">
        <v>36</v>
      </c>
      <c r="S690" s="87"/>
    </row>
    <row r="691" spans="1:25" ht="39" thickBot="1">
      <c r="A691" s="9"/>
      <c r="B691" s="235"/>
      <c r="C691" s="235"/>
      <c r="D691" s="235"/>
      <c r="E691" s="235"/>
      <c r="F691" s="235"/>
      <c r="G691" s="235"/>
      <c r="H691" s="235"/>
      <c r="I691" s="235"/>
      <c r="J691" s="235"/>
      <c r="K691" s="235"/>
      <c r="L691" s="235"/>
      <c r="M691" s="235"/>
      <c r="N691" s="16"/>
      <c r="O691" s="13"/>
      <c r="P691" s="88" t="s">
        <v>19</v>
      </c>
      <c r="Q691" s="88" t="s">
        <v>20</v>
      </c>
      <c r="R691" s="89" t="s">
        <v>13</v>
      </c>
      <c r="S691" s="88" t="s">
        <v>21</v>
      </c>
    </row>
    <row r="692" spans="1:25" ht="15.75" thickBot="1">
      <c r="A692" s="9"/>
      <c r="B692" s="235"/>
      <c r="C692" s="235"/>
      <c r="D692" s="235"/>
      <c r="E692" s="235"/>
      <c r="F692" s="235"/>
      <c r="G692" s="235"/>
      <c r="H692" s="235"/>
      <c r="I692" s="235"/>
      <c r="J692" s="235"/>
      <c r="K692" s="235"/>
      <c r="L692" s="235"/>
      <c r="M692" s="235"/>
      <c r="N692" s="16"/>
      <c r="O692" s="13"/>
      <c r="P692" s="90">
        <f>P688</f>
        <v>0</v>
      </c>
      <c r="Q692" s="69">
        <f>Q688</f>
        <v>0</v>
      </c>
      <c r="R692" s="69">
        <f>R688</f>
        <v>0</v>
      </c>
      <c r="S692" s="70">
        <f>S688</f>
        <v>0</v>
      </c>
    </row>
    <row r="693" spans="1:25">
      <c r="P693" s="52"/>
      <c r="Q693" s="52"/>
      <c r="R693" s="52"/>
      <c r="S693" s="52"/>
    </row>
    <row r="694" spans="1:25">
      <c r="P694" s="52"/>
      <c r="Q694" s="52"/>
      <c r="R694" s="52"/>
      <c r="S694" s="52"/>
    </row>
    <row r="695" spans="1:25">
      <c r="P695" s="52"/>
      <c r="Q695" s="52"/>
      <c r="R695" s="52"/>
      <c r="S695" s="52"/>
    </row>
    <row r="696" spans="1:25">
      <c r="P696" s="52"/>
      <c r="Q696" s="52"/>
      <c r="R696" s="52"/>
      <c r="S696" s="52"/>
    </row>
    <row r="697" spans="1:25" s="1" customFormat="1">
      <c r="A697" s="115"/>
      <c r="B697" s="115"/>
      <c r="C697" s="72"/>
      <c r="D697" s="73" t="s">
        <v>22</v>
      </c>
      <c r="E697" s="73"/>
      <c r="F697" s="74"/>
      <c r="G697" s="115"/>
      <c r="H697" s="115"/>
      <c r="I697" s="115"/>
      <c r="J697" s="115"/>
      <c r="K697" s="2"/>
      <c r="L697" s="3"/>
      <c r="M697" s="4" t="s">
        <v>23</v>
      </c>
      <c r="N697" s="3"/>
      <c r="O697" s="5"/>
      <c r="P697" s="91"/>
      <c r="Q697" s="91"/>
      <c r="R697" s="91"/>
      <c r="S697" s="91"/>
      <c r="U697" s="204"/>
      <c r="V697" s="205"/>
      <c r="W697" s="205"/>
      <c r="X697" s="205"/>
      <c r="Y697" s="205"/>
    </row>
    <row r="698" spans="1:25" ht="55.5" customHeight="1" thickBot="1">
      <c r="A698" s="123" t="s">
        <v>0</v>
      </c>
      <c r="B698" s="116" t="s">
        <v>1</v>
      </c>
      <c r="C698" s="75" t="s">
        <v>2</v>
      </c>
      <c r="D698" s="76" t="s">
        <v>3</v>
      </c>
      <c r="E698" s="76" t="s">
        <v>4</v>
      </c>
      <c r="F698" s="77" t="s">
        <v>5</v>
      </c>
      <c r="G698" s="123" t="s">
        <v>6</v>
      </c>
      <c r="H698" s="131" t="s">
        <v>648</v>
      </c>
      <c r="I698" s="132" t="s">
        <v>7</v>
      </c>
      <c r="J698" s="132" t="s">
        <v>8</v>
      </c>
      <c r="K698" s="6" t="s">
        <v>632</v>
      </c>
      <c r="L698" s="7" t="s">
        <v>630</v>
      </c>
      <c r="M698" s="7" t="s">
        <v>631</v>
      </c>
      <c r="N698" s="8" t="s">
        <v>9</v>
      </c>
      <c r="O698" s="6" t="s">
        <v>10</v>
      </c>
      <c r="P698" s="78" t="s">
        <v>11</v>
      </c>
      <c r="Q698" s="78" t="s">
        <v>12</v>
      </c>
      <c r="R698" s="79" t="s">
        <v>13</v>
      </c>
      <c r="S698" s="79" t="s">
        <v>14</v>
      </c>
      <c r="T698" s="9"/>
      <c r="U698" s="211"/>
    </row>
    <row r="699" spans="1:25" ht="15.75" thickBot="1">
      <c r="A699" s="59" t="s">
        <v>24</v>
      </c>
      <c r="B699" s="60">
        <v>37</v>
      </c>
      <c r="C699" s="11"/>
      <c r="D699" s="11"/>
      <c r="E699" s="11"/>
      <c r="F699" s="11"/>
      <c r="G699" s="62"/>
      <c r="H699" s="62"/>
      <c r="I699" s="62"/>
      <c r="J699" s="62"/>
      <c r="K699" s="11"/>
      <c r="L699" s="11"/>
      <c r="M699" s="11"/>
      <c r="N699" s="11"/>
      <c r="O699" s="11"/>
      <c r="P699" s="47"/>
      <c r="Q699" s="47"/>
      <c r="R699" s="47"/>
      <c r="S699" s="80"/>
    </row>
    <row r="700" spans="1:25" ht="51">
      <c r="A700" s="126" t="s">
        <v>15</v>
      </c>
      <c r="B700" s="28" t="s">
        <v>135</v>
      </c>
      <c r="C700" s="153" t="s">
        <v>16</v>
      </c>
      <c r="D700" s="49">
        <v>400</v>
      </c>
      <c r="E700" s="50">
        <v>1000</v>
      </c>
      <c r="F700" s="49">
        <v>800</v>
      </c>
      <c r="G700" s="27"/>
      <c r="H700" s="12"/>
      <c r="I700" s="12"/>
      <c r="J700" s="12"/>
      <c r="K700" s="100"/>
      <c r="L700" s="101"/>
      <c r="M700" s="102"/>
      <c r="N700" s="103"/>
      <c r="O700" s="104"/>
      <c r="P700" s="81">
        <f>ROUND(N700*L700,2)</f>
        <v>0</v>
      </c>
      <c r="Q700" s="81">
        <f t="shared" ref="Q700:Q702" si="189">ROUND(P700+P700*O700,2)</f>
        <v>0</v>
      </c>
      <c r="R700" s="81">
        <f>ROUND(M700*N700,2)</f>
        <v>0</v>
      </c>
      <c r="S700" s="81">
        <f t="shared" ref="S700:S702" si="190">ROUND(R700+R700*O700,2)</f>
        <v>0</v>
      </c>
      <c r="U700" s="204"/>
      <c r="V700" s="205"/>
      <c r="W700" s="205"/>
      <c r="X700" s="205"/>
    </row>
    <row r="701" spans="1:25" ht="51">
      <c r="A701" s="126" t="s">
        <v>17</v>
      </c>
      <c r="B701" s="28" t="s">
        <v>136</v>
      </c>
      <c r="C701" s="153" t="s">
        <v>16</v>
      </c>
      <c r="D701" s="49">
        <v>280</v>
      </c>
      <c r="E701" s="50">
        <v>700</v>
      </c>
      <c r="F701" s="49">
        <v>560</v>
      </c>
      <c r="G701" s="27"/>
      <c r="H701" s="12"/>
      <c r="I701" s="12"/>
      <c r="J701" s="12"/>
      <c r="K701" s="100"/>
      <c r="L701" s="101"/>
      <c r="M701" s="102"/>
      <c r="N701" s="103"/>
      <c r="O701" s="104"/>
      <c r="P701" s="81">
        <f>ROUND(N701*L701,2)</f>
        <v>0</v>
      </c>
      <c r="Q701" s="81">
        <f t="shared" si="189"/>
        <v>0</v>
      </c>
      <c r="R701" s="81">
        <f>ROUND(M701*N701,2)</f>
        <v>0</v>
      </c>
      <c r="S701" s="81">
        <f t="shared" si="190"/>
        <v>0</v>
      </c>
      <c r="U701" s="204"/>
      <c r="V701" s="205"/>
      <c r="W701" s="205"/>
      <c r="X701" s="205"/>
    </row>
    <row r="702" spans="1:25" ht="102.75" thickBot="1">
      <c r="A702" s="126" t="s">
        <v>25</v>
      </c>
      <c r="B702" s="28" t="s">
        <v>137</v>
      </c>
      <c r="C702" s="48" t="s">
        <v>46</v>
      </c>
      <c r="D702" s="49">
        <v>2</v>
      </c>
      <c r="E702" s="50">
        <v>5</v>
      </c>
      <c r="F702" s="49">
        <v>10</v>
      </c>
      <c r="G702" s="27"/>
      <c r="H702" s="12"/>
      <c r="I702" s="12"/>
      <c r="J702" s="12"/>
      <c r="K702" s="100"/>
      <c r="L702" s="101"/>
      <c r="M702" s="102"/>
      <c r="N702" s="103"/>
      <c r="O702" s="104"/>
      <c r="P702" s="81">
        <f>ROUND(N702*L702,2)</f>
        <v>0</v>
      </c>
      <c r="Q702" s="81">
        <f t="shared" si="189"/>
        <v>0</v>
      </c>
      <c r="R702" s="81">
        <f>ROUND(M702*N702,2)</f>
        <v>0</v>
      </c>
      <c r="S702" s="81">
        <f t="shared" si="190"/>
        <v>0</v>
      </c>
      <c r="U702" s="204"/>
      <c r="V702" s="205"/>
      <c r="W702" s="205"/>
      <c r="X702" s="205"/>
    </row>
    <row r="703" spans="1:25" ht="15.75" thickBot="1">
      <c r="A703" s="125"/>
      <c r="B703" s="117"/>
      <c r="C703" s="13"/>
      <c r="D703" s="13"/>
      <c r="E703" s="13"/>
      <c r="F703" s="13"/>
      <c r="G703" s="14"/>
      <c r="H703" s="14"/>
      <c r="I703" s="14"/>
      <c r="J703" s="14"/>
      <c r="K703" s="13"/>
      <c r="L703" s="13"/>
      <c r="M703" s="13"/>
      <c r="N703" s="14"/>
      <c r="O703" s="15" t="s">
        <v>18</v>
      </c>
      <c r="P703" s="82">
        <f>SUM(P700:P702)</f>
        <v>0</v>
      </c>
      <c r="Q703" s="82">
        <f>SUM(Q700:Q702)</f>
        <v>0</v>
      </c>
      <c r="R703" s="82">
        <f>SUM(R700:R702)</f>
        <v>0</v>
      </c>
      <c r="S703" s="83">
        <f>SUM(S700:S702)</f>
        <v>0</v>
      </c>
      <c r="U703" s="209"/>
      <c r="V703" s="210"/>
      <c r="W703" s="210"/>
      <c r="X703" s="210"/>
    </row>
    <row r="704" spans="1:25" ht="15.75" customHeight="1" thickBot="1">
      <c r="A704" s="9"/>
      <c r="B704" s="235" t="s">
        <v>348</v>
      </c>
      <c r="C704" s="235"/>
      <c r="D704" s="235"/>
      <c r="E704" s="235"/>
      <c r="F704" s="235"/>
      <c r="G704" s="235"/>
      <c r="H704" s="235"/>
      <c r="I704" s="235"/>
      <c r="J704" s="235"/>
      <c r="K704" s="235"/>
      <c r="L704" s="235"/>
      <c r="M704" s="235"/>
      <c r="N704" s="16"/>
      <c r="O704" s="17"/>
      <c r="P704" s="51"/>
      <c r="Q704" s="51"/>
      <c r="R704" s="51"/>
      <c r="S704" s="51"/>
    </row>
    <row r="705" spans="1:25" ht="15.75" thickBot="1">
      <c r="A705" s="9"/>
      <c r="B705" s="235"/>
      <c r="C705" s="235"/>
      <c r="D705" s="235"/>
      <c r="E705" s="235"/>
      <c r="F705" s="235"/>
      <c r="G705" s="235"/>
      <c r="H705" s="235"/>
      <c r="I705" s="235"/>
      <c r="J705" s="235"/>
      <c r="K705" s="235"/>
      <c r="L705" s="235"/>
      <c r="M705" s="235"/>
      <c r="N705" s="16"/>
      <c r="O705" s="13"/>
      <c r="P705" s="84"/>
      <c r="Q705" s="85" t="s">
        <v>24</v>
      </c>
      <c r="R705" s="86">
        <v>37</v>
      </c>
      <c r="S705" s="87"/>
    </row>
    <row r="706" spans="1:25" ht="39" thickBot="1">
      <c r="A706" s="9"/>
      <c r="B706" s="235"/>
      <c r="C706" s="235"/>
      <c r="D706" s="235"/>
      <c r="E706" s="235"/>
      <c r="F706" s="235"/>
      <c r="G706" s="235"/>
      <c r="H706" s="235"/>
      <c r="I706" s="235"/>
      <c r="J706" s="235"/>
      <c r="K706" s="235"/>
      <c r="L706" s="235"/>
      <c r="M706" s="235"/>
      <c r="N706" s="16"/>
      <c r="O706" s="13"/>
      <c r="P706" s="88" t="s">
        <v>19</v>
      </c>
      <c r="Q706" s="88" t="s">
        <v>20</v>
      </c>
      <c r="R706" s="89" t="s">
        <v>13</v>
      </c>
      <c r="S706" s="88" t="s">
        <v>21</v>
      </c>
    </row>
    <row r="707" spans="1:25" ht="15.75" thickBot="1">
      <c r="A707" s="9"/>
      <c r="B707" s="235"/>
      <c r="C707" s="235"/>
      <c r="D707" s="235"/>
      <c r="E707" s="235"/>
      <c r="F707" s="235"/>
      <c r="G707" s="235"/>
      <c r="H707" s="235"/>
      <c r="I707" s="235"/>
      <c r="J707" s="235"/>
      <c r="K707" s="235"/>
      <c r="L707" s="235"/>
      <c r="M707" s="235"/>
      <c r="N707" s="16"/>
      <c r="O707" s="13"/>
      <c r="P707" s="90">
        <f>P703</f>
        <v>0</v>
      </c>
      <c r="Q707" s="69">
        <f>Q703</f>
        <v>0</v>
      </c>
      <c r="R707" s="69">
        <f>R703</f>
        <v>0</v>
      </c>
      <c r="S707" s="70">
        <f>S703</f>
        <v>0</v>
      </c>
    </row>
    <row r="708" spans="1:25">
      <c r="P708" s="52"/>
      <c r="Q708" s="52"/>
      <c r="R708" s="52"/>
      <c r="S708" s="52"/>
    </row>
    <row r="709" spans="1:25">
      <c r="P709" s="52"/>
      <c r="Q709" s="52"/>
      <c r="R709" s="52"/>
      <c r="S709" s="52"/>
    </row>
    <row r="710" spans="1:25">
      <c r="P710" s="52"/>
      <c r="Q710" s="52"/>
      <c r="R710" s="52"/>
      <c r="S710" s="52"/>
    </row>
    <row r="711" spans="1:25">
      <c r="P711" s="52"/>
      <c r="Q711" s="52"/>
      <c r="R711" s="52"/>
      <c r="S711" s="52"/>
    </row>
    <row r="712" spans="1:25" s="1" customFormat="1">
      <c r="A712" s="115"/>
      <c r="B712" s="115"/>
      <c r="C712" s="72"/>
      <c r="D712" s="73" t="s">
        <v>22</v>
      </c>
      <c r="E712" s="73"/>
      <c r="F712" s="74"/>
      <c r="G712" s="115"/>
      <c r="H712" s="115"/>
      <c r="I712" s="115"/>
      <c r="J712" s="115"/>
      <c r="K712" s="2"/>
      <c r="L712" s="3"/>
      <c r="M712" s="4" t="s">
        <v>23</v>
      </c>
      <c r="N712" s="3"/>
      <c r="O712" s="5"/>
      <c r="P712" s="91"/>
      <c r="Q712" s="91"/>
      <c r="R712" s="91"/>
      <c r="S712" s="91"/>
      <c r="U712" s="204"/>
      <c r="V712" s="205"/>
      <c r="W712" s="205"/>
      <c r="X712" s="205"/>
      <c r="Y712" s="205"/>
    </row>
    <row r="713" spans="1:25" ht="54" customHeight="1" thickBot="1">
      <c r="A713" s="123" t="s">
        <v>0</v>
      </c>
      <c r="B713" s="116" t="s">
        <v>1</v>
      </c>
      <c r="C713" s="75" t="s">
        <v>2</v>
      </c>
      <c r="D713" s="76" t="s">
        <v>3</v>
      </c>
      <c r="E713" s="76" t="s">
        <v>4</v>
      </c>
      <c r="F713" s="77" t="s">
        <v>5</v>
      </c>
      <c r="G713" s="123" t="s">
        <v>6</v>
      </c>
      <c r="H713" s="131" t="s">
        <v>648</v>
      </c>
      <c r="I713" s="132" t="s">
        <v>7</v>
      </c>
      <c r="J713" s="132" t="s">
        <v>8</v>
      </c>
      <c r="K713" s="6" t="s">
        <v>632</v>
      </c>
      <c r="L713" s="7" t="s">
        <v>630</v>
      </c>
      <c r="M713" s="7" t="s">
        <v>631</v>
      </c>
      <c r="N713" s="8" t="s">
        <v>9</v>
      </c>
      <c r="O713" s="6" t="s">
        <v>10</v>
      </c>
      <c r="P713" s="78" t="s">
        <v>11</v>
      </c>
      <c r="Q713" s="78" t="s">
        <v>12</v>
      </c>
      <c r="R713" s="79" t="s">
        <v>13</v>
      </c>
      <c r="S713" s="79" t="s">
        <v>14</v>
      </c>
      <c r="T713" s="9"/>
      <c r="U713" s="211"/>
    </row>
    <row r="714" spans="1:25" ht="15.75" thickBot="1">
      <c r="A714" s="59" t="s">
        <v>24</v>
      </c>
      <c r="B714" s="60">
        <v>38</v>
      </c>
      <c r="C714" s="11"/>
      <c r="D714" s="11"/>
      <c r="E714" s="11"/>
      <c r="F714" s="11"/>
      <c r="G714" s="62"/>
      <c r="H714" s="62"/>
      <c r="I714" s="62"/>
      <c r="J714" s="62"/>
      <c r="K714" s="11"/>
      <c r="L714" s="11"/>
      <c r="M714" s="11"/>
      <c r="N714" s="11"/>
      <c r="O714" s="11"/>
      <c r="P714" s="47"/>
      <c r="Q714" s="47"/>
      <c r="R714" s="47"/>
      <c r="S714" s="80"/>
    </row>
    <row r="715" spans="1:25" ht="15.75" thickBot="1">
      <c r="A715" s="59" t="s">
        <v>258</v>
      </c>
      <c r="B715" s="60"/>
      <c r="C715" s="11"/>
      <c r="D715" s="11"/>
      <c r="E715" s="11"/>
      <c r="F715" s="11"/>
      <c r="G715" s="62"/>
      <c r="H715" s="62"/>
      <c r="I715" s="62"/>
      <c r="J715" s="62"/>
      <c r="K715" s="11"/>
      <c r="L715" s="11"/>
      <c r="M715" s="11"/>
      <c r="N715" s="11"/>
      <c r="O715" s="11"/>
      <c r="P715" s="47"/>
      <c r="Q715" s="47"/>
      <c r="R715" s="47"/>
      <c r="S715" s="80"/>
    </row>
    <row r="716" spans="1:25" ht="120" customHeight="1">
      <c r="A716" s="126" t="s">
        <v>15</v>
      </c>
      <c r="B716" s="28" t="s">
        <v>611</v>
      </c>
      <c r="C716" s="48" t="s">
        <v>16</v>
      </c>
      <c r="D716" s="49">
        <v>4800</v>
      </c>
      <c r="E716" s="50">
        <v>12000</v>
      </c>
      <c r="F716" s="49">
        <v>9600</v>
      </c>
      <c r="G716" s="27"/>
      <c r="H716" s="12"/>
      <c r="I716" s="12"/>
      <c r="J716" s="12"/>
      <c r="K716" s="100"/>
      <c r="L716" s="101"/>
      <c r="M716" s="102"/>
      <c r="N716" s="103"/>
      <c r="O716" s="104"/>
      <c r="P716" s="81">
        <f t="shared" ref="P716:P723" si="191">ROUND(N716*L716,2)</f>
        <v>0</v>
      </c>
      <c r="Q716" s="81">
        <f t="shared" ref="Q716" si="192">ROUND(P716+P716*O716,2)</f>
        <v>0</v>
      </c>
      <c r="R716" s="81">
        <f t="shared" ref="R716:R723" si="193">ROUND(M716*N716,2)</f>
        <v>0</v>
      </c>
      <c r="S716" s="81">
        <f t="shared" ref="S716" si="194">ROUND(R716+R716*O716,2)</f>
        <v>0</v>
      </c>
      <c r="U716" s="204"/>
      <c r="V716" s="205"/>
      <c r="W716" s="205"/>
      <c r="X716" s="205"/>
    </row>
    <row r="717" spans="1:25" ht="79.5" customHeight="1">
      <c r="A717" s="126" t="s">
        <v>17</v>
      </c>
      <c r="B717" s="28" t="s">
        <v>612</v>
      </c>
      <c r="C717" s="48" t="s">
        <v>16</v>
      </c>
      <c r="D717" s="49">
        <v>200</v>
      </c>
      <c r="E717" s="50">
        <v>500</v>
      </c>
      <c r="F717" s="49">
        <v>400</v>
      </c>
      <c r="G717" s="27"/>
      <c r="H717" s="12"/>
      <c r="I717" s="12"/>
      <c r="J717" s="12"/>
      <c r="K717" s="100"/>
      <c r="L717" s="101"/>
      <c r="M717" s="102"/>
      <c r="N717" s="103"/>
      <c r="O717" s="104"/>
      <c r="P717" s="81">
        <f t="shared" si="191"/>
        <v>0</v>
      </c>
      <c r="Q717" s="81">
        <f t="shared" ref="Q717:Q720" si="195">ROUND(P717+P717*O717,2)</f>
        <v>0</v>
      </c>
      <c r="R717" s="81">
        <f t="shared" si="193"/>
        <v>0</v>
      </c>
      <c r="S717" s="81">
        <f t="shared" ref="S717:S720" si="196">ROUND(R717+R717*O717,2)</f>
        <v>0</v>
      </c>
      <c r="U717" s="204"/>
      <c r="V717" s="205"/>
      <c r="W717" s="205"/>
      <c r="X717" s="205"/>
    </row>
    <row r="718" spans="1:25" ht="103.5" customHeight="1">
      <c r="A718" s="126" t="s">
        <v>25</v>
      </c>
      <c r="B718" s="28" t="s">
        <v>613</v>
      </c>
      <c r="C718" s="48" t="s">
        <v>16</v>
      </c>
      <c r="D718" s="49">
        <v>500</v>
      </c>
      <c r="E718" s="50">
        <v>1250</v>
      </c>
      <c r="F718" s="49">
        <v>1000</v>
      </c>
      <c r="G718" s="27"/>
      <c r="H718" s="12"/>
      <c r="I718" s="12"/>
      <c r="J718" s="12"/>
      <c r="K718" s="100"/>
      <c r="L718" s="101"/>
      <c r="M718" s="102"/>
      <c r="N718" s="103"/>
      <c r="O718" s="104"/>
      <c r="P718" s="81">
        <f t="shared" si="191"/>
        <v>0</v>
      </c>
      <c r="Q718" s="81">
        <f t="shared" si="195"/>
        <v>0</v>
      </c>
      <c r="R718" s="81">
        <f t="shared" si="193"/>
        <v>0</v>
      </c>
      <c r="S718" s="81">
        <f t="shared" si="196"/>
        <v>0</v>
      </c>
      <c r="U718" s="204"/>
      <c r="V718" s="205"/>
      <c r="W718" s="205"/>
      <c r="X718" s="205"/>
    </row>
    <row r="719" spans="1:25" ht="95.25" customHeight="1">
      <c r="A719" s="126" t="s">
        <v>29</v>
      </c>
      <c r="B719" s="28" t="s">
        <v>139</v>
      </c>
      <c r="C719" s="48" t="s">
        <v>16</v>
      </c>
      <c r="D719" s="49">
        <v>4</v>
      </c>
      <c r="E719" s="50">
        <v>10</v>
      </c>
      <c r="F719" s="49">
        <v>8</v>
      </c>
      <c r="G719" s="27"/>
      <c r="H719" s="12"/>
      <c r="I719" s="12"/>
      <c r="J719" s="12"/>
      <c r="K719" s="100"/>
      <c r="L719" s="101"/>
      <c r="M719" s="102"/>
      <c r="N719" s="103"/>
      <c r="O719" s="104"/>
      <c r="P719" s="81">
        <f t="shared" si="191"/>
        <v>0</v>
      </c>
      <c r="Q719" s="81">
        <f t="shared" si="195"/>
        <v>0</v>
      </c>
      <c r="R719" s="81">
        <f t="shared" si="193"/>
        <v>0</v>
      </c>
      <c r="S719" s="81">
        <f t="shared" si="196"/>
        <v>0</v>
      </c>
      <c r="U719" s="204"/>
      <c r="V719" s="205"/>
      <c r="W719" s="205"/>
      <c r="X719" s="205"/>
    </row>
    <row r="720" spans="1:25" ht="51">
      <c r="A720" s="192" t="s">
        <v>30</v>
      </c>
      <c r="B720" s="28" t="s">
        <v>656</v>
      </c>
      <c r="C720" s="153" t="s">
        <v>16</v>
      </c>
      <c r="D720" s="49">
        <v>4</v>
      </c>
      <c r="E720" s="50">
        <v>10</v>
      </c>
      <c r="F720" s="49">
        <v>8</v>
      </c>
      <c r="G720" s="27"/>
      <c r="H720" s="12"/>
      <c r="I720" s="12"/>
      <c r="J720" s="12"/>
      <c r="K720" s="100"/>
      <c r="L720" s="101"/>
      <c r="M720" s="102"/>
      <c r="N720" s="103"/>
      <c r="O720" s="104"/>
      <c r="P720" s="81">
        <f t="shared" si="191"/>
        <v>0</v>
      </c>
      <c r="Q720" s="81">
        <f t="shared" si="195"/>
        <v>0</v>
      </c>
      <c r="R720" s="81">
        <f t="shared" si="193"/>
        <v>0</v>
      </c>
      <c r="S720" s="81">
        <f t="shared" si="196"/>
        <v>0</v>
      </c>
      <c r="U720" s="204"/>
      <c r="V720" s="205"/>
      <c r="W720" s="205"/>
      <c r="X720" s="205"/>
    </row>
    <row r="721" spans="1:24" ht="38.25">
      <c r="A721" s="126" t="s">
        <v>31</v>
      </c>
      <c r="B721" s="28" t="s">
        <v>140</v>
      </c>
      <c r="C721" s="48" t="s">
        <v>16</v>
      </c>
      <c r="D721" s="49">
        <v>1040</v>
      </c>
      <c r="E721" s="50">
        <v>2600</v>
      </c>
      <c r="F721" s="49">
        <v>2080</v>
      </c>
      <c r="G721" s="27"/>
      <c r="H721" s="12"/>
      <c r="I721" s="12"/>
      <c r="J721" s="12"/>
      <c r="K721" s="100"/>
      <c r="L721" s="101"/>
      <c r="M721" s="102"/>
      <c r="N721" s="103"/>
      <c r="O721" s="104"/>
      <c r="P721" s="81">
        <f t="shared" si="191"/>
        <v>0</v>
      </c>
      <c r="Q721" s="81">
        <f t="shared" ref="Q721" si="197">ROUND(P721+P721*O721,2)</f>
        <v>0</v>
      </c>
      <c r="R721" s="81">
        <f t="shared" si="193"/>
        <v>0</v>
      </c>
      <c r="S721" s="81">
        <f t="shared" ref="S721" si="198">ROUND(R721+R721*O721,2)</f>
        <v>0</v>
      </c>
      <c r="U721" s="204"/>
      <c r="V721" s="205"/>
      <c r="W721" s="205"/>
      <c r="X721" s="205"/>
    </row>
    <row r="722" spans="1:24" ht="38.25">
      <c r="A722" s="126" t="s">
        <v>32</v>
      </c>
      <c r="B722" s="28" t="s">
        <v>566</v>
      </c>
      <c r="C722" s="48" t="s">
        <v>36</v>
      </c>
      <c r="D722" s="49">
        <v>1</v>
      </c>
      <c r="E722" s="50">
        <v>4</v>
      </c>
      <c r="F722" s="49">
        <v>4</v>
      </c>
      <c r="G722" s="27"/>
      <c r="H722" s="12"/>
      <c r="I722" s="12"/>
      <c r="J722" s="12"/>
      <c r="K722" s="100"/>
      <c r="L722" s="101"/>
      <c r="M722" s="102"/>
      <c r="N722" s="103"/>
      <c r="O722" s="104"/>
      <c r="P722" s="81">
        <f t="shared" si="191"/>
        <v>0</v>
      </c>
      <c r="Q722" s="81">
        <f t="shared" ref="Q722:Q723" si="199">ROUND(P722+P722*O722,2)</f>
        <v>0</v>
      </c>
      <c r="R722" s="81">
        <f t="shared" si="193"/>
        <v>0</v>
      </c>
      <c r="S722" s="81">
        <f t="shared" ref="S722:S723" si="200">ROUND(R722+R722*O722,2)</f>
        <v>0</v>
      </c>
      <c r="U722" s="204"/>
      <c r="V722" s="205"/>
      <c r="W722" s="205"/>
      <c r="X722" s="205"/>
    </row>
    <row r="723" spans="1:24" ht="38.25">
      <c r="A723" s="126" t="s">
        <v>33</v>
      </c>
      <c r="B723" s="28" t="s">
        <v>567</v>
      </c>
      <c r="C723" s="48" t="s">
        <v>36</v>
      </c>
      <c r="D723" s="49">
        <v>1</v>
      </c>
      <c r="E723" s="50">
        <v>2</v>
      </c>
      <c r="F723" s="49">
        <v>2</v>
      </c>
      <c r="G723" s="27"/>
      <c r="H723" s="12"/>
      <c r="I723" s="12"/>
      <c r="J723" s="12"/>
      <c r="K723" s="100"/>
      <c r="L723" s="101"/>
      <c r="M723" s="102"/>
      <c r="N723" s="103"/>
      <c r="O723" s="104"/>
      <c r="P723" s="81">
        <f t="shared" si="191"/>
        <v>0</v>
      </c>
      <c r="Q723" s="81">
        <f t="shared" si="199"/>
        <v>0</v>
      </c>
      <c r="R723" s="81">
        <f t="shared" si="193"/>
        <v>0</v>
      </c>
      <c r="S723" s="81">
        <f t="shared" si="200"/>
        <v>0</v>
      </c>
      <c r="U723" s="204"/>
      <c r="V723" s="205"/>
      <c r="W723" s="205"/>
      <c r="X723" s="205"/>
    </row>
    <row r="724" spans="1:24">
      <c r="A724" s="127"/>
      <c r="B724" s="29"/>
      <c r="C724" s="30"/>
      <c r="D724" s="31"/>
      <c r="E724" s="32"/>
      <c r="F724" s="31"/>
      <c r="G724" s="134"/>
      <c r="H724" s="30"/>
      <c r="I724" s="30"/>
      <c r="J724" s="30"/>
      <c r="K724" s="30"/>
      <c r="L724" s="32"/>
      <c r="M724" s="31"/>
      <c r="N724" s="33"/>
      <c r="O724" s="34"/>
      <c r="P724" s="94"/>
      <c r="Q724" s="94"/>
      <c r="R724" s="94"/>
      <c r="S724" s="94"/>
    </row>
    <row r="725" spans="1:24" ht="39" thickBot="1">
      <c r="A725" s="123" t="s">
        <v>331</v>
      </c>
      <c r="B725" s="116" t="s">
        <v>1</v>
      </c>
      <c r="C725" s="75" t="s">
        <v>2</v>
      </c>
      <c r="D725" s="111"/>
      <c r="E725" s="76" t="s">
        <v>261</v>
      </c>
      <c r="F725" s="111"/>
      <c r="G725" s="135"/>
      <c r="H725" s="136"/>
      <c r="I725" s="109"/>
      <c r="J725" s="109"/>
      <c r="K725" s="109"/>
      <c r="L725" s="7" t="s">
        <v>262</v>
      </c>
      <c r="M725" s="110"/>
      <c r="N725" s="8" t="s">
        <v>571</v>
      </c>
      <c r="O725" s="6" t="s">
        <v>10</v>
      </c>
      <c r="P725" s="78" t="s">
        <v>11</v>
      </c>
      <c r="Q725" s="78" t="s">
        <v>12</v>
      </c>
      <c r="R725" s="95"/>
      <c r="S725" s="95"/>
      <c r="T725" s="9"/>
      <c r="U725" s="211"/>
    </row>
    <row r="726" spans="1:24" ht="15.75" thickBot="1">
      <c r="A726" s="59" t="s">
        <v>259</v>
      </c>
      <c r="B726" s="60"/>
      <c r="C726" s="11"/>
      <c r="D726" s="11"/>
      <c r="E726" s="11"/>
      <c r="F726" s="11"/>
      <c r="G726" s="62"/>
      <c r="H726" s="62"/>
      <c r="I726" s="62"/>
      <c r="J726" s="62"/>
      <c r="K726" s="11"/>
      <c r="L726" s="11"/>
      <c r="M726" s="11"/>
      <c r="N726" s="11"/>
      <c r="O726" s="11"/>
      <c r="P726" s="47"/>
      <c r="Q726" s="47"/>
      <c r="R726" s="47"/>
      <c r="S726" s="80"/>
    </row>
    <row r="727" spans="1:24" ht="15.75" thickBot="1">
      <c r="A727" s="128" t="s">
        <v>58</v>
      </c>
      <c r="B727" s="35" t="s">
        <v>570</v>
      </c>
      <c r="C727" s="54" t="s">
        <v>260</v>
      </c>
      <c r="D727" s="53"/>
      <c r="E727" s="55">
        <v>9</v>
      </c>
      <c r="F727" s="53"/>
      <c r="G727" s="23"/>
      <c r="H727" s="20"/>
      <c r="I727" s="20"/>
      <c r="J727" s="20"/>
      <c r="K727" s="20"/>
      <c r="L727" s="101">
        <v>9</v>
      </c>
      <c r="M727" s="21"/>
      <c r="N727" s="107"/>
      <c r="O727" s="108"/>
      <c r="P727" s="96">
        <f>ROUND(N727*L727,2)</f>
        <v>0</v>
      </c>
      <c r="Q727" s="96">
        <f t="shared" ref="Q727" si="201">ROUND(P727+P727*O727,2)</f>
        <v>0</v>
      </c>
      <c r="R727" s="97"/>
      <c r="S727" s="97"/>
      <c r="U727" s="204"/>
      <c r="V727" s="205"/>
      <c r="W727" s="205"/>
      <c r="X727" s="205"/>
    </row>
    <row r="728" spans="1:24" ht="15.75" thickBot="1">
      <c r="A728" s="125"/>
      <c r="B728" s="117"/>
      <c r="C728" s="13"/>
      <c r="D728" s="13"/>
      <c r="E728" s="13"/>
      <c r="F728" s="13"/>
      <c r="G728" s="14"/>
      <c r="H728" s="14"/>
      <c r="I728" s="14"/>
      <c r="J728" s="14"/>
      <c r="K728" s="13"/>
      <c r="L728" s="13"/>
      <c r="M728" s="13"/>
      <c r="N728" s="14"/>
      <c r="O728" s="15" t="s">
        <v>18</v>
      </c>
      <c r="P728" s="82">
        <f>SUM(P716:P723)+P727</f>
        <v>0</v>
      </c>
      <c r="Q728" s="82">
        <f t="shared" ref="Q728:S728" si="202">SUM(Q716:Q723)+Q727</f>
        <v>0</v>
      </c>
      <c r="R728" s="82">
        <f t="shared" si="202"/>
        <v>0</v>
      </c>
      <c r="S728" s="83">
        <f t="shared" si="202"/>
        <v>0</v>
      </c>
      <c r="U728" s="209"/>
      <c r="V728" s="210"/>
      <c r="W728" s="210"/>
      <c r="X728" s="210"/>
    </row>
    <row r="729" spans="1:24" ht="15.75" customHeight="1" thickBot="1">
      <c r="A729" s="9"/>
      <c r="B729" s="237" t="s">
        <v>657</v>
      </c>
      <c r="C729" s="237"/>
      <c r="D729" s="237"/>
      <c r="E729" s="237"/>
      <c r="F729" s="237"/>
      <c r="G729" s="237"/>
      <c r="H729" s="237"/>
      <c r="I729" s="237"/>
      <c r="J729" s="237"/>
      <c r="K729" s="237"/>
      <c r="L729" s="237"/>
      <c r="M729" s="237"/>
      <c r="N729" s="36"/>
      <c r="O729" s="17"/>
      <c r="P729" s="51"/>
      <c r="Q729" s="51"/>
      <c r="R729" s="51"/>
      <c r="S729" s="51"/>
    </row>
    <row r="730" spans="1:24" ht="15.75" thickBot="1">
      <c r="A730" s="9"/>
      <c r="B730" s="237"/>
      <c r="C730" s="237"/>
      <c r="D730" s="237"/>
      <c r="E730" s="237"/>
      <c r="F730" s="237"/>
      <c r="G730" s="237"/>
      <c r="H730" s="237"/>
      <c r="I730" s="237"/>
      <c r="J730" s="237"/>
      <c r="K730" s="237"/>
      <c r="L730" s="237"/>
      <c r="M730" s="237"/>
      <c r="N730" s="36"/>
      <c r="O730" s="13"/>
      <c r="P730" s="84"/>
      <c r="Q730" s="85" t="s">
        <v>24</v>
      </c>
      <c r="R730" s="86">
        <v>38</v>
      </c>
      <c r="S730" s="87"/>
    </row>
    <row r="731" spans="1:24" ht="39" thickBot="1">
      <c r="A731" s="9"/>
      <c r="B731" s="237"/>
      <c r="C731" s="237"/>
      <c r="D731" s="237"/>
      <c r="E731" s="237"/>
      <c r="F731" s="237"/>
      <c r="G731" s="237"/>
      <c r="H731" s="237"/>
      <c r="I731" s="237"/>
      <c r="J731" s="237"/>
      <c r="K731" s="237"/>
      <c r="L731" s="237"/>
      <c r="M731" s="237"/>
      <c r="N731" s="36"/>
      <c r="O731" s="13"/>
      <c r="P731" s="88" t="s">
        <v>19</v>
      </c>
      <c r="Q731" s="88" t="s">
        <v>20</v>
      </c>
      <c r="R731" s="89" t="s">
        <v>13</v>
      </c>
      <c r="S731" s="88" t="s">
        <v>21</v>
      </c>
    </row>
    <row r="732" spans="1:24" ht="27" customHeight="1" thickBot="1">
      <c r="A732" s="9"/>
      <c r="B732" s="237"/>
      <c r="C732" s="237"/>
      <c r="D732" s="237"/>
      <c r="E732" s="237"/>
      <c r="F732" s="237"/>
      <c r="G732" s="237"/>
      <c r="H732" s="237"/>
      <c r="I732" s="237"/>
      <c r="J732" s="237"/>
      <c r="K732" s="237"/>
      <c r="L732" s="237"/>
      <c r="M732" s="237"/>
      <c r="N732" s="36"/>
      <c r="O732" s="13"/>
      <c r="P732" s="90">
        <f>P728</f>
        <v>0</v>
      </c>
      <c r="Q732" s="69">
        <f>Q728</f>
        <v>0</v>
      </c>
      <c r="R732" s="69">
        <f>R728</f>
        <v>0</v>
      </c>
      <c r="S732" s="70">
        <f>S728</f>
        <v>0</v>
      </c>
    </row>
    <row r="733" spans="1:24">
      <c r="B733" s="150"/>
      <c r="C733" s="151"/>
      <c r="D733" s="151"/>
      <c r="E733" s="151"/>
      <c r="F733" s="151"/>
      <c r="G733" s="150"/>
      <c r="H733" s="150"/>
      <c r="P733" s="52"/>
      <c r="Q733" s="52"/>
      <c r="R733" s="52"/>
      <c r="S733" s="52"/>
    </row>
    <row r="734" spans="1:24">
      <c r="B734" s="255" t="s">
        <v>348</v>
      </c>
      <c r="C734" s="256"/>
      <c r="D734" s="256"/>
      <c r="E734" s="256"/>
      <c r="F734" s="256"/>
      <c r="G734" s="256"/>
      <c r="H734" s="256"/>
      <c r="I734" s="256"/>
      <c r="J734" s="256"/>
      <c r="K734" s="256"/>
      <c r="L734" s="256"/>
      <c r="M734" s="256"/>
      <c r="P734" s="52"/>
      <c r="Q734" s="52"/>
      <c r="R734" s="52"/>
      <c r="S734" s="52"/>
    </row>
    <row r="735" spans="1:24">
      <c r="B735" s="256"/>
      <c r="C735" s="256"/>
      <c r="D735" s="256"/>
      <c r="E735" s="256"/>
      <c r="F735" s="256"/>
      <c r="G735" s="256"/>
      <c r="H735" s="256"/>
      <c r="I735" s="256"/>
      <c r="J735" s="256"/>
      <c r="K735" s="256"/>
      <c r="L735" s="256"/>
      <c r="M735" s="256"/>
      <c r="P735" s="52"/>
      <c r="Q735" s="52"/>
      <c r="R735" s="52"/>
      <c r="S735" s="52"/>
    </row>
    <row r="736" spans="1:24">
      <c r="B736" s="150"/>
      <c r="C736" s="151"/>
      <c r="D736" s="151"/>
      <c r="E736" s="151"/>
      <c r="F736" s="151"/>
      <c r="G736" s="150"/>
      <c r="H736" s="150"/>
      <c r="P736" s="52"/>
      <c r="Q736" s="52"/>
      <c r="R736" s="52"/>
      <c r="S736" s="52"/>
    </row>
    <row r="737" spans="1:25">
      <c r="P737" s="52"/>
      <c r="Q737" s="52"/>
      <c r="R737" s="52"/>
      <c r="S737" s="52"/>
    </row>
    <row r="738" spans="1:25" s="1" customFormat="1">
      <c r="A738" s="115"/>
      <c r="B738" s="115"/>
      <c r="C738" s="72"/>
      <c r="D738" s="73" t="s">
        <v>22</v>
      </c>
      <c r="E738" s="73"/>
      <c r="F738" s="74"/>
      <c r="G738" s="115"/>
      <c r="H738" s="115"/>
      <c r="I738" s="115"/>
      <c r="J738" s="115"/>
      <c r="K738" s="2"/>
      <c r="L738" s="3"/>
      <c r="M738" s="4" t="s">
        <v>23</v>
      </c>
      <c r="N738" s="3"/>
      <c r="O738" s="5"/>
      <c r="P738" s="91"/>
      <c r="Q738" s="91"/>
      <c r="R738" s="91"/>
      <c r="S738" s="91"/>
      <c r="U738" s="204"/>
      <c r="V738" s="205"/>
      <c r="W738" s="205"/>
      <c r="X738" s="205"/>
      <c r="Y738" s="205"/>
    </row>
    <row r="739" spans="1:25" ht="57" customHeight="1" thickBot="1">
      <c r="A739" s="123" t="s">
        <v>0</v>
      </c>
      <c r="B739" s="116" t="s">
        <v>1</v>
      </c>
      <c r="C739" s="75" t="s">
        <v>2</v>
      </c>
      <c r="D739" s="76" t="s">
        <v>3</v>
      </c>
      <c r="E739" s="76" t="s">
        <v>4</v>
      </c>
      <c r="F739" s="77" t="s">
        <v>5</v>
      </c>
      <c r="G739" s="123" t="s">
        <v>6</v>
      </c>
      <c r="H739" s="131" t="s">
        <v>648</v>
      </c>
      <c r="I739" s="132" t="s">
        <v>7</v>
      </c>
      <c r="J739" s="132" t="s">
        <v>8</v>
      </c>
      <c r="K739" s="6" t="s">
        <v>632</v>
      </c>
      <c r="L739" s="7" t="s">
        <v>630</v>
      </c>
      <c r="M739" s="7" t="s">
        <v>631</v>
      </c>
      <c r="N739" s="8" t="s">
        <v>9</v>
      </c>
      <c r="O739" s="6" t="s">
        <v>10</v>
      </c>
      <c r="P739" s="78" t="s">
        <v>11</v>
      </c>
      <c r="Q739" s="78" t="s">
        <v>12</v>
      </c>
      <c r="R739" s="79" t="s">
        <v>13</v>
      </c>
      <c r="S739" s="79" t="s">
        <v>14</v>
      </c>
      <c r="T739" s="9"/>
      <c r="U739" s="211"/>
    </row>
    <row r="740" spans="1:25" ht="15.75" thickBot="1">
      <c r="A740" s="59" t="s">
        <v>24</v>
      </c>
      <c r="B740" s="60">
        <v>39</v>
      </c>
      <c r="C740" s="11"/>
      <c r="D740" s="11"/>
      <c r="E740" s="11"/>
      <c r="F740" s="11"/>
      <c r="G740" s="62"/>
      <c r="H740" s="62"/>
      <c r="I740" s="62"/>
      <c r="J740" s="62"/>
      <c r="K740" s="11"/>
      <c r="L740" s="11"/>
      <c r="M740" s="11"/>
      <c r="N740" s="11"/>
      <c r="O740" s="11"/>
      <c r="P740" s="47"/>
      <c r="Q740" s="47"/>
      <c r="R740" s="47"/>
      <c r="S740" s="80"/>
    </row>
    <row r="741" spans="1:25" ht="79.5" customHeight="1">
      <c r="A741" s="126" t="s">
        <v>15</v>
      </c>
      <c r="B741" s="28" t="s">
        <v>138</v>
      </c>
      <c r="C741" s="48" t="s">
        <v>46</v>
      </c>
      <c r="D741" s="49">
        <v>20</v>
      </c>
      <c r="E741" s="50">
        <v>60</v>
      </c>
      <c r="F741" s="49">
        <v>80</v>
      </c>
      <c r="G741" s="27"/>
      <c r="H741" s="12"/>
      <c r="I741" s="12"/>
      <c r="J741" s="12"/>
      <c r="K741" s="100"/>
      <c r="L741" s="101"/>
      <c r="M741" s="102"/>
      <c r="N741" s="103"/>
      <c r="O741" s="104"/>
      <c r="P741" s="81">
        <f t="shared" ref="P741:P745" si="203">ROUND(N741*L741,2)</f>
        <v>0</v>
      </c>
      <c r="Q741" s="81">
        <f>ROUND(P741+P741*O741,2)</f>
        <v>0</v>
      </c>
      <c r="R741" s="81">
        <f t="shared" ref="R741:R745" si="204">ROUND(M741*N741,2)</f>
        <v>0</v>
      </c>
      <c r="S741" s="81">
        <f>ROUND(R741+R741*O741,2)</f>
        <v>0</v>
      </c>
      <c r="U741" s="204"/>
      <c r="V741" s="205"/>
      <c r="W741" s="205"/>
      <c r="X741" s="205"/>
    </row>
    <row r="742" spans="1:25" ht="180.75" customHeight="1">
      <c r="A742" s="126" t="s">
        <v>17</v>
      </c>
      <c r="B742" s="28" t="s">
        <v>141</v>
      </c>
      <c r="C742" s="48" t="s">
        <v>46</v>
      </c>
      <c r="D742" s="49">
        <v>40</v>
      </c>
      <c r="E742" s="50">
        <v>100</v>
      </c>
      <c r="F742" s="49">
        <v>100</v>
      </c>
      <c r="G742" s="27"/>
      <c r="H742" s="12"/>
      <c r="I742" s="12"/>
      <c r="J742" s="12"/>
      <c r="K742" s="100"/>
      <c r="L742" s="101"/>
      <c r="M742" s="102"/>
      <c r="N742" s="103"/>
      <c r="O742" s="104"/>
      <c r="P742" s="81">
        <f t="shared" si="203"/>
        <v>0</v>
      </c>
      <c r="Q742" s="81">
        <f t="shared" ref="Q742:Q745" si="205">ROUND(P742+P742*O742,2)</f>
        <v>0</v>
      </c>
      <c r="R742" s="81">
        <f t="shared" si="204"/>
        <v>0</v>
      </c>
      <c r="S742" s="81">
        <f t="shared" ref="S742:S745" si="206">ROUND(R742+R742*O742,2)</f>
        <v>0</v>
      </c>
      <c r="U742" s="204"/>
      <c r="V742" s="205"/>
      <c r="W742" s="205"/>
      <c r="X742" s="205"/>
    </row>
    <row r="743" spans="1:25" ht="177" customHeight="1">
      <c r="A743" s="126" t="s">
        <v>25</v>
      </c>
      <c r="B743" s="28" t="s">
        <v>142</v>
      </c>
      <c r="C743" s="48" t="s">
        <v>46</v>
      </c>
      <c r="D743" s="49">
        <v>10</v>
      </c>
      <c r="E743" s="50">
        <v>20</v>
      </c>
      <c r="F743" s="49">
        <v>40</v>
      </c>
      <c r="G743" s="27"/>
      <c r="H743" s="12"/>
      <c r="I743" s="12"/>
      <c r="J743" s="12"/>
      <c r="K743" s="100"/>
      <c r="L743" s="101"/>
      <c r="M743" s="102"/>
      <c r="N743" s="103"/>
      <c r="O743" s="104"/>
      <c r="P743" s="81">
        <f t="shared" si="203"/>
        <v>0</v>
      </c>
      <c r="Q743" s="81">
        <f t="shared" si="205"/>
        <v>0</v>
      </c>
      <c r="R743" s="81">
        <f t="shared" si="204"/>
        <v>0</v>
      </c>
      <c r="S743" s="81">
        <f t="shared" si="206"/>
        <v>0</v>
      </c>
      <c r="U743" s="204"/>
      <c r="V743" s="205"/>
      <c r="W743" s="205"/>
      <c r="X743" s="205"/>
    </row>
    <row r="744" spans="1:25" ht="165" customHeight="1">
      <c r="A744" s="126" t="s">
        <v>29</v>
      </c>
      <c r="B744" s="28" t="s">
        <v>143</v>
      </c>
      <c r="C744" s="48" t="s">
        <v>46</v>
      </c>
      <c r="D744" s="49">
        <v>10</v>
      </c>
      <c r="E744" s="50">
        <v>20</v>
      </c>
      <c r="F744" s="49">
        <v>40</v>
      </c>
      <c r="G744" s="27"/>
      <c r="H744" s="12"/>
      <c r="I744" s="12"/>
      <c r="J744" s="12"/>
      <c r="K744" s="100"/>
      <c r="L744" s="101"/>
      <c r="M744" s="102"/>
      <c r="N744" s="103"/>
      <c r="O744" s="104"/>
      <c r="P744" s="81">
        <f t="shared" si="203"/>
        <v>0</v>
      </c>
      <c r="Q744" s="81">
        <f t="shared" si="205"/>
        <v>0</v>
      </c>
      <c r="R744" s="81">
        <f t="shared" si="204"/>
        <v>0</v>
      </c>
      <c r="S744" s="81">
        <f t="shared" si="206"/>
        <v>0</v>
      </c>
      <c r="U744" s="204"/>
      <c r="V744" s="205"/>
      <c r="W744" s="205"/>
      <c r="X744" s="205"/>
    </row>
    <row r="745" spans="1:25" ht="159.75" customHeight="1" thickBot="1">
      <c r="A745" s="126" t="s">
        <v>30</v>
      </c>
      <c r="B745" s="28" t="s">
        <v>144</v>
      </c>
      <c r="C745" s="48" t="s">
        <v>46</v>
      </c>
      <c r="D745" s="49">
        <v>10</v>
      </c>
      <c r="E745" s="50">
        <v>20</v>
      </c>
      <c r="F745" s="49">
        <v>40</v>
      </c>
      <c r="G745" s="27"/>
      <c r="H745" s="12"/>
      <c r="I745" s="12"/>
      <c r="J745" s="12"/>
      <c r="K745" s="100"/>
      <c r="L745" s="101"/>
      <c r="M745" s="102"/>
      <c r="N745" s="103"/>
      <c r="O745" s="104"/>
      <c r="P745" s="81">
        <f t="shared" si="203"/>
        <v>0</v>
      </c>
      <c r="Q745" s="81">
        <f t="shared" si="205"/>
        <v>0</v>
      </c>
      <c r="R745" s="81">
        <f t="shared" si="204"/>
        <v>0</v>
      </c>
      <c r="S745" s="81">
        <f t="shared" si="206"/>
        <v>0</v>
      </c>
      <c r="U745" s="204"/>
      <c r="V745" s="205"/>
      <c r="W745" s="205"/>
      <c r="X745" s="205"/>
    </row>
    <row r="746" spans="1:25" ht="15.75" thickBot="1">
      <c r="A746" s="125"/>
      <c r="B746" s="117"/>
      <c r="C746" s="13"/>
      <c r="D746" s="13"/>
      <c r="E746" s="13"/>
      <c r="F746" s="13"/>
      <c r="G746" s="14"/>
      <c r="H746" s="14"/>
      <c r="I746" s="14"/>
      <c r="J746" s="14"/>
      <c r="K746" s="13"/>
      <c r="L746" s="13"/>
      <c r="M746" s="13"/>
      <c r="N746" s="14"/>
      <c r="O746" s="15" t="s">
        <v>18</v>
      </c>
      <c r="P746" s="82">
        <f>SUM(P741:P745)</f>
        <v>0</v>
      </c>
      <c r="Q746" s="82">
        <f>SUM(Q741:Q745)</f>
        <v>0</v>
      </c>
      <c r="R746" s="82">
        <f>SUM(R741:R745)</f>
        <v>0</v>
      </c>
      <c r="S746" s="83">
        <f>SUM(S741:S745)</f>
        <v>0</v>
      </c>
      <c r="U746" s="209"/>
      <c r="V746" s="210"/>
      <c r="W746" s="210"/>
      <c r="X746" s="210"/>
    </row>
    <row r="747" spans="1:25" ht="15.75" customHeight="1" thickBot="1">
      <c r="A747" s="9"/>
      <c r="B747" s="235" t="s">
        <v>348</v>
      </c>
      <c r="C747" s="235"/>
      <c r="D747" s="235"/>
      <c r="E747" s="235"/>
      <c r="F747" s="235"/>
      <c r="G747" s="235"/>
      <c r="H747" s="235"/>
      <c r="I747" s="235"/>
      <c r="J747" s="235"/>
      <c r="K747" s="235"/>
      <c r="L747" s="235"/>
      <c r="M747" s="235"/>
      <c r="N747" s="16"/>
      <c r="O747" s="17"/>
      <c r="P747" s="51"/>
      <c r="Q747" s="51"/>
      <c r="R747" s="51"/>
      <c r="S747" s="51"/>
    </row>
    <row r="748" spans="1:25" ht="15.75" thickBot="1">
      <c r="A748" s="9"/>
      <c r="B748" s="235"/>
      <c r="C748" s="235"/>
      <c r="D748" s="235"/>
      <c r="E748" s="235"/>
      <c r="F748" s="235"/>
      <c r="G748" s="235"/>
      <c r="H748" s="235"/>
      <c r="I748" s="235"/>
      <c r="J748" s="235"/>
      <c r="K748" s="235"/>
      <c r="L748" s="235"/>
      <c r="M748" s="235"/>
      <c r="N748" s="16"/>
      <c r="O748" s="13"/>
      <c r="P748" s="84"/>
      <c r="Q748" s="85" t="s">
        <v>24</v>
      </c>
      <c r="R748" s="86">
        <v>39</v>
      </c>
      <c r="S748" s="87"/>
    </row>
    <row r="749" spans="1:25" ht="39" thickBot="1">
      <c r="A749" s="9"/>
      <c r="B749" s="235"/>
      <c r="C749" s="235"/>
      <c r="D749" s="235"/>
      <c r="E749" s="235"/>
      <c r="F749" s="235"/>
      <c r="G749" s="235"/>
      <c r="H749" s="235"/>
      <c r="I749" s="235"/>
      <c r="J749" s="235"/>
      <c r="K749" s="235"/>
      <c r="L749" s="235"/>
      <c r="M749" s="235"/>
      <c r="N749" s="16"/>
      <c r="O749" s="13"/>
      <c r="P749" s="88" t="s">
        <v>19</v>
      </c>
      <c r="Q749" s="88" t="s">
        <v>20</v>
      </c>
      <c r="R749" s="89" t="s">
        <v>13</v>
      </c>
      <c r="S749" s="88" t="s">
        <v>21</v>
      </c>
    </row>
    <row r="750" spans="1:25" ht="15.75" thickBot="1">
      <c r="A750" s="9"/>
      <c r="B750" s="235"/>
      <c r="C750" s="235"/>
      <c r="D750" s="235"/>
      <c r="E750" s="235"/>
      <c r="F750" s="235"/>
      <c r="G750" s="235"/>
      <c r="H750" s="235"/>
      <c r="I750" s="235"/>
      <c r="J750" s="235"/>
      <c r="K750" s="235"/>
      <c r="L750" s="235"/>
      <c r="M750" s="235"/>
      <c r="N750" s="16"/>
      <c r="O750" s="13"/>
      <c r="P750" s="90">
        <f>P746</f>
        <v>0</v>
      </c>
      <c r="Q750" s="69">
        <f>Q746</f>
        <v>0</v>
      </c>
      <c r="R750" s="69">
        <f>R746</f>
        <v>0</v>
      </c>
      <c r="S750" s="70">
        <f>S746</f>
        <v>0</v>
      </c>
    </row>
    <row r="751" spans="1:25">
      <c r="P751" s="52"/>
      <c r="Q751" s="52"/>
      <c r="R751" s="52"/>
      <c r="S751" s="52"/>
    </row>
    <row r="752" spans="1:25">
      <c r="P752" s="52"/>
      <c r="Q752" s="52"/>
      <c r="R752" s="52"/>
      <c r="S752" s="52"/>
    </row>
    <row r="753" spans="1:25">
      <c r="P753" s="52"/>
      <c r="Q753" s="52"/>
      <c r="R753" s="52"/>
      <c r="S753" s="52"/>
    </row>
    <row r="754" spans="1:25">
      <c r="P754" s="52"/>
      <c r="Q754" s="52"/>
      <c r="R754" s="52"/>
      <c r="S754" s="52"/>
    </row>
    <row r="755" spans="1:25" s="1" customFormat="1">
      <c r="A755" s="115"/>
      <c r="B755" s="115"/>
      <c r="C755" s="72"/>
      <c r="D755" s="73" t="s">
        <v>22</v>
      </c>
      <c r="E755" s="73"/>
      <c r="F755" s="74"/>
      <c r="G755" s="115"/>
      <c r="H755" s="115"/>
      <c r="I755" s="115"/>
      <c r="J755" s="115"/>
      <c r="K755" s="2"/>
      <c r="L755" s="3"/>
      <c r="M755" s="4" t="s">
        <v>23</v>
      </c>
      <c r="N755" s="3"/>
      <c r="O755" s="5"/>
      <c r="P755" s="91"/>
      <c r="Q755" s="91"/>
      <c r="R755" s="91"/>
      <c r="S755" s="91"/>
      <c r="U755" s="204"/>
      <c r="V755" s="205"/>
      <c r="W755" s="205"/>
      <c r="X755" s="205"/>
      <c r="Y755" s="205"/>
    </row>
    <row r="756" spans="1:25" ht="54.75" customHeight="1" thickBot="1">
      <c r="A756" s="123" t="s">
        <v>0</v>
      </c>
      <c r="B756" s="116" t="s">
        <v>1</v>
      </c>
      <c r="C756" s="75" t="s">
        <v>2</v>
      </c>
      <c r="D756" s="76" t="s">
        <v>3</v>
      </c>
      <c r="E756" s="76" t="s">
        <v>4</v>
      </c>
      <c r="F756" s="77" t="s">
        <v>5</v>
      </c>
      <c r="G756" s="123" t="s">
        <v>6</v>
      </c>
      <c r="H756" s="131" t="s">
        <v>648</v>
      </c>
      <c r="I756" s="132" t="s">
        <v>7</v>
      </c>
      <c r="J756" s="132" t="s">
        <v>8</v>
      </c>
      <c r="K756" s="6" t="s">
        <v>632</v>
      </c>
      <c r="L756" s="7" t="s">
        <v>630</v>
      </c>
      <c r="M756" s="7" t="s">
        <v>631</v>
      </c>
      <c r="N756" s="8" t="s">
        <v>9</v>
      </c>
      <c r="O756" s="6" t="s">
        <v>10</v>
      </c>
      <c r="P756" s="78" t="s">
        <v>11</v>
      </c>
      <c r="Q756" s="78" t="s">
        <v>12</v>
      </c>
      <c r="R756" s="79" t="s">
        <v>13</v>
      </c>
      <c r="S756" s="79" t="s">
        <v>14</v>
      </c>
      <c r="T756" s="9"/>
      <c r="U756" s="211"/>
    </row>
    <row r="757" spans="1:25" ht="15.75" thickBot="1">
      <c r="A757" s="59" t="s">
        <v>24</v>
      </c>
      <c r="B757" s="60">
        <v>40</v>
      </c>
      <c r="C757" s="11"/>
      <c r="D757" s="11"/>
      <c r="E757" s="11"/>
      <c r="F757" s="11"/>
      <c r="G757" s="62"/>
      <c r="H757" s="62"/>
      <c r="I757" s="62"/>
      <c r="J757" s="62"/>
      <c r="K757" s="11"/>
      <c r="L757" s="11"/>
      <c r="M757" s="11"/>
      <c r="N757" s="11"/>
      <c r="O757" s="11"/>
      <c r="P757" s="47"/>
      <c r="Q757" s="47"/>
      <c r="R757" s="47"/>
      <c r="S757" s="80"/>
    </row>
    <row r="758" spans="1:25" ht="152.25" customHeight="1">
      <c r="A758" s="126" t="s">
        <v>15</v>
      </c>
      <c r="B758" s="28" t="s">
        <v>352</v>
      </c>
      <c r="C758" s="48" t="s">
        <v>16</v>
      </c>
      <c r="D758" s="49">
        <v>128</v>
      </c>
      <c r="E758" s="50">
        <v>320</v>
      </c>
      <c r="F758" s="49">
        <v>256</v>
      </c>
      <c r="G758" s="27"/>
      <c r="H758" s="12"/>
      <c r="I758" s="12"/>
      <c r="J758" s="12"/>
      <c r="K758" s="100"/>
      <c r="L758" s="101"/>
      <c r="M758" s="102"/>
      <c r="N758" s="103"/>
      <c r="O758" s="104"/>
      <c r="P758" s="81">
        <f t="shared" ref="P758:P771" si="207">ROUND(N758*L758,2)</f>
        <v>0</v>
      </c>
      <c r="Q758" s="81">
        <f>ROUND(P758+P758*O758,2)</f>
        <v>0</v>
      </c>
      <c r="R758" s="81">
        <f t="shared" ref="R758:R771" si="208">ROUND(M758*N758,2)</f>
        <v>0</v>
      </c>
      <c r="S758" s="81">
        <f>ROUND(R758+R758*O758,2)</f>
        <v>0</v>
      </c>
      <c r="U758" s="204"/>
      <c r="V758" s="205"/>
      <c r="W758" s="205"/>
      <c r="X758" s="205"/>
    </row>
    <row r="759" spans="1:25" ht="288.75" customHeight="1">
      <c r="A759" s="126" t="s">
        <v>17</v>
      </c>
      <c r="B759" s="28" t="s">
        <v>461</v>
      </c>
      <c r="C759" s="48" t="s">
        <v>46</v>
      </c>
      <c r="D759" s="49">
        <v>140</v>
      </c>
      <c r="E759" s="50">
        <v>350</v>
      </c>
      <c r="F759" s="49">
        <v>280</v>
      </c>
      <c r="G759" s="27"/>
      <c r="H759" s="12"/>
      <c r="I759" s="12"/>
      <c r="J759" s="12"/>
      <c r="K759" s="100"/>
      <c r="L759" s="101"/>
      <c r="M759" s="102"/>
      <c r="N759" s="103"/>
      <c r="O759" s="104"/>
      <c r="P759" s="81">
        <f t="shared" si="207"/>
        <v>0</v>
      </c>
      <c r="Q759" s="81">
        <f t="shared" ref="Q759:Q764" si="209">ROUND(P759+P759*O759,2)</f>
        <v>0</v>
      </c>
      <c r="R759" s="81">
        <f t="shared" si="208"/>
        <v>0</v>
      </c>
      <c r="S759" s="81">
        <f t="shared" ref="S759:S764" si="210">ROUND(R759+R759*O759,2)</f>
        <v>0</v>
      </c>
      <c r="U759" s="204"/>
      <c r="V759" s="205"/>
      <c r="W759" s="205"/>
      <c r="X759" s="205"/>
    </row>
    <row r="760" spans="1:25" ht="165.75" customHeight="1">
      <c r="A760" s="126" t="s">
        <v>25</v>
      </c>
      <c r="B760" s="28" t="s">
        <v>462</v>
      </c>
      <c r="C760" s="48" t="s">
        <v>16</v>
      </c>
      <c r="D760" s="49">
        <v>80</v>
      </c>
      <c r="E760" s="50">
        <v>200</v>
      </c>
      <c r="F760" s="49">
        <v>160</v>
      </c>
      <c r="G760" s="27"/>
      <c r="H760" s="12"/>
      <c r="I760" s="12"/>
      <c r="J760" s="12"/>
      <c r="K760" s="100"/>
      <c r="L760" s="101"/>
      <c r="M760" s="102"/>
      <c r="N760" s="103"/>
      <c r="O760" s="104"/>
      <c r="P760" s="81">
        <f t="shared" si="207"/>
        <v>0</v>
      </c>
      <c r="Q760" s="81">
        <f t="shared" ref="Q760" si="211">ROUND(P760+P760*O760,2)</f>
        <v>0</v>
      </c>
      <c r="R760" s="81">
        <f t="shared" si="208"/>
        <v>0</v>
      </c>
      <c r="S760" s="81">
        <f t="shared" ref="S760" si="212">ROUND(R760+R760*O760,2)</f>
        <v>0</v>
      </c>
      <c r="U760" s="204"/>
      <c r="V760" s="205"/>
      <c r="W760" s="205"/>
      <c r="X760" s="205"/>
    </row>
    <row r="761" spans="1:25" ht="99.75" customHeight="1">
      <c r="A761" s="126" t="s">
        <v>29</v>
      </c>
      <c r="B761" s="28" t="s">
        <v>353</v>
      </c>
      <c r="C761" s="48" t="s">
        <v>46</v>
      </c>
      <c r="D761" s="49">
        <v>44</v>
      </c>
      <c r="E761" s="50">
        <v>110</v>
      </c>
      <c r="F761" s="49">
        <v>88</v>
      </c>
      <c r="G761" s="27"/>
      <c r="H761" s="12"/>
      <c r="I761" s="12"/>
      <c r="J761" s="12"/>
      <c r="K761" s="100"/>
      <c r="L761" s="101"/>
      <c r="M761" s="102"/>
      <c r="N761" s="103"/>
      <c r="O761" s="104"/>
      <c r="P761" s="81">
        <f t="shared" si="207"/>
        <v>0</v>
      </c>
      <c r="Q761" s="81">
        <f t="shared" si="209"/>
        <v>0</v>
      </c>
      <c r="R761" s="81">
        <f t="shared" si="208"/>
        <v>0</v>
      </c>
      <c r="S761" s="81">
        <f t="shared" si="210"/>
        <v>0</v>
      </c>
      <c r="U761" s="204"/>
      <c r="V761" s="205"/>
      <c r="W761" s="205"/>
      <c r="X761" s="205"/>
    </row>
    <row r="762" spans="1:25" ht="192.75" customHeight="1">
      <c r="A762" s="126" t="s">
        <v>30</v>
      </c>
      <c r="B762" s="28" t="s">
        <v>354</v>
      </c>
      <c r="C762" s="48" t="s">
        <v>46</v>
      </c>
      <c r="D762" s="49">
        <v>120</v>
      </c>
      <c r="E762" s="50">
        <v>300</v>
      </c>
      <c r="F762" s="49">
        <v>240</v>
      </c>
      <c r="G762" s="27"/>
      <c r="H762" s="12"/>
      <c r="I762" s="12"/>
      <c r="J762" s="12"/>
      <c r="K762" s="100"/>
      <c r="L762" s="101"/>
      <c r="M762" s="102"/>
      <c r="N762" s="103"/>
      <c r="O762" s="104"/>
      <c r="P762" s="81">
        <f t="shared" si="207"/>
        <v>0</v>
      </c>
      <c r="Q762" s="81">
        <f t="shared" si="209"/>
        <v>0</v>
      </c>
      <c r="R762" s="81">
        <f t="shared" si="208"/>
        <v>0</v>
      </c>
      <c r="S762" s="81">
        <f t="shared" si="210"/>
        <v>0</v>
      </c>
      <c r="U762" s="204"/>
      <c r="V762" s="205"/>
      <c r="W762" s="205"/>
      <c r="X762" s="205"/>
    </row>
    <row r="763" spans="1:25" ht="109.5" customHeight="1">
      <c r="A763" s="126" t="s">
        <v>31</v>
      </c>
      <c r="B763" s="28" t="s">
        <v>355</v>
      </c>
      <c r="C763" s="48" t="s">
        <v>16</v>
      </c>
      <c r="D763" s="49">
        <v>1</v>
      </c>
      <c r="E763" s="50">
        <v>30</v>
      </c>
      <c r="F763" s="49">
        <v>60</v>
      </c>
      <c r="G763" s="133"/>
      <c r="H763" s="12"/>
      <c r="I763" s="12"/>
      <c r="J763" s="12"/>
      <c r="K763" s="100"/>
      <c r="L763" s="101"/>
      <c r="M763" s="102"/>
      <c r="N763" s="103"/>
      <c r="O763" s="104"/>
      <c r="P763" s="81">
        <f t="shared" si="207"/>
        <v>0</v>
      </c>
      <c r="Q763" s="81">
        <f t="shared" si="209"/>
        <v>0</v>
      </c>
      <c r="R763" s="81">
        <f t="shared" si="208"/>
        <v>0</v>
      </c>
      <c r="S763" s="81">
        <f t="shared" si="210"/>
        <v>0</v>
      </c>
      <c r="U763" s="204"/>
      <c r="V763" s="205"/>
      <c r="W763" s="205"/>
      <c r="X763" s="205"/>
    </row>
    <row r="764" spans="1:25" ht="69" customHeight="1">
      <c r="A764" s="126" t="s">
        <v>32</v>
      </c>
      <c r="B764" s="28" t="s">
        <v>356</v>
      </c>
      <c r="C764" s="48" t="s">
        <v>16</v>
      </c>
      <c r="D764" s="49">
        <v>17</v>
      </c>
      <c r="E764" s="50">
        <v>42</v>
      </c>
      <c r="F764" s="49">
        <v>34</v>
      </c>
      <c r="G764" s="27"/>
      <c r="H764" s="12"/>
      <c r="I764" s="12"/>
      <c r="J764" s="12"/>
      <c r="K764" s="100"/>
      <c r="L764" s="101"/>
      <c r="M764" s="102"/>
      <c r="N764" s="103"/>
      <c r="O764" s="104"/>
      <c r="P764" s="81">
        <f t="shared" si="207"/>
        <v>0</v>
      </c>
      <c r="Q764" s="81">
        <f t="shared" si="209"/>
        <v>0</v>
      </c>
      <c r="R764" s="81">
        <f t="shared" si="208"/>
        <v>0</v>
      </c>
      <c r="S764" s="81">
        <f t="shared" si="210"/>
        <v>0</v>
      </c>
      <c r="U764" s="204"/>
      <c r="V764" s="205"/>
      <c r="W764" s="205"/>
      <c r="X764" s="205"/>
    </row>
    <row r="765" spans="1:25" ht="183" customHeight="1">
      <c r="A765" s="126" t="s">
        <v>33</v>
      </c>
      <c r="B765" s="28" t="s">
        <v>358</v>
      </c>
      <c r="C765" s="48" t="s">
        <v>16</v>
      </c>
      <c r="D765" s="49">
        <v>2</v>
      </c>
      <c r="E765" s="50">
        <v>15</v>
      </c>
      <c r="F765" s="49">
        <v>30</v>
      </c>
      <c r="G765" s="27"/>
      <c r="H765" s="12"/>
      <c r="I765" s="12"/>
      <c r="J765" s="12"/>
      <c r="K765" s="100"/>
      <c r="L765" s="101"/>
      <c r="M765" s="102"/>
      <c r="N765" s="103"/>
      <c r="O765" s="104"/>
      <c r="P765" s="81">
        <f t="shared" si="207"/>
        <v>0</v>
      </c>
      <c r="Q765" s="81">
        <f>ROUND(P765+P765*O765,2)</f>
        <v>0</v>
      </c>
      <c r="R765" s="81">
        <f t="shared" si="208"/>
        <v>0</v>
      </c>
      <c r="S765" s="81">
        <f>ROUND(R765+R765*O765,2)</f>
        <v>0</v>
      </c>
      <c r="U765" s="204"/>
      <c r="V765" s="205"/>
      <c r="W765" s="205"/>
      <c r="X765" s="205"/>
    </row>
    <row r="766" spans="1:25" ht="181.5" customHeight="1">
      <c r="A766" s="126" t="s">
        <v>58</v>
      </c>
      <c r="B766" s="28" t="s">
        <v>357</v>
      </c>
      <c r="C766" s="48" t="s">
        <v>16</v>
      </c>
      <c r="D766" s="49">
        <v>2</v>
      </c>
      <c r="E766" s="50">
        <v>15</v>
      </c>
      <c r="F766" s="49">
        <v>30</v>
      </c>
      <c r="G766" s="27"/>
      <c r="H766" s="12"/>
      <c r="I766" s="12"/>
      <c r="J766" s="12"/>
      <c r="K766" s="100"/>
      <c r="L766" s="101"/>
      <c r="M766" s="102"/>
      <c r="N766" s="103"/>
      <c r="O766" s="104"/>
      <c r="P766" s="81">
        <f t="shared" si="207"/>
        <v>0</v>
      </c>
      <c r="Q766" s="81">
        <f t="shared" ref="Q766:Q771" si="213">ROUND(P766+P766*O766,2)</f>
        <v>0</v>
      </c>
      <c r="R766" s="81">
        <f t="shared" si="208"/>
        <v>0</v>
      </c>
      <c r="S766" s="81">
        <f t="shared" ref="S766:S771" si="214">ROUND(R766+R766*O766,2)</f>
        <v>0</v>
      </c>
      <c r="U766" s="204"/>
      <c r="V766" s="205"/>
      <c r="W766" s="205"/>
      <c r="X766" s="205"/>
    </row>
    <row r="767" spans="1:25" ht="154.5" customHeight="1">
      <c r="A767" s="126" t="s">
        <v>59</v>
      </c>
      <c r="B767" s="28" t="s">
        <v>463</v>
      </c>
      <c r="C767" s="48" t="s">
        <v>16</v>
      </c>
      <c r="D767" s="49">
        <v>1</v>
      </c>
      <c r="E767" s="50">
        <v>3</v>
      </c>
      <c r="F767" s="49">
        <v>3</v>
      </c>
      <c r="G767" s="27"/>
      <c r="H767" s="12"/>
      <c r="I767" s="12"/>
      <c r="J767" s="12"/>
      <c r="K767" s="100"/>
      <c r="L767" s="101"/>
      <c r="M767" s="102"/>
      <c r="N767" s="103"/>
      <c r="O767" s="104"/>
      <c r="P767" s="81">
        <f t="shared" si="207"/>
        <v>0</v>
      </c>
      <c r="Q767" s="81">
        <f t="shared" si="213"/>
        <v>0</v>
      </c>
      <c r="R767" s="81">
        <f t="shared" si="208"/>
        <v>0</v>
      </c>
      <c r="S767" s="81">
        <f t="shared" si="214"/>
        <v>0</v>
      </c>
      <c r="U767" s="204"/>
      <c r="V767" s="205"/>
      <c r="W767" s="205"/>
      <c r="X767" s="205"/>
    </row>
    <row r="768" spans="1:25" ht="157.5" customHeight="1">
      <c r="A768" s="126" t="s">
        <v>60</v>
      </c>
      <c r="B768" s="28" t="s">
        <v>609</v>
      </c>
      <c r="C768" s="48" t="s">
        <v>16</v>
      </c>
      <c r="D768" s="49">
        <v>1</v>
      </c>
      <c r="E768" s="50">
        <v>3</v>
      </c>
      <c r="F768" s="49">
        <v>3</v>
      </c>
      <c r="G768" s="27"/>
      <c r="H768" s="12"/>
      <c r="I768" s="12"/>
      <c r="J768" s="12"/>
      <c r="K768" s="100"/>
      <c r="L768" s="101"/>
      <c r="M768" s="102"/>
      <c r="N768" s="103"/>
      <c r="O768" s="104"/>
      <c r="P768" s="81">
        <f t="shared" si="207"/>
        <v>0</v>
      </c>
      <c r="Q768" s="81">
        <f t="shared" si="213"/>
        <v>0</v>
      </c>
      <c r="R768" s="81">
        <f t="shared" si="208"/>
        <v>0</v>
      </c>
      <c r="S768" s="81">
        <f t="shared" si="214"/>
        <v>0</v>
      </c>
      <c r="U768" s="204"/>
      <c r="V768" s="205"/>
      <c r="W768" s="205"/>
      <c r="X768" s="205"/>
    </row>
    <row r="769" spans="1:25" ht="63.75">
      <c r="A769" s="126" t="s">
        <v>61</v>
      </c>
      <c r="B769" s="28" t="s">
        <v>464</v>
      </c>
      <c r="C769" s="48" t="s">
        <v>16</v>
      </c>
      <c r="D769" s="49">
        <v>2</v>
      </c>
      <c r="E769" s="50">
        <v>15</v>
      </c>
      <c r="F769" s="49">
        <v>30</v>
      </c>
      <c r="G769" s="27"/>
      <c r="H769" s="12"/>
      <c r="I769" s="12"/>
      <c r="J769" s="12"/>
      <c r="K769" s="100"/>
      <c r="L769" s="101"/>
      <c r="M769" s="102"/>
      <c r="N769" s="103"/>
      <c r="O769" s="104"/>
      <c r="P769" s="81">
        <f t="shared" si="207"/>
        <v>0</v>
      </c>
      <c r="Q769" s="81">
        <f t="shared" ref="Q769:Q770" si="215">ROUND(P769+P769*O769,2)</f>
        <v>0</v>
      </c>
      <c r="R769" s="81">
        <f t="shared" si="208"/>
        <v>0</v>
      </c>
      <c r="S769" s="81">
        <f t="shared" ref="S769:S770" si="216">ROUND(R769+R769*O769,2)</f>
        <v>0</v>
      </c>
      <c r="U769" s="204"/>
      <c r="V769" s="205"/>
      <c r="W769" s="205"/>
      <c r="X769" s="205"/>
    </row>
    <row r="770" spans="1:25" ht="63.75">
      <c r="A770" s="126" t="s">
        <v>62</v>
      </c>
      <c r="B770" s="28" t="s">
        <v>465</v>
      </c>
      <c r="C770" s="48" t="s">
        <v>16</v>
      </c>
      <c r="D770" s="49">
        <v>2</v>
      </c>
      <c r="E770" s="50">
        <v>15</v>
      </c>
      <c r="F770" s="49">
        <v>30</v>
      </c>
      <c r="G770" s="27"/>
      <c r="H770" s="12"/>
      <c r="I770" s="12"/>
      <c r="J770" s="12"/>
      <c r="K770" s="100"/>
      <c r="L770" s="101"/>
      <c r="M770" s="102"/>
      <c r="N770" s="103"/>
      <c r="O770" s="104"/>
      <c r="P770" s="81">
        <f t="shared" si="207"/>
        <v>0</v>
      </c>
      <c r="Q770" s="81">
        <f t="shared" si="215"/>
        <v>0</v>
      </c>
      <c r="R770" s="81">
        <f t="shared" si="208"/>
        <v>0</v>
      </c>
      <c r="S770" s="81">
        <f t="shared" si="216"/>
        <v>0</v>
      </c>
      <c r="U770" s="204"/>
      <c r="V770" s="205"/>
      <c r="W770" s="205"/>
      <c r="X770" s="205"/>
    </row>
    <row r="771" spans="1:25" ht="219.75" customHeight="1" thickBot="1">
      <c r="A771" s="126" t="s">
        <v>63</v>
      </c>
      <c r="B771" s="28" t="s">
        <v>359</v>
      </c>
      <c r="C771" s="48" t="s">
        <v>36</v>
      </c>
      <c r="D771" s="49">
        <v>480</v>
      </c>
      <c r="E771" s="50">
        <v>1200</v>
      </c>
      <c r="F771" s="49">
        <v>960</v>
      </c>
      <c r="G771" s="27"/>
      <c r="H771" s="12"/>
      <c r="I771" s="12"/>
      <c r="J771" s="12"/>
      <c r="K771" s="100"/>
      <c r="L771" s="101"/>
      <c r="M771" s="102"/>
      <c r="N771" s="103"/>
      <c r="O771" s="104"/>
      <c r="P771" s="81">
        <f t="shared" si="207"/>
        <v>0</v>
      </c>
      <c r="Q771" s="81">
        <f t="shared" si="213"/>
        <v>0</v>
      </c>
      <c r="R771" s="81">
        <f t="shared" si="208"/>
        <v>0</v>
      </c>
      <c r="S771" s="81">
        <f t="shared" si="214"/>
        <v>0</v>
      </c>
      <c r="U771" s="204"/>
      <c r="V771" s="205"/>
      <c r="W771" s="205"/>
      <c r="X771" s="205"/>
    </row>
    <row r="772" spans="1:25" ht="15.75" thickBot="1">
      <c r="A772" s="125"/>
      <c r="B772" s="117"/>
      <c r="C772" s="13"/>
      <c r="D772" s="13"/>
      <c r="E772" s="13"/>
      <c r="F772" s="13"/>
      <c r="G772" s="14"/>
      <c r="H772" s="14"/>
      <c r="I772" s="14"/>
      <c r="J772" s="14"/>
      <c r="K772" s="13"/>
      <c r="L772" s="13"/>
      <c r="M772" s="13"/>
      <c r="N772" s="14"/>
      <c r="O772" s="15" t="s">
        <v>18</v>
      </c>
      <c r="P772" s="82">
        <f>SUM(P758:P771)</f>
        <v>0</v>
      </c>
      <c r="Q772" s="82">
        <f>SUM(Q758:Q771)</f>
        <v>0</v>
      </c>
      <c r="R772" s="82">
        <f>SUM(R758:R771)</f>
        <v>0</v>
      </c>
      <c r="S772" s="83">
        <f>SUM(S758:S771)</f>
        <v>0</v>
      </c>
      <c r="U772" s="209"/>
      <c r="V772" s="210"/>
      <c r="W772" s="210"/>
      <c r="X772" s="210"/>
    </row>
    <row r="773" spans="1:25" ht="15.75" customHeight="1" thickBot="1">
      <c r="A773" s="9"/>
      <c r="B773" s="235" t="s">
        <v>348</v>
      </c>
      <c r="C773" s="235"/>
      <c r="D773" s="235"/>
      <c r="E773" s="235"/>
      <c r="F773" s="235"/>
      <c r="G773" s="235"/>
      <c r="H773" s="235"/>
      <c r="I773" s="235"/>
      <c r="J773" s="235"/>
      <c r="K773" s="235"/>
      <c r="L773" s="235"/>
      <c r="M773" s="235"/>
      <c r="N773" s="16"/>
      <c r="O773" s="17"/>
      <c r="P773" s="51"/>
      <c r="Q773" s="51"/>
      <c r="R773" s="51"/>
      <c r="S773" s="51"/>
    </row>
    <row r="774" spans="1:25" ht="15.75" thickBot="1">
      <c r="A774" s="9"/>
      <c r="B774" s="235"/>
      <c r="C774" s="235"/>
      <c r="D774" s="235"/>
      <c r="E774" s="235"/>
      <c r="F774" s="235"/>
      <c r="G774" s="235"/>
      <c r="H774" s="235"/>
      <c r="I774" s="235"/>
      <c r="J774" s="235"/>
      <c r="K774" s="235"/>
      <c r="L774" s="235"/>
      <c r="M774" s="235"/>
      <c r="N774" s="16"/>
      <c r="O774" s="13"/>
      <c r="P774" s="84"/>
      <c r="Q774" s="85" t="s">
        <v>24</v>
      </c>
      <c r="R774" s="86">
        <v>40</v>
      </c>
      <c r="S774" s="87"/>
    </row>
    <row r="775" spans="1:25" ht="39" thickBot="1">
      <c r="A775" s="9"/>
      <c r="B775" s="235"/>
      <c r="C775" s="235"/>
      <c r="D775" s="235"/>
      <c r="E775" s="235"/>
      <c r="F775" s="235"/>
      <c r="G775" s="235"/>
      <c r="H775" s="235"/>
      <c r="I775" s="235"/>
      <c r="J775" s="235"/>
      <c r="K775" s="235"/>
      <c r="L775" s="235"/>
      <c r="M775" s="235"/>
      <c r="N775" s="16"/>
      <c r="O775" s="13"/>
      <c r="P775" s="88" t="s">
        <v>19</v>
      </c>
      <c r="Q775" s="88" t="s">
        <v>20</v>
      </c>
      <c r="R775" s="89" t="s">
        <v>13</v>
      </c>
      <c r="S775" s="88" t="s">
        <v>21</v>
      </c>
    </row>
    <row r="776" spans="1:25" ht="15.75" thickBot="1">
      <c r="A776" s="9"/>
      <c r="B776" s="235"/>
      <c r="C776" s="235"/>
      <c r="D776" s="235"/>
      <c r="E776" s="235"/>
      <c r="F776" s="235"/>
      <c r="G776" s="235"/>
      <c r="H776" s="235"/>
      <c r="I776" s="235"/>
      <c r="J776" s="235"/>
      <c r="K776" s="235"/>
      <c r="L776" s="235"/>
      <c r="M776" s="235"/>
      <c r="N776" s="16"/>
      <c r="O776" s="13"/>
      <c r="P776" s="90">
        <f>P772</f>
        <v>0</v>
      </c>
      <c r="Q776" s="69">
        <f>Q772</f>
        <v>0</v>
      </c>
      <c r="R776" s="69">
        <f>R772</f>
        <v>0</v>
      </c>
      <c r="S776" s="70">
        <f>S772</f>
        <v>0</v>
      </c>
    </row>
    <row r="777" spans="1:25">
      <c r="P777" s="52"/>
      <c r="Q777" s="52"/>
      <c r="R777" s="52"/>
      <c r="S777" s="52"/>
    </row>
    <row r="778" spans="1:25">
      <c r="P778" s="52"/>
      <c r="Q778" s="52"/>
      <c r="R778" s="52"/>
      <c r="S778" s="52"/>
    </row>
    <row r="779" spans="1:25">
      <c r="P779" s="52"/>
      <c r="Q779" s="52"/>
      <c r="R779" s="52"/>
      <c r="S779" s="52"/>
    </row>
    <row r="780" spans="1:25">
      <c r="P780" s="52"/>
      <c r="Q780" s="52"/>
      <c r="R780" s="52"/>
      <c r="S780" s="52"/>
    </row>
    <row r="781" spans="1:25" s="1" customFormat="1">
      <c r="A781" s="115"/>
      <c r="B781" s="115"/>
      <c r="C781" s="72"/>
      <c r="D781" s="73" t="s">
        <v>22</v>
      </c>
      <c r="E781" s="73"/>
      <c r="F781" s="74"/>
      <c r="G781" s="115"/>
      <c r="H781" s="115"/>
      <c r="I781" s="115"/>
      <c r="J781" s="115"/>
      <c r="K781" s="2"/>
      <c r="L781" s="3"/>
      <c r="M781" s="4" t="s">
        <v>23</v>
      </c>
      <c r="N781" s="3"/>
      <c r="O781" s="5"/>
      <c r="P781" s="91"/>
      <c r="Q781" s="91"/>
      <c r="R781" s="91"/>
      <c r="S781" s="91"/>
      <c r="U781" s="204"/>
      <c r="V781" s="205"/>
      <c r="W781" s="205"/>
      <c r="X781" s="205"/>
      <c r="Y781" s="205"/>
    </row>
    <row r="782" spans="1:25" ht="55.5" customHeight="1" thickBot="1">
      <c r="A782" s="123" t="s">
        <v>0</v>
      </c>
      <c r="B782" s="116" t="s">
        <v>1</v>
      </c>
      <c r="C782" s="75" t="s">
        <v>2</v>
      </c>
      <c r="D782" s="76" t="s">
        <v>3</v>
      </c>
      <c r="E782" s="76" t="s">
        <v>4</v>
      </c>
      <c r="F782" s="77" t="s">
        <v>5</v>
      </c>
      <c r="G782" s="123" t="s">
        <v>6</v>
      </c>
      <c r="H782" s="131" t="s">
        <v>648</v>
      </c>
      <c r="I782" s="132" t="s">
        <v>7</v>
      </c>
      <c r="J782" s="132" t="s">
        <v>8</v>
      </c>
      <c r="K782" s="6" t="s">
        <v>632</v>
      </c>
      <c r="L782" s="7" t="s">
        <v>630</v>
      </c>
      <c r="M782" s="7" t="s">
        <v>631</v>
      </c>
      <c r="N782" s="8" t="s">
        <v>9</v>
      </c>
      <c r="O782" s="6" t="s">
        <v>10</v>
      </c>
      <c r="P782" s="78" t="s">
        <v>11</v>
      </c>
      <c r="Q782" s="78" t="s">
        <v>12</v>
      </c>
      <c r="R782" s="79" t="s">
        <v>13</v>
      </c>
      <c r="S782" s="79" t="s">
        <v>14</v>
      </c>
      <c r="T782" s="9"/>
      <c r="U782" s="211"/>
    </row>
    <row r="783" spans="1:25" ht="15.75" thickBot="1">
      <c r="A783" s="59" t="s">
        <v>24</v>
      </c>
      <c r="B783" s="60">
        <v>41</v>
      </c>
      <c r="C783" s="11"/>
      <c r="D783" s="11"/>
      <c r="E783" s="11"/>
      <c r="F783" s="11"/>
      <c r="G783" s="62"/>
      <c r="H783" s="62"/>
      <c r="I783" s="62"/>
      <c r="J783" s="62"/>
      <c r="K783" s="11"/>
      <c r="L783" s="11"/>
      <c r="M783" s="11"/>
      <c r="N783" s="11"/>
      <c r="O783" s="11"/>
      <c r="P783" s="47"/>
      <c r="Q783" s="47"/>
      <c r="R783" s="47"/>
      <c r="S783" s="80"/>
    </row>
    <row r="784" spans="1:25" ht="292.5" customHeight="1">
      <c r="A784" s="126" t="s">
        <v>15</v>
      </c>
      <c r="B784" s="28" t="s">
        <v>466</v>
      </c>
      <c r="C784" s="48" t="s">
        <v>16</v>
      </c>
      <c r="D784" s="49">
        <v>10</v>
      </c>
      <c r="E784" s="50">
        <v>100</v>
      </c>
      <c r="F784" s="49">
        <v>300</v>
      </c>
      <c r="G784" s="27"/>
      <c r="H784" s="12"/>
      <c r="I784" s="12"/>
      <c r="J784" s="12"/>
      <c r="K784" s="100"/>
      <c r="L784" s="101"/>
      <c r="M784" s="102"/>
      <c r="N784" s="103"/>
      <c r="O784" s="104"/>
      <c r="P784" s="81">
        <f>ROUND(N784*L784,2)</f>
        <v>0</v>
      </c>
      <c r="Q784" s="81">
        <f t="shared" ref="Q784:Q785" si="217">ROUND(P784+P784*O784,2)</f>
        <v>0</v>
      </c>
      <c r="R784" s="81">
        <f>ROUND(M784*N784,2)</f>
        <v>0</v>
      </c>
      <c r="S784" s="81">
        <f t="shared" ref="S784:S785" si="218">ROUND(R784+R784*O784,2)</f>
        <v>0</v>
      </c>
      <c r="U784" s="204"/>
      <c r="V784" s="205"/>
      <c r="W784" s="205"/>
      <c r="X784" s="205"/>
    </row>
    <row r="785" spans="1:25" ht="395.25" customHeight="1" thickBot="1">
      <c r="A785" s="126" t="s">
        <v>17</v>
      </c>
      <c r="B785" s="28" t="s">
        <v>467</v>
      </c>
      <c r="C785" s="48" t="s">
        <v>16</v>
      </c>
      <c r="D785" s="49">
        <v>30</v>
      </c>
      <c r="E785" s="50">
        <v>300</v>
      </c>
      <c r="F785" s="49">
        <v>300</v>
      </c>
      <c r="G785" s="27"/>
      <c r="H785" s="12"/>
      <c r="I785" s="12"/>
      <c r="J785" s="12"/>
      <c r="K785" s="100"/>
      <c r="L785" s="101"/>
      <c r="M785" s="102"/>
      <c r="N785" s="103"/>
      <c r="O785" s="104"/>
      <c r="P785" s="81">
        <f>ROUND(N785*L785,2)</f>
        <v>0</v>
      </c>
      <c r="Q785" s="81">
        <f t="shared" si="217"/>
        <v>0</v>
      </c>
      <c r="R785" s="81">
        <f>ROUND(M785*N785,2)</f>
        <v>0</v>
      </c>
      <c r="S785" s="81">
        <f t="shared" si="218"/>
        <v>0</v>
      </c>
      <c r="U785" s="204"/>
      <c r="V785" s="205"/>
      <c r="W785" s="205"/>
      <c r="X785" s="205"/>
    </row>
    <row r="786" spans="1:25" ht="15.75" thickBot="1">
      <c r="A786" s="125"/>
      <c r="B786" s="117"/>
      <c r="C786" s="13"/>
      <c r="D786" s="13"/>
      <c r="E786" s="13"/>
      <c r="F786" s="13"/>
      <c r="G786" s="14"/>
      <c r="H786" s="14"/>
      <c r="I786" s="14"/>
      <c r="J786" s="14"/>
      <c r="K786" s="13"/>
      <c r="L786" s="13"/>
      <c r="M786" s="13"/>
      <c r="N786" s="14"/>
      <c r="O786" s="15" t="s">
        <v>18</v>
      </c>
      <c r="P786" s="82">
        <f>SUM(P784:P785)</f>
        <v>0</v>
      </c>
      <c r="Q786" s="82">
        <f>SUM(Q784:Q785)</f>
        <v>0</v>
      </c>
      <c r="R786" s="82">
        <f>SUM(R784:R785)</f>
        <v>0</v>
      </c>
      <c r="S786" s="83">
        <f>SUM(S784:S785)</f>
        <v>0</v>
      </c>
      <c r="U786" s="209"/>
      <c r="V786" s="210"/>
      <c r="W786" s="210"/>
      <c r="X786" s="210"/>
    </row>
    <row r="787" spans="1:25" ht="15.75" customHeight="1" thickBot="1">
      <c r="A787" s="9"/>
      <c r="B787" s="235" t="s">
        <v>348</v>
      </c>
      <c r="C787" s="235"/>
      <c r="D787" s="235"/>
      <c r="E787" s="235"/>
      <c r="F787" s="235"/>
      <c r="G787" s="235"/>
      <c r="H787" s="235"/>
      <c r="I787" s="235"/>
      <c r="J787" s="235"/>
      <c r="K787" s="235"/>
      <c r="L787" s="235"/>
      <c r="M787" s="235"/>
      <c r="N787" s="16"/>
      <c r="O787" s="17"/>
      <c r="P787" s="51"/>
      <c r="Q787" s="51"/>
      <c r="R787" s="51"/>
      <c r="S787" s="51"/>
    </row>
    <row r="788" spans="1:25" ht="15.75" thickBot="1">
      <c r="A788" s="9"/>
      <c r="B788" s="235"/>
      <c r="C788" s="235"/>
      <c r="D788" s="235"/>
      <c r="E788" s="235"/>
      <c r="F788" s="235"/>
      <c r="G788" s="235"/>
      <c r="H788" s="235"/>
      <c r="I788" s="235"/>
      <c r="J788" s="235"/>
      <c r="K788" s="235"/>
      <c r="L788" s="235"/>
      <c r="M788" s="235"/>
      <c r="N788" s="16"/>
      <c r="O788" s="13"/>
      <c r="P788" s="84"/>
      <c r="Q788" s="85" t="s">
        <v>24</v>
      </c>
      <c r="R788" s="86">
        <v>41</v>
      </c>
      <c r="S788" s="87"/>
    </row>
    <row r="789" spans="1:25" ht="39" thickBot="1">
      <c r="A789" s="9"/>
      <c r="B789" s="235"/>
      <c r="C789" s="235"/>
      <c r="D789" s="235"/>
      <c r="E789" s="235"/>
      <c r="F789" s="235"/>
      <c r="G789" s="235"/>
      <c r="H789" s="235"/>
      <c r="I789" s="235"/>
      <c r="J789" s="235"/>
      <c r="K789" s="235"/>
      <c r="L789" s="235"/>
      <c r="M789" s="235"/>
      <c r="N789" s="16"/>
      <c r="O789" s="13"/>
      <c r="P789" s="88" t="s">
        <v>19</v>
      </c>
      <c r="Q789" s="88" t="s">
        <v>20</v>
      </c>
      <c r="R789" s="89" t="s">
        <v>13</v>
      </c>
      <c r="S789" s="88" t="s">
        <v>21</v>
      </c>
    </row>
    <row r="790" spans="1:25" ht="15.75" thickBot="1">
      <c r="A790" s="9"/>
      <c r="B790" s="235"/>
      <c r="C790" s="235"/>
      <c r="D790" s="235"/>
      <c r="E790" s="235"/>
      <c r="F790" s="235"/>
      <c r="G790" s="235"/>
      <c r="H790" s="235"/>
      <c r="I790" s="235"/>
      <c r="J790" s="235"/>
      <c r="K790" s="235"/>
      <c r="L790" s="235"/>
      <c r="M790" s="235"/>
      <c r="N790" s="16"/>
      <c r="O790" s="13"/>
      <c r="P790" s="90">
        <f>P786</f>
        <v>0</v>
      </c>
      <c r="Q790" s="69">
        <f>Q786</f>
        <v>0</v>
      </c>
      <c r="R790" s="69">
        <f>R786</f>
        <v>0</v>
      </c>
      <c r="S790" s="70">
        <f>S786</f>
        <v>0</v>
      </c>
    </row>
    <row r="791" spans="1:25">
      <c r="P791" s="52"/>
      <c r="Q791" s="52"/>
      <c r="R791" s="52"/>
      <c r="S791" s="52"/>
    </row>
    <row r="792" spans="1:25">
      <c r="P792" s="52"/>
      <c r="Q792" s="52"/>
      <c r="R792" s="52"/>
      <c r="S792" s="52"/>
    </row>
    <row r="793" spans="1:25">
      <c r="P793" s="52"/>
      <c r="Q793" s="52"/>
      <c r="R793" s="52"/>
      <c r="S793" s="52"/>
    </row>
    <row r="794" spans="1:25">
      <c r="P794" s="52"/>
      <c r="Q794" s="52"/>
      <c r="R794" s="52"/>
      <c r="S794" s="52"/>
    </row>
    <row r="795" spans="1:25" s="1" customFormat="1">
      <c r="A795" s="115"/>
      <c r="B795" s="115"/>
      <c r="C795" s="72"/>
      <c r="D795" s="73" t="s">
        <v>22</v>
      </c>
      <c r="E795" s="73"/>
      <c r="F795" s="74"/>
      <c r="G795" s="115"/>
      <c r="H795" s="115"/>
      <c r="I795" s="115"/>
      <c r="J795" s="115"/>
      <c r="K795" s="2"/>
      <c r="L795" s="3"/>
      <c r="M795" s="4" t="s">
        <v>23</v>
      </c>
      <c r="N795" s="3"/>
      <c r="O795" s="5"/>
      <c r="P795" s="91"/>
      <c r="Q795" s="91"/>
      <c r="R795" s="91"/>
      <c r="S795" s="91"/>
      <c r="U795" s="204"/>
      <c r="V795" s="205"/>
      <c r="W795" s="205"/>
      <c r="X795" s="205"/>
      <c r="Y795" s="205"/>
    </row>
    <row r="796" spans="1:25" ht="54.75" customHeight="1" thickBot="1">
      <c r="A796" s="123" t="s">
        <v>0</v>
      </c>
      <c r="B796" s="116" t="s">
        <v>1</v>
      </c>
      <c r="C796" s="75" t="s">
        <v>2</v>
      </c>
      <c r="D796" s="76" t="s">
        <v>3</v>
      </c>
      <c r="E796" s="76" t="s">
        <v>4</v>
      </c>
      <c r="F796" s="77" t="s">
        <v>5</v>
      </c>
      <c r="G796" s="123" t="s">
        <v>6</v>
      </c>
      <c r="H796" s="131" t="s">
        <v>648</v>
      </c>
      <c r="I796" s="132" t="s">
        <v>7</v>
      </c>
      <c r="J796" s="132" t="s">
        <v>8</v>
      </c>
      <c r="K796" s="6" t="s">
        <v>632</v>
      </c>
      <c r="L796" s="7" t="s">
        <v>630</v>
      </c>
      <c r="M796" s="7" t="s">
        <v>631</v>
      </c>
      <c r="N796" s="8" t="s">
        <v>9</v>
      </c>
      <c r="O796" s="6" t="s">
        <v>10</v>
      </c>
      <c r="P796" s="78" t="s">
        <v>11</v>
      </c>
      <c r="Q796" s="78" t="s">
        <v>12</v>
      </c>
      <c r="R796" s="79" t="s">
        <v>13</v>
      </c>
      <c r="S796" s="79" t="s">
        <v>14</v>
      </c>
      <c r="T796" s="9"/>
      <c r="U796" s="211"/>
    </row>
    <row r="797" spans="1:25" ht="15.75" thickBot="1">
      <c r="A797" s="59" t="s">
        <v>24</v>
      </c>
      <c r="B797" s="60">
        <v>42</v>
      </c>
      <c r="C797" s="11"/>
      <c r="D797" s="11"/>
      <c r="E797" s="11"/>
      <c r="F797" s="11"/>
      <c r="G797" s="62"/>
      <c r="H797" s="62"/>
      <c r="I797" s="62"/>
      <c r="J797" s="62"/>
      <c r="K797" s="11"/>
      <c r="L797" s="11"/>
      <c r="M797" s="11"/>
      <c r="N797" s="11"/>
      <c r="O797" s="11"/>
      <c r="P797" s="47"/>
      <c r="Q797" s="47"/>
      <c r="R797" s="47"/>
      <c r="S797" s="80"/>
    </row>
    <row r="798" spans="1:25" ht="63.75">
      <c r="A798" s="126" t="s">
        <v>15</v>
      </c>
      <c r="B798" s="28" t="s">
        <v>145</v>
      </c>
      <c r="C798" s="48" t="s">
        <v>16</v>
      </c>
      <c r="D798" s="49">
        <v>20</v>
      </c>
      <c r="E798" s="50">
        <v>70</v>
      </c>
      <c r="F798" s="49">
        <v>70</v>
      </c>
      <c r="G798" s="27"/>
      <c r="H798" s="12"/>
      <c r="I798" s="12"/>
      <c r="J798" s="12"/>
      <c r="K798" s="100"/>
      <c r="L798" s="101"/>
      <c r="M798" s="102"/>
      <c r="N798" s="103"/>
      <c r="O798" s="104"/>
      <c r="P798" s="81">
        <f t="shared" ref="P798:P807" si="219">ROUND(N798*L798,2)</f>
        <v>0</v>
      </c>
      <c r="Q798" s="81">
        <f>ROUND(P798+P798*O798,2)</f>
        <v>0</v>
      </c>
      <c r="R798" s="81">
        <f t="shared" ref="R798:R807" si="220">ROUND(M798*N798,2)</f>
        <v>0</v>
      </c>
      <c r="S798" s="81">
        <f>ROUND(R798+R798*O798,2)</f>
        <v>0</v>
      </c>
      <c r="U798" s="204"/>
      <c r="V798" s="205"/>
      <c r="W798" s="205"/>
      <c r="X798" s="205"/>
    </row>
    <row r="799" spans="1:25" ht="280.5">
      <c r="A799" s="126" t="s">
        <v>17</v>
      </c>
      <c r="B799" s="28" t="s">
        <v>146</v>
      </c>
      <c r="C799" s="48" t="s">
        <v>16</v>
      </c>
      <c r="D799" s="49">
        <v>10</v>
      </c>
      <c r="E799" s="50">
        <v>40</v>
      </c>
      <c r="F799" s="49">
        <v>80</v>
      </c>
      <c r="G799" s="27"/>
      <c r="H799" s="12"/>
      <c r="I799" s="12"/>
      <c r="J799" s="12"/>
      <c r="K799" s="100"/>
      <c r="L799" s="101"/>
      <c r="M799" s="102"/>
      <c r="N799" s="103"/>
      <c r="O799" s="104"/>
      <c r="P799" s="81">
        <f t="shared" si="219"/>
        <v>0</v>
      </c>
      <c r="Q799" s="81">
        <f t="shared" ref="Q799:Q802" si="221">ROUND(P799+P799*O799,2)</f>
        <v>0</v>
      </c>
      <c r="R799" s="81">
        <f t="shared" si="220"/>
        <v>0</v>
      </c>
      <c r="S799" s="81">
        <f t="shared" ref="S799:S802" si="222">ROUND(R799+R799*O799,2)</f>
        <v>0</v>
      </c>
      <c r="U799" s="204"/>
      <c r="V799" s="205"/>
      <c r="W799" s="205"/>
      <c r="X799" s="205"/>
    </row>
    <row r="800" spans="1:25" ht="157.5" customHeight="1">
      <c r="A800" s="126" t="s">
        <v>25</v>
      </c>
      <c r="B800" s="28" t="s">
        <v>147</v>
      </c>
      <c r="C800" s="48" t="s">
        <v>16</v>
      </c>
      <c r="D800" s="49">
        <v>50</v>
      </c>
      <c r="E800" s="50">
        <v>300</v>
      </c>
      <c r="F800" s="49">
        <v>300</v>
      </c>
      <c r="G800" s="27"/>
      <c r="H800" s="12"/>
      <c r="I800" s="12"/>
      <c r="J800" s="12"/>
      <c r="K800" s="100"/>
      <c r="L800" s="101"/>
      <c r="M800" s="102"/>
      <c r="N800" s="103"/>
      <c r="O800" s="104"/>
      <c r="P800" s="81">
        <f t="shared" si="219"/>
        <v>0</v>
      </c>
      <c r="Q800" s="81">
        <f t="shared" si="221"/>
        <v>0</v>
      </c>
      <c r="R800" s="81">
        <f t="shared" si="220"/>
        <v>0</v>
      </c>
      <c r="S800" s="81">
        <f t="shared" si="222"/>
        <v>0</v>
      </c>
      <c r="U800" s="204"/>
      <c r="V800" s="205"/>
      <c r="W800" s="205"/>
      <c r="X800" s="205"/>
    </row>
    <row r="801" spans="1:24" ht="83.25" customHeight="1">
      <c r="A801" s="126" t="s">
        <v>29</v>
      </c>
      <c r="B801" s="28" t="s">
        <v>148</v>
      </c>
      <c r="C801" s="48" t="s">
        <v>16</v>
      </c>
      <c r="D801" s="49">
        <v>50</v>
      </c>
      <c r="E801" s="50">
        <v>500</v>
      </c>
      <c r="F801" s="49">
        <v>400</v>
      </c>
      <c r="G801" s="27"/>
      <c r="H801" s="12"/>
      <c r="I801" s="12"/>
      <c r="J801" s="12"/>
      <c r="K801" s="100"/>
      <c r="L801" s="101"/>
      <c r="M801" s="102"/>
      <c r="N801" s="103"/>
      <c r="O801" s="104"/>
      <c r="P801" s="81">
        <f t="shared" si="219"/>
        <v>0</v>
      </c>
      <c r="Q801" s="81">
        <f t="shared" si="221"/>
        <v>0</v>
      </c>
      <c r="R801" s="81">
        <f t="shared" si="220"/>
        <v>0</v>
      </c>
      <c r="S801" s="81">
        <f t="shared" si="222"/>
        <v>0</v>
      </c>
      <c r="U801" s="204"/>
      <c r="V801" s="205"/>
      <c r="W801" s="205"/>
      <c r="X801" s="205"/>
    </row>
    <row r="802" spans="1:24" ht="187.5" customHeight="1">
      <c r="A802" s="126" t="s">
        <v>30</v>
      </c>
      <c r="B802" s="28" t="s">
        <v>149</v>
      </c>
      <c r="C802" s="48" t="s">
        <v>16</v>
      </c>
      <c r="D802" s="49">
        <v>50</v>
      </c>
      <c r="E802" s="50">
        <v>400</v>
      </c>
      <c r="F802" s="49">
        <v>300</v>
      </c>
      <c r="G802" s="27"/>
      <c r="H802" s="12"/>
      <c r="I802" s="12"/>
      <c r="J802" s="12"/>
      <c r="K802" s="100"/>
      <c r="L802" s="101"/>
      <c r="M802" s="102"/>
      <c r="N802" s="103"/>
      <c r="O802" s="104"/>
      <c r="P802" s="81">
        <f t="shared" si="219"/>
        <v>0</v>
      </c>
      <c r="Q802" s="81">
        <f t="shared" si="221"/>
        <v>0</v>
      </c>
      <c r="R802" s="81">
        <f t="shared" si="220"/>
        <v>0</v>
      </c>
      <c r="S802" s="81">
        <f t="shared" si="222"/>
        <v>0</v>
      </c>
      <c r="U802" s="204"/>
      <c r="V802" s="205"/>
      <c r="W802" s="205"/>
      <c r="X802" s="205"/>
    </row>
    <row r="803" spans="1:24" ht="181.5" customHeight="1">
      <c r="A803" s="126" t="s">
        <v>31</v>
      </c>
      <c r="B803" s="28" t="s">
        <v>150</v>
      </c>
      <c r="C803" s="48" t="s">
        <v>16</v>
      </c>
      <c r="D803" s="49">
        <v>50</v>
      </c>
      <c r="E803" s="50">
        <v>150</v>
      </c>
      <c r="F803" s="49">
        <v>150</v>
      </c>
      <c r="G803" s="27"/>
      <c r="H803" s="12"/>
      <c r="I803" s="12"/>
      <c r="J803" s="12"/>
      <c r="K803" s="100"/>
      <c r="L803" s="101"/>
      <c r="M803" s="102"/>
      <c r="N803" s="103"/>
      <c r="O803" s="104"/>
      <c r="P803" s="81">
        <f t="shared" si="219"/>
        <v>0</v>
      </c>
      <c r="Q803" s="81">
        <f>ROUND(P803+P803*O803,2)</f>
        <v>0</v>
      </c>
      <c r="R803" s="81">
        <f t="shared" si="220"/>
        <v>0</v>
      </c>
      <c r="S803" s="81">
        <f>ROUND(R803+R803*O803,2)</f>
        <v>0</v>
      </c>
      <c r="U803" s="204"/>
      <c r="V803" s="205"/>
      <c r="W803" s="205"/>
      <c r="X803" s="205"/>
    </row>
    <row r="804" spans="1:24" ht="150.75" customHeight="1">
      <c r="A804" s="126" t="s">
        <v>32</v>
      </c>
      <c r="B804" s="28" t="s">
        <v>151</v>
      </c>
      <c r="C804" s="48" t="s">
        <v>16</v>
      </c>
      <c r="D804" s="49">
        <v>120</v>
      </c>
      <c r="E804" s="50">
        <v>400</v>
      </c>
      <c r="F804" s="49">
        <v>320</v>
      </c>
      <c r="G804" s="27"/>
      <c r="H804" s="12"/>
      <c r="I804" s="12"/>
      <c r="J804" s="12"/>
      <c r="K804" s="100"/>
      <c r="L804" s="101"/>
      <c r="M804" s="102"/>
      <c r="N804" s="103"/>
      <c r="O804" s="104"/>
      <c r="P804" s="81">
        <f t="shared" si="219"/>
        <v>0</v>
      </c>
      <c r="Q804" s="81">
        <f t="shared" ref="Q804:Q806" si="223">ROUND(P804+P804*O804,2)</f>
        <v>0</v>
      </c>
      <c r="R804" s="81">
        <f t="shared" si="220"/>
        <v>0</v>
      </c>
      <c r="S804" s="81">
        <f t="shared" ref="S804:S806" si="224">ROUND(R804+R804*O804,2)</f>
        <v>0</v>
      </c>
      <c r="U804" s="204"/>
      <c r="V804" s="205"/>
      <c r="W804" s="205"/>
      <c r="X804" s="205"/>
    </row>
    <row r="805" spans="1:24" ht="171" customHeight="1">
      <c r="A805" s="126" t="s">
        <v>33</v>
      </c>
      <c r="B805" s="28" t="s">
        <v>152</v>
      </c>
      <c r="C805" s="48" t="s">
        <v>16</v>
      </c>
      <c r="D805" s="49">
        <v>5</v>
      </c>
      <c r="E805" s="50">
        <v>30</v>
      </c>
      <c r="F805" s="49">
        <v>60</v>
      </c>
      <c r="G805" s="27"/>
      <c r="H805" s="12"/>
      <c r="I805" s="12"/>
      <c r="J805" s="12"/>
      <c r="K805" s="100"/>
      <c r="L805" s="101"/>
      <c r="M805" s="102"/>
      <c r="N805" s="103"/>
      <c r="O805" s="104"/>
      <c r="P805" s="81">
        <f t="shared" si="219"/>
        <v>0</v>
      </c>
      <c r="Q805" s="81">
        <f t="shared" si="223"/>
        <v>0</v>
      </c>
      <c r="R805" s="81">
        <f t="shared" si="220"/>
        <v>0</v>
      </c>
      <c r="S805" s="81">
        <f t="shared" si="224"/>
        <v>0</v>
      </c>
      <c r="U805" s="204"/>
      <c r="V805" s="205"/>
      <c r="W805" s="205"/>
      <c r="X805" s="205"/>
    </row>
    <row r="806" spans="1:24" ht="150.75" customHeight="1">
      <c r="A806" s="126" t="s">
        <v>58</v>
      </c>
      <c r="B806" s="28" t="s">
        <v>153</v>
      </c>
      <c r="C806" s="48" t="s">
        <v>16</v>
      </c>
      <c r="D806" s="49">
        <v>10</v>
      </c>
      <c r="E806" s="50">
        <v>60</v>
      </c>
      <c r="F806" s="49">
        <v>100</v>
      </c>
      <c r="G806" s="27"/>
      <c r="H806" s="12"/>
      <c r="I806" s="12"/>
      <c r="J806" s="12"/>
      <c r="K806" s="100"/>
      <c r="L806" s="101"/>
      <c r="M806" s="102"/>
      <c r="N806" s="103"/>
      <c r="O806" s="104"/>
      <c r="P806" s="81">
        <f t="shared" si="219"/>
        <v>0</v>
      </c>
      <c r="Q806" s="81">
        <f t="shared" si="223"/>
        <v>0</v>
      </c>
      <c r="R806" s="81">
        <f t="shared" si="220"/>
        <v>0</v>
      </c>
      <c r="S806" s="81">
        <f t="shared" si="224"/>
        <v>0</v>
      </c>
      <c r="U806" s="204"/>
      <c r="V806" s="205"/>
      <c r="W806" s="205"/>
      <c r="X806" s="205"/>
    </row>
    <row r="807" spans="1:24" ht="66" customHeight="1" thickBot="1">
      <c r="A807" s="126" t="s">
        <v>59</v>
      </c>
      <c r="B807" s="28" t="s">
        <v>506</v>
      </c>
      <c r="C807" s="48" t="s">
        <v>16</v>
      </c>
      <c r="D807" s="49">
        <v>100</v>
      </c>
      <c r="E807" s="50">
        <v>1500</v>
      </c>
      <c r="F807" s="49">
        <v>1500</v>
      </c>
      <c r="G807" s="27"/>
      <c r="H807" s="12"/>
      <c r="I807" s="12"/>
      <c r="J807" s="12"/>
      <c r="K807" s="100"/>
      <c r="L807" s="101"/>
      <c r="M807" s="102"/>
      <c r="N807" s="103"/>
      <c r="O807" s="104"/>
      <c r="P807" s="81">
        <f t="shared" si="219"/>
        <v>0</v>
      </c>
      <c r="Q807" s="81">
        <f t="shared" ref="Q807" si="225">ROUND(P807+P807*O807,2)</f>
        <v>0</v>
      </c>
      <c r="R807" s="81">
        <f t="shared" si="220"/>
        <v>0</v>
      </c>
      <c r="S807" s="81">
        <f t="shared" ref="S807" si="226">ROUND(R807+R807*O807,2)</f>
        <v>0</v>
      </c>
      <c r="U807" s="204"/>
      <c r="V807" s="205"/>
      <c r="W807" s="205"/>
      <c r="X807" s="205"/>
    </row>
    <row r="808" spans="1:24" ht="15.75" thickBot="1">
      <c r="A808" s="125"/>
      <c r="B808" s="117"/>
      <c r="C808" s="13"/>
      <c r="D808" s="13"/>
      <c r="E808" s="13"/>
      <c r="F808" s="13"/>
      <c r="G808" s="14"/>
      <c r="H808" s="14"/>
      <c r="I808" s="14"/>
      <c r="J808" s="14"/>
      <c r="K808" s="13"/>
      <c r="L808" s="13"/>
      <c r="M808" s="13"/>
      <c r="N808" s="14"/>
      <c r="O808" s="15" t="s">
        <v>18</v>
      </c>
      <c r="P808" s="82">
        <f>SUM(P798:P807)</f>
        <v>0</v>
      </c>
      <c r="Q808" s="82">
        <f>SUM(Q798:Q807)</f>
        <v>0</v>
      </c>
      <c r="R808" s="82">
        <f>SUM(R798:R807)</f>
        <v>0</v>
      </c>
      <c r="S808" s="83">
        <f>SUM(S798:S807)</f>
        <v>0</v>
      </c>
      <c r="U808" s="209"/>
      <c r="V808" s="210"/>
      <c r="W808" s="210"/>
      <c r="X808" s="210"/>
    </row>
    <row r="809" spans="1:24" ht="15.75" customHeight="1" thickBot="1">
      <c r="A809" s="9"/>
      <c r="B809" s="235" t="s">
        <v>348</v>
      </c>
      <c r="C809" s="235"/>
      <c r="D809" s="235"/>
      <c r="E809" s="235"/>
      <c r="F809" s="235"/>
      <c r="G809" s="235"/>
      <c r="H809" s="235"/>
      <c r="I809" s="235"/>
      <c r="J809" s="235"/>
      <c r="K809" s="235"/>
      <c r="L809" s="235"/>
      <c r="M809" s="235"/>
      <c r="N809" s="16"/>
      <c r="O809" s="17"/>
      <c r="P809" s="51"/>
      <c r="Q809" s="51"/>
      <c r="R809" s="51"/>
      <c r="S809" s="51"/>
    </row>
    <row r="810" spans="1:24" ht="15.75" thickBot="1">
      <c r="A810" s="9"/>
      <c r="B810" s="235"/>
      <c r="C810" s="235"/>
      <c r="D810" s="235"/>
      <c r="E810" s="235"/>
      <c r="F810" s="235"/>
      <c r="G810" s="235"/>
      <c r="H810" s="235"/>
      <c r="I810" s="235"/>
      <c r="J810" s="235"/>
      <c r="K810" s="235"/>
      <c r="L810" s="235"/>
      <c r="M810" s="235"/>
      <c r="N810" s="16"/>
      <c r="O810" s="13"/>
      <c r="P810" s="84"/>
      <c r="Q810" s="85" t="s">
        <v>24</v>
      </c>
      <c r="R810" s="86">
        <v>42</v>
      </c>
      <c r="S810" s="87"/>
    </row>
    <row r="811" spans="1:24" ht="39" thickBot="1">
      <c r="A811" s="9"/>
      <c r="B811" s="235"/>
      <c r="C811" s="235"/>
      <c r="D811" s="235"/>
      <c r="E811" s="235"/>
      <c r="F811" s="235"/>
      <c r="G811" s="235"/>
      <c r="H811" s="235"/>
      <c r="I811" s="235"/>
      <c r="J811" s="235"/>
      <c r="K811" s="235"/>
      <c r="L811" s="235"/>
      <c r="M811" s="235"/>
      <c r="N811" s="16"/>
      <c r="O811" s="13"/>
      <c r="P811" s="88" t="s">
        <v>19</v>
      </c>
      <c r="Q811" s="88" t="s">
        <v>20</v>
      </c>
      <c r="R811" s="89" t="s">
        <v>13</v>
      </c>
      <c r="S811" s="88" t="s">
        <v>21</v>
      </c>
    </row>
    <row r="812" spans="1:24" ht="15.75" thickBot="1">
      <c r="A812" s="9"/>
      <c r="B812" s="235"/>
      <c r="C812" s="235"/>
      <c r="D812" s="235"/>
      <c r="E812" s="235"/>
      <c r="F812" s="235"/>
      <c r="G812" s="235"/>
      <c r="H812" s="235"/>
      <c r="I812" s="235"/>
      <c r="J812" s="235"/>
      <c r="K812" s="235"/>
      <c r="L812" s="235"/>
      <c r="M812" s="235"/>
      <c r="N812" s="16"/>
      <c r="O812" s="13"/>
      <c r="P812" s="90">
        <f>P808</f>
        <v>0</v>
      </c>
      <c r="Q812" s="69">
        <f>Q808</f>
        <v>0</v>
      </c>
      <c r="R812" s="69">
        <f>R808</f>
        <v>0</v>
      </c>
      <c r="S812" s="70">
        <f>S808</f>
        <v>0</v>
      </c>
    </row>
    <row r="813" spans="1:24">
      <c r="P813" s="52"/>
      <c r="Q813" s="52"/>
      <c r="R813" s="52"/>
      <c r="S813" s="52"/>
    </row>
    <row r="814" spans="1:24">
      <c r="P814" s="52"/>
      <c r="Q814" s="52"/>
      <c r="R814" s="52"/>
      <c r="S814" s="52"/>
    </row>
    <row r="815" spans="1:24">
      <c r="P815" s="52"/>
      <c r="Q815" s="52"/>
      <c r="R815" s="52"/>
      <c r="S815" s="52"/>
    </row>
    <row r="816" spans="1:24">
      <c r="P816" s="52"/>
      <c r="Q816" s="52"/>
      <c r="R816" s="52"/>
      <c r="S816" s="52"/>
    </row>
    <row r="817" spans="1:25" s="1" customFormat="1">
      <c r="A817" s="115"/>
      <c r="B817" s="115"/>
      <c r="C817" s="72"/>
      <c r="D817" s="73" t="s">
        <v>22</v>
      </c>
      <c r="E817" s="73"/>
      <c r="F817" s="74"/>
      <c r="G817" s="115"/>
      <c r="H817" s="115"/>
      <c r="I817" s="115"/>
      <c r="J817" s="115"/>
      <c r="K817" s="2"/>
      <c r="L817" s="3"/>
      <c r="M817" s="4" t="s">
        <v>23</v>
      </c>
      <c r="N817" s="3"/>
      <c r="O817" s="5"/>
      <c r="P817" s="91"/>
      <c r="Q817" s="91"/>
      <c r="R817" s="91"/>
      <c r="S817" s="91"/>
      <c r="U817" s="204"/>
      <c r="V817" s="205"/>
      <c r="W817" s="205"/>
      <c r="X817" s="205"/>
      <c r="Y817" s="205"/>
    </row>
    <row r="818" spans="1:25" ht="60" customHeight="1" thickBot="1">
      <c r="A818" s="123" t="s">
        <v>0</v>
      </c>
      <c r="B818" s="116" t="s">
        <v>1</v>
      </c>
      <c r="C818" s="75" t="s">
        <v>2</v>
      </c>
      <c r="D818" s="76" t="s">
        <v>3</v>
      </c>
      <c r="E818" s="76" t="s">
        <v>4</v>
      </c>
      <c r="F818" s="77" t="s">
        <v>5</v>
      </c>
      <c r="G818" s="123" t="s">
        <v>6</v>
      </c>
      <c r="H818" s="131" t="s">
        <v>648</v>
      </c>
      <c r="I818" s="132" t="s">
        <v>7</v>
      </c>
      <c r="J818" s="132" t="s">
        <v>8</v>
      </c>
      <c r="K818" s="6" t="s">
        <v>632</v>
      </c>
      <c r="L818" s="7" t="s">
        <v>630</v>
      </c>
      <c r="M818" s="7" t="s">
        <v>631</v>
      </c>
      <c r="N818" s="8" t="s">
        <v>9</v>
      </c>
      <c r="O818" s="6" t="s">
        <v>10</v>
      </c>
      <c r="P818" s="78" t="s">
        <v>11</v>
      </c>
      <c r="Q818" s="78" t="s">
        <v>12</v>
      </c>
      <c r="R818" s="79" t="s">
        <v>13</v>
      </c>
      <c r="S818" s="79" t="s">
        <v>14</v>
      </c>
      <c r="T818" s="9"/>
      <c r="U818" s="211"/>
    </row>
    <row r="819" spans="1:25" ht="15.75" thickBot="1">
      <c r="A819" s="59" t="s">
        <v>24</v>
      </c>
      <c r="B819" s="60">
        <v>43</v>
      </c>
      <c r="C819" s="11"/>
      <c r="D819" s="11"/>
      <c r="E819" s="11"/>
      <c r="F819" s="11"/>
      <c r="G819" s="62"/>
      <c r="H819" s="62"/>
      <c r="I819" s="62"/>
      <c r="J819" s="62"/>
      <c r="K819" s="11"/>
      <c r="L819" s="11"/>
      <c r="M819" s="11"/>
      <c r="N819" s="11"/>
      <c r="O819" s="11"/>
      <c r="P819" s="47"/>
      <c r="Q819" s="47"/>
      <c r="R819" s="47"/>
      <c r="S819" s="80"/>
    </row>
    <row r="820" spans="1:25" ht="25.5">
      <c r="A820" s="126" t="s">
        <v>15</v>
      </c>
      <c r="B820" s="28" t="s">
        <v>154</v>
      </c>
      <c r="C820" s="48" t="s">
        <v>16</v>
      </c>
      <c r="D820" s="49">
        <v>200</v>
      </c>
      <c r="E820" s="50">
        <v>500</v>
      </c>
      <c r="F820" s="49">
        <v>400</v>
      </c>
      <c r="G820" s="27"/>
      <c r="H820" s="12"/>
      <c r="I820" s="12"/>
      <c r="J820" s="12"/>
      <c r="K820" s="100"/>
      <c r="L820" s="101"/>
      <c r="M820" s="102"/>
      <c r="N820" s="103"/>
      <c r="O820" s="104"/>
      <c r="P820" s="81">
        <f>ROUND(N820*L820,2)</f>
        <v>0</v>
      </c>
      <c r="Q820" s="81">
        <f t="shared" ref="Q820" si="227">ROUND(P820+P820*O820,2)</f>
        <v>0</v>
      </c>
      <c r="R820" s="81">
        <f>ROUND(M820*N820,2)</f>
        <v>0</v>
      </c>
      <c r="S820" s="81">
        <f t="shared" ref="S820" si="228">ROUND(R820+R820*O820,2)</f>
        <v>0</v>
      </c>
      <c r="U820" s="204"/>
      <c r="V820" s="205"/>
      <c r="W820" s="205"/>
      <c r="X820" s="205"/>
    </row>
    <row r="821" spans="1:25" ht="39" thickBot="1">
      <c r="A821" s="126" t="s">
        <v>17</v>
      </c>
      <c r="B821" s="28" t="s">
        <v>158</v>
      </c>
      <c r="C821" s="48" t="s">
        <v>16</v>
      </c>
      <c r="D821" s="49">
        <v>5</v>
      </c>
      <c r="E821" s="50">
        <v>30</v>
      </c>
      <c r="F821" s="49">
        <v>30</v>
      </c>
      <c r="G821" s="27"/>
      <c r="H821" s="12"/>
      <c r="I821" s="12"/>
      <c r="J821" s="12"/>
      <c r="K821" s="100"/>
      <c r="L821" s="101"/>
      <c r="M821" s="102"/>
      <c r="N821" s="103"/>
      <c r="O821" s="104"/>
      <c r="P821" s="81">
        <f>ROUND(N821*L821,2)</f>
        <v>0</v>
      </c>
      <c r="Q821" s="81">
        <f t="shared" ref="Q821" si="229">ROUND(P821+P821*O821,2)</f>
        <v>0</v>
      </c>
      <c r="R821" s="81">
        <f>ROUND(M821*N821,2)</f>
        <v>0</v>
      </c>
      <c r="S821" s="81">
        <f t="shared" ref="S821" si="230">ROUND(R821+R821*O821,2)</f>
        <v>0</v>
      </c>
      <c r="U821" s="204"/>
      <c r="V821" s="205"/>
      <c r="W821" s="205"/>
      <c r="X821" s="205"/>
    </row>
    <row r="822" spans="1:25" ht="15.75" thickBot="1">
      <c r="A822" s="125"/>
      <c r="B822" s="117"/>
      <c r="C822" s="13"/>
      <c r="D822" s="13"/>
      <c r="E822" s="13"/>
      <c r="F822" s="13"/>
      <c r="G822" s="14"/>
      <c r="H822" s="14"/>
      <c r="I822" s="14"/>
      <c r="J822" s="14"/>
      <c r="K822" s="13"/>
      <c r="L822" s="13"/>
      <c r="M822" s="13"/>
      <c r="N822" s="14"/>
      <c r="O822" s="15" t="s">
        <v>18</v>
      </c>
      <c r="P822" s="82">
        <f>SUM(P820:P821)</f>
        <v>0</v>
      </c>
      <c r="Q822" s="82">
        <f>SUM(Q820:Q821)</f>
        <v>0</v>
      </c>
      <c r="R822" s="82">
        <f>SUM(R820:R821)</f>
        <v>0</v>
      </c>
      <c r="S822" s="83">
        <f>SUM(S820:S821)</f>
        <v>0</v>
      </c>
      <c r="U822" s="209"/>
      <c r="V822" s="210"/>
      <c r="W822" s="210"/>
      <c r="X822" s="210"/>
    </row>
    <row r="823" spans="1:25" ht="15.75" customHeight="1" thickBot="1">
      <c r="A823" s="9"/>
      <c r="B823" s="235" t="s">
        <v>348</v>
      </c>
      <c r="C823" s="235"/>
      <c r="D823" s="235"/>
      <c r="E823" s="235"/>
      <c r="F823" s="235"/>
      <c r="G823" s="235"/>
      <c r="H823" s="235"/>
      <c r="I823" s="235"/>
      <c r="J823" s="235"/>
      <c r="K823" s="235"/>
      <c r="L823" s="235"/>
      <c r="M823" s="235"/>
      <c r="N823" s="16"/>
      <c r="O823" s="17"/>
      <c r="P823" s="51"/>
      <c r="Q823" s="51"/>
      <c r="R823" s="51"/>
      <c r="S823" s="51"/>
    </row>
    <row r="824" spans="1:25" ht="15.75" thickBot="1">
      <c r="A824" s="9"/>
      <c r="B824" s="235"/>
      <c r="C824" s="235"/>
      <c r="D824" s="235"/>
      <c r="E824" s="235"/>
      <c r="F824" s="235"/>
      <c r="G824" s="235"/>
      <c r="H824" s="235"/>
      <c r="I824" s="235"/>
      <c r="J824" s="235"/>
      <c r="K824" s="235"/>
      <c r="L824" s="235"/>
      <c r="M824" s="235"/>
      <c r="N824" s="16"/>
      <c r="O824" s="13"/>
      <c r="P824" s="84"/>
      <c r="Q824" s="85" t="s">
        <v>24</v>
      </c>
      <c r="R824" s="86">
        <v>43</v>
      </c>
      <c r="S824" s="87"/>
    </row>
    <row r="825" spans="1:25" ht="39" thickBot="1">
      <c r="A825" s="9"/>
      <c r="B825" s="235"/>
      <c r="C825" s="235"/>
      <c r="D825" s="235"/>
      <c r="E825" s="235"/>
      <c r="F825" s="235"/>
      <c r="G825" s="235"/>
      <c r="H825" s="235"/>
      <c r="I825" s="235"/>
      <c r="J825" s="235"/>
      <c r="K825" s="235"/>
      <c r="L825" s="235"/>
      <c r="M825" s="235"/>
      <c r="N825" s="16"/>
      <c r="O825" s="13"/>
      <c r="P825" s="88" t="s">
        <v>19</v>
      </c>
      <c r="Q825" s="88" t="s">
        <v>20</v>
      </c>
      <c r="R825" s="89" t="s">
        <v>13</v>
      </c>
      <c r="S825" s="88" t="s">
        <v>21</v>
      </c>
    </row>
    <row r="826" spans="1:25" ht="15.75" thickBot="1">
      <c r="A826" s="9"/>
      <c r="B826" s="235"/>
      <c r="C826" s="235"/>
      <c r="D826" s="235"/>
      <c r="E826" s="235"/>
      <c r="F826" s="235"/>
      <c r="G826" s="235"/>
      <c r="H826" s="235"/>
      <c r="I826" s="235"/>
      <c r="J826" s="235"/>
      <c r="K826" s="235"/>
      <c r="L826" s="235"/>
      <c r="M826" s="235"/>
      <c r="N826" s="16"/>
      <c r="O826" s="13"/>
      <c r="P826" s="90">
        <f>P822</f>
        <v>0</v>
      </c>
      <c r="Q826" s="69">
        <f>Q822</f>
        <v>0</v>
      </c>
      <c r="R826" s="69">
        <f>R822</f>
        <v>0</v>
      </c>
      <c r="S826" s="70">
        <f>S822</f>
        <v>0</v>
      </c>
    </row>
    <row r="827" spans="1:25">
      <c r="P827" s="52"/>
      <c r="Q827" s="52"/>
      <c r="R827" s="52"/>
      <c r="S827" s="52"/>
    </row>
    <row r="828" spans="1:25">
      <c r="P828" s="52"/>
      <c r="Q828" s="52"/>
      <c r="R828" s="52"/>
      <c r="S828" s="52"/>
    </row>
    <row r="829" spans="1:25">
      <c r="P829" s="52"/>
      <c r="Q829" s="52"/>
      <c r="R829" s="52"/>
      <c r="S829" s="52"/>
    </row>
    <row r="830" spans="1:25">
      <c r="P830" s="52"/>
      <c r="Q830" s="52"/>
      <c r="R830" s="52"/>
      <c r="S830" s="52"/>
    </row>
    <row r="831" spans="1:25" s="1" customFormat="1">
      <c r="A831" s="115"/>
      <c r="B831" s="115"/>
      <c r="C831" s="72"/>
      <c r="D831" s="73" t="s">
        <v>22</v>
      </c>
      <c r="E831" s="73"/>
      <c r="F831" s="74"/>
      <c r="G831" s="115"/>
      <c r="H831" s="115"/>
      <c r="I831" s="115"/>
      <c r="J831" s="115"/>
      <c r="K831" s="2"/>
      <c r="L831" s="3"/>
      <c r="M831" s="4" t="s">
        <v>23</v>
      </c>
      <c r="N831" s="3"/>
      <c r="O831" s="5"/>
      <c r="P831" s="91"/>
      <c r="Q831" s="91"/>
      <c r="R831" s="91"/>
      <c r="S831" s="91"/>
      <c r="U831" s="204"/>
      <c r="V831" s="205"/>
      <c r="W831" s="205"/>
      <c r="X831" s="205"/>
      <c r="Y831" s="205"/>
    </row>
    <row r="832" spans="1:25" ht="57" customHeight="1" thickBot="1">
      <c r="A832" s="123" t="s">
        <v>0</v>
      </c>
      <c r="B832" s="116" t="s">
        <v>1</v>
      </c>
      <c r="C832" s="75" t="s">
        <v>2</v>
      </c>
      <c r="D832" s="76" t="s">
        <v>3</v>
      </c>
      <c r="E832" s="76" t="s">
        <v>4</v>
      </c>
      <c r="F832" s="77" t="s">
        <v>5</v>
      </c>
      <c r="G832" s="123" t="s">
        <v>6</v>
      </c>
      <c r="H832" s="131" t="s">
        <v>648</v>
      </c>
      <c r="I832" s="132" t="s">
        <v>7</v>
      </c>
      <c r="J832" s="132" t="s">
        <v>8</v>
      </c>
      <c r="K832" s="6" t="s">
        <v>632</v>
      </c>
      <c r="L832" s="7" t="s">
        <v>630</v>
      </c>
      <c r="M832" s="7" t="s">
        <v>631</v>
      </c>
      <c r="N832" s="8" t="s">
        <v>9</v>
      </c>
      <c r="O832" s="6" t="s">
        <v>10</v>
      </c>
      <c r="P832" s="78" t="s">
        <v>11</v>
      </c>
      <c r="Q832" s="78" t="s">
        <v>12</v>
      </c>
      <c r="R832" s="79" t="s">
        <v>13</v>
      </c>
      <c r="S832" s="79" t="s">
        <v>14</v>
      </c>
      <c r="T832" s="9"/>
      <c r="U832" s="211"/>
    </row>
    <row r="833" spans="1:25" ht="15.75" thickBot="1">
      <c r="A833" s="59" t="s">
        <v>24</v>
      </c>
      <c r="B833" s="60">
        <v>44</v>
      </c>
      <c r="C833" s="11"/>
      <c r="D833" s="11"/>
      <c r="E833" s="11"/>
      <c r="F833" s="11"/>
      <c r="G833" s="62"/>
      <c r="H833" s="62"/>
      <c r="I833" s="62"/>
      <c r="J833" s="62"/>
      <c r="K833" s="11"/>
      <c r="L833" s="11"/>
      <c r="M833" s="11"/>
      <c r="N833" s="11"/>
      <c r="O833" s="11"/>
      <c r="P833" s="47"/>
      <c r="Q833" s="47"/>
      <c r="R833" s="47"/>
      <c r="S833" s="80"/>
    </row>
    <row r="834" spans="1:25" ht="245.25" customHeight="1">
      <c r="A834" s="126" t="s">
        <v>15</v>
      </c>
      <c r="B834" s="28" t="s">
        <v>507</v>
      </c>
      <c r="C834" s="48" t="s">
        <v>16</v>
      </c>
      <c r="D834" s="49">
        <v>600</v>
      </c>
      <c r="E834" s="50">
        <v>1500</v>
      </c>
      <c r="F834" s="49">
        <v>1200</v>
      </c>
      <c r="G834" s="27"/>
      <c r="H834" s="12"/>
      <c r="I834" s="12"/>
      <c r="J834" s="12"/>
      <c r="K834" s="100"/>
      <c r="L834" s="101"/>
      <c r="M834" s="102"/>
      <c r="N834" s="103"/>
      <c r="O834" s="104"/>
      <c r="P834" s="81">
        <f>ROUND(N834*L834,2)</f>
        <v>0</v>
      </c>
      <c r="Q834" s="81">
        <f t="shared" ref="Q834" si="231">ROUND(P834+P834*O834,2)</f>
        <v>0</v>
      </c>
      <c r="R834" s="81">
        <f>ROUND(M834*N834,2)</f>
        <v>0</v>
      </c>
      <c r="S834" s="81">
        <f t="shared" ref="S834" si="232">ROUND(R834+R834*O834,2)</f>
        <v>0</v>
      </c>
      <c r="U834" s="204"/>
      <c r="V834" s="205"/>
      <c r="W834" s="205"/>
      <c r="X834" s="205"/>
    </row>
    <row r="835" spans="1:25" ht="85.5" customHeight="1">
      <c r="A835" s="126" t="s">
        <v>17</v>
      </c>
      <c r="B835" s="28" t="s">
        <v>508</v>
      </c>
      <c r="C835" s="48" t="s">
        <v>16</v>
      </c>
      <c r="D835" s="49">
        <v>120</v>
      </c>
      <c r="E835" s="50">
        <v>300</v>
      </c>
      <c r="F835" s="49">
        <v>240</v>
      </c>
      <c r="G835" s="27"/>
      <c r="H835" s="12"/>
      <c r="I835" s="12"/>
      <c r="J835" s="12"/>
      <c r="K835" s="100"/>
      <c r="L835" s="101"/>
      <c r="M835" s="102"/>
      <c r="N835" s="103"/>
      <c r="O835" s="104"/>
      <c r="P835" s="81">
        <f>ROUND(N835*L835,2)</f>
        <v>0</v>
      </c>
      <c r="Q835" s="81">
        <f t="shared" ref="Q835:Q837" si="233">ROUND(P835+P835*O835,2)</f>
        <v>0</v>
      </c>
      <c r="R835" s="81">
        <f>ROUND(M835*N835,2)</f>
        <v>0</v>
      </c>
      <c r="S835" s="81">
        <f t="shared" ref="S835:S837" si="234">ROUND(R835+R835*O835,2)</f>
        <v>0</v>
      </c>
      <c r="U835" s="204"/>
      <c r="V835" s="205"/>
      <c r="W835" s="205"/>
      <c r="X835" s="205"/>
    </row>
    <row r="836" spans="1:25" ht="76.5">
      <c r="A836" s="126" t="s">
        <v>25</v>
      </c>
      <c r="B836" s="28" t="s">
        <v>509</v>
      </c>
      <c r="C836" s="48" t="s">
        <v>16</v>
      </c>
      <c r="D836" s="49">
        <v>880</v>
      </c>
      <c r="E836" s="50">
        <v>2200</v>
      </c>
      <c r="F836" s="49">
        <v>1760</v>
      </c>
      <c r="G836" s="27"/>
      <c r="H836" s="12"/>
      <c r="I836" s="12"/>
      <c r="J836" s="12"/>
      <c r="K836" s="100"/>
      <c r="L836" s="101"/>
      <c r="M836" s="102"/>
      <c r="N836" s="103"/>
      <c r="O836" s="104"/>
      <c r="P836" s="81">
        <f>ROUND(N836*L836,2)</f>
        <v>0</v>
      </c>
      <c r="Q836" s="81">
        <f t="shared" si="233"/>
        <v>0</v>
      </c>
      <c r="R836" s="81">
        <f>ROUND(M836*N836,2)</f>
        <v>0</v>
      </c>
      <c r="S836" s="81">
        <f t="shared" si="234"/>
        <v>0</v>
      </c>
      <c r="U836" s="204"/>
      <c r="V836" s="205"/>
      <c r="W836" s="205"/>
      <c r="X836" s="205"/>
    </row>
    <row r="837" spans="1:25" ht="76.5">
      <c r="A837" s="126" t="s">
        <v>29</v>
      </c>
      <c r="B837" s="28" t="s">
        <v>510</v>
      </c>
      <c r="C837" s="48" t="s">
        <v>16</v>
      </c>
      <c r="D837" s="49">
        <v>3600</v>
      </c>
      <c r="E837" s="50">
        <v>9000</v>
      </c>
      <c r="F837" s="49">
        <v>7200</v>
      </c>
      <c r="G837" s="27"/>
      <c r="H837" s="12"/>
      <c r="I837" s="12"/>
      <c r="J837" s="12"/>
      <c r="K837" s="100"/>
      <c r="L837" s="101"/>
      <c r="M837" s="102"/>
      <c r="N837" s="103"/>
      <c r="O837" s="104"/>
      <c r="P837" s="81">
        <f>ROUND(N837*L837,2)</f>
        <v>0</v>
      </c>
      <c r="Q837" s="81">
        <f t="shared" si="233"/>
        <v>0</v>
      </c>
      <c r="R837" s="81">
        <f>ROUND(M837*N837,2)</f>
        <v>0</v>
      </c>
      <c r="S837" s="81">
        <f t="shared" si="234"/>
        <v>0</v>
      </c>
      <c r="U837" s="204"/>
      <c r="V837" s="205"/>
      <c r="W837" s="205"/>
      <c r="X837" s="205"/>
    </row>
    <row r="838" spans="1:25" ht="39" thickBot="1">
      <c r="A838" s="126" t="s">
        <v>30</v>
      </c>
      <c r="B838" s="28" t="s">
        <v>511</v>
      </c>
      <c r="C838" s="48" t="s">
        <v>16</v>
      </c>
      <c r="D838" s="49">
        <v>200</v>
      </c>
      <c r="E838" s="50">
        <v>500</v>
      </c>
      <c r="F838" s="49">
        <v>400</v>
      </c>
      <c r="G838" s="27"/>
      <c r="H838" s="12"/>
      <c r="I838" s="12"/>
      <c r="J838" s="12"/>
      <c r="K838" s="100"/>
      <c r="L838" s="101"/>
      <c r="M838" s="102"/>
      <c r="N838" s="103"/>
      <c r="O838" s="104"/>
      <c r="P838" s="81">
        <f>ROUND(N838*L838,2)</f>
        <v>0</v>
      </c>
      <c r="Q838" s="81">
        <f t="shared" ref="Q838" si="235">ROUND(P838+P838*O838,2)</f>
        <v>0</v>
      </c>
      <c r="R838" s="81">
        <f>ROUND(M838*N838,2)</f>
        <v>0</v>
      </c>
      <c r="S838" s="81">
        <f t="shared" ref="S838" si="236">ROUND(R838+R838*O838,2)</f>
        <v>0</v>
      </c>
      <c r="U838" s="204"/>
      <c r="V838" s="205"/>
      <c r="W838" s="205"/>
      <c r="X838" s="205"/>
    </row>
    <row r="839" spans="1:25" ht="15.75" thickBot="1">
      <c r="A839" s="125"/>
      <c r="B839" s="117"/>
      <c r="C839" s="13"/>
      <c r="D839" s="13"/>
      <c r="E839" s="13"/>
      <c r="F839" s="13"/>
      <c r="G839" s="14"/>
      <c r="H839" s="14"/>
      <c r="I839" s="14"/>
      <c r="J839" s="14"/>
      <c r="K839" s="13"/>
      <c r="L839" s="13"/>
      <c r="M839" s="13"/>
      <c r="N839" s="14"/>
      <c r="O839" s="15" t="s">
        <v>18</v>
      </c>
      <c r="P839" s="82">
        <f>SUM(P834:P838)</f>
        <v>0</v>
      </c>
      <c r="Q839" s="82">
        <f>SUM(Q834:Q838)</f>
        <v>0</v>
      </c>
      <c r="R839" s="82">
        <f>SUM(R834:R838)</f>
        <v>0</v>
      </c>
      <c r="S839" s="83">
        <f>SUM(S834:S838)</f>
        <v>0</v>
      </c>
      <c r="U839" s="209"/>
      <c r="V839" s="210"/>
      <c r="W839" s="210"/>
      <c r="X839" s="210"/>
    </row>
    <row r="840" spans="1:25" ht="15.75" customHeight="1" thickBot="1">
      <c r="A840" s="9"/>
      <c r="B840" s="235" t="s">
        <v>348</v>
      </c>
      <c r="C840" s="235"/>
      <c r="D840" s="235"/>
      <c r="E840" s="235"/>
      <c r="F840" s="235"/>
      <c r="G840" s="235"/>
      <c r="H840" s="235"/>
      <c r="I840" s="235"/>
      <c r="J840" s="235"/>
      <c r="K840" s="235"/>
      <c r="L840" s="235"/>
      <c r="M840" s="235"/>
      <c r="N840" s="16"/>
      <c r="O840" s="17"/>
      <c r="P840" s="51"/>
      <c r="Q840" s="51"/>
      <c r="R840" s="51"/>
      <c r="S840" s="51"/>
    </row>
    <row r="841" spans="1:25" ht="15.75" thickBot="1">
      <c r="A841" s="9"/>
      <c r="B841" s="235"/>
      <c r="C841" s="235"/>
      <c r="D841" s="235"/>
      <c r="E841" s="235"/>
      <c r="F841" s="235"/>
      <c r="G841" s="235"/>
      <c r="H841" s="235"/>
      <c r="I841" s="235"/>
      <c r="J841" s="235"/>
      <c r="K841" s="235"/>
      <c r="L841" s="235"/>
      <c r="M841" s="235"/>
      <c r="N841" s="16"/>
      <c r="O841" s="13"/>
      <c r="P841" s="84"/>
      <c r="Q841" s="85" t="s">
        <v>24</v>
      </c>
      <c r="R841" s="86">
        <v>44</v>
      </c>
      <c r="S841" s="87"/>
    </row>
    <row r="842" spans="1:25" ht="39" thickBot="1">
      <c r="A842" s="9"/>
      <c r="B842" s="235"/>
      <c r="C842" s="235"/>
      <c r="D842" s="235"/>
      <c r="E842" s="235"/>
      <c r="F842" s="235"/>
      <c r="G842" s="235"/>
      <c r="H842" s="235"/>
      <c r="I842" s="235"/>
      <c r="J842" s="235"/>
      <c r="K842" s="235"/>
      <c r="L842" s="235"/>
      <c r="M842" s="235"/>
      <c r="N842" s="16"/>
      <c r="O842" s="13"/>
      <c r="P842" s="88" t="s">
        <v>19</v>
      </c>
      <c r="Q842" s="88" t="s">
        <v>20</v>
      </c>
      <c r="R842" s="89" t="s">
        <v>13</v>
      </c>
      <c r="S842" s="88" t="s">
        <v>21</v>
      </c>
    </row>
    <row r="843" spans="1:25" ht="15.75" thickBot="1">
      <c r="A843" s="9"/>
      <c r="B843" s="235"/>
      <c r="C843" s="235"/>
      <c r="D843" s="235"/>
      <c r="E843" s="235"/>
      <c r="F843" s="235"/>
      <c r="G843" s="235"/>
      <c r="H843" s="235"/>
      <c r="I843" s="235"/>
      <c r="J843" s="235"/>
      <c r="K843" s="235"/>
      <c r="L843" s="235"/>
      <c r="M843" s="235"/>
      <c r="N843" s="16"/>
      <c r="O843" s="13"/>
      <c r="P843" s="90">
        <f>P839</f>
        <v>0</v>
      </c>
      <c r="Q843" s="69">
        <f>Q839</f>
        <v>0</v>
      </c>
      <c r="R843" s="69">
        <f>R839</f>
        <v>0</v>
      </c>
      <c r="S843" s="70">
        <f>S839</f>
        <v>0</v>
      </c>
    </row>
    <row r="844" spans="1:25">
      <c r="P844" s="52"/>
      <c r="Q844" s="52"/>
      <c r="R844" s="52"/>
      <c r="S844" s="52"/>
    </row>
    <row r="845" spans="1:25">
      <c r="P845" s="52"/>
      <c r="Q845" s="52"/>
      <c r="R845" s="52"/>
      <c r="S845" s="52"/>
    </row>
    <row r="846" spans="1:25">
      <c r="P846" s="52"/>
      <c r="Q846" s="52"/>
      <c r="R846" s="52"/>
      <c r="S846" s="52"/>
    </row>
    <row r="847" spans="1:25">
      <c r="P847" s="52"/>
      <c r="Q847" s="52"/>
      <c r="R847" s="52"/>
      <c r="S847" s="52"/>
    </row>
    <row r="848" spans="1:25" s="1" customFormat="1">
      <c r="A848" s="115"/>
      <c r="B848" s="115"/>
      <c r="C848" s="72"/>
      <c r="D848" s="73" t="s">
        <v>22</v>
      </c>
      <c r="E848" s="73"/>
      <c r="F848" s="74"/>
      <c r="G848" s="115"/>
      <c r="H848" s="115"/>
      <c r="I848" s="115"/>
      <c r="J848" s="115"/>
      <c r="K848" s="2"/>
      <c r="L848" s="3"/>
      <c r="M848" s="4" t="s">
        <v>23</v>
      </c>
      <c r="N848" s="3"/>
      <c r="O848" s="5"/>
      <c r="P848" s="91"/>
      <c r="Q848" s="91"/>
      <c r="R848" s="91"/>
      <c r="S848" s="91"/>
      <c r="U848" s="204"/>
      <c r="V848" s="205"/>
      <c r="W848" s="205"/>
      <c r="X848" s="205"/>
      <c r="Y848" s="205"/>
    </row>
    <row r="849" spans="1:25" ht="57" customHeight="1" thickBot="1">
      <c r="A849" s="123" t="s">
        <v>0</v>
      </c>
      <c r="B849" s="116" t="s">
        <v>1</v>
      </c>
      <c r="C849" s="75" t="s">
        <v>2</v>
      </c>
      <c r="D849" s="76" t="s">
        <v>3</v>
      </c>
      <c r="E849" s="76" t="s">
        <v>4</v>
      </c>
      <c r="F849" s="77" t="s">
        <v>5</v>
      </c>
      <c r="G849" s="123" t="s">
        <v>6</v>
      </c>
      <c r="H849" s="131" t="s">
        <v>648</v>
      </c>
      <c r="I849" s="132" t="s">
        <v>7</v>
      </c>
      <c r="J849" s="132" t="s">
        <v>8</v>
      </c>
      <c r="K849" s="6" t="s">
        <v>632</v>
      </c>
      <c r="L849" s="7" t="s">
        <v>630</v>
      </c>
      <c r="M849" s="7" t="s">
        <v>631</v>
      </c>
      <c r="N849" s="8" t="s">
        <v>9</v>
      </c>
      <c r="O849" s="6" t="s">
        <v>10</v>
      </c>
      <c r="P849" s="78" t="s">
        <v>11</v>
      </c>
      <c r="Q849" s="78" t="s">
        <v>12</v>
      </c>
      <c r="R849" s="79" t="s">
        <v>13</v>
      </c>
      <c r="S849" s="79" t="s">
        <v>14</v>
      </c>
      <c r="T849" s="9"/>
      <c r="U849" s="211"/>
    </row>
    <row r="850" spans="1:25" ht="15.75" thickBot="1">
      <c r="A850" s="59" t="s">
        <v>24</v>
      </c>
      <c r="B850" s="60">
        <v>45</v>
      </c>
      <c r="C850" s="11"/>
      <c r="D850" s="11"/>
      <c r="E850" s="11"/>
      <c r="F850" s="11"/>
      <c r="G850" s="62"/>
      <c r="H850" s="62"/>
      <c r="I850" s="62"/>
      <c r="J850" s="62"/>
      <c r="K850" s="11"/>
      <c r="L850" s="11"/>
      <c r="M850" s="11"/>
      <c r="N850" s="11"/>
      <c r="O850" s="11"/>
      <c r="P850" s="47"/>
      <c r="Q850" s="47"/>
      <c r="R850" s="47"/>
      <c r="S850" s="80"/>
    </row>
    <row r="851" spans="1:25" ht="66.75" customHeight="1">
      <c r="A851" s="126" t="s">
        <v>15</v>
      </c>
      <c r="B851" s="28" t="s">
        <v>157</v>
      </c>
      <c r="C851" s="48" t="s">
        <v>16</v>
      </c>
      <c r="D851" s="49">
        <v>1240</v>
      </c>
      <c r="E851" s="50">
        <v>3100</v>
      </c>
      <c r="F851" s="49">
        <v>2480</v>
      </c>
      <c r="G851" s="27"/>
      <c r="H851" s="12"/>
      <c r="I851" s="12"/>
      <c r="J851" s="12"/>
      <c r="K851" s="100"/>
      <c r="L851" s="101"/>
      <c r="M851" s="102"/>
      <c r="N851" s="103"/>
      <c r="O851" s="104"/>
      <c r="P851" s="81">
        <f>ROUND(N851*L851,2)</f>
        <v>0</v>
      </c>
      <c r="Q851" s="81">
        <f t="shared" ref="Q851:Q853" si="237">ROUND(P851+P851*O851,2)</f>
        <v>0</v>
      </c>
      <c r="R851" s="81">
        <f>ROUND(M851*N851,2)</f>
        <v>0</v>
      </c>
      <c r="S851" s="81">
        <f t="shared" ref="S851:S853" si="238">ROUND(R851+R851*O851,2)</f>
        <v>0</v>
      </c>
      <c r="U851" s="204"/>
      <c r="V851" s="205"/>
      <c r="W851" s="205"/>
      <c r="X851" s="205"/>
    </row>
    <row r="852" spans="1:25" ht="58.5" customHeight="1">
      <c r="A852" s="126" t="s">
        <v>17</v>
      </c>
      <c r="B852" s="28" t="s">
        <v>155</v>
      </c>
      <c r="C852" s="48" t="s">
        <v>16</v>
      </c>
      <c r="D852" s="49">
        <v>640</v>
      </c>
      <c r="E852" s="50">
        <v>1600</v>
      </c>
      <c r="F852" s="49">
        <v>1280</v>
      </c>
      <c r="G852" s="27"/>
      <c r="H852" s="12"/>
      <c r="I852" s="12"/>
      <c r="J852" s="12"/>
      <c r="K852" s="100"/>
      <c r="L852" s="101"/>
      <c r="M852" s="102"/>
      <c r="N852" s="103"/>
      <c r="O852" s="104"/>
      <c r="P852" s="81">
        <f>ROUND(N852*L852,2)</f>
        <v>0</v>
      </c>
      <c r="Q852" s="81">
        <f t="shared" si="237"/>
        <v>0</v>
      </c>
      <c r="R852" s="81">
        <f>ROUND(M852*N852,2)</f>
        <v>0</v>
      </c>
      <c r="S852" s="81">
        <f t="shared" si="238"/>
        <v>0</v>
      </c>
      <c r="U852" s="204"/>
      <c r="V852" s="205"/>
      <c r="W852" s="205"/>
      <c r="X852" s="205"/>
    </row>
    <row r="853" spans="1:25" ht="57" customHeight="1">
      <c r="A853" s="126" t="s">
        <v>25</v>
      </c>
      <c r="B853" s="28" t="s">
        <v>156</v>
      </c>
      <c r="C853" s="48" t="s">
        <v>16</v>
      </c>
      <c r="D853" s="49">
        <v>360</v>
      </c>
      <c r="E853" s="50">
        <v>900</v>
      </c>
      <c r="F853" s="49">
        <v>720</v>
      </c>
      <c r="G853" s="27"/>
      <c r="H853" s="12"/>
      <c r="I853" s="12"/>
      <c r="J853" s="12"/>
      <c r="K853" s="100"/>
      <c r="L853" s="101"/>
      <c r="M853" s="102"/>
      <c r="N853" s="103"/>
      <c r="O853" s="104"/>
      <c r="P853" s="81">
        <f>ROUND(N853*L853,2)</f>
        <v>0</v>
      </c>
      <c r="Q853" s="81">
        <f t="shared" si="237"/>
        <v>0</v>
      </c>
      <c r="R853" s="81">
        <f>ROUND(M853*N853,2)</f>
        <v>0</v>
      </c>
      <c r="S853" s="81">
        <f t="shared" si="238"/>
        <v>0</v>
      </c>
      <c r="U853" s="204"/>
      <c r="V853" s="205"/>
      <c r="W853" s="205"/>
      <c r="X853" s="205"/>
    </row>
    <row r="854" spans="1:25" ht="339" customHeight="1" thickBot="1">
      <c r="A854" s="126" t="s">
        <v>29</v>
      </c>
      <c r="B854" s="28" t="s">
        <v>502</v>
      </c>
      <c r="C854" s="48" t="s">
        <v>46</v>
      </c>
      <c r="D854" s="49">
        <v>2000</v>
      </c>
      <c r="E854" s="50">
        <v>5000</v>
      </c>
      <c r="F854" s="49">
        <v>4000</v>
      </c>
      <c r="G854" s="27"/>
      <c r="H854" s="12"/>
      <c r="I854" s="12"/>
      <c r="J854" s="12"/>
      <c r="K854" s="100"/>
      <c r="L854" s="101"/>
      <c r="M854" s="102"/>
      <c r="N854" s="103"/>
      <c r="O854" s="104"/>
      <c r="P854" s="81">
        <f>ROUND(N854*L854,2)</f>
        <v>0</v>
      </c>
      <c r="Q854" s="81">
        <f t="shared" ref="Q854" si="239">ROUND(P854+P854*O854,2)</f>
        <v>0</v>
      </c>
      <c r="R854" s="81">
        <f>ROUND(M854*N854,2)</f>
        <v>0</v>
      </c>
      <c r="S854" s="81">
        <f t="shared" ref="S854" si="240">ROUND(R854+R854*O854,2)</f>
        <v>0</v>
      </c>
      <c r="U854" s="204"/>
      <c r="V854" s="205"/>
      <c r="W854" s="205"/>
      <c r="X854" s="205"/>
    </row>
    <row r="855" spans="1:25" ht="15.75" thickBot="1">
      <c r="A855" s="125"/>
      <c r="B855" s="117"/>
      <c r="C855" s="13"/>
      <c r="D855" s="13"/>
      <c r="E855" s="13"/>
      <c r="F855" s="13"/>
      <c r="G855" s="14"/>
      <c r="H855" s="14"/>
      <c r="I855" s="14"/>
      <c r="J855" s="14"/>
      <c r="K855" s="13"/>
      <c r="L855" s="13"/>
      <c r="M855" s="13"/>
      <c r="N855" s="14"/>
      <c r="O855" s="15" t="s">
        <v>18</v>
      </c>
      <c r="P855" s="82">
        <f>SUM(P851:P854)</f>
        <v>0</v>
      </c>
      <c r="Q855" s="82">
        <f>SUM(Q851:Q854)</f>
        <v>0</v>
      </c>
      <c r="R855" s="82">
        <f>SUM(R851:R854)</f>
        <v>0</v>
      </c>
      <c r="S855" s="83">
        <f>SUM(S851:S854)</f>
        <v>0</v>
      </c>
      <c r="U855" s="209"/>
      <c r="V855" s="210"/>
      <c r="W855" s="210"/>
      <c r="X855" s="210"/>
    </row>
    <row r="856" spans="1:25" ht="15.75" customHeight="1" thickBot="1">
      <c r="A856" s="9"/>
      <c r="B856" s="235" t="s">
        <v>348</v>
      </c>
      <c r="C856" s="235"/>
      <c r="D856" s="235"/>
      <c r="E856" s="235"/>
      <c r="F856" s="235"/>
      <c r="G856" s="235"/>
      <c r="H856" s="235"/>
      <c r="I856" s="235"/>
      <c r="J856" s="235"/>
      <c r="K856" s="235"/>
      <c r="L856" s="235"/>
      <c r="M856" s="235"/>
      <c r="N856" s="16"/>
      <c r="O856" s="17"/>
      <c r="P856" s="51"/>
      <c r="Q856" s="51"/>
      <c r="R856" s="51"/>
      <c r="S856" s="51"/>
    </row>
    <row r="857" spans="1:25" ht="15.75" thickBot="1">
      <c r="A857" s="9"/>
      <c r="B857" s="235"/>
      <c r="C857" s="235"/>
      <c r="D857" s="235"/>
      <c r="E857" s="235"/>
      <c r="F857" s="235"/>
      <c r="G857" s="235"/>
      <c r="H857" s="235"/>
      <c r="I857" s="235"/>
      <c r="J857" s="235"/>
      <c r="K857" s="235"/>
      <c r="L857" s="235"/>
      <c r="M857" s="235"/>
      <c r="N857" s="16"/>
      <c r="O857" s="13"/>
      <c r="P857" s="84"/>
      <c r="Q857" s="85" t="s">
        <v>24</v>
      </c>
      <c r="R857" s="86">
        <v>45</v>
      </c>
      <c r="S857" s="87"/>
    </row>
    <row r="858" spans="1:25" ht="39" thickBot="1">
      <c r="A858" s="9"/>
      <c r="B858" s="235"/>
      <c r="C858" s="235"/>
      <c r="D858" s="235"/>
      <c r="E858" s="235"/>
      <c r="F858" s="235"/>
      <c r="G858" s="235"/>
      <c r="H858" s="235"/>
      <c r="I858" s="235"/>
      <c r="J858" s="235"/>
      <c r="K858" s="235"/>
      <c r="L858" s="235"/>
      <c r="M858" s="235"/>
      <c r="N858" s="16"/>
      <c r="O858" s="13"/>
      <c r="P858" s="88" t="s">
        <v>19</v>
      </c>
      <c r="Q858" s="88" t="s">
        <v>20</v>
      </c>
      <c r="R858" s="89" t="s">
        <v>13</v>
      </c>
      <c r="S858" s="88" t="s">
        <v>21</v>
      </c>
    </row>
    <row r="859" spans="1:25" ht="15.75" thickBot="1">
      <c r="A859" s="9"/>
      <c r="B859" s="235"/>
      <c r="C859" s="235"/>
      <c r="D859" s="235"/>
      <c r="E859" s="235"/>
      <c r="F859" s="235"/>
      <c r="G859" s="235"/>
      <c r="H859" s="235"/>
      <c r="I859" s="235"/>
      <c r="J859" s="235"/>
      <c r="K859" s="235"/>
      <c r="L859" s="235"/>
      <c r="M859" s="235"/>
      <c r="N859" s="16"/>
      <c r="O859" s="13"/>
      <c r="P859" s="90">
        <f>P855</f>
        <v>0</v>
      </c>
      <c r="Q859" s="69">
        <f>Q855</f>
        <v>0</v>
      </c>
      <c r="R859" s="69">
        <f>R855</f>
        <v>0</v>
      </c>
      <c r="S859" s="70">
        <f>S855</f>
        <v>0</v>
      </c>
    </row>
    <row r="860" spans="1:25">
      <c r="P860" s="52"/>
      <c r="Q860" s="52"/>
      <c r="R860" s="52"/>
      <c r="S860" s="52"/>
    </row>
    <row r="861" spans="1:25">
      <c r="P861" s="52"/>
      <c r="Q861" s="52"/>
      <c r="R861" s="52"/>
      <c r="S861" s="52"/>
    </row>
    <row r="862" spans="1:25">
      <c r="P862" s="52"/>
      <c r="Q862" s="52"/>
      <c r="R862" s="52"/>
      <c r="S862" s="52"/>
    </row>
    <row r="863" spans="1:25">
      <c r="P863" s="52"/>
      <c r="Q863" s="52"/>
      <c r="R863" s="52"/>
      <c r="S863" s="52"/>
    </row>
    <row r="864" spans="1:25" s="1" customFormat="1">
      <c r="A864" s="115"/>
      <c r="B864" s="115"/>
      <c r="C864" s="72"/>
      <c r="D864" s="73" t="s">
        <v>22</v>
      </c>
      <c r="E864" s="73"/>
      <c r="F864" s="74"/>
      <c r="G864" s="115"/>
      <c r="H864" s="115"/>
      <c r="I864" s="115"/>
      <c r="J864" s="115"/>
      <c r="K864" s="2"/>
      <c r="L864" s="3"/>
      <c r="M864" s="4" t="s">
        <v>23</v>
      </c>
      <c r="N864" s="3"/>
      <c r="O864" s="5"/>
      <c r="P864" s="91"/>
      <c r="Q864" s="91"/>
      <c r="R864" s="91"/>
      <c r="S864" s="91"/>
      <c r="U864" s="204"/>
      <c r="V864" s="205"/>
      <c r="W864" s="205"/>
      <c r="X864" s="205"/>
      <c r="Y864" s="205"/>
    </row>
    <row r="865" spans="1:25" ht="55.5" customHeight="1" thickBot="1">
      <c r="A865" s="123" t="s">
        <v>0</v>
      </c>
      <c r="B865" s="116" t="s">
        <v>1</v>
      </c>
      <c r="C865" s="75" t="s">
        <v>2</v>
      </c>
      <c r="D865" s="76" t="s">
        <v>3</v>
      </c>
      <c r="E865" s="76" t="s">
        <v>4</v>
      </c>
      <c r="F865" s="77" t="s">
        <v>5</v>
      </c>
      <c r="G865" s="123" t="s">
        <v>6</v>
      </c>
      <c r="H865" s="131" t="s">
        <v>648</v>
      </c>
      <c r="I865" s="132" t="s">
        <v>7</v>
      </c>
      <c r="J865" s="132" t="s">
        <v>8</v>
      </c>
      <c r="K865" s="6" t="s">
        <v>632</v>
      </c>
      <c r="L865" s="7" t="s">
        <v>630</v>
      </c>
      <c r="M865" s="7" t="s">
        <v>631</v>
      </c>
      <c r="N865" s="8" t="s">
        <v>9</v>
      </c>
      <c r="O865" s="6" t="s">
        <v>10</v>
      </c>
      <c r="P865" s="78" t="s">
        <v>11</v>
      </c>
      <c r="Q865" s="78" t="s">
        <v>12</v>
      </c>
      <c r="R865" s="79" t="s">
        <v>13</v>
      </c>
      <c r="S865" s="79" t="s">
        <v>14</v>
      </c>
      <c r="T865" s="9"/>
      <c r="U865" s="211"/>
    </row>
    <row r="866" spans="1:25" ht="15.75" thickBot="1">
      <c r="A866" s="59" t="s">
        <v>24</v>
      </c>
      <c r="B866" s="60">
        <v>46</v>
      </c>
      <c r="C866" s="11"/>
      <c r="D866" s="11"/>
      <c r="E866" s="11"/>
      <c r="F866" s="11"/>
      <c r="G866" s="62"/>
      <c r="H866" s="62"/>
      <c r="I866" s="62"/>
      <c r="J866" s="62"/>
      <c r="K866" s="11"/>
      <c r="L866" s="11"/>
      <c r="M866" s="11"/>
      <c r="N866" s="11"/>
      <c r="O866" s="11"/>
      <c r="P866" s="47"/>
      <c r="Q866" s="47"/>
      <c r="R866" s="47"/>
      <c r="S866" s="80"/>
    </row>
    <row r="867" spans="1:25" ht="167.25" customHeight="1">
      <c r="A867" s="126" t="s">
        <v>15</v>
      </c>
      <c r="B867" s="28" t="s">
        <v>159</v>
      </c>
      <c r="C867" s="48" t="s">
        <v>16</v>
      </c>
      <c r="D867" s="49">
        <v>1</v>
      </c>
      <c r="E867" s="50">
        <v>10</v>
      </c>
      <c r="F867" s="49">
        <v>20</v>
      </c>
      <c r="G867" s="27"/>
      <c r="H867" s="12"/>
      <c r="I867" s="12"/>
      <c r="J867" s="12"/>
      <c r="K867" s="100"/>
      <c r="L867" s="101"/>
      <c r="M867" s="102"/>
      <c r="N867" s="103"/>
      <c r="O867" s="104"/>
      <c r="P867" s="81">
        <f>ROUND(N867*L867,2)</f>
        <v>0</v>
      </c>
      <c r="Q867" s="81">
        <f t="shared" ref="Q867:Q869" si="241">ROUND(P867+P867*O867,2)</f>
        <v>0</v>
      </c>
      <c r="R867" s="81">
        <f>ROUND(M867*N867,2)</f>
        <v>0</v>
      </c>
      <c r="S867" s="81">
        <f t="shared" ref="S867:S869" si="242">ROUND(R867+R867*O867,2)</f>
        <v>0</v>
      </c>
      <c r="U867" s="204"/>
      <c r="V867" s="205"/>
      <c r="W867" s="205"/>
      <c r="X867" s="205"/>
    </row>
    <row r="868" spans="1:25" ht="92.25" customHeight="1">
      <c r="A868" s="126" t="s">
        <v>17</v>
      </c>
      <c r="B868" s="28" t="s">
        <v>160</v>
      </c>
      <c r="C868" s="48" t="s">
        <v>16</v>
      </c>
      <c r="D868" s="49">
        <v>5</v>
      </c>
      <c r="E868" s="50">
        <v>40</v>
      </c>
      <c r="F868" s="49">
        <v>40</v>
      </c>
      <c r="G868" s="27"/>
      <c r="H868" s="12"/>
      <c r="I868" s="12"/>
      <c r="J868" s="12"/>
      <c r="K868" s="100"/>
      <c r="L868" s="101"/>
      <c r="M868" s="102"/>
      <c r="N868" s="103"/>
      <c r="O868" s="104"/>
      <c r="P868" s="81">
        <f>ROUND(N868*L868,2)</f>
        <v>0</v>
      </c>
      <c r="Q868" s="81">
        <f t="shared" si="241"/>
        <v>0</v>
      </c>
      <c r="R868" s="81">
        <f>ROUND(M868*N868,2)</f>
        <v>0</v>
      </c>
      <c r="S868" s="81">
        <f t="shared" si="242"/>
        <v>0</v>
      </c>
      <c r="U868" s="204"/>
      <c r="V868" s="205"/>
      <c r="W868" s="205"/>
      <c r="X868" s="205"/>
    </row>
    <row r="869" spans="1:25" ht="39" thickBot="1">
      <c r="A869" s="126" t="s">
        <v>25</v>
      </c>
      <c r="B869" s="28" t="s">
        <v>161</v>
      </c>
      <c r="C869" s="48" t="s">
        <v>16</v>
      </c>
      <c r="D869" s="49">
        <v>64</v>
      </c>
      <c r="E869" s="50">
        <v>160</v>
      </c>
      <c r="F869" s="49">
        <v>128</v>
      </c>
      <c r="G869" s="27"/>
      <c r="H869" s="12"/>
      <c r="I869" s="12"/>
      <c r="J869" s="12"/>
      <c r="K869" s="100"/>
      <c r="L869" s="101"/>
      <c r="M869" s="102"/>
      <c r="N869" s="103"/>
      <c r="O869" s="104"/>
      <c r="P869" s="81">
        <f>ROUND(N869*L869,2)</f>
        <v>0</v>
      </c>
      <c r="Q869" s="81">
        <f t="shared" si="241"/>
        <v>0</v>
      </c>
      <c r="R869" s="81">
        <f>ROUND(M869*N869,2)</f>
        <v>0</v>
      </c>
      <c r="S869" s="81">
        <f t="shared" si="242"/>
        <v>0</v>
      </c>
      <c r="U869" s="204"/>
      <c r="V869" s="205"/>
      <c r="W869" s="205"/>
      <c r="X869" s="205"/>
    </row>
    <row r="870" spans="1:25" ht="15.75" thickBot="1">
      <c r="A870" s="125"/>
      <c r="B870" s="117"/>
      <c r="C870" s="13"/>
      <c r="D870" s="13"/>
      <c r="E870" s="13"/>
      <c r="F870" s="13"/>
      <c r="G870" s="14"/>
      <c r="H870" s="14"/>
      <c r="I870" s="14"/>
      <c r="J870" s="14"/>
      <c r="K870" s="13"/>
      <c r="L870" s="13"/>
      <c r="M870" s="13"/>
      <c r="N870" s="14"/>
      <c r="O870" s="15" t="s">
        <v>18</v>
      </c>
      <c r="P870" s="82">
        <f>SUM(P867:P869)</f>
        <v>0</v>
      </c>
      <c r="Q870" s="82">
        <f>SUM(Q867:Q869)</f>
        <v>0</v>
      </c>
      <c r="R870" s="82">
        <f>SUM(R867:R869)</f>
        <v>0</v>
      </c>
      <c r="S870" s="83">
        <f>SUM(S867:S869)</f>
        <v>0</v>
      </c>
      <c r="U870" s="209"/>
      <c r="V870" s="210"/>
      <c r="W870" s="210"/>
      <c r="X870" s="210"/>
    </row>
    <row r="871" spans="1:25" ht="15.75" customHeight="1" thickBot="1">
      <c r="A871" s="9"/>
      <c r="B871" s="235" t="s">
        <v>348</v>
      </c>
      <c r="C871" s="235"/>
      <c r="D871" s="235"/>
      <c r="E871" s="235"/>
      <c r="F871" s="235"/>
      <c r="G871" s="235"/>
      <c r="H871" s="235"/>
      <c r="I871" s="235"/>
      <c r="J871" s="235"/>
      <c r="K871" s="235"/>
      <c r="L871" s="235"/>
      <c r="M871" s="235"/>
      <c r="N871" s="16"/>
      <c r="O871" s="17"/>
      <c r="P871" s="51"/>
      <c r="Q871" s="51"/>
      <c r="R871" s="51"/>
      <c r="S871" s="51"/>
    </row>
    <row r="872" spans="1:25" ht="15.75" thickBot="1">
      <c r="A872" s="9"/>
      <c r="B872" s="235"/>
      <c r="C872" s="235"/>
      <c r="D872" s="235"/>
      <c r="E872" s="235"/>
      <c r="F872" s="235"/>
      <c r="G872" s="235"/>
      <c r="H872" s="235"/>
      <c r="I872" s="235"/>
      <c r="J872" s="235"/>
      <c r="K872" s="235"/>
      <c r="L872" s="235"/>
      <c r="M872" s="235"/>
      <c r="N872" s="16"/>
      <c r="O872" s="13"/>
      <c r="P872" s="84"/>
      <c r="Q872" s="85" t="s">
        <v>24</v>
      </c>
      <c r="R872" s="86">
        <v>46</v>
      </c>
      <c r="S872" s="87"/>
    </row>
    <row r="873" spans="1:25" ht="39" thickBot="1">
      <c r="A873" s="9"/>
      <c r="B873" s="235"/>
      <c r="C873" s="235"/>
      <c r="D873" s="235"/>
      <c r="E873" s="235"/>
      <c r="F873" s="235"/>
      <c r="G873" s="235"/>
      <c r="H873" s="235"/>
      <c r="I873" s="235"/>
      <c r="J873" s="235"/>
      <c r="K873" s="235"/>
      <c r="L873" s="235"/>
      <c r="M873" s="235"/>
      <c r="N873" s="16"/>
      <c r="O873" s="13"/>
      <c r="P873" s="88" t="s">
        <v>19</v>
      </c>
      <c r="Q873" s="88" t="s">
        <v>20</v>
      </c>
      <c r="R873" s="89" t="s">
        <v>13</v>
      </c>
      <c r="S873" s="88" t="s">
        <v>21</v>
      </c>
    </row>
    <row r="874" spans="1:25" ht="15.75" thickBot="1">
      <c r="A874" s="9"/>
      <c r="B874" s="235"/>
      <c r="C874" s="235"/>
      <c r="D874" s="235"/>
      <c r="E874" s="235"/>
      <c r="F874" s="235"/>
      <c r="G874" s="235"/>
      <c r="H874" s="235"/>
      <c r="I874" s="235"/>
      <c r="J874" s="235"/>
      <c r="K874" s="235"/>
      <c r="L874" s="235"/>
      <c r="M874" s="235"/>
      <c r="N874" s="16"/>
      <c r="O874" s="13"/>
      <c r="P874" s="90">
        <f>P870</f>
        <v>0</v>
      </c>
      <c r="Q874" s="69">
        <f>Q870</f>
        <v>0</v>
      </c>
      <c r="R874" s="69">
        <f>R870</f>
        <v>0</v>
      </c>
      <c r="S874" s="70">
        <f>S870</f>
        <v>0</v>
      </c>
    </row>
    <row r="875" spans="1:25">
      <c r="P875" s="52"/>
      <c r="Q875" s="52"/>
      <c r="R875" s="52"/>
      <c r="S875" s="52"/>
    </row>
    <row r="876" spans="1:25">
      <c r="P876" s="52"/>
      <c r="Q876" s="52"/>
      <c r="R876" s="52"/>
      <c r="S876" s="52"/>
    </row>
    <row r="877" spans="1:25">
      <c r="P877" s="52"/>
      <c r="Q877" s="52"/>
      <c r="R877" s="52"/>
      <c r="S877" s="52"/>
    </row>
    <row r="878" spans="1:25">
      <c r="P878" s="52"/>
      <c r="Q878" s="52"/>
      <c r="R878" s="52"/>
      <c r="S878" s="52"/>
    </row>
    <row r="879" spans="1:25" s="1" customFormat="1">
      <c r="A879" s="115"/>
      <c r="B879" s="115"/>
      <c r="C879" s="72"/>
      <c r="D879" s="73" t="s">
        <v>22</v>
      </c>
      <c r="E879" s="73"/>
      <c r="F879" s="74"/>
      <c r="G879" s="115"/>
      <c r="H879" s="115"/>
      <c r="I879" s="115"/>
      <c r="J879" s="115"/>
      <c r="K879" s="2"/>
      <c r="L879" s="3"/>
      <c r="M879" s="4" t="s">
        <v>23</v>
      </c>
      <c r="N879" s="3"/>
      <c r="O879" s="5"/>
      <c r="P879" s="91"/>
      <c r="Q879" s="91"/>
      <c r="R879" s="91"/>
      <c r="S879" s="91"/>
      <c r="U879" s="204"/>
      <c r="V879" s="205"/>
      <c r="W879" s="205"/>
      <c r="X879" s="205"/>
      <c r="Y879" s="205"/>
    </row>
    <row r="880" spans="1:25" ht="56.25" customHeight="1" thickBot="1">
      <c r="A880" s="123" t="s">
        <v>0</v>
      </c>
      <c r="B880" s="116" t="s">
        <v>1</v>
      </c>
      <c r="C880" s="75" t="s">
        <v>2</v>
      </c>
      <c r="D880" s="76" t="s">
        <v>3</v>
      </c>
      <c r="E880" s="76" t="s">
        <v>4</v>
      </c>
      <c r="F880" s="77" t="s">
        <v>5</v>
      </c>
      <c r="G880" s="123" t="s">
        <v>6</v>
      </c>
      <c r="H880" s="131" t="s">
        <v>648</v>
      </c>
      <c r="I880" s="132" t="s">
        <v>7</v>
      </c>
      <c r="J880" s="132" t="s">
        <v>8</v>
      </c>
      <c r="K880" s="6" t="s">
        <v>632</v>
      </c>
      <c r="L880" s="7" t="s">
        <v>630</v>
      </c>
      <c r="M880" s="7" t="s">
        <v>631</v>
      </c>
      <c r="N880" s="8" t="s">
        <v>9</v>
      </c>
      <c r="O880" s="6" t="s">
        <v>10</v>
      </c>
      <c r="P880" s="78" t="s">
        <v>11</v>
      </c>
      <c r="Q880" s="78" t="s">
        <v>12</v>
      </c>
      <c r="R880" s="79" t="s">
        <v>13</v>
      </c>
      <c r="S880" s="79" t="s">
        <v>14</v>
      </c>
      <c r="T880" s="9"/>
      <c r="U880" s="211"/>
    </row>
    <row r="881" spans="1:24" ht="15.75" thickBot="1">
      <c r="A881" s="59" t="s">
        <v>24</v>
      </c>
      <c r="B881" s="60">
        <v>47</v>
      </c>
      <c r="C881" s="11"/>
      <c r="D881" s="11"/>
      <c r="E881" s="11"/>
      <c r="F881" s="11"/>
      <c r="G881" s="62"/>
      <c r="H881" s="62"/>
      <c r="I881" s="62"/>
      <c r="J881" s="62"/>
      <c r="K881" s="11"/>
      <c r="L881" s="11"/>
      <c r="M881" s="11"/>
      <c r="N881" s="11"/>
      <c r="O881" s="11"/>
      <c r="P881" s="47"/>
      <c r="Q881" s="47"/>
      <c r="R881" s="47"/>
      <c r="S881" s="80"/>
    </row>
    <row r="882" spans="1:24" ht="153">
      <c r="A882" s="126" t="s">
        <v>15</v>
      </c>
      <c r="B882" s="28" t="s">
        <v>468</v>
      </c>
      <c r="C882" s="48" t="s">
        <v>16</v>
      </c>
      <c r="D882" s="49">
        <v>4</v>
      </c>
      <c r="E882" s="50">
        <v>10</v>
      </c>
      <c r="F882" s="49">
        <v>10</v>
      </c>
      <c r="G882" s="27"/>
      <c r="H882" s="12"/>
      <c r="I882" s="12"/>
      <c r="J882" s="12"/>
      <c r="K882" s="100"/>
      <c r="L882" s="101"/>
      <c r="M882" s="102"/>
      <c r="N882" s="103"/>
      <c r="O882" s="104"/>
      <c r="P882" s="81">
        <f t="shared" ref="P882:P890" si="243">ROUND(N882*L882,2)</f>
        <v>0</v>
      </c>
      <c r="Q882" s="81">
        <f t="shared" ref="Q882" si="244">ROUND(P882+P882*O882,2)</f>
        <v>0</v>
      </c>
      <c r="R882" s="81">
        <f t="shared" ref="R882:R890" si="245">ROUND(M882*N882,2)</f>
        <v>0</v>
      </c>
      <c r="S882" s="81">
        <f t="shared" ref="S882" si="246">ROUND(R882+R882*O882,2)</f>
        <v>0</v>
      </c>
      <c r="U882" s="204"/>
      <c r="V882" s="205"/>
      <c r="W882" s="205"/>
      <c r="X882" s="205"/>
    </row>
    <row r="883" spans="1:24" ht="202.5" customHeight="1">
      <c r="A883" s="126" t="s">
        <v>17</v>
      </c>
      <c r="B883" s="28" t="s">
        <v>469</v>
      </c>
      <c r="C883" s="48" t="s">
        <v>16</v>
      </c>
      <c r="D883" s="49">
        <v>40</v>
      </c>
      <c r="E883" s="50">
        <v>100</v>
      </c>
      <c r="F883" s="49">
        <v>50</v>
      </c>
      <c r="G883" s="27"/>
      <c r="H883" s="12"/>
      <c r="I883" s="12"/>
      <c r="J883" s="12"/>
      <c r="K883" s="100"/>
      <c r="L883" s="101"/>
      <c r="M883" s="102"/>
      <c r="N883" s="103"/>
      <c r="O883" s="104"/>
      <c r="P883" s="81">
        <f t="shared" si="243"/>
        <v>0</v>
      </c>
      <c r="Q883" s="81">
        <f t="shared" ref="Q883:Q885" si="247">ROUND(P883+P883*O883,2)</f>
        <v>0</v>
      </c>
      <c r="R883" s="81">
        <f t="shared" si="245"/>
        <v>0</v>
      </c>
      <c r="S883" s="81">
        <f t="shared" ref="S883:S885" si="248">ROUND(R883+R883*O883,2)</f>
        <v>0</v>
      </c>
      <c r="U883" s="204"/>
      <c r="V883" s="205"/>
      <c r="W883" s="205"/>
      <c r="X883" s="205"/>
    </row>
    <row r="884" spans="1:24" ht="132" customHeight="1">
      <c r="A884" s="126" t="s">
        <v>25</v>
      </c>
      <c r="B884" s="28" t="s">
        <v>470</v>
      </c>
      <c r="C884" s="48" t="s">
        <v>16</v>
      </c>
      <c r="D884" s="49">
        <v>440</v>
      </c>
      <c r="E884" s="50">
        <v>1100</v>
      </c>
      <c r="F884" s="49">
        <v>880</v>
      </c>
      <c r="G884" s="27"/>
      <c r="H884" s="12"/>
      <c r="I884" s="12"/>
      <c r="J884" s="12"/>
      <c r="K884" s="100"/>
      <c r="L884" s="101"/>
      <c r="M884" s="102"/>
      <c r="N884" s="103"/>
      <c r="O884" s="104"/>
      <c r="P884" s="81">
        <f t="shared" si="243"/>
        <v>0</v>
      </c>
      <c r="Q884" s="81">
        <f>ROUND(P884+P884*O884,2)</f>
        <v>0</v>
      </c>
      <c r="R884" s="81">
        <f t="shared" si="245"/>
        <v>0</v>
      </c>
      <c r="S884" s="81">
        <f>ROUND(R884+R884*O884,2)</f>
        <v>0</v>
      </c>
      <c r="U884" s="204"/>
      <c r="V884" s="205"/>
      <c r="W884" s="205"/>
      <c r="X884" s="205"/>
    </row>
    <row r="885" spans="1:24" ht="142.5" customHeight="1">
      <c r="A885" s="126" t="s">
        <v>29</v>
      </c>
      <c r="B885" s="28" t="s">
        <v>628</v>
      </c>
      <c r="C885" s="48" t="s">
        <v>16</v>
      </c>
      <c r="D885" s="49">
        <v>8</v>
      </c>
      <c r="E885" s="50">
        <v>20</v>
      </c>
      <c r="F885" s="49">
        <v>16</v>
      </c>
      <c r="G885" s="27"/>
      <c r="H885" s="12"/>
      <c r="I885" s="12"/>
      <c r="J885" s="12"/>
      <c r="K885" s="100"/>
      <c r="L885" s="101"/>
      <c r="M885" s="102"/>
      <c r="N885" s="103"/>
      <c r="O885" s="104"/>
      <c r="P885" s="81">
        <f t="shared" si="243"/>
        <v>0</v>
      </c>
      <c r="Q885" s="81">
        <f t="shared" si="247"/>
        <v>0</v>
      </c>
      <c r="R885" s="81">
        <f t="shared" si="245"/>
        <v>0</v>
      </c>
      <c r="S885" s="81">
        <f t="shared" si="248"/>
        <v>0</v>
      </c>
      <c r="U885" s="204"/>
      <c r="V885" s="205"/>
      <c r="W885" s="205"/>
      <c r="X885" s="205"/>
    </row>
    <row r="886" spans="1:24" ht="130.5" customHeight="1">
      <c r="A886" s="126" t="s">
        <v>30</v>
      </c>
      <c r="B886" s="28" t="s">
        <v>614</v>
      </c>
      <c r="C886" s="48" t="s">
        <v>16</v>
      </c>
      <c r="D886" s="49">
        <v>80</v>
      </c>
      <c r="E886" s="50">
        <v>200</v>
      </c>
      <c r="F886" s="49">
        <v>160</v>
      </c>
      <c r="G886" s="27"/>
      <c r="H886" s="12"/>
      <c r="I886" s="12"/>
      <c r="J886" s="12"/>
      <c r="K886" s="100"/>
      <c r="L886" s="101"/>
      <c r="M886" s="102"/>
      <c r="N886" s="103"/>
      <c r="O886" s="104"/>
      <c r="P886" s="81">
        <f t="shared" si="243"/>
        <v>0</v>
      </c>
      <c r="Q886" s="81">
        <f t="shared" ref="Q886" si="249">ROUND(P886+P886*O886,2)</f>
        <v>0</v>
      </c>
      <c r="R886" s="81">
        <f t="shared" si="245"/>
        <v>0</v>
      </c>
      <c r="S886" s="81">
        <f t="shared" ref="S886" si="250">ROUND(R886+R886*O886,2)</f>
        <v>0</v>
      </c>
      <c r="U886" s="204"/>
      <c r="V886" s="205"/>
      <c r="W886" s="205"/>
      <c r="X886" s="205"/>
    </row>
    <row r="887" spans="1:24" ht="76.5">
      <c r="A887" s="126" t="s">
        <v>31</v>
      </c>
      <c r="B887" s="28" t="s">
        <v>163</v>
      </c>
      <c r="C887" s="48" t="s">
        <v>16</v>
      </c>
      <c r="D887" s="49">
        <v>1</v>
      </c>
      <c r="E887" s="50">
        <v>5</v>
      </c>
      <c r="F887" s="49">
        <v>5</v>
      </c>
      <c r="G887" s="27"/>
      <c r="H887" s="12"/>
      <c r="I887" s="12"/>
      <c r="J887" s="12"/>
      <c r="K887" s="100"/>
      <c r="L887" s="101"/>
      <c r="M887" s="102"/>
      <c r="N887" s="103"/>
      <c r="O887" s="104"/>
      <c r="P887" s="81">
        <f t="shared" si="243"/>
        <v>0</v>
      </c>
      <c r="Q887" s="81">
        <f>ROUND(P887+P887*O887,2)</f>
        <v>0</v>
      </c>
      <c r="R887" s="81">
        <f t="shared" si="245"/>
        <v>0</v>
      </c>
      <c r="S887" s="81">
        <f>ROUND(R887+R887*O887,2)</f>
        <v>0</v>
      </c>
      <c r="U887" s="204"/>
      <c r="V887" s="205"/>
      <c r="W887" s="205"/>
      <c r="X887" s="205"/>
    </row>
    <row r="888" spans="1:24" ht="114.75">
      <c r="A888" s="126" t="s">
        <v>32</v>
      </c>
      <c r="B888" s="28" t="s">
        <v>162</v>
      </c>
      <c r="C888" s="48" t="s">
        <v>16</v>
      </c>
      <c r="D888" s="49">
        <v>1400</v>
      </c>
      <c r="E888" s="50">
        <v>3500</v>
      </c>
      <c r="F888" s="49">
        <v>2800</v>
      </c>
      <c r="G888" s="27"/>
      <c r="H888" s="12"/>
      <c r="I888" s="12"/>
      <c r="J888" s="12"/>
      <c r="K888" s="100"/>
      <c r="L888" s="101"/>
      <c r="M888" s="102"/>
      <c r="N888" s="103"/>
      <c r="O888" s="104"/>
      <c r="P888" s="81">
        <f t="shared" si="243"/>
        <v>0</v>
      </c>
      <c r="Q888" s="81">
        <f t="shared" ref="Q888" si="251">ROUND(P888+P888*O888,2)</f>
        <v>0</v>
      </c>
      <c r="R888" s="81">
        <f t="shared" si="245"/>
        <v>0</v>
      </c>
      <c r="S888" s="81">
        <f t="shared" ref="S888" si="252">ROUND(R888+R888*O888,2)</f>
        <v>0</v>
      </c>
      <c r="U888" s="204"/>
      <c r="V888" s="205"/>
      <c r="W888" s="205"/>
      <c r="X888" s="205"/>
    </row>
    <row r="889" spans="1:24" ht="152.25" customHeight="1">
      <c r="A889" s="126" t="s">
        <v>33</v>
      </c>
      <c r="B889" s="28" t="s">
        <v>471</v>
      </c>
      <c r="C889" s="48" t="s">
        <v>16</v>
      </c>
      <c r="D889" s="49">
        <v>100</v>
      </c>
      <c r="E889" s="50">
        <v>1000</v>
      </c>
      <c r="F889" s="49">
        <v>1000</v>
      </c>
      <c r="G889" s="27"/>
      <c r="H889" s="12"/>
      <c r="I889" s="12"/>
      <c r="J889" s="12"/>
      <c r="K889" s="100"/>
      <c r="L889" s="101"/>
      <c r="M889" s="102"/>
      <c r="N889" s="103"/>
      <c r="O889" s="104"/>
      <c r="P889" s="81">
        <f t="shared" si="243"/>
        <v>0</v>
      </c>
      <c r="Q889" s="81">
        <f t="shared" ref="Q889" si="253">ROUND(P889+P889*O889,2)</f>
        <v>0</v>
      </c>
      <c r="R889" s="81">
        <f t="shared" si="245"/>
        <v>0</v>
      </c>
      <c r="S889" s="81">
        <f t="shared" ref="S889" si="254">ROUND(R889+R889*O889,2)</f>
        <v>0</v>
      </c>
      <c r="U889" s="204"/>
      <c r="V889" s="205"/>
      <c r="W889" s="205"/>
      <c r="X889" s="205"/>
    </row>
    <row r="890" spans="1:24" ht="142.5" customHeight="1" thickBot="1">
      <c r="A890" s="126" t="s">
        <v>58</v>
      </c>
      <c r="B890" s="28" t="s">
        <v>472</v>
      </c>
      <c r="C890" s="48" t="s">
        <v>16</v>
      </c>
      <c r="D890" s="49">
        <v>50</v>
      </c>
      <c r="E890" s="50">
        <v>500</v>
      </c>
      <c r="F890" s="49">
        <v>500</v>
      </c>
      <c r="G890" s="27"/>
      <c r="H890" s="12"/>
      <c r="I890" s="12"/>
      <c r="J890" s="12"/>
      <c r="K890" s="100"/>
      <c r="L890" s="101"/>
      <c r="M890" s="102"/>
      <c r="N890" s="103"/>
      <c r="O890" s="104"/>
      <c r="P890" s="81">
        <f t="shared" si="243"/>
        <v>0</v>
      </c>
      <c r="Q890" s="81">
        <f t="shared" ref="Q890" si="255">ROUND(P890+P890*O890,2)</f>
        <v>0</v>
      </c>
      <c r="R890" s="81">
        <f t="shared" si="245"/>
        <v>0</v>
      </c>
      <c r="S890" s="81">
        <f t="shared" ref="S890" si="256">ROUND(R890+R890*O890,2)</f>
        <v>0</v>
      </c>
      <c r="U890" s="204"/>
      <c r="V890" s="205"/>
      <c r="W890" s="205"/>
      <c r="X890" s="205"/>
    </row>
    <row r="891" spans="1:24" ht="15.75" thickBot="1">
      <c r="A891" s="125"/>
      <c r="B891" s="117"/>
      <c r="C891" s="13"/>
      <c r="D891" s="13"/>
      <c r="E891" s="13"/>
      <c r="F891" s="13"/>
      <c r="G891" s="14"/>
      <c r="H891" s="14"/>
      <c r="I891" s="14"/>
      <c r="J891" s="14"/>
      <c r="K891" s="13"/>
      <c r="L891" s="13"/>
      <c r="M891" s="13"/>
      <c r="N891" s="14"/>
      <c r="O891" s="15" t="s">
        <v>18</v>
      </c>
      <c r="P891" s="82">
        <f>SUM(P882:P890)</f>
        <v>0</v>
      </c>
      <c r="Q891" s="82">
        <f>SUM(Q882:Q890)</f>
        <v>0</v>
      </c>
      <c r="R891" s="82">
        <f>SUM(R882:R890)</f>
        <v>0</v>
      </c>
      <c r="S891" s="83">
        <f>SUM(S882:S890)</f>
        <v>0</v>
      </c>
      <c r="U891" s="209"/>
      <c r="V891" s="210"/>
      <c r="W891" s="210"/>
      <c r="X891" s="210"/>
    </row>
    <row r="892" spans="1:24" ht="15.75" customHeight="1" thickBot="1">
      <c r="A892" s="9"/>
      <c r="B892" s="235" t="s">
        <v>348</v>
      </c>
      <c r="C892" s="235"/>
      <c r="D892" s="235"/>
      <c r="E892" s="235"/>
      <c r="F892" s="235"/>
      <c r="G892" s="235"/>
      <c r="H892" s="235"/>
      <c r="I892" s="235"/>
      <c r="J892" s="235"/>
      <c r="K892" s="235"/>
      <c r="L892" s="235"/>
      <c r="M892" s="235"/>
      <c r="N892" s="16"/>
      <c r="O892" s="17"/>
      <c r="P892" s="51"/>
      <c r="Q892" s="51"/>
      <c r="R892" s="51"/>
      <c r="S892" s="51"/>
    </row>
    <row r="893" spans="1:24" ht="15.75" thickBot="1">
      <c r="A893" s="9"/>
      <c r="B893" s="235"/>
      <c r="C893" s="235"/>
      <c r="D893" s="235"/>
      <c r="E893" s="235"/>
      <c r="F893" s="235"/>
      <c r="G893" s="235"/>
      <c r="H893" s="235"/>
      <c r="I893" s="235"/>
      <c r="J893" s="235"/>
      <c r="K893" s="235"/>
      <c r="L893" s="235"/>
      <c r="M893" s="235"/>
      <c r="N893" s="16"/>
      <c r="O893" s="13"/>
      <c r="P893" s="84"/>
      <c r="Q893" s="85" t="s">
        <v>24</v>
      </c>
      <c r="R893" s="86">
        <v>47</v>
      </c>
      <c r="S893" s="87"/>
    </row>
    <row r="894" spans="1:24" ht="39" thickBot="1">
      <c r="A894" s="9"/>
      <c r="B894" s="235"/>
      <c r="C894" s="235"/>
      <c r="D894" s="235"/>
      <c r="E894" s="235"/>
      <c r="F894" s="235"/>
      <c r="G894" s="235"/>
      <c r="H894" s="235"/>
      <c r="I894" s="235"/>
      <c r="J894" s="235"/>
      <c r="K894" s="235"/>
      <c r="L894" s="235"/>
      <c r="M894" s="235"/>
      <c r="N894" s="16"/>
      <c r="O894" s="13"/>
      <c r="P894" s="88" t="s">
        <v>19</v>
      </c>
      <c r="Q894" s="88" t="s">
        <v>20</v>
      </c>
      <c r="R894" s="89" t="s">
        <v>13</v>
      </c>
      <c r="S894" s="88" t="s">
        <v>21</v>
      </c>
    </row>
    <row r="895" spans="1:24" ht="15.75" thickBot="1">
      <c r="A895" s="9"/>
      <c r="B895" s="235"/>
      <c r="C895" s="235"/>
      <c r="D895" s="235"/>
      <c r="E895" s="235"/>
      <c r="F895" s="235"/>
      <c r="G895" s="235"/>
      <c r="H895" s="235"/>
      <c r="I895" s="235"/>
      <c r="J895" s="235"/>
      <c r="K895" s="235"/>
      <c r="L895" s="235"/>
      <c r="M895" s="235"/>
      <c r="N895" s="16"/>
      <c r="O895" s="13"/>
      <c r="P895" s="90">
        <f>P891</f>
        <v>0</v>
      </c>
      <c r="Q895" s="69">
        <f>Q891</f>
        <v>0</v>
      </c>
      <c r="R895" s="69">
        <f>R891</f>
        <v>0</v>
      </c>
      <c r="S895" s="70">
        <f>S891</f>
        <v>0</v>
      </c>
    </row>
    <row r="896" spans="1:24">
      <c r="P896" s="52"/>
      <c r="Q896" s="52"/>
      <c r="R896" s="52"/>
      <c r="S896" s="52"/>
    </row>
    <row r="897" spans="1:25">
      <c r="P897" s="52"/>
      <c r="Q897" s="52"/>
      <c r="R897" s="52"/>
      <c r="S897" s="52"/>
    </row>
    <row r="898" spans="1:25">
      <c r="P898" s="52"/>
      <c r="Q898" s="52"/>
      <c r="R898" s="52"/>
      <c r="S898" s="52"/>
    </row>
    <row r="899" spans="1:25">
      <c r="P899" s="52"/>
      <c r="Q899" s="52"/>
      <c r="R899" s="52"/>
      <c r="S899" s="52"/>
    </row>
    <row r="900" spans="1:25" s="1" customFormat="1">
      <c r="A900" s="115"/>
      <c r="B900" s="115"/>
      <c r="C900" s="72"/>
      <c r="D900" s="73" t="s">
        <v>22</v>
      </c>
      <c r="E900" s="73"/>
      <c r="F900" s="74"/>
      <c r="G900" s="115"/>
      <c r="H900" s="115"/>
      <c r="I900" s="115"/>
      <c r="J900" s="115"/>
      <c r="K900" s="2"/>
      <c r="L900" s="3"/>
      <c r="M900" s="4" t="s">
        <v>23</v>
      </c>
      <c r="N900" s="3"/>
      <c r="O900" s="5"/>
      <c r="P900" s="91"/>
      <c r="Q900" s="91"/>
      <c r="R900" s="91"/>
      <c r="S900" s="91"/>
      <c r="U900" s="204"/>
      <c r="V900" s="205"/>
      <c r="W900" s="205"/>
      <c r="X900" s="205"/>
      <c r="Y900" s="205"/>
    </row>
    <row r="901" spans="1:25" ht="51.75" customHeight="1" thickBot="1">
      <c r="A901" s="123" t="s">
        <v>0</v>
      </c>
      <c r="B901" s="116" t="s">
        <v>1</v>
      </c>
      <c r="C901" s="75" t="s">
        <v>2</v>
      </c>
      <c r="D901" s="76" t="s">
        <v>3</v>
      </c>
      <c r="E901" s="76" t="s">
        <v>4</v>
      </c>
      <c r="F901" s="77" t="s">
        <v>5</v>
      </c>
      <c r="G901" s="123" t="s">
        <v>6</v>
      </c>
      <c r="H901" s="131" t="s">
        <v>648</v>
      </c>
      <c r="I901" s="132" t="s">
        <v>7</v>
      </c>
      <c r="J901" s="132" t="s">
        <v>8</v>
      </c>
      <c r="K901" s="6" t="s">
        <v>632</v>
      </c>
      <c r="L901" s="7" t="s">
        <v>630</v>
      </c>
      <c r="M901" s="7" t="s">
        <v>631</v>
      </c>
      <c r="N901" s="8" t="s">
        <v>9</v>
      </c>
      <c r="O901" s="6" t="s">
        <v>10</v>
      </c>
      <c r="P901" s="78" t="s">
        <v>11</v>
      </c>
      <c r="Q901" s="78" t="s">
        <v>12</v>
      </c>
      <c r="R901" s="79" t="s">
        <v>13</v>
      </c>
      <c r="S901" s="79" t="s">
        <v>14</v>
      </c>
      <c r="T901" s="9"/>
      <c r="U901" s="211"/>
    </row>
    <row r="902" spans="1:25" ht="15.75" thickBot="1">
      <c r="A902" s="59" t="s">
        <v>24</v>
      </c>
      <c r="B902" s="60">
        <v>48</v>
      </c>
      <c r="C902" s="11"/>
      <c r="D902" s="11"/>
      <c r="E902" s="11"/>
      <c r="F902" s="11"/>
      <c r="G902" s="62"/>
      <c r="H902" s="62"/>
      <c r="I902" s="62"/>
      <c r="J902" s="62"/>
      <c r="K902" s="11"/>
      <c r="L902" s="11"/>
      <c r="M902" s="11"/>
      <c r="N902" s="11"/>
      <c r="O902" s="11"/>
      <c r="P902" s="47"/>
      <c r="Q902" s="47"/>
      <c r="R902" s="47"/>
      <c r="S902" s="80"/>
    </row>
    <row r="903" spans="1:25" ht="153.75" customHeight="1">
      <c r="A903" s="126" t="s">
        <v>15</v>
      </c>
      <c r="B903" s="28" t="s">
        <v>568</v>
      </c>
      <c r="C903" s="48" t="s">
        <v>36</v>
      </c>
      <c r="D903" s="49">
        <v>96</v>
      </c>
      <c r="E903" s="50">
        <v>240</v>
      </c>
      <c r="F903" s="49">
        <v>192</v>
      </c>
      <c r="G903" s="133"/>
      <c r="H903" s="12"/>
      <c r="I903" s="12"/>
      <c r="J903" s="12"/>
      <c r="K903" s="100"/>
      <c r="L903" s="101"/>
      <c r="M903" s="102"/>
      <c r="N903" s="103"/>
      <c r="O903" s="104"/>
      <c r="P903" s="81">
        <f t="shared" ref="P903:P912" si="257">ROUND(N903*L903,2)</f>
        <v>0</v>
      </c>
      <c r="Q903" s="81">
        <f t="shared" ref="Q903:Q905" si="258">ROUND(P903+P903*O903,2)</f>
        <v>0</v>
      </c>
      <c r="R903" s="81">
        <f t="shared" ref="R903:R912" si="259">ROUND(M903*N903,2)</f>
        <v>0</v>
      </c>
      <c r="S903" s="81">
        <f t="shared" ref="S903:S905" si="260">ROUND(R903+R903*O903,2)</f>
        <v>0</v>
      </c>
      <c r="U903" s="204"/>
      <c r="V903" s="205"/>
      <c r="W903" s="205"/>
      <c r="X903" s="205"/>
    </row>
    <row r="904" spans="1:25" ht="51">
      <c r="A904" s="126" t="s">
        <v>17</v>
      </c>
      <c r="B904" s="28" t="s">
        <v>560</v>
      </c>
      <c r="C904" s="48" t="s">
        <v>36</v>
      </c>
      <c r="D904" s="49">
        <v>56</v>
      </c>
      <c r="E904" s="50">
        <v>140</v>
      </c>
      <c r="F904" s="49">
        <v>112</v>
      </c>
      <c r="G904" s="27"/>
      <c r="H904" s="12"/>
      <c r="I904" s="12"/>
      <c r="J904" s="12"/>
      <c r="K904" s="100"/>
      <c r="L904" s="101"/>
      <c r="M904" s="102"/>
      <c r="N904" s="103"/>
      <c r="O904" s="104"/>
      <c r="P904" s="81">
        <f t="shared" si="257"/>
        <v>0</v>
      </c>
      <c r="Q904" s="81">
        <f t="shared" si="258"/>
        <v>0</v>
      </c>
      <c r="R904" s="81">
        <f t="shared" si="259"/>
        <v>0</v>
      </c>
      <c r="S904" s="81">
        <f t="shared" si="260"/>
        <v>0</v>
      </c>
      <c r="U904" s="204"/>
      <c r="V904" s="205"/>
      <c r="W904" s="205"/>
      <c r="X904" s="205"/>
    </row>
    <row r="905" spans="1:25" ht="89.25">
      <c r="A905" s="126" t="s">
        <v>25</v>
      </c>
      <c r="B905" s="28" t="s">
        <v>558</v>
      </c>
      <c r="C905" s="48" t="s">
        <v>36</v>
      </c>
      <c r="D905" s="49">
        <v>1</v>
      </c>
      <c r="E905" s="50">
        <v>2</v>
      </c>
      <c r="F905" s="49">
        <v>3</v>
      </c>
      <c r="G905" s="27"/>
      <c r="H905" s="12"/>
      <c r="I905" s="12"/>
      <c r="J905" s="12"/>
      <c r="K905" s="100"/>
      <c r="L905" s="101"/>
      <c r="M905" s="102"/>
      <c r="N905" s="103"/>
      <c r="O905" s="104"/>
      <c r="P905" s="81">
        <f t="shared" si="257"/>
        <v>0</v>
      </c>
      <c r="Q905" s="81">
        <f t="shared" si="258"/>
        <v>0</v>
      </c>
      <c r="R905" s="81">
        <f t="shared" si="259"/>
        <v>0</v>
      </c>
      <c r="S905" s="81">
        <f t="shared" si="260"/>
        <v>0</v>
      </c>
      <c r="U905" s="204"/>
      <c r="V905" s="205"/>
      <c r="W905" s="205"/>
      <c r="X905" s="205"/>
    </row>
    <row r="906" spans="1:25" ht="66" customHeight="1">
      <c r="A906" s="126" t="s">
        <v>29</v>
      </c>
      <c r="B906" s="28" t="s">
        <v>559</v>
      </c>
      <c r="C906" s="48" t="s">
        <v>36</v>
      </c>
      <c r="D906" s="49">
        <v>3</v>
      </c>
      <c r="E906" s="50">
        <v>6</v>
      </c>
      <c r="F906" s="49">
        <v>6</v>
      </c>
      <c r="G906" s="27"/>
      <c r="H906" s="12"/>
      <c r="I906" s="12"/>
      <c r="J906" s="12"/>
      <c r="K906" s="100"/>
      <c r="L906" s="101"/>
      <c r="M906" s="102"/>
      <c r="N906" s="103"/>
      <c r="O906" s="104"/>
      <c r="P906" s="81">
        <f t="shared" si="257"/>
        <v>0</v>
      </c>
      <c r="Q906" s="81">
        <f t="shared" ref="Q906:Q910" si="261">ROUND(P906+P906*O906,2)</f>
        <v>0</v>
      </c>
      <c r="R906" s="81">
        <f t="shared" si="259"/>
        <v>0</v>
      </c>
      <c r="S906" s="81">
        <f t="shared" ref="S906:S910" si="262">ROUND(R906+R906*O906,2)</f>
        <v>0</v>
      </c>
      <c r="U906" s="204"/>
      <c r="V906" s="205"/>
      <c r="W906" s="205"/>
      <c r="X906" s="205"/>
    </row>
    <row r="907" spans="1:25" ht="38.25">
      <c r="A907" s="126" t="s">
        <v>30</v>
      </c>
      <c r="B907" s="28" t="s">
        <v>561</v>
      </c>
      <c r="C907" s="48" t="s">
        <v>36</v>
      </c>
      <c r="D907" s="49">
        <v>20</v>
      </c>
      <c r="E907" s="50">
        <v>50</v>
      </c>
      <c r="F907" s="49">
        <v>40</v>
      </c>
      <c r="G907" s="27"/>
      <c r="H907" s="12"/>
      <c r="I907" s="12"/>
      <c r="J907" s="12"/>
      <c r="K907" s="100"/>
      <c r="L907" s="101"/>
      <c r="M907" s="102"/>
      <c r="N907" s="103"/>
      <c r="O907" s="104"/>
      <c r="P907" s="81">
        <f t="shared" si="257"/>
        <v>0</v>
      </c>
      <c r="Q907" s="81">
        <f t="shared" si="261"/>
        <v>0</v>
      </c>
      <c r="R907" s="81">
        <f t="shared" si="259"/>
        <v>0</v>
      </c>
      <c r="S907" s="81">
        <f t="shared" si="262"/>
        <v>0</v>
      </c>
      <c r="U907" s="204"/>
      <c r="V907" s="205"/>
      <c r="W907" s="205"/>
      <c r="X907" s="205"/>
    </row>
    <row r="908" spans="1:25" ht="114.75">
      <c r="A908" s="126" t="s">
        <v>31</v>
      </c>
      <c r="B908" s="28" t="s">
        <v>562</v>
      </c>
      <c r="C908" s="48" t="s">
        <v>36</v>
      </c>
      <c r="D908" s="49">
        <v>3</v>
      </c>
      <c r="E908" s="50">
        <v>6</v>
      </c>
      <c r="F908" s="49">
        <v>3</v>
      </c>
      <c r="G908" s="27"/>
      <c r="H908" s="12"/>
      <c r="I908" s="12"/>
      <c r="J908" s="12"/>
      <c r="K908" s="100"/>
      <c r="L908" s="101"/>
      <c r="M908" s="102"/>
      <c r="N908" s="103"/>
      <c r="O908" s="104"/>
      <c r="P908" s="81">
        <f t="shared" si="257"/>
        <v>0</v>
      </c>
      <c r="Q908" s="81">
        <f t="shared" si="261"/>
        <v>0</v>
      </c>
      <c r="R908" s="81">
        <f t="shared" si="259"/>
        <v>0</v>
      </c>
      <c r="S908" s="81">
        <f t="shared" si="262"/>
        <v>0</v>
      </c>
      <c r="U908" s="204"/>
      <c r="V908" s="205"/>
      <c r="W908" s="205"/>
      <c r="X908" s="205"/>
    </row>
    <row r="909" spans="1:25" ht="91.5" customHeight="1">
      <c r="A909" s="126" t="s">
        <v>32</v>
      </c>
      <c r="B909" s="28" t="s">
        <v>164</v>
      </c>
      <c r="C909" s="48" t="s">
        <v>16</v>
      </c>
      <c r="D909" s="49">
        <v>480</v>
      </c>
      <c r="E909" s="50">
        <v>1200</v>
      </c>
      <c r="F909" s="49">
        <v>960</v>
      </c>
      <c r="G909" s="27"/>
      <c r="H909" s="12"/>
      <c r="I909" s="12"/>
      <c r="J909" s="12"/>
      <c r="K909" s="100"/>
      <c r="L909" s="101"/>
      <c r="M909" s="102"/>
      <c r="N909" s="103"/>
      <c r="O909" s="104"/>
      <c r="P909" s="81">
        <f t="shared" si="257"/>
        <v>0</v>
      </c>
      <c r="Q909" s="81">
        <f t="shared" si="261"/>
        <v>0</v>
      </c>
      <c r="R909" s="81">
        <f t="shared" si="259"/>
        <v>0</v>
      </c>
      <c r="S909" s="81">
        <f t="shared" si="262"/>
        <v>0</v>
      </c>
      <c r="U909" s="204"/>
      <c r="V909" s="205"/>
      <c r="W909" s="205"/>
      <c r="X909" s="205"/>
    </row>
    <row r="910" spans="1:25" ht="101.25" customHeight="1">
      <c r="A910" s="126" t="s">
        <v>33</v>
      </c>
      <c r="B910" s="28" t="s">
        <v>563</v>
      </c>
      <c r="C910" s="48" t="s">
        <v>36</v>
      </c>
      <c r="D910" s="49">
        <v>1</v>
      </c>
      <c r="E910" s="50">
        <v>4</v>
      </c>
      <c r="F910" s="49">
        <v>4</v>
      </c>
      <c r="G910" s="27"/>
      <c r="H910" s="12"/>
      <c r="I910" s="12"/>
      <c r="J910" s="12"/>
      <c r="K910" s="100"/>
      <c r="L910" s="101"/>
      <c r="M910" s="102"/>
      <c r="N910" s="103"/>
      <c r="O910" s="104"/>
      <c r="P910" s="81">
        <f t="shared" si="257"/>
        <v>0</v>
      </c>
      <c r="Q910" s="81">
        <f t="shared" si="261"/>
        <v>0</v>
      </c>
      <c r="R910" s="81">
        <f t="shared" si="259"/>
        <v>0</v>
      </c>
      <c r="S910" s="81">
        <f t="shared" si="262"/>
        <v>0</v>
      </c>
      <c r="U910" s="204"/>
      <c r="V910" s="205"/>
      <c r="W910" s="205"/>
      <c r="X910" s="205"/>
    </row>
    <row r="911" spans="1:25" ht="80.25" customHeight="1">
      <c r="A911" s="126" t="s">
        <v>58</v>
      </c>
      <c r="B911" s="28" t="s">
        <v>564</v>
      </c>
      <c r="C911" s="48" t="s">
        <v>36</v>
      </c>
      <c r="D911" s="49">
        <v>1</v>
      </c>
      <c r="E911" s="50">
        <v>3</v>
      </c>
      <c r="F911" s="49">
        <v>3</v>
      </c>
      <c r="G911" s="27"/>
      <c r="H911" s="12"/>
      <c r="I911" s="12"/>
      <c r="J911" s="12"/>
      <c r="K911" s="100"/>
      <c r="L911" s="101"/>
      <c r="M911" s="102"/>
      <c r="N911" s="103"/>
      <c r="O911" s="104"/>
      <c r="P911" s="81">
        <f t="shared" si="257"/>
        <v>0</v>
      </c>
      <c r="Q911" s="81">
        <f t="shared" ref="Q911:Q912" si="263">ROUND(P911+P911*O911,2)</f>
        <v>0</v>
      </c>
      <c r="R911" s="81">
        <f t="shared" si="259"/>
        <v>0</v>
      </c>
      <c r="S911" s="81">
        <f t="shared" ref="S911:S912" si="264">ROUND(R911+R911*O911,2)</f>
        <v>0</v>
      </c>
      <c r="U911" s="204"/>
      <c r="V911" s="205"/>
      <c r="W911" s="205"/>
      <c r="X911" s="205"/>
    </row>
    <row r="912" spans="1:25" ht="64.5" thickBot="1">
      <c r="A912" s="126" t="s">
        <v>59</v>
      </c>
      <c r="B912" s="28" t="s">
        <v>565</v>
      </c>
      <c r="C912" s="48" t="s">
        <v>36</v>
      </c>
      <c r="D912" s="49">
        <v>1</v>
      </c>
      <c r="E912" s="50">
        <v>3</v>
      </c>
      <c r="F912" s="49">
        <v>3</v>
      </c>
      <c r="G912" s="27"/>
      <c r="H912" s="12"/>
      <c r="I912" s="12"/>
      <c r="J912" s="12"/>
      <c r="K912" s="100"/>
      <c r="L912" s="101"/>
      <c r="M912" s="102"/>
      <c r="N912" s="103"/>
      <c r="O912" s="104"/>
      <c r="P912" s="81">
        <f t="shared" si="257"/>
        <v>0</v>
      </c>
      <c r="Q912" s="81">
        <f t="shared" si="263"/>
        <v>0</v>
      </c>
      <c r="R912" s="81">
        <f t="shared" si="259"/>
        <v>0</v>
      </c>
      <c r="S912" s="81">
        <f t="shared" si="264"/>
        <v>0</v>
      </c>
      <c r="U912" s="204"/>
      <c r="V912" s="205"/>
      <c r="W912" s="205"/>
      <c r="X912" s="205"/>
    </row>
    <row r="913" spans="1:25" ht="15.75" thickBot="1">
      <c r="A913" s="125"/>
      <c r="B913" s="117"/>
      <c r="C913" s="13"/>
      <c r="D913" s="13"/>
      <c r="E913" s="13"/>
      <c r="F913" s="13"/>
      <c r="G913" s="14"/>
      <c r="H913" s="14"/>
      <c r="I913" s="14"/>
      <c r="J913" s="14"/>
      <c r="K913" s="13"/>
      <c r="L913" s="13"/>
      <c r="M913" s="13"/>
      <c r="N913" s="14"/>
      <c r="O913" s="15" t="s">
        <v>18</v>
      </c>
      <c r="P913" s="82">
        <f>SUM(P903:P912)</f>
        <v>0</v>
      </c>
      <c r="Q913" s="82">
        <f>SUM(Q903:Q912)</f>
        <v>0</v>
      </c>
      <c r="R913" s="82">
        <f>SUM(R903:R912)</f>
        <v>0</v>
      </c>
      <c r="S913" s="83">
        <f>SUM(S903:S912)</f>
        <v>0</v>
      </c>
      <c r="U913" s="209"/>
      <c r="V913" s="210"/>
      <c r="W913" s="210"/>
      <c r="X913" s="210"/>
    </row>
    <row r="914" spans="1:25" ht="15.75" customHeight="1" thickBot="1">
      <c r="A914" s="9"/>
      <c r="B914" s="235" t="s">
        <v>348</v>
      </c>
      <c r="C914" s="235"/>
      <c r="D914" s="235"/>
      <c r="E914" s="235"/>
      <c r="F914" s="235"/>
      <c r="G914" s="235"/>
      <c r="H914" s="235"/>
      <c r="I914" s="235"/>
      <c r="J914" s="235"/>
      <c r="K914" s="235"/>
      <c r="L914" s="235"/>
      <c r="M914" s="235"/>
      <c r="N914" s="16"/>
      <c r="O914" s="17"/>
      <c r="P914" s="51"/>
      <c r="Q914" s="51"/>
      <c r="R914" s="51"/>
      <c r="S914" s="51"/>
    </row>
    <row r="915" spans="1:25" ht="15.75" thickBot="1">
      <c r="A915" s="9"/>
      <c r="B915" s="235"/>
      <c r="C915" s="235"/>
      <c r="D915" s="235"/>
      <c r="E915" s="235"/>
      <c r="F915" s="235"/>
      <c r="G915" s="235"/>
      <c r="H915" s="235"/>
      <c r="I915" s="235"/>
      <c r="J915" s="235"/>
      <c r="K915" s="235"/>
      <c r="L915" s="235"/>
      <c r="M915" s="235"/>
      <c r="N915" s="16"/>
      <c r="O915" s="13"/>
      <c r="P915" s="84"/>
      <c r="Q915" s="85" t="s">
        <v>24</v>
      </c>
      <c r="R915" s="86">
        <v>48</v>
      </c>
      <c r="S915" s="87"/>
    </row>
    <row r="916" spans="1:25" ht="39" thickBot="1">
      <c r="A916" s="9"/>
      <c r="B916" s="235"/>
      <c r="C916" s="235"/>
      <c r="D916" s="235"/>
      <c r="E916" s="235"/>
      <c r="F916" s="235"/>
      <c r="G916" s="235"/>
      <c r="H916" s="235"/>
      <c r="I916" s="235"/>
      <c r="J916" s="235"/>
      <c r="K916" s="235"/>
      <c r="L916" s="235"/>
      <c r="M916" s="235"/>
      <c r="N916" s="16"/>
      <c r="O916" s="13"/>
      <c r="P916" s="88" t="s">
        <v>19</v>
      </c>
      <c r="Q916" s="88" t="s">
        <v>20</v>
      </c>
      <c r="R916" s="89" t="s">
        <v>13</v>
      </c>
      <c r="S916" s="88" t="s">
        <v>21</v>
      </c>
    </row>
    <row r="917" spans="1:25" ht="15.75" thickBot="1">
      <c r="A917" s="9"/>
      <c r="B917" s="235"/>
      <c r="C917" s="235"/>
      <c r="D917" s="235"/>
      <c r="E917" s="235"/>
      <c r="F917" s="235"/>
      <c r="G917" s="235"/>
      <c r="H917" s="235"/>
      <c r="I917" s="235"/>
      <c r="J917" s="235"/>
      <c r="K917" s="235"/>
      <c r="L917" s="235"/>
      <c r="M917" s="235"/>
      <c r="N917" s="16"/>
      <c r="O917" s="13"/>
      <c r="P917" s="90">
        <f>P913</f>
        <v>0</v>
      </c>
      <c r="Q917" s="69">
        <f>Q913</f>
        <v>0</v>
      </c>
      <c r="R917" s="69">
        <f>R913</f>
        <v>0</v>
      </c>
      <c r="S917" s="70">
        <f>S913</f>
        <v>0</v>
      </c>
    </row>
    <row r="918" spans="1:25">
      <c r="P918" s="52"/>
      <c r="Q918" s="52"/>
      <c r="R918" s="52"/>
      <c r="S918" s="52"/>
    </row>
    <row r="919" spans="1:25">
      <c r="P919" s="52"/>
      <c r="Q919" s="52"/>
      <c r="R919" s="52"/>
      <c r="S919" s="52"/>
    </row>
    <row r="920" spans="1:25">
      <c r="P920" s="52"/>
      <c r="Q920" s="52"/>
      <c r="R920" s="52"/>
      <c r="S920" s="52"/>
    </row>
    <row r="921" spans="1:25">
      <c r="P921" s="52"/>
      <c r="Q921" s="52"/>
      <c r="R921" s="52"/>
      <c r="S921" s="52"/>
    </row>
    <row r="922" spans="1:25" s="1" customFormat="1">
      <c r="A922" s="115"/>
      <c r="B922" s="115"/>
      <c r="C922" s="72"/>
      <c r="D922" s="73" t="s">
        <v>22</v>
      </c>
      <c r="E922" s="73"/>
      <c r="F922" s="74"/>
      <c r="G922" s="115"/>
      <c r="H922" s="115"/>
      <c r="I922" s="115"/>
      <c r="J922" s="115"/>
      <c r="K922" s="2"/>
      <c r="L922" s="3"/>
      <c r="M922" s="4" t="s">
        <v>23</v>
      </c>
      <c r="N922" s="3"/>
      <c r="O922" s="5"/>
      <c r="P922" s="91"/>
      <c r="Q922" s="91"/>
      <c r="R922" s="91"/>
      <c r="S922" s="91"/>
      <c r="U922" s="204"/>
      <c r="V922" s="205"/>
      <c r="W922" s="205"/>
      <c r="X922" s="205"/>
      <c r="Y922" s="205"/>
    </row>
    <row r="923" spans="1:25" ht="54" customHeight="1" thickBot="1">
      <c r="A923" s="123" t="s">
        <v>0</v>
      </c>
      <c r="B923" s="116" t="s">
        <v>1</v>
      </c>
      <c r="C923" s="75" t="s">
        <v>2</v>
      </c>
      <c r="D923" s="76" t="s">
        <v>3</v>
      </c>
      <c r="E923" s="76" t="s">
        <v>4</v>
      </c>
      <c r="F923" s="77" t="s">
        <v>5</v>
      </c>
      <c r="G923" s="123" t="s">
        <v>6</v>
      </c>
      <c r="H923" s="131" t="s">
        <v>648</v>
      </c>
      <c r="I923" s="132" t="s">
        <v>7</v>
      </c>
      <c r="J923" s="132" t="s">
        <v>8</v>
      </c>
      <c r="K923" s="6" t="s">
        <v>632</v>
      </c>
      <c r="L923" s="7" t="s">
        <v>630</v>
      </c>
      <c r="M923" s="7" t="s">
        <v>631</v>
      </c>
      <c r="N923" s="8" t="s">
        <v>9</v>
      </c>
      <c r="O923" s="6" t="s">
        <v>10</v>
      </c>
      <c r="P923" s="78" t="s">
        <v>11</v>
      </c>
      <c r="Q923" s="78" t="s">
        <v>12</v>
      </c>
      <c r="R923" s="79" t="s">
        <v>13</v>
      </c>
      <c r="S923" s="79" t="s">
        <v>14</v>
      </c>
      <c r="T923" s="9"/>
      <c r="U923" s="211"/>
    </row>
    <row r="924" spans="1:25" ht="15.75" thickBot="1">
      <c r="A924" s="59" t="s">
        <v>24</v>
      </c>
      <c r="B924" s="60">
        <v>49</v>
      </c>
      <c r="C924" s="11"/>
      <c r="D924" s="11"/>
      <c r="E924" s="11"/>
      <c r="F924" s="11"/>
      <c r="G924" s="62"/>
      <c r="H924" s="62"/>
      <c r="I924" s="62"/>
      <c r="J924" s="62"/>
      <c r="K924" s="11"/>
      <c r="L924" s="11"/>
      <c r="M924" s="11"/>
      <c r="N924" s="11"/>
      <c r="O924" s="11"/>
      <c r="P924" s="47"/>
      <c r="Q924" s="47"/>
      <c r="R924" s="47"/>
      <c r="S924" s="80"/>
    </row>
    <row r="925" spans="1:25" ht="181.5" customHeight="1">
      <c r="A925" s="126" t="s">
        <v>15</v>
      </c>
      <c r="B925" s="28" t="s">
        <v>165</v>
      </c>
      <c r="C925" s="48" t="s">
        <v>16</v>
      </c>
      <c r="D925" s="49">
        <v>12</v>
      </c>
      <c r="E925" s="50">
        <v>30</v>
      </c>
      <c r="F925" s="49">
        <v>24</v>
      </c>
      <c r="G925" s="27"/>
      <c r="H925" s="12"/>
      <c r="I925" s="12"/>
      <c r="J925" s="12"/>
      <c r="K925" s="100"/>
      <c r="L925" s="101"/>
      <c r="M925" s="102"/>
      <c r="N925" s="103"/>
      <c r="O925" s="104"/>
      <c r="P925" s="81">
        <f t="shared" ref="P925:P944" si="265">ROUND(N925*L925,2)</f>
        <v>0</v>
      </c>
      <c r="Q925" s="81">
        <f t="shared" ref="Q925:Q934" si="266">ROUND(P925+P925*O925,2)</f>
        <v>0</v>
      </c>
      <c r="R925" s="81">
        <f t="shared" ref="R925:R944" si="267">ROUND(M925*N925,2)</f>
        <v>0</v>
      </c>
      <c r="S925" s="81">
        <f t="shared" ref="S925:S934" si="268">ROUND(R925+R925*O925,2)</f>
        <v>0</v>
      </c>
      <c r="U925" s="204"/>
      <c r="V925" s="205"/>
      <c r="W925" s="205"/>
      <c r="X925" s="205"/>
    </row>
    <row r="926" spans="1:25" ht="90" customHeight="1">
      <c r="A926" s="126" t="s">
        <v>17</v>
      </c>
      <c r="B926" s="28" t="s">
        <v>166</v>
      </c>
      <c r="C926" s="48" t="s">
        <v>16</v>
      </c>
      <c r="D926" s="49">
        <v>560</v>
      </c>
      <c r="E926" s="50">
        <v>1400</v>
      </c>
      <c r="F926" s="49">
        <v>1120</v>
      </c>
      <c r="G926" s="27"/>
      <c r="H926" s="12"/>
      <c r="I926" s="12"/>
      <c r="J926" s="12"/>
      <c r="K926" s="100"/>
      <c r="L926" s="101"/>
      <c r="M926" s="102"/>
      <c r="N926" s="103"/>
      <c r="O926" s="104"/>
      <c r="P926" s="81">
        <f t="shared" si="265"/>
        <v>0</v>
      </c>
      <c r="Q926" s="81">
        <f t="shared" si="266"/>
        <v>0</v>
      </c>
      <c r="R926" s="81">
        <f t="shared" si="267"/>
        <v>0</v>
      </c>
      <c r="S926" s="81">
        <f t="shared" si="268"/>
        <v>0</v>
      </c>
      <c r="U926" s="204"/>
      <c r="V926" s="205"/>
      <c r="W926" s="205"/>
      <c r="X926" s="205"/>
    </row>
    <row r="927" spans="1:25" ht="89.25">
      <c r="A927" s="126" t="s">
        <v>25</v>
      </c>
      <c r="B927" s="28" t="s">
        <v>167</v>
      </c>
      <c r="C927" s="48" t="s">
        <v>16</v>
      </c>
      <c r="D927" s="49">
        <v>40</v>
      </c>
      <c r="E927" s="50">
        <v>100</v>
      </c>
      <c r="F927" s="49">
        <v>80</v>
      </c>
      <c r="G927" s="27"/>
      <c r="H927" s="12"/>
      <c r="I927" s="12"/>
      <c r="J927" s="12"/>
      <c r="K927" s="100"/>
      <c r="L927" s="101"/>
      <c r="M927" s="102"/>
      <c r="N927" s="103"/>
      <c r="O927" s="104"/>
      <c r="P927" s="81">
        <f t="shared" si="265"/>
        <v>0</v>
      </c>
      <c r="Q927" s="81">
        <f t="shared" si="266"/>
        <v>0</v>
      </c>
      <c r="R927" s="81">
        <f t="shared" si="267"/>
        <v>0</v>
      </c>
      <c r="S927" s="81">
        <f t="shared" si="268"/>
        <v>0</v>
      </c>
      <c r="U927" s="204"/>
      <c r="V927" s="205"/>
      <c r="W927" s="205"/>
      <c r="X927" s="205"/>
    </row>
    <row r="928" spans="1:25" ht="92.25" customHeight="1">
      <c r="A928" s="126" t="s">
        <v>29</v>
      </c>
      <c r="B928" s="28" t="s">
        <v>168</v>
      </c>
      <c r="C928" s="48" t="s">
        <v>16</v>
      </c>
      <c r="D928" s="49">
        <v>128</v>
      </c>
      <c r="E928" s="50">
        <v>320</v>
      </c>
      <c r="F928" s="49">
        <v>256</v>
      </c>
      <c r="G928" s="27"/>
      <c r="H928" s="12"/>
      <c r="I928" s="12"/>
      <c r="J928" s="12"/>
      <c r="K928" s="100"/>
      <c r="L928" s="101"/>
      <c r="M928" s="102"/>
      <c r="N928" s="103"/>
      <c r="O928" s="104"/>
      <c r="P928" s="81">
        <f t="shared" si="265"/>
        <v>0</v>
      </c>
      <c r="Q928" s="81">
        <f t="shared" si="266"/>
        <v>0</v>
      </c>
      <c r="R928" s="81">
        <f t="shared" si="267"/>
        <v>0</v>
      </c>
      <c r="S928" s="81">
        <f t="shared" si="268"/>
        <v>0</v>
      </c>
      <c r="U928" s="204"/>
      <c r="V928" s="205"/>
      <c r="W928" s="205"/>
      <c r="X928" s="205"/>
    </row>
    <row r="929" spans="1:24" ht="95.25" customHeight="1">
      <c r="A929" s="126" t="s">
        <v>30</v>
      </c>
      <c r="B929" s="28" t="s">
        <v>169</v>
      </c>
      <c r="C929" s="48" t="s">
        <v>16</v>
      </c>
      <c r="D929" s="49">
        <v>20</v>
      </c>
      <c r="E929" s="50">
        <v>50</v>
      </c>
      <c r="F929" s="49">
        <v>40</v>
      </c>
      <c r="G929" s="27"/>
      <c r="H929" s="12"/>
      <c r="I929" s="12"/>
      <c r="J929" s="12"/>
      <c r="K929" s="100"/>
      <c r="L929" s="101"/>
      <c r="M929" s="102"/>
      <c r="N929" s="103"/>
      <c r="O929" s="104"/>
      <c r="P929" s="81">
        <f t="shared" si="265"/>
        <v>0</v>
      </c>
      <c r="Q929" s="81">
        <f t="shared" si="266"/>
        <v>0</v>
      </c>
      <c r="R929" s="81">
        <f t="shared" si="267"/>
        <v>0</v>
      </c>
      <c r="S929" s="81">
        <f t="shared" si="268"/>
        <v>0</v>
      </c>
      <c r="U929" s="204"/>
      <c r="V929" s="205"/>
      <c r="W929" s="205"/>
      <c r="X929" s="205"/>
    </row>
    <row r="930" spans="1:24" ht="55.5" customHeight="1">
      <c r="A930" s="126" t="s">
        <v>31</v>
      </c>
      <c r="B930" s="28" t="s">
        <v>170</v>
      </c>
      <c r="C930" s="48" t="s">
        <v>16</v>
      </c>
      <c r="D930" s="49">
        <v>400</v>
      </c>
      <c r="E930" s="50">
        <v>1000</v>
      </c>
      <c r="F930" s="49">
        <v>800</v>
      </c>
      <c r="G930" s="27"/>
      <c r="H930" s="12"/>
      <c r="I930" s="12"/>
      <c r="J930" s="12"/>
      <c r="K930" s="100"/>
      <c r="L930" s="101"/>
      <c r="M930" s="102"/>
      <c r="N930" s="103"/>
      <c r="O930" s="104"/>
      <c r="P930" s="81">
        <f t="shared" si="265"/>
        <v>0</v>
      </c>
      <c r="Q930" s="81">
        <f t="shared" si="266"/>
        <v>0</v>
      </c>
      <c r="R930" s="81">
        <f t="shared" si="267"/>
        <v>0</v>
      </c>
      <c r="S930" s="81">
        <f t="shared" si="268"/>
        <v>0</v>
      </c>
      <c r="U930" s="204"/>
      <c r="V930" s="205"/>
      <c r="W930" s="205"/>
      <c r="X930" s="205"/>
    </row>
    <row r="931" spans="1:24" ht="256.5" customHeight="1">
      <c r="A931" s="126" t="s">
        <v>32</v>
      </c>
      <c r="B931" s="28" t="s">
        <v>171</v>
      </c>
      <c r="C931" s="48" t="s">
        <v>16</v>
      </c>
      <c r="D931" s="49">
        <v>12</v>
      </c>
      <c r="E931" s="50">
        <v>30</v>
      </c>
      <c r="F931" s="49">
        <v>24</v>
      </c>
      <c r="G931" s="27"/>
      <c r="H931" s="12"/>
      <c r="I931" s="12"/>
      <c r="J931" s="12"/>
      <c r="K931" s="100"/>
      <c r="L931" s="101"/>
      <c r="M931" s="102"/>
      <c r="N931" s="103"/>
      <c r="O931" s="104"/>
      <c r="P931" s="81">
        <f t="shared" si="265"/>
        <v>0</v>
      </c>
      <c r="Q931" s="81">
        <f t="shared" si="266"/>
        <v>0</v>
      </c>
      <c r="R931" s="81">
        <f t="shared" si="267"/>
        <v>0</v>
      </c>
      <c r="S931" s="81">
        <f t="shared" si="268"/>
        <v>0</v>
      </c>
      <c r="U931" s="204"/>
      <c r="V931" s="205"/>
      <c r="W931" s="205"/>
      <c r="X931" s="205"/>
    </row>
    <row r="932" spans="1:24" ht="114.75">
      <c r="A932" s="126" t="s">
        <v>33</v>
      </c>
      <c r="B932" s="28" t="s">
        <v>620</v>
      </c>
      <c r="C932" s="48" t="s">
        <v>16</v>
      </c>
      <c r="D932" s="49">
        <v>200</v>
      </c>
      <c r="E932" s="50">
        <v>500</v>
      </c>
      <c r="F932" s="49">
        <v>400</v>
      </c>
      <c r="G932" s="27"/>
      <c r="H932" s="12"/>
      <c r="I932" s="12"/>
      <c r="J932" s="12"/>
      <c r="K932" s="100"/>
      <c r="L932" s="101"/>
      <c r="M932" s="102"/>
      <c r="N932" s="103"/>
      <c r="O932" s="104"/>
      <c r="P932" s="81">
        <f t="shared" si="265"/>
        <v>0</v>
      </c>
      <c r="Q932" s="81">
        <f t="shared" si="266"/>
        <v>0</v>
      </c>
      <c r="R932" s="81">
        <f t="shared" si="267"/>
        <v>0</v>
      </c>
      <c r="S932" s="81">
        <f t="shared" si="268"/>
        <v>0</v>
      </c>
      <c r="U932" s="204"/>
      <c r="V932" s="205"/>
      <c r="W932" s="205"/>
      <c r="X932" s="205"/>
    </row>
    <row r="933" spans="1:24" ht="51">
      <c r="A933" s="126" t="s">
        <v>58</v>
      </c>
      <c r="B933" s="28" t="s">
        <v>619</v>
      </c>
      <c r="C933" s="48" t="s">
        <v>16</v>
      </c>
      <c r="D933" s="49">
        <v>200</v>
      </c>
      <c r="E933" s="50">
        <v>500</v>
      </c>
      <c r="F933" s="49">
        <v>400</v>
      </c>
      <c r="G933" s="27"/>
      <c r="H933" s="12"/>
      <c r="I933" s="12"/>
      <c r="J933" s="12"/>
      <c r="K933" s="100"/>
      <c r="L933" s="101"/>
      <c r="M933" s="102"/>
      <c r="N933" s="103"/>
      <c r="O933" s="104"/>
      <c r="P933" s="81">
        <f t="shared" ref="P933" si="269">ROUND(N933*L933,2)</f>
        <v>0</v>
      </c>
      <c r="Q933" s="81">
        <f t="shared" ref="Q933" si="270">ROUND(P933+P933*O933,2)</f>
        <v>0</v>
      </c>
      <c r="R933" s="81">
        <f t="shared" ref="R933" si="271">ROUND(M933*N933,2)</f>
        <v>0</v>
      </c>
      <c r="S933" s="81">
        <f t="shared" ref="S933" si="272">ROUND(R933+R933*O933,2)</f>
        <v>0</v>
      </c>
      <c r="U933" s="204"/>
      <c r="V933" s="205"/>
      <c r="W933" s="205"/>
      <c r="X933" s="205"/>
    </row>
    <row r="934" spans="1:24" ht="76.5">
      <c r="A934" s="126" t="s">
        <v>59</v>
      </c>
      <c r="B934" s="28" t="s">
        <v>172</v>
      </c>
      <c r="C934" s="48" t="s">
        <v>16</v>
      </c>
      <c r="D934" s="49">
        <v>800</v>
      </c>
      <c r="E934" s="50">
        <v>2000</v>
      </c>
      <c r="F934" s="49">
        <v>1600</v>
      </c>
      <c r="G934" s="27"/>
      <c r="H934" s="12"/>
      <c r="I934" s="12"/>
      <c r="J934" s="12"/>
      <c r="K934" s="100"/>
      <c r="L934" s="101"/>
      <c r="M934" s="102"/>
      <c r="N934" s="103"/>
      <c r="O934" s="104"/>
      <c r="P934" s="81">
        <f t="shared" si="265"/>
        <v>0</v>
      </c>
      <c r="Q934" s="81">
        <f t="shared" si="266"/>
        <v>0</v>
      </c>
      <c r="R934" s="81">
        <f t="shared" si="267"/>
        <v>0</v>
      </c>
      <c r="S934" s="81">
        <f t="shared" si="268"/>
        <v>0</v>
      </c>
      <c r="U934" s="204"/>
      <c r="V934" s="205"/>
      <c r="W934" s="205"/>
      <c r="X934" s="205"/>
    </row>
    <row r="935" spans="1:24" ht="153">
      <c r="A935" s="126" t="s">
        <v>60</v>
      </c>
      <c r="B935" s="28" t="s">
        <v>173</v>
      </c>
      <c r="C935" s="48" t="s">
        <v>16</v>
      </c>
      <c r="D935" s="49">
        <v>42</v>
      </c>
      <c r="E935" s="50">
        <v>105</v>
      </c>
      <c r="F935" s="49">
        <v>84</v>
      </c>
      <c r="G935" s="27"/>
      <c r="H935" s="12"/>
      <c r="I935" s="12"/>
      <c r="J935" s="12"/>
      <c r="K935" s="100"/>
      <c r="L935" s="101"/>
      <c r="M935" s="102"/>
      <c r="N935" s="103"/>
      <c r="O935" s="104"/>
      <c r="P935" s="81">
        <f t="shared" si="265"/>
        <v>0</v>
      </c>
      <c r="Q935" s="81">
        <f t="shared" ref="Q935:Q938" si="273">ROUND(P935+P935*O935,2)</f>
        <v>0</v>
      </c>
      <c r="R935" s="81">
        <f t="shared" si="267"/>
        <v>0</v>
      </c>
      <c r="S935" s="81">
        <f t="shared" ref="S935:S938" si="274">ROUND(R935+R935*O935,2)</f>
        <v>0</v>
      </c>
      <c r="U935" s="204"/>
      <c r="V935" s="205"/>
      <c r="W935" s="205"/>
      <c r="X935" s="205"/>
    </row>
    <row r="936" spans="1:24" ht="89.25">
      <c r="A936" s="126" t="s">
        <v>61</v>
      </c>
      <c r="B936" s="28" t="s">
        <v>174</v>
      </c>
      <c r="C936" s="48" t="s">
        <v>16</v>
      </c>
      <c r="D936" s="49">
        <v>1</v>
      </c>
      <c r="E936" s="50">
        <v>10</v>
      </c>
      <c r="F936" s="49">
        <v>20</v>
      </c>
      <c r="G936" s="27"/>
      <c r="H936" s="12"/>
      <c r="I936" s="12"/>
      <c r="J936" s="12"/>
      <c r="K936" s="100"/>
      <c r="L936" s="101"/>
      <c r="M936" s="102"/>
      <c r="N936" s="103"/>
      <c r="O936" s="104"/>
      <c r="P936" s="81">
        <f t="shared" si="265"/>
        <v>0</v>
      </c>
      <c r="Q936" s="81">
        <f t="shared" si="273"/>
        <v>0</v>
      </c>
      <c r="R936" s="81">
        <f t="shared" si="267"/>
        <v>0</v>
      </c>
      <c r="S936" s="81">
        <f t="shared" si="274"/>
        <v>0</v>
      </c>
      <c r="U936" s="204"/>
      <c r="V936" s="205"/>
      <c r="W936" s="205"/>
      <c r="X936" s="205"/>
    </row>
    <row r="937" spans="1:24" ht="66.75" customHeight="1">
      <c r="A937" s="126" t="s">
        <v>62</v>
      </c>
      <c r="B937" s="28" t="s">
        <v>175</v>
      </c>
      <c r="C937" s="48" t="s">
        <v>16</v>
      </c>
      <c r="D937" s="49">
        <v>10</v>
      </c>
      <c r="E937" s="50">
        <v>20</v>
      </c>
      <c r="F937" s="49">
        <v>20</v>
      </c>
      <c r="G937" s="27"/>
      <c r="H937" s="12"/>
      <c r="I937" s="12"/>
      <c r="J937" s="12"/>
      <c r="K937" s="100"/>
      <c r="L937" s="101"/>
      <c r="M937" s="102"/>
      <c r="N937" s="103"/>
      <c r="O937" s="104"/>
      <c r="P937" s="81">
        <f t="shared" si="265"/>
        <v>0</v>
      </c>
      <c r="Q937" s="81">
        <f t="shared" si="273"/>
        <v>0</v>
      </c>
      <c r="R937" s="81">
        <f t="shared" si="267"/>
        <v>0</v>
      </c>
      <c r="S937" s="81">
        <f t="shared" si="274"/>
        <v>0</v>
      </c>
      <c r="U937" s="204"/>
      <c r="V937" s="205"/>
      <c r="W937" s="205"/>
      <c r="X937" s="205"/>
    </row>
    <row r="938" spans="1:24" ht="71.25" customHeight="1">
      <c r="A938" s="126" t="s">
        <v>63</v>
      </c>
      <c r="B938" s="28" t="s">
        <v>176</v>
      </c>
      <c r="C938" s="48" t="s">
        <v>16</v>
      </c>
      <c r="D938" s="49">
        <v>1</v>
      </c>
      <c r="E938" s="50">
        <v>5</v>
      </c>
      <c r="F938" s="49">
        <v>10</v>
      </c>
      <c r="G938" s="27"/>
      <c r="H938" s="12"/>
      <c r="I938" s="12"/>
      <c r="J938" s="12"/>
      <c r="K938" s="100"/>
      <c r="L938" s="101"/>
      <c r="M938" s="102"/>
      <c r="N938" s="103"/>
      <c r="O938" s="104"/>
      <c r="P938" s="81">
        <f t="shared" si="265"/>
        <v>0</v>
      </c>
      <c r="Q938" s="81">
        <f t="shared" si="273"/>
        <v>0</v>
      </c>
      <c r="R938" s="81">
        <f t="shared" si="267"/>
        <v>0</v>
      </c>
      <c r="S938" s="81">
        <f t="shared" si="274"/>
        <v>0</v>
      </c>
      <c r="U938" s="204"/>
      <c r="V938" s="205"/>
      <c r="W938" s="205"/>
      <c r="X938" s="205"/>
    </row>
    <row r="939" spans="1:24" ht="101.25" customHeight="1">
      <c r="A939" s="126" t="s">
        <v>64</v>
      </c>
      <c r="B939" s="28" t="s">
        <v>177</v>
      </c>
      <c r="C939" s="48" t="s">
        <v>16</v>
      </c>
      <c r="D939" s="49">
        <v>280</v>
      </c>
      <c r="E939" s="50">
        <v>700</v>
      </c>
      <c r="F939" s="49">
        <v>560</v>
      </c>
      <c r="G939" s="27"/>
      <c r="H939" s="12"/>
      <c r="I939" s="12"/>
      <c r="J939" s="12"/>
      <c r="K939" s="100"/>
      <c r="L939" s="101"/>
      <c r="M939" s="102"/>
      <c r="N939" s="103"/>
      <c r="O939" s="104"/>
      <c r="P939" s="81">
        <f t="shared" si="265"/>
        <v>0</v>
      </c>
      <c r="Q939" s="81">
        <f t="shared" ref="Q939:Q942" si="275">ROUND(P939+P939*O939,2)</f>
        <v>0</v>
      </c>
      <c r="R939" s="81">
        <f t="shared" si="267"/>
        <v>0</v>
      </c>
      <c r="S939" s="81">
        <f t="shared" ref="S939:S942" si="276">ROUND(R939+R939*O939,2)</f>
        <v>0</v>
      </c>
      <c r="U939" s="204"/>
      <c r="V939" s="205"/>
      <c r="W939" s="205"/>
      <c r="X939" s="205"/>
    </row>
    <row r="940" spans="1:24" ht="105" customHeight="1">
      <c r="A940" s="126" t="s">
        <v>65</v>
      </c>
      <c r="B940" s="28" t="s">
        <v>178</v>
      </c>
      <c r="C940" s="48" t="s">
        <v>16</v>
      </c>
      <c r="D940" s="49">
        <v>240</v>
      </c>
      <c r="E940" s="50">
        <v>600</v>
      </c>
      <c r="F940" s="49">
        <v>480</v>
      </c>
      <c r="G940" s="27"/>
      <c r="H940" s="12"/>
      <c r="I940" s="12"/>
      <c r="J940" s="12"/>
      <c r="K940" s="100"/>
      <c r="L940" s="101"/>
      <c r="M940" s="102"/>
      <c r="N940" s="103"/>
      <c r="O940" s="104"/>
      <c r="P940" s="81">
        <f t="shared" si="265"/>
        <v>0</v>
      </c>
      <c r="Q940" s="81">
        <f t="shared" si="275"/>
        <v>0</v>
      </c>
      <c r="R940" s="81">
        <f t="shared" si="267"/>
        <v>0</v>
      </c>
      <c r="S940" s="81">
        <f t="shared" si="276"/>
        <v>0</v>
      </c>
      <c r="U940" s="204"/>
      <c r="V940" s="205"/>
      <c r="W940" s="205"/>
      <c r="X940" s="205"/>
    </row>
    <row r="941" spans="1:24" ht="102" customHeight="1">
      <c r="A941" s="126" t="s">
        <v>66</v>
      </c>
      <c r="B941" s="28" t="s">
        <v>179</v>
      </c>
      <c r="C941" s="48" t="s">
        <v>16</v>
      </c>
      <c r="D941" s="49">
        <v>200</v>
      </c>
      <c r="E941" s="50">
        <v>500</v>
      </c>
      <c r="F941" s="49">
        <v>400</v>
      </c>
      <c r="G941" s="27"/>
      <c r="H941" s="12"/>
      <c r="I941" s="12"/>
      <c r="J941" s="12"/>
      <c r="K941" s="100"/>
      <c r="L941" s="101"/>
      <c r="M941" s="102"/>
      <c r="N941" s="103"/>
      <c r="O941" s="104"/>
      <c r="P941" s="81">
        <f t="shared" si="265"/>
        <v>0</v>
      </c>
      <c r="Q941" s="81">
        <f t="shared" si="275"/>
        <v>0</v>
      </c>
      <c r="R941" s="81">
        <f t="shared" si="267"/>
        <v>0</v>
      </c>
      <c r="S941" s="81">
        <f t="shared" si="276"/>
        <v>0</v>
      </c>
      <c r="U941" s="204"/>
      <c r="V941" s="205"/>
      <c r="W941" s="205"/>
      <c r="X941" s="205"/>
    </row>
    <row r="942" spans="1:24" ht="81.75" customHeight="1">
      <c r="A942" s="126" t="s">
        <v>67</v>
      </c>
      <c r="B942" s="28" t="s">
        <v>180</v>
      </c>
      <c r="C942" s="48" t="s">
        <v>46</v>
      </c>
      <c r="D942" s="49">
        <v>480</v>
      </c>
      <c r="E942" s="50">
        <v>1200</v>
      </c>
      <c r="F942" s="49">
        <v>960</v>
      </c>
      <c r="G942" s="27"/>
      <c r="H942" s="12"/>
      <c r="I942" s="12"/>
      <c r="J942" s="12"/>
      <c r="K942" s="100"/>
      <c r="L942" s="101"/>
      <c r="M942" s="102"/>
      <c r="N942" s="103"/>
      <c r="O942" s="104"/>
      <c r="P942" s="81">
        <f t="shared" si="265"/>
        <v>0</v>
      </c>
      <c r="Q942" s="81">
        <f t="shared" si="275"/>
        <v>0</v>
      </c>
      <c r="R942" s="81">
        <f t="shared" si="267"/>
        <v>0</v>
      </c>
      <c r="S942" s="81">
        <f t="shared" si="276"/>
        <v>0</v>
      </c>
      <c r="U942" s="204"/>
      <c r="V942" s="205"/>
      <c r="W942" s="205"/>
      <c r="X942" s="205"/>
    </row>
    <row r="943" spans="1:24" ht="319.5" customHeight="1">
      <c r="A943" s="126" t="s">
        <v>68</v>
      </c>
      <c r="B943" s="28" t="s">
        <v>615</v>
      </c>
      <c r="C943" s="48" t="s">
        <v>16</v>
      </c>
      <c r="D943" s="49">
        <v>2</v>
      </c>
      <c r="E943" s="50">
        <v>5</v>
      </c>
      <c r="F943" s="49">
        <v>4</v>
      </c>
      <c r="G943" s="27"/>
      <c r="H943" s="12"/>
      <c r="I943" s="12"/>
      <c r="J943" s="12"/>
      <c r="K943" s="100"/>
      <c r="L943" s="101"/>
      <c r="M943" s="102"/>
      <c r="N943" s="103"/>
      <c r="O943" s="104"/>
      <c r="P943" s="81">
        <f t="shared" si="265"/>
        <v>0</v>
      </c>
      <c r="Q943" s="81">
        <f t="shared" ref="Q943" si="277">ROUND(P943+P943*O943,2)</f>
        <v>0</v>
      </c>
      <c r="R943" s="81">
        <f t="shared" si="267"/>
        <v>0</v>
      </c>
      <c r="S943" s="81">
        <f t="shared" ref="S943" si="278">ROUND(R943+R943*O943,2)</f>
        <v>0</v>
      </c>
      <c r="U943" s="204"/>
      <c r="V943" s="205"/>
      <c r="W943" s="205"/>
      <c r="X943" s="205"/>
    </row>
    <row r="944" spans="1:24" ht="77.25" thickBot="1">
      <c r="A944" s="126" t="s">
        <v>69</v>
      </c>
      <c r="B944" s="28" t="s">
        <v>119</v>
      </c>
      <c r="C944" s="48" t="s">
        <v>16</v>
      </c>
      <c r="D944" s="49">
        <v>120</v>
      </c>
      <c r="E944" s="50">
        <v>300</v>
      </c>
      <c r="F944" s="49">
        <v>240</v>
      </c>
      <c r="G944" s="27"/>
      <c r="H944" s="12"/>
      <c r="I944" s="12"/>
      <c r="J944" s="12"/>
      <c r="K944" s="100"/>
      <c r="L944" s="101"/>
      <c r="M944" s="102"/>
      <c r="N944" s="103"/>
      <c r="O944" s="104"/>
      <c r="P944" s="81">
        <f t="shared" si="265"/>
        <v>0</v>
      </c>
      <c r="Q944" s="81">
        <f t="shared" ref="Q944" si="279">ROUND(P944+P944*O944,2)</f>
        <v>0</v>
      </c>
      <c r="R944" s="81">
        <f t="shared" si="267"/>
        <v>0</v>
      </c>
      <c r="S944" s="81">
        <f t="shared" ref="S944" si="280">ROUND(R944+R944*O944,2)</f>
        <v>0</v>
      </c>
      <c r="U944" s="204"/>
      <c r="V944" s="205"/>
      <c r="W944" s="205"/>
      <c r="X944" s="205"/>
    </row>
    <row r="945" spans="1:25" ht="15.75" thickBot="1">
      <c r="A945" s="125"/>
      <c r="B945" s="117"/>
      <c r="C945" s="13"/>
      <c r="D945" s="13"/>
      <c r="E945" s="13"/>
      <c r="F945" s="13"/>
      <c r="G945" s="14"/>
      <c r="H945" s="14"/>
      <c r="I945" s="14"/>
      <c r="J945" s="14"/>
      <c r="K945" s="13"/>
      <c r="L945" s="13"/>
      <c r="M945" s="13"/>
      <c r="N945" s="14"/>
      <c r="O945" s="15" t="s">
        <v>18</v>
      </c>
      <c r="P945" s="82">
        <f>SUM(P925:P944)</f>
        <v>0</v>
      </c>
      <c r="Q945" s="82">
        <f>SUM(Q925:Q944)</f>
        <v>0</v>
      </c>
      <c r="R945" s="82">
        <f>SUM(R925:R944)</f>
        <v>0</v>
      </c>
      <c r="S945" s="83">
        <f>SUM(S925:S944)</f>
        <v>0</v>
      </c>
      <c r="U945" s="209"/>
      <c r="V945" s="210"/>
      <c r="W945" s="210"/>
      <c r="X945" s="210"/>
    </row>
    <row r="946" spans="1:25" ht="15.75" customHeight="1" thickBot="1">
      <c r="A946" s="9"/>
      <c r="B946" s="235" t="s">
        <v>348</v>
      </c>
      <c r="C946" s="235"/>
      <c r="D946" s="235"/>
      <c r="E946" s="235"/>
      <c r="F946" s="235"/>
      <c r="G946" s="235"/>
      <c r="H946" s="235"/>
      <c r="I946" s="235"/>
      <c r="J946" s="235"/>
      <c r="K946" s="235"/>
      <c r="L946" s="235"/>
      <c r="M946" s="235"/>
      <c r="N946" s="16"/>
      <c r="O946" s="17"/>
      <c r="P946" s="51"/>
      <c r="Q946" s="51"/>
      <c r="R946" s="51"/>
      <c r="S946" s="51"/>
    </row>
    <row r="947" spans="1:25" ht="15.75" thickBot="1">
      <c r="A947" s="9"/>
      <c r="B947" s="235"/>
      <c r="C947" s="235"/>
      <c r="D947" s="235"/>
      <c r="E947" s="235"/>
      <c r="F947" s="235"/>
      <c r="G947" s="235"/>
      <c r="H947" s="235"/>
      <c r="I947" s="235"/>
      <c r="J947" s="235"/>
      <c r="K947" s="235"/>
      <c r="L947" s="235"/>
      <c r="M947" s="235"/>
      <c r="N947" s="16"/>
      <c r="O947" s="13"/>
      <c r="P947" s="84"/>
      <c r="Q947" s="85" t="s">
        <v>24</v>
      </c>
      <c r="R947" s="86">
        <v>49</v>
      </c>
      <c r="S947" s="87"/>
    </row>
    <row r="948" spans="1:25" ht="39" thickBot="1">
      <c r="A948" s="9"/>
      <c r="B948" s="235"/>
      <c r="C948" s="235"/>
      <c r="D948" s="235"/>
      <c r="E948" s="235"/>
      <c r="F948" s="235"/>
      <c r="G948" s="235"/>
      <c r="H948" s="235"/>
      <c r="I948" s="235"/>
      <c r="J948" s="235"/>
      <c r="K948" s="235"/>
      <c r="L948" s="235"/>
      <c r="M948" s="235"/>
      <c r="N948" s="16"/>
      <c r="O948" s="13"/>
      <c r="P948" s="88" t="s">
        <v>19</v>
      </c>
      <c r="Q948" s="88" t="s">
        <v>20</v>
      </c>
      <c r="R948" s="89" t="s">
        <v>13</v>
      </c>
      <c r="S948" s="88" t="s">
        <v>21</v>
      </c>
    </row>
    <row r="949" spans="1:25" ht="15.75" thickBot="1">
      <c r="A949" s="9"/>
      <c r="B949" s="235"/>
      <c r="C949" s="235"/>
      <c r="D949" s="235"/>
      <c r="E949" s="235"/>
      <c r="F949" s="235"/>
      <c r="G949" s="235"/>
      <c r="H949" s="235"/>
      <c r="I949" s="235"/>
      <c r="J949" s="235"/>
      <c r="K949" s="235"/>
      <c r="L949" s="235"/>
      <c r="M949" s="235"/>
      <c r="N949" s="16"/>
      <c r="O949" s="13"/>
      <c r="P949" s="90">
        <f>P945</f>
        <v>0</v>
      </c>
      <c r="Q949" s="69">
        <f>Q945</f>
        <v>0</v>
      </c>
      <c r="R949" s="69">
        <f>R945</f>
        <v>0</v>
      </c>
      <c r="S949" s="70">
        <f>S945</f>
        <v>0</v>
      </c>
    </row>
    <row r="950" spans="1:25">
      <c r="P950" s="52"/>
      <c r="Q950" s="52"/>
      <c r="R950" s="52"/>
      <c r="S950" s="52"/>
    </row>
    <row r="951" spans="1:25">
      <c r="P951" s="52"/>
      <c r="Q951" s="52"/>
      <c r="R951" s="52"/>
      <c r="S951" s="52"/>
    </row>
    <row r="952" spans="1:25">
      <c r="P952" s="52"/>
      <c r="Q952" s="52"/>
      <c r="R952" s="52"/>
      <c r="S952" s="52"/>
    </row>
    <row r="953" spans="1:25">
      <c r="P953" s="52"/>
      <c r="Q953" s="52"/>
      <c r="R953" s="52"/>
      <c r="S953" s="52"/>
    </row>
    <row r="954" spans="1:25" s="1" customFormat="1">
      <c r="A954" s="115"/>
      <c r="B954" s="115"/>
      <c r="C954" s="72"/>
      <c r="D954" s="73" t="s">
        <v>22</v>
      </c>
      <c r="E954" s="73"/>
      <c r="F954" s="74"/>
      <c r="G954" s="115"/>
      <c r="H954" s="115"/>
      <c r="I954" s="115"/>
      <c r="J954" s="115"/>
      <c r="K954" s="2"/>
      <c r="L954" s="3"/>
      <c r="M954" s="4" t="s">
        <v>23</v>
      </c>
      <c r="N954" s="3"/>
      <c r="O954" s="5"/>
      <c r="P954" s="91"/>
      <c r="Q954" s="91"/>
      <c r="R954" s="91"/>
      <c r="S954" s="91"/>
      <c r="U954" s="204"/>
      <c r="V954" s="205"/>
      <c r="W954" s="205"/>
      <c r="X954" s="205"/>
      <c r="Y954" s="205"/>
    </row>
    <row r="955" spans="1:25" ht="54" customHeight="1" thickBot="1">
      <c r="A955" s="123" t="s">
        <v>0</v>
      </c>
      <c r="B955" s="116" t="s">
        <v>1</v>
      </c>
      <c r="C955" s="75" t="s">
        <v>2</v>
      </c>
      <c r="D955" s="76" t="s">
        <v>3</v>
      </c>
      <c r="E955" s="76" t="s">
        <v>4</v>
      </c>
      <c r="F955" s="77" t="s">
        <v>5</v>
      </c>
      <c r="G955" s="123" t="s">
        <v>6</v>
      </c>
      <c r="H955" s="131" t="s">
        <v>648</v>
      </c>
      <c r="I955" s="132" t="s">
        <v>7</v>
      </c>
      <c r="J955" s="132" t="s">
        <v>8</v>
      </c>
      <c r="K955" s="6" t="s">
        <v>632</v>
      </c>
      <c r="L955" s="7" t="s">
        <v>630</v>
      </c>
      <c r="M955" s="7" t="s">
        <v>631</v>
      </c>
      <c r="N955" s="8" t="s">
        <v>9</v>
      </c>
      <c r="O955" s="6" t="s">
        <v>10</v>
      </c>
      <c r="P955" s="78" t="s">
        <v>11</v>
      </c>
      <c r="Q955" s="78" t="s">
        <v>12</v>
      </c>
      <c r="R955" s="79" t="s">
        <v>13</v>
      </c>
      <c r="S955" s="79" t="s">
        <v>14</v>
      </c>
      <c r="T955" s="9"/>
      <c r="U955" s="211"/>
    </row>
    <row r="956" spans="1:25" ht="15.75" thickBot="1">
      <c r="A956" s="59" t="s">
        <v>24</v>
      </c>
      <c r="B956" s="60">
        <v>50</v>
      </c>
      <c r="C956" s="11"/>
      <c r="D956" s="11"/>
      <c r="E956" s="11"/>
      <c r="F956" s="11"/>
      <c r="G956" s="62"/>
      <c r="H956" s="62"/>
      <c r="I956" s="62"/>
      <c r="J956" s="62"/>
      <c r="K956" s="11"/>
      <c r="L956" s="11"/>
      <c r="M956" s="11"/>
      <c r="N956" s="11"/>
      <c r="O956" s="11"/>
      <c r="P956" s="47"/>
      <c r="Q956" s="47"/>
      <c r="R956" s="47"/>
      <c r="S956" s="80"/>
    </row>
    <row r="957" spans="1:25" ht="144" customHeight="1">
      <c r="A957" s="126" t="s">
        <v>15</v>
      </c>
      <c r="B957" s="28" t="s">
        <v>181</v>
      </c>
      <c r="C957" s="48" t="s">
        <v>16</v>
      </c>
      <c r="D957" s="49">
        <v>2000</v>
      </c>
      <c r="E957" s="50">
        <v>5000</v>
      </c>
      <c r="F957" s="49">
        <v>4000</v>
      </c>
      <c r="G957" s="27"/>
      <c r="H957" s="12"/>
      <c r="I957" s="12"/>
      <c r="J957" s="12"/>
      <c r="K957" s="100"/>
      <c r="L957" s="101"/>
      <c r="M957" s="102"/>
      <c r="N957" s="103"/>
      <c r="O957" s="104"/>
      <c r="P957" s="81">
        <f t="shared" ref="P957:P962" si="281">ROUND(N957*L957,2)</f>
        <v>0</v>
      </c>
      <c r="Q957" s="81">
        <f t="shared" ref="Q957:Q961" si="282">ROUND(P957+P957*O957,2)</f>
        <v>0</v>
      </c>
      <c r="R957" s="81">
        <f t="shared" ref="R957:R962" si="283">ROUND(M957*N957,2)</f>
        <v>0</v>
      </c>
      <c r="S957" s="81">
        <f t="shared" ref="S957:S961" si="284">ROUND(R957+R957*O957,2)</f>
        <v>0</v>
      </c>
      <c r="U957" s="204"/>
      <c r="V957" s="205"/>
      <c r="W957" s="205"/>
      <c r="X957" s="205"/>
    </row>
    <row r="958" spans="1:25" ht="120.75" customHeight="1">
      <c r="A958" s="126" t="s">
        <v>17</v>
      </c>
      <c r="B958" s="28" t="s">
        <v>182</v>
      </c>
      <c r="C958" s="48" t="s">
        <v>16</v>
      </c>
      <c r="D958" s="49">
        <v>160</v>
      </c>
      <c r="E958" s="50">
        <v>400</v>
      </c>
      <c r="F958" s="49">
        <v>320</v>
      </c>
      <c r="G958" s="27"/>
      <c r="H958" s="12"/>
      <c r="I958" s="12"/>
      <c r="J958" s="12"/>
      <c r="K958" s="100"/>
      <c r="L958" s="101"/>
      <c r="M958" s="102"/>
      <c r="N958" s="103"/>
      <c r="O958" s="104"/>
      <c r="P958" s="81">
        <f t="shared" si="281"/>
        <v>0</v>
      </c>
      <c r="Q958" s="81">
        <f t="shared" si="282"/>
        <v>0</v>
      </c>
      <c r="R958" s="81">
        <f t="shared" si="283"/>
        <v>0</v>
      </c>
      <c r="S958" s="81">
        <f t="shared" si="284"/>
        <v>0</v>
      </c>
      <c r="U958" s="204"/>
      <c r="V958" s="205"/>
      <c r="W958" s="205"/>
      <c r="X958" s="205"/>
    </row>
    <row r="959" spans="1:25" ht="119.25" customHeight="1">
      <c r="A959" s="126" t="s">
        <v>25</v>
      </c>
      <c r="B959" s="28" t="s">
        <v>183</v>
      </c>
      <c r="C959" s="48" t="s">
        <v>16</v>
      </c>
      <c r="D959" s="49">
        <v>80</v>
      </c>
      <c r="E959" s="50">
        <v>200</v>
      </c>
      <c r="F959" s="49">
        <v>160</v>
      </c>
      <c r="G959" s="27"/>
      <c r="H959" s="12"/>
      <c r="I959" s="12"/>
      <c r="J959" s="12"/>
      <c r="K959" s="100"/>
      <c r="L959" s="101"/>
      <c r="M959" s="102"/>
      <c r="N959" s="103"/>
      <c r="O959" s="104"/>
      <c r="P959" s="81">
        <f t="shared" si="281"/>
        <v>0</v>
      </c>
      <c r="Q959" s="81">
        <f t="shared" si="282"/>
        <v>0</v>
      </c>
      <c r="R959" s="81">
        <f t="shared" si="283"/>
        <v>0</v>
      </c>
      <c r="S959" s="81">
        <f t="shared" si="284"/>
        <v>0</v>
      </c>
      <c r="U959" s="204"/>
      <c r="V959" s="205"/>
      <c r="W959" s="205"/>
      <c r="X959" s="205"/>
    </row>
    <row r="960" spans="1:25" ht="140.25" customHeight="1">
      <c r="A960" s="126" t="s">
        <v>29</v>
      </c>
      <c r="B960" s="28" t="s">
        <v>184</v>
      </c>
      <c r="C960" s="48" t="s">
        <v>16</v>
      </c>
      <c r="D960" s="49">
        <v>4</v>
      </c>
      <c r="E960" s="50">
        <v>10</v>
      </c>
      <c r="F960" s="49">
        <v>8</v>
      </c>
      <c r="G960" s="27"/>
      <c r="H960" s="12"/>
      <c r="I960" s="12"/>
      <c r="J960" s="12"/>
      <c r="K960" s="100"/>
      <c r="L960" s="101"/>
      <c r="M960" s="102"/>
      <c r="N960" s="103"/>
      <c r="O960" s="104"/>
      <c r="P960" s="81">
        <f t="shared" si="281"/>
        <v>0</v>
      </c>
      <c r="Q960" s="81">
        <f t="shared" si="282"/>
        <v>0</v>
      </c>
      <c r="R960" s="81">
        <f t="shared" si="283"/>
        <v>0</v>
      </c>
      <c r="S960" s="81">
        <f t="shared" si="284"/>
        <v>0</v>
      </c>
      <c r="U960" s="204"/>
      <c r="V960" s="205"/>
      <c r="W960" s="205"/>
      <c r="X960" s="205"/>
    </row>
    <row r="961" spans="1:25" ht="91.5" customHeight="1">
      <c r="A961" s="126" t="s">
        <v>30</v>
      </c>
      <c r="B961" s="28" t="s">
        <v>185</v>
      </c>
      <c r="C961" s="48" t="s">
        <v>16</v>
      </c>
      <c r="D961" s="49">
        <v>80</v>
      </c>
      <c r="E961" s="50">
        <v>200</v>
      </c>
      <c r="F961" s="49">
        <v>160</v>
      </c>
      <c r="G961" s="27"/>
      <c r="H961" s="12"/>
      <c r="I961" s="12"/>
      <c r="J961" s="12"/>
      <c r="K961" s="100"/>
      <c r="L961" s="101"/>
      <c r="M961" s="102"/>
      <c r="N961" s="103"/>
      <c r="O961" s="104"/>
      <c r="P961" s="81">
        <f t="shared" si="281"/>
        <v>0</v>
      </c>
      <c r="Q961" s="81">
        <f t="shared" si="282"/>
        <v>0</v>
      </c>
      <c r="R961" s="81">
        <f t="shared" si="283"/>
        <v>0</v>
      </c>
      <c r="S961" s="81">
        <f t="shared" si="284"/>
        <v>0</v>
      </c>
      <c r="U961" s="204"/>
      <c r="V961" s="205"/>
      <c r="W961" s="205"/>
      <c r="X961" s="205"/>
    </row>
    <row r="962" spans="1:25" ht="180" customHeight="1" thickBot="1">
      <c r="A962" s="126" t="s">
        <v>31</v>
      </c>
      <c r="B962" s="28" t="s">
        <v>116</v>
      </c>
      <c r="C962" s="48" t="s">
        <v>16</v>
      </c>
      <c r="D962" s="49">
        <v>200</v>
      </c>
      <c r="E962" s="50">
        <v>500</v>
      </c>
      <c r="F962" s="49">
        <v>400</v>
      </c>
      <c r="G962" s="27"/>
      <c r="H962" s="12"/>
      <c r="I962" s="12"/>
      <c r="J962" s="12"/>
      <c r="K962" s="100"/>
      <c r="L962" s="101"/>
      <c r="M962" s="102"/>
      <c r="N962" s="103"/>
      <c r="O962" s="104"/>
      <c r="P962" s="81">
        <f t="shared" si="281"/>
        <v>0</v>
      </c>
      <c r="Q962" s="81">
        <f t="shared" ref="Q962" si="285">ROUND(P962+P962*O962,2)</f>
        <v>0</v>
      </c>
      <c r="R962" s="81">
        <f t="shared" si="283"/>
        <v>0</v>
      </c>
      <c r="S962" s="81">
        <f t="shared" ref="S962" si="286">ROUND(R962+R962*O962,2)</f>
        <v>0</v>
      </c>
      <c r="U962" s="204"/>
      <c r="V962" s="205"/>
      <c r="W962" s="205"/>
      <c r="X962" s="205"/>
    </row>
    <row r="963" spans="1:25" ht="15.75" thickBot="1">
      <c r="A963" s="125"/>
      <c r="B963" s="117"/>
      <c r="C963" s="13"/>
      <c r="D963" s="13"/>
      <c r="E963" s="13"/>
      <c r="F963" s="13"/>
      <c r="G963" s="14"/>
      <c r="H963" s="14"/>
      <c r="I963" s="14"/>
      <c r="J963" s="14"/>
      <c r="K963" s="13"/>
      <c r="L963" s="13"/>
      <c r="M963" s="13"/>
      <c r="N963" s="14"/>
      <c r="O963" s="15" t="s">
        <v>18</v>
      </c>
      <c r="P963" s="82">
        <f>SUM(P957:P962)</f>
        <v>0</v>
      </c>
      <c r="Q963" s="82">
        <f>SUM(Q957:Q962)</f>
        <v>0</v>
      </c>
      <c r="R963" s="82">
        <f>SUM(R957:R962)</f>
        <v>0</v>
      </c>
      <c r="S963" s="83">
        <f>SUM(S957:S962)</f>
        <v>0</v>
      </c>
      <c r="U963" s="209"/>
      <c r="V963" s="210"/>
      <c r="W963" s="210"/>
      <c r="X963" s="210"/>
    </row>
    <row r="964" spans="1:25" ht="15.75" customHeight="1" thickBot="1">
      <c r="A964" s="9"/>
      <c r="B964" s="236" t="s">
        <v>348</v>
      </c>
      <c r="C964" s="236"/>
      <c r="D964" s="236"/>
      <c r="E964" s="236"/>
      <c r="F964" s="236"/>
      <c r="G964" s="236"/>
      <c r="H964" s="236"/>
      <c r="I964" s="236"/>
      <c r="J964" s="236"/>
      <c r="K964" s="236"/>
      <c r="L964" s="236"/>
      <c r="M964" s="236"/>
      <c r="N964" s="16"/>
      <c r="O964" s="17"/>
      <c r="P964" s="51"/>
      <c r="Q964" s="51"/>
      <c r="R964" s="51"/>
      <c r="S964" s="51"/>
    </row>
    <row r="965" spans="1:25" ht="15.75" thickBot="1">
      <c r="A965" s="9"/>
      <c r="B965" s="236"/>
      <c r="C965" s="236"/>
      <c r="D965" s="236"/>
      <c r="E965" s="236"/>
      <c r="F965" s="236"/>
      <c r="G965" s="236"/>
      <c r="H965" s="236"/>
      <c r="I965" s="236"/>
      <c r="J965" s="236"/>
      <c r="K965" s="236"/>
      <c r="L965" s="236"/>
      <c r="M965" s="236"/>
      <c r="N965" s="16"/>
      <c r="O965" s="13"/>
      <c r="P965" s="84"/>
      <c r="Q965" s="85" t="s">
        <v>24</v>
      </c>
      <c r="R965" s="86">
        <v>50</v>
      </c>
      <c r="S965" s="87"/>
    </row>
    <row r="966" spans="1:25" ht="39" thickBot="1">
      <c r="A966" s="9"/>
      <c r="B966" s="236"/>
      <c r="C966" s="236"/>
      <c r="D966" s="236"/>
      <c r="E966" s="236"/>
      <c r="F966" s="236"/>
      <c r="G966" s="236"/>
      <c r="H966" s="236"/>
      <c r="I966" s="236"/>
      <c r="J966" s="236"/>
      <c r="K966" s="236"/>
      <c r="L966" s="236"/>
      <c r="M966" s="236"/>
      <c r="N966" s="16"/>
      <c r="O966" s="13"/>
      <c r="P966" s="88" t="s">
        <v>19</v>
      </c>
      <c r="Q966" s="88" t="s">
        <v>20</v>
      </c>
      <c r="R966" s="89" t="s">
        <v>13</v>
      </c>
      <c r="S966" s="88" t="s">
        <v>21</v>
      </c>
    </row>
    <row r="967" spans="1:25" ht="15.75" thickBot="1">
      <c r="A967" s="9"/>
      <c r="B967" s="236"/>
      <c r="C967" s="236"/>
      <c r="D967" s="236"/>
      <c r="E967" s="236"/>
      <c r="F967" s="236"/>
      <c r="G967" s="236"/>
      <c r="H967" s="236"/>
      <c r="I967" s="236"/>
      <c r="J967" s="236"/>
      <c r="K967" s="236"/>
      <c r="L967" s="236"/>
      <c r="M967" s="236"/>
      <c r="N967" s="16"/>
      <c r="O967" s="13"/>
      <c r="P967" s="90">
        <f>P963</f>
        <v>0</v>
      </c>
      <c r="Q967" s="69">
        <f>Q963</f>
        <v>0</v>
      </c>
      <c r="R967" s="69">
        <f>R963</f>
        <v>0</v>
      </c>
      <c r="S967" s="70">
        <f>S963</f>
        <v>0</v>
      </c>
    </row>
    <row r="968" spans="1:25">
      <c r="P968" s="52"/>
      <c r="Q968" s="52"/>
      <c r="R968" s="52"/>
      <c r="S968" s="52"/>
    </row>
    <row r="969" spans="1:25">
      <c r="P969" s="52"/>
      <c r="Q969" s="52"/>
      <c r="R969" s="52"/>
      <c r="S969" s="52"/>
    </row>
    <row r="970" spans="1:25">
      <c r="P970" s="52"/>
      <c r="Q970" s="52"/>
      <c r="R970" s="52"/>
      <c r="S970" s="52"/>
    </row>
    <row r="971" spans="1:25">
      <c r="P971" s="52"/>
      <c r="Q971" s="52"/>
      <c r="R971" s="52"/>
      <c r="S971" s="52"/>
    </row>
    <row r="972" spans="1:25" s="1" customFormat="1">
      <c r="A972" s="115"/>
      <c r="B972" s="115"/>
      <c r="C972" s="72"/>
      <c r="D972" s="73" t="s">
        <v>22</v>
      </c>
      <c r="E972" s="73"/>
      <c r="F972" s="74"/>
      <c r="G972" s="115"/>
      <c r="H972" s="115"/>
      <c r="I972" s="115"/>
      <c r="J972" s="115"/>
      <c r="K972" s="2"/>
      <c r="L972" s="3"/>
      <c r="M972" s="4" t="s">
        <v>23</v>
      </c>
      <c r="N972" s="3"/>
      <c r="O972" s="5"/>
      <c r="P972" s="91"/>
      <c r="Q972" s="91"/>
      <c r="R972" s="91"/>
      <c r="S972" s="91"/>
      <c r="U972" s="204"/>
      <c r="V972" s="205"/>
      <c r="W972" s="205"/>
      <c r="X972" s="205"/>
      <c r="Y972" s="205"/>
    </row>
    <row r="973" spans="1:25" ht="55.5" customHeight="1" thickBot="1">
      <c r="A973" s="123" t="s">
        <v>0</v>
      </c>
      <c r="B973" s="116" t="s">
        <v>1</v>
      </c>
      <c r="C973" s="75" t="s">
        <v>2</v>
      </c>
      <c r="D973" s="76" t="s">
        <v>3</v>
      </c>
      <c r="E973" s="76" t="s">
        <v>4</v>
      </c>
      <c r="F973" s="77" t="s">
        <v>5</v>
      </c>
      <c r="G973" s="123" t="s">
        <v>6</v>
      </c>
      <c r="H973" s="131" t="s">
        <v>648</v>
      </c>
      <c r="I973" s="132" t="s">
        <v>7</v>
      </c>
      <c r="J973" s="132" t="s">
        <v>8</v>
      </c>
      <c r="K973" s="6" t="s">
        <v>632</v>
      </c>
      <c r="L973" s="7" t="s">
        <v>630</v>
      </c>
      <c r="M973" s="7" t="s">
        <v>631</v>
      </c>
      <c r="N973" s="8" t="s">
        <v>9</v>
      </c>
      <c r="O973" s="6" t="s">
        <v>10</v>
      </c>
      <c r="P973" s="78" t="s">
        <v>11</v>
      </c>
      <c r="Q973" s="78" t="s">
        <v>12</v>
      </c>
      <c r="R973" s="79" t="s">
        <v>13</v>
      </c>
      <c r="S973" s="79" t="s">
        <v>14</v>
      </c>
      <c r="T973" s="9"/>
      <c r="U973" s="211"/>
    </row>
    <row r="974" spans="1:25" ht="15.75" thickBot="1">
      <c r="A974" s="59" t="s">
        <v>24</v>
      </c>
      <c r="B974" s="60">
        <v>51</v>
      </c>
      <c r="C974" s="11"/>
      <c r="D974" s="11"/>
      <c r="E974" s="11"/>
      <c r="F974" s="11"/>
      <c r="G974" s="62"/>
      <c r="H974" s="62"/>
      <c r="I974" s="62"/>
      <c r="J974" s="62"/>
      <c r="K974" s="11"/>
      <c r="L974" s="11"/>
      <c r="M974" s="11"/>
      <c r="N974" s="11"/>
      <c r="O974" s="11"/>
      <c r="P974" s="47"/>
      <c r="Q974" s="47"/>
      <c r="R974" s="47"/>
      <c r="S974" s="80"/>
    </row>
    <row r="975" spans="1:25" ht="106.5" customHeight="1" thickBot="1">
      <c r="A975" s="126" t="s">
        <v>15</v>
      </c>
      <c r="B975" s="28" t="s">
        <v>186</v>
      </c>
      <c r="C975" s="48" t="s">
        <v>57</v>
      </c>
      <c r="D975" s="49">
        <v>2800</v>
      </c>
      <c r="E975" s="50">
        <v>7000</v>
      </c>
      <c r="F975" s="49">
        <v>5600</v>
      </c>
      <c r="G975" s="27"/>
      <c r="H975" s="12"/>
      <c r="I975" s="12"/>
      <c r="J975" s="12"/>
      <c r="K975" s="100"/>
      <c r="L975" s="101"/>
      <c r="M975" s="102"/>
      <c r="N975" s="103"/>
      <c r="O975" s="104"/>
      <c r="P975" s="81">
        <f>ROUND(N975*L975,2)</f>
        <v>0</v>
      </c>
      <c r="Q975" s="81">
        <f>ROUND(P975+P975*O975,2)</f>
        <v>0</v>
      </c>
      <c r="R975" s="81">
        <f>ROUND(M975*N975,2)</f>
        <v>0</v>
      </c>
      <c r="S975" s="81">
        <f>ROUND(R975+R975*O975,2)</f>
        <v>0</v>
      </c>
      <c r="U975" s="204"/>
      <c r="V975" s="205"/>
      <c r="W975" s="205"/>
      <c r="X975" s="205"/>
    </row>
    <row r="976" spans="1:25" ht="15.75" customHeight="1" thickBot="1">
      <c r="A976" s="125"/>
      <c r="B976" s="117"/>
      <c r="C976" s="13"/>
      <c r="D976" s="13"/>
      <c r="E976" s="13"/>
      <c r="F976" s="13"/>
      <c r="G976" s="14"/>
      <c r="H976" s="14"/>
      <c r="I976" s="14"/>
      <c r="J976" s="14"/>
      <c r="K976" s="13"/>
      <c r="L976" s="13"/>
      <c r="M976" s="13"/>
      <c r="N976" s="14"/>
      <c r="O976" s="15" t="s">
        <v>18</v>
      </c>
      <c r="P976" s="82">
        <f>SUM(P975)</f>
        <v>0</v>
      </c>
      <c r="Q976" s="82">
        <f>SUM(Q975)</f>
        <v>0</v>
      </c>
      <c r="R976" s="82">
        <f>SUM(R975)</f>
        <v>0</v>
      </c>
      <c r="S976" s="83">
        <f>SUM(S975)</f>
        <v>0</v>
      </c>
      <c r="U976" s="209"/>
      <c r="V976" s="210"/>
      <c r="W976" s="210"/>
      <c r="X976" s="210"/>
    </row>
    <row r="977" spans="1:25" ht="15.75" customHeight="1" thickBot="1">
      <c r="A977" s="9"/>
      <c r="B977" s="235" t="s">
        <v>348</v>
      </c>
      <c r="C977" s="235"/>
      <c r="D977" s="235"/>
      <c r="E977" s="235"/>
      <c r="F977" s="235"/>
      <c r="G977" s="235"/>
      <c r="H977" s="235"/>
      <c r="I977" s="235"/>
      <c r="J977" s="235"/>
      <c r="K977" s="235"/>
      <c r="L977" s="235"/>
      <c r="M977" s="235"/>
      <c r="N977" s="16"/>
      <c r="O977" s="17"/>
      <c r="P977" s="51"/>
      <c r="Q977" s="51"/>
      <c r="R977" s="51"/>
      <c r="S977" s="51"/>
    </row>
    <row r="978" spans="1:25" ht="15.75" thickBot="1">
      <c r="A978" s="9"/>
      <c r="B978" s="235"/>
      <c r="C978" s="235"/>
      <c r="D978" s="235"/>
      <c r="E978" s="235"/>
      <c r="F978" s="235"/>
      <c r="G978" s="235"/>
      <c r="H978" s="235"/>
      <c r="I978" s="235"/>
      <c r="J978" s="235"/>
      <c r="K978" s="235"/>
      <c r="L978" s="235"/>
      <c r="M978" s="235"/>
      <c r="N978" s="16"/>
      <c r="O978" s="13"/>
      <c r="P978" s="84"/>
      <c r="Q978" s="85" t="s">
        <v>24</v>
      </c>
      <c r="R978" s="86">
        <v>51</v>
      </c>
      <c r="S978" s="87"/>
    </row>
    <row r="979" spans="1:25" ht="39" thickBot="1">
      <c r="A979" s="9"/>
      <c r="B979" s="235"/>
      <c r="C979" s="235"/>
      <c r="D979" s="235"/>
      <c r="E979" s="235"/>
      <c r="F979" s="235"/>
      <c r="G979" s="235"/>
      <c r="H979" s="235"/>
      <c r="I979" s="235"/>
      <c r="J979" s="235"/>
      <c r="K979" s="235"/>
      <c r="L979" s="235"/>
      <c r="M979" s="235"/>
      <c r="N979" s="16"/>
      <c r="O979" s="13"/>
      <c r="P979" s="88" t="s">
        <v>19</v>
      </c>
      <c r="Q979" s="88" t="s">
        <v>20</v>
      </c>
      <c r="R979" s="89" t="s">
        <v>13</v>
      </c>
      <c r="S979" s="88" t="s">
        <v>21</v>
      </c>
    </row>
    <row r="980" spans="1:25" ht="15.75" thickBot="1">
      <c r="A980" s="9"/>
      <c r="B980" s="235"/>
      <c r="C980" s="235"/>
      <c r="D980" s="235"/>
      <c r="E980" s="235"/>
      <c r="F980" s="235"/>
      <c r="G980" s="235"/>
      <c r="H980" s="235"/>
      <c r="I980" s="235"/>
      <c r="J980" s="235"/>
      <c r="K980" s="235"/>
      <c r="L980" s="235"/>
      <c r="M980" s="235"/>
      <c r="N980" s="16"/>
      <c r="O980" s="13"/>
      <c r="P980" s="90">
        <f>P976</f>
        <v>0</v>
      </c>
      <c r="Q980" s="69">
        <f>Q976</f>
        <v>0</v>
      </c>
      <c r="R980" s="69">
        <f>R976</f>
        <v>0</v>
      </c>
      <c r="S980" s="70">
        <f>S976</f>
        <v>0</v>
      </c>
    </row>
    <row r="981" spans="1:25">
      <c r="P981" s="52"/>
      <c r="Q981" s="52"/>
      <c r="R981" s="52"/>
      <c r="S981" s="52"/>
    </row>
    <row r="982" spans="1:25">
      <c r="P982" s="52"/>
      <c r="Q982" s="52"/>
      <c r="R982" s="52"/>
      <c r="S982" s="52"/>
    </row>
    <row r="983" spans="1:25">
      <c r="P983" s="52"/>
      <c r="Q983" s="52"/>
      <c r="R983" s="52"/>
      <c r="S983" s="52"/>
    </row>
    <row r="984" spans="1:25">
      <c r="P984" s="52"/>
      <c r="Q984" s="52"/>
      <c r="R984" s="52"/>
      <c r="S984" s="52"/>
    </row>
    <row r="985" spans="1:25" s="1" customFormat="1">
      <c r="A985" s="115"/>
      <c r="B985" s="115"/>
      <c r="C985" s="72"/>
      <c r="D985" s="73" t="s">
        <v>22</v>
      </c>
      <c r="E985" s="73"/>
      <c r="F985" s="74"/>
      <c r="G985" s="115"/>
      <c r="H985" s="115"/>
      <c r="I985" s="115"/>
      <c r="J985" s="115"/>
      <c r="K985" s="2"/>
      <c r="L985" s="3"/>
      <c r="M985" s="4" t="s">
        <v>23</v>
      </c>
      <c r="N985" s="3"/>
      <c r="O985" s="5"/>
      <c r="P985" s="91"/>
      <c r="Q985" s="91"/>
      <c r="R985" s="91"/>
      <c r="S985" s="91"/>
      <c r="U985" s="204"/>
      <c r="V985" s="205"/>
      <c r="W985" s="205"/>
      <c r="X985" s="205"/>
      <c r="Y985" s="205"/>
    </row>
    <row r="986" spans="1:25" ht="54" customHeight="1" thickBot="1">
      <c r="A986" s="123" t="s">
        <v>0</v>
      </c>
      <c r="B986" s="116" t="s">
        <v>1</v>
      </c>
      <c r="C986" s="75" t="s">
        <v>2</v>
      </c>
      <c r="D986" s="76" t="s">
        <v>3</v>
      </c>
      <c r="E986" s="76" t="s">
        <v>4</v>
      </c>
      <c r="F986" s="77" t="s">
        <v>5</v>
      </c>
      <c r="G986" s="123" t="s">
        <v>6</v>
      </c>
      <c r="H986" s="131" t="s">
        <v>648</v>
      </c>
      <c r="I986" s="132" t="s">
        <v>7</v>
      </c>
      <c r="J986" s="132" t="s">
        <v>8</v>
      </c>
      <c r="K986" s="6" t="s">
        <v>632</v>
      </c>
      <c r="L986" s="7" t="s">
        <v>630</v>
      </c>
      <c r="M986" s="7" t="s">
        <v>631</v>
      </c>
      <c r="N986" s="8" t="s">
        <v>9</v>
      </c>
      <c r="O986" s="6" t="s">
        <v>10</v>
      </c>
      <c r="P986" s="78" t="s">
        <v>11</v>
      </c>
      <c r="Q986" s="78" t="s">
        <v>12</v>
      </c>
      <c r="R986" s="79" t="s">
        <v>13</v>
      </c>
      <c r="S986" s="79" t="s">
        <v>14</v>
      </c>
      <c r="T986" s="9"/>
      <c r="U986" s="211"/>
    </row>
    <row r="987" spans="1:25" ht="15.75" thickBot="1">
      <c r="A987" s="59" t="s">
        <v>24</v>
      </c>
      <c r="B987" s="60">
        <v>52</v>
      </c>
      <c r="C987" s="11"/>
      <c r="D987" s="11"/>
      <c r="E987" s="11"/>
      <c r="F987" s="11"/>
      <c r="G987" s="62"/>
      <c r="H987" s="62"/>
      <c r="I987" s="62"/>
      <c r="J987" s="62"/>
      <c r="K987" s="11"/>
      <c r="L987" s="11"/>
      <c r="M987" s="11"/>
      <c r="N987" s="11"/>
      <c r="O987" s="11"/>
      <c r="P987" s="47"/>
      <c r="Q987" s="47"/>
      <c r="R987" s="47"/>
      <c r="S987" s="80"/>
    </row>
    <row r="988" spans="1:25" ht="92.25" customHeight="1">
      <c r="A988" s="126" t="s">
        <v>15</v>
      </c>
      <c r="B988" s="28" t="s">
        <v>473</v>
      </c>
      <c r="C988" s="153" t="s">
        <v>16</v>
      </c>
      <c r="D988" s="49">
        <v>20</v>
      </c>
      <c r="E988" s="50">
        <v>100</v>
      </c>
      <c r="F988" s="49">
        <v>150</v>
      </c>
      <c r="G988" s="27"/>
      <c r="H988" s="12"/>
      <c r="I988" s="12"/>
      <c r="J988" s="12"/>
      <c r="K988" s="100"/>
      <c r="L988" s="101"/>
      <c r="M988" s="102"/>
      <c r="N988" s="103"/>
      <c r="O988" s="104"/>
      <c r="P988" s="81">
        <f t="shared" ref="P988:P996" si="287">ROUND(N988*L988,2)</f>
        <v>0</v>
      </c>
      <c r="Q988" s="81">
        <f t="shared" ref="Q988:Q989" si="288">ROUND(P988+P988*O988,2)</f>
        <v>0</v>
      </c>
      <c r="R988" s="81">
        <f t="shared" ref="R988:R996" si="289">ROUND(M988*N988,2)</f>
        <v>0</v>
      </c>
      <c r="S988" s="81">
        <f t="shared" ref="S988:S989" si="290">ROUND(R988+R988*O988,2)</f>
        <v>0</v>
      </c>
      <c r="U988" s="204"/>
      <c r="V988" s="205"/>
      <c r="W988" s="205"/>
      <c r="X988" s="205"/>
    </row>
    <row r="989" spans="1:25" ht="94.5" customHeight="1">
      <c r="A989" s="126" t="s">
        <v>17</v>
      </c>
      <c r="B989" s="28" t="s">
        <v>474</v>
      </c>
      <c r="C989" s="153" t="s">
        <v>16</v>
      </c>
      <c r="D989" s="49">
        <v>20</v>
      </c>
      <c r="E989" s="50">
        <v>100</v>
      </c>
      <c r="F989" s="49">
        <v>150</v>
      </c>
      <c r="G989" s="27"/>
      <c r="H989" s="12"/>
      <c r="I989" s="12"/>
      <c r="J989" s="12"/>
      <c r="K989" s="100"/>
      <c r="L989" s="101"/>
      <c r="M989" s="102"/>
      <c r="N989" s="103"/>
      <c r="O989" s="104"/>
      <c r="P989" s="81">
        <f t="shared" si="287"/>
        <v>0</v>
      </c>
      <c r="Q989" s="81">
        <f t="shared" si="288"/>
        <v>0</v>
      </c>
      <c r="R989" s="81">
        <f t="shared" si="289"/>
        <v>0</v>
      </c>
      <c r="S989" s="81">
        <f t="shared" si="290"/>
        <v>0</v>
      </c>
      <c r="U989" s="204"/>
      <c r="V989" s="205"/>
      <c r="W989" s="205"/>
      <c r="X989" s="205"/>
    </row>
    <row r="990" spans="1:25" ht="89.25">
      <c r="A990" s="126" t="s">
        <v>25</v>
      </c>
      <c r="B990" s="28" t="s">
        <v>475</v>
      </c>
      <c r="C990" s="48" t="s">
        <v>46</v>
      </c>
      <c r="D990" s="49">
        <v>20</v>
      </c>
      <c r="E990" s="50">
        <v>80</v>
      </c>
      <c r="F990" s="49">
        <v>150</v>
      </c>
      <c r="G990" s="27"/>
      <c r="H990" s="12"/>
      <c r="I990" s="12"/>
      <c r="J990" s="12"/>
      <c r="K990" s="100"/>
      <c r="L990" s="101"/>
      <c r="M990" s="102"/>
      <c r="N990" s="103"/>
      <c r="O990" s="104"/>
      <c r="P990" s="81">
        <f t="shared" si="287"/>
        <v>0</v>
      </c>
      <c r="Q990" s="81">
        <f t="shared" ref="Q990:Q993" si="291">ROUND(P990+P990*O990,2)</f>
        <v>0</v>
      </c>
      <c r="R990" s="81">
        <f t="shared" si="289"/>
        <v>0</v>
      </c>
      <c r="S990" s="81">
        <f t="shared" ref="S990:S993" si="292">ROUND(R990+R990*O990,2)</f>
        <v>0</v>
      </c>
      <c r="U990" s="204"/>
      <c r="V990" s="205"/>
      <c r="W990" s="205"/>
      <c r="X990" s="205"/>
    </row>
    <row r="991" spans="1:25" ht="89.25">
      <c r="A991" s="126" t="s">
        <v>29</v>
      </c>
      <c r="B991" s="28" t="s">
        <v>476</v>
      </c>
      <c r="C991" s="48" t="s">
        <v>46</v>
      </c>
      <c r="D991" s="49">
        <v>20</v>
      </c>
      <c r="E991" s="50">
        <v>80</v>
      </c>
      <c r="F991" s="49">
        <v>150</v>
      </c>
      <c r="G991" s="27"/>
      <c r="H991" s="12"/>
      <c r="I991" s="12"/>
      <c r="J991" s="12"/>
      <c r="K991" s="100"/>
      <c r="L991" s="101"/>
      <c r="M991" s="102"/>
      <c r="N991" s="103"/>
      <c r="O991" s="104"/>
      <c r="P991" s="81">
        <f t="shared" si="287"/>
        <v>0</v>
      </c>
      <c r="Q991" s="81">
        <f t="shared" si="291"/>
        <v>0</v>
      </c>
      <c r="R991" s="81">
        <f t="shared" si="289"/>
        <v>0</v>
      </c>
      <c r="S991" s="81">
        <f t="shared" si="292"/>
        <v>0</v>
      </c>
      <c r="U991" s="204"/>
      <c r="V991" s="205"/>
      <c r="W991" s="205"/>
      <c r="X991" s="205"/>
    </row>
    <row r="992" spans="1:25" ht="76.5">
      <c r="A992" s="126" t="s">
        <v>30</v>
      </c>
      <c r="B992" s="28" t="s">
        <v>477</v>
      </c>
      <c r="C992" s="48" t="s">
        <v>46</v>
      </c>
      <c r="D992" s="49">
        <v>20</v>
      </c>
      <c r="E992" s="50">
        <v>80</v>
      </c>
      <c r="F992" s="49">
        <v>150</v>
      </c>
      <c r="G992" s="27"/>
      <c r="H992" s="12"/>
      <c r="I992" s="12"/>
      <c r="J992" s="12"/>
      <c r="K992" s="100"/>
      <c r="L992" s="101"/>
      <c r="M992" s="102"/>
      <c r="N992" s="103"/>
      <c r="O992" s="104"/>
      <c r="P992" s="81">
        <f t="shared" si="287"/>
        <v>0</v>
      </c>
      <c r="Q992" s="81">
        <f t="shared" si="291"/>
        <v>0</v>
      </c>
      <c r="R992" s="81">
        <f t="shared" si="289"/>
        <v>0</v>
      </c>
      <c r="S992" s="81">
        <f t="shared" si="292"/>
        <v>0</v>
      </c>
      <c r="U992" s="204"/>
      <c r="V992" s="205"/>
      <c r="W992" s="205"/>
      <c r="X992" s="205"/>
    </row>
    <row r="993" spans="1:25" ht="142.5" customHeight="1">
      <c r="A993" s="126" t="s">
        <v>31</v>
      </c>
      <c r="B993" s="28" t="s">
        <v>478</v>
      </c>
      <c r="C993" s="48" t="s">
        <v>46</v>
      </c>
      <c r="D993" s="49">
        <v>20</v>
      </c>
      <c r="E993" s="50">
        <v>80</v>
      </c>
      <c r="F993" s="49">
        <v>150</v>
      </c>
      <c r="G993" s="27"/>
      <c r="H993" s="12"/>
      <c r="I993" s="12"/>
      <c r="J993" s="12"/>
      <c r="K993" s="100"/>
      <c r="L993" s="101"/>
      <c r="M993" s="102"/>
      <c r="N993" s="103"/>
      <c r="O993" s="104"/>
      <c r="P993" s="81">
        <f t="shared" si="287"/>
        <v>0</v>
      </c>
      <c r="Q993" s="81">
        <f t="shared" si="291"/>
        <v>0</v>
      </c>
      <c r="R993" s="81">
        <f t="shared" si="289"/>
        <v>0</v>
      </c>
      <c r="S993" s="81">
        <f t="shared" si="292"/>
        <v>0</v>
      </c>
      <c r="U993" s="204"/>
      <c r="V993" s="205"/>
      <c r="W993" s="205"/>
      <c r="X993" s="205"/>
    </row>
    <row r="994" spans="1:25" ht="142.5" customHeight="1">
      <c r="A994" s="126" t="s">
        <v>32</v>
      </c>
      <c r="B994" s="28" t="s">
        <v>479</v>
      </c>
      <c r="C994" s="48" t="s">
        <v>46</v>
      </c>
      <c r="D994" s="49">
        <v>20</v>
      </c>
      <c r="E994" s="50">
        <v>80</v>
      </c>
      <c r="F994" s="49">
        <v>150</v>
      </c>
      <c r="G994" s="27"/>
      <c r="H994" s="12"/>
      <c r="I994" s="12"/>
      <c r="J994" s="12"/>
      <c r="K994" s="100"/>
      <c r="L994" s="101"/>
      <c r="M994" s="102"/>
      <c r="N994" s="103"/>
      <c r="O994" s="104"/>
      <c r="P994" s="81">
        <f t="shared" si="287"/>
        <v>0</v>
      </c>
      <c r="Q994" s="81">
        <f t="shared" ref="Q994:Q995" si="293">ROUND(P994+P994*O994,2)</f>
        <v>0</v>
      </c>
      <c r="R994" s="81">
        <f t="shared" si="289"/>
        <v>0</v>
      </c>
      <c r="S994" s="81">
        <f t="shared" ref="S994:S995" si="294">ROUND(R994+R994*O994,2)</f>
        <v>0</v>
      </c>
      <c r="U994" s="204"/>
      <c r="V994" s="205"/>
      <c r="W994" s="205"/>
      <c r="X994" s="205"/>
    </row>
    <row r="995" spans="1:25" ht="38.25">
      <c r="A995" s="126" t="s">
        <v>33</v>
      </c>
      <c r="B995" s="28" t="s">
        <v>480</v>
      </c>
      <c r="C995" s="48" t="s">
        <v>16</v>
      </c>
      <c r="D995" s="49">
        <v>50</v>
      </c>
      <c r="E995" s="50">
        <v>320</v>
      </c>
      <c r="F995" s="49">
        <v>600</v>
      </c>
      <c r="G995" s="27"/>
      <c r="H995" s="12"/>
      <c r="I995" s="12"/>
      <c r="J995" s="12"/>
      <c r="K995" s="100"/>
      <c r="L995" s="101"/>
      <c r="M995" s="102"/>
      <c r="N995" s="103"/>
      <c r="O995" s="104"/>
      <c r="P995" s="81">
        <f t="shared" si="287"/>
        <v>0</v>
      </c>
      <c r="Q995" s="81">
        <f t="shared" si="293"/>
        <v>0</v>
      </c>
      <c r="R995" s="81">
        <f t="shared" si="289"/>
        <v>0</v>
      </c>
      <c r="S995" s="81">
        <f t="shared" si="294"/>
        <v>0</v>
      </c>
      <c r="U995" s="204"/>
      <c r="V995" s="205"/>
      <c r="W995" s="205"/>
      <c r="X995" s="205"/>
    </row>
    <row r="996" spans="1:25" ht="26.25" thickBot="1">
      <c r="A996" s="126" t="s">
        <v>58</v>
      </c>
      <c r="B996" s="28" t="s">
        <v>481</v>
      </c>
      <c r="C996" s="48" t="s">
        <v>16</v>
      </c>
      <c r="D996" s="49">
        <v>50</v>
      </c>
      <c r="E996" s="50">
        <v>300</v>
      </c>
      <c r="F996" s="49">
        <v>600</v>
      </c>
      <c r="G996" s="27"/>
      <c r="H996" s="12"/>
      <c r="I996" s="12"/>
      <c r="J996" s="12"/>
      <c r="K996" s="100"/>
      <c r="L996" s="101"/>
      <c r="M996" s="102"/>
      <c r="N996" s="103"/>
      <c r="O996" s="104"/>
      <c r="P996" s="81">
        <f t="shared" si="287"/>
        <v>0</v>
      </c>
      <c r="Q996" s="81">
        <f t="shared" ref="Q996" si="295">ROUND(P996+P996*O996,2)</f>
        <v>0</v>
      </c>
      <c r="R996" s="81">
        <f t="shared" si="289"/>
        <v>0</v>
      </c>
      <c r="S996" s="81">
        <f t="shared" ref="S996" si="296">ROUND(R996+R996*O996,2)</f>
        <v>0</v>
      </c>
      <c r="U996" s="204"/>
      <c r="V996" s="205"/>
      <c r="W996" s="205"/>
      <c r="X996" s="205"/>
    </row>
    <row r="997" spans="1:25" ht="15.75" customHeight="1" thickBot="1">
      <c r="A997" s="125"/>
      <c r="B997" s="117"/>
      <c r="C997" s="13"/>
      <c r="D997" s="13"/>
      <c r="E997" s="13"/>
      <c r="F997" s="13"/>
      <c r="G997" s="14"/>
      <c r="H997" s="14"/>
      <c r="I997" s="14"/>
      <c r="J997" s="14"/>
      <c r="K997" s="13"/>
      <c r="L997" s="13"/>
      <c r="M997" s="13"/>
      <c r="N997" s="14"/>
      <c r="O997" s="15" t="s">
        <v>18</v>
      </c>
      <c r="P997" s="82">
        <f>SUM(P988:P996)</f>
        <v>0</v>
      </c>
      <c r="Q997" s="82">
        <f>SUM(Q988:Q996)</f>
        <v>0</v>
      </c>
      <c r="R997" s="82">
        <f>SUM(R988:R996)</f>
        <v>0</v>
      </c>
      <c r="S997" s="83">
        <f>SUM(S988:S996)</f>
        <v>0</v>
      </c>
      <c r="U997" s="209"/>
      <c r="V997" s="210"/>
      <c r="W997" s="210"/>
      <c r="X997" s="210"/>
    </row>
    <row r="998" spans="1:25" ht="15.75" customHeight="1" thickBot="1">
      <c r="A998" s="9"/>
      <c r="B998" s="235" t="s">
        <v>348</v>
      </c>
      <c r="C998" s="235"/>
      <c r="D998" s="235"/>
      <c r="E998" s="235"/>
      <c r="F998" s="235"/>
      <c r="G998" s="235"/>
      <c r="H998" s="235"/>
      <c r="I998" s="235"/>
      <c r="J998" s="235"/>
      <c r="K998" s="235"/>
      <c r="L998" s="235"/>
      <c r="M998" s="235"/>
      <c r="N998" s="16"/>
      <c r="O998" s="17"/>
      <c r="P998" s="51"/>
      <c r="Q998" s="51"/>
      <c r="R998" s="51"/>
      <c r="S998" s="51"/>
    </row>
    <row r="999" spans="1:25" ht="15.75" thickBot="1">
      <c r="A999" s="9"/>
      <c r="B999" s="235"/>
      <c r="C999" s="235"/>
      <c r="D999" s="235"/>
      <c r="E999" s="235"/>
      <c r="F999" s="235"/>
      <c r="G999" s="235"/>
      <c r="H999" s="235"/>
      <c r="I999" s="235"/>
      <c r="J999" s="235"/>
      <c r="K999" s="235"/>
      <c r="L999" s="235"/>
      <c r="M999" s="235"/>
      <c r="N999" s="16"/>
      <c r="O999" s="13"/>
      <c r="P999" s="84"/>
      <c r="Q999" s="85" t="s">
        <v>24</v>
      </c>
      <c r="R999" s="86">
        <v>52</v>
      </c>
      <c r="S999" s="87"/>
    </row>
    <row r="1000" spans="1:25" ht="39" thickBot="1">
      <c r="A1000" s="9"/>
      <c r="B1000" s="235"/>
      <c r="C1000" s="235"/>
      <c r="D1000" s="235"/>
      <c r="E1000" s="235"/>
      <c r="F1000" s="235"/>
      <c r="G1000" s="235"/>
      <c r="H1000" s="235"/>
      <c r="I1000" s="235"/>
      <c r="J1000" s="235"/>
      <c r="K1000" s="235"/>
      <c r="L1000" s="235"/>
      <c r="M1000" s="235"/>
      <c r="N1000" s="16"/>
      <c r="O1000" s="13"/>
      <c r="P1000" s="88" t="s">
        <v>19</v>
      </c>
      <c r="Q1000" s="88" t="s">
        <v>20</v>
      </c>
      <c r="R1000" s="89" t="s">
        <v>13</v>
      </c>
      <c r="S1000" s="88" t="s">
        <v>21</v>
      </c>
    </row>
    <row r="1001" spans="1:25" ht="15.75" thickBot="1">
      <c r="A1001" s="9"/>
      <c r="B1001" s="235"/>
      <c r="C1001" s="235"/>
      <c r="D1001" s="235"/>
      <c r="E1001" s="235"/>
      <c r="F1001" s="235"/>
      <c r="G1001" s="235"/>
      <c r="H1001" s="235"/>
      <c r="I1001" s="235"/>
      <c r="J1001" s="235"/>
      <c r="K1001" s="235"/>
      <c r="L1001" s="235"/>
      <c r="M1001" s="235"/>
      <c r="N1001" s="16"/>
      <c r="O1001" s="13"/>
      <c r="P1001" s="90">
        <f>P997</f>
        <v>0</v>
      </c>
      <c r="Q1001" s="69">
        <f>Q997</f>
        <v>0</v>
      </c>
      <c r="R1001" s="69">
        <f>R997</f>
        <v>0</v>
      </c>
      <c r="S1001" s="70">
        <f>S997</f>
        <v>0</v>
      </c>
    </row>
    <row r="1002" spans="1:25">
      <c r="P1002" s="52"/>
      <c r="Q1002" s="52"/>
      <c r="R1002" s="52"/>
      <c r="S1002" s="52"/>
    </row>
    <row r="1003" spans="1:25">
      <c r="P1003" s="52"/>
      <c r="Q1003" s="52"/>
      <c r="R1003" s="52"/>
      <c r="S1003" s="52"/>
    </row>
    <row r="1004" spans="1:25">
      <c r="P1004" s="52"/>
      <c r="Q1004" s="52"/>
      <c r="R1004" s="52"/>
      <c r="S1004" s="52"/>
    </row>
    <row r="1005" spans="1:25">
      <c r="P1005" s="52"/>
      <c r="Q1005" s="52"/>
      <c r="R1005" s="52"/>
      <c r="S1005" s="52"/>
    </row>
    <row r="1006" spans="1:25" s="1" customFormat="1">
      <c r="A1006" s="115"/>
      <c r="B1006" s="115"/>
      <c r="C1006" s="72"/>
      <c r="D1006" s="73" t="s">
        <v>22</v>
      </c>
      <c r="E1006" s="73"/>
      <c r="F1006" s="74"/>
      <c r="G1006" s="115"/>
      <c r="H1006" s="115"/>
      <c r="I1006" s="115"/>
      <c r="J1006" s="115"/>
      <c r="K1006" s="2"/>
      <c r="L1006" s="3"/>
      <c r="M1006" s="4" t="s">
        <v>23</v>
      </c>
      <c r="N1006" s="3"/>
      <c r="O1006" s="5"/>
      <c r="P1006" s="91"/>
      <c r="Q1006" s="91"/>
      <c r="R1006" s="91"/>
      <c r="S1006" s="91"/>
      <c r="U1006" s="204"/>
      <c r="V1006" s="205"/>
      <c r="W1006" s="205"/>
      <c r="X1006" s="205"/>
      <c r="Y1006" s="205"/>
    </row>
    <row r="1007" spans="1:25" ht="56.25" customHeight="1" thickBot="1">
      <c r="A1007" s="123" t="s">
        <v>0</v>
      </c>
      <c r="B1007" s="116" t="s">
        <v>1</v>
      </c>
      <c r="C1007" s="75" t="s">
        <v>2</v>
      </c>
      <c r="D1007" s="76" t="s">
        <v>3</v>
      </c>
      <c r="E1007" s="76" t="s">
        <v>4</v>
      </c>
      <c r="F1007" s="77" t="s">
        <v>5</v>
      </c>
      <c r="G1007" s="123" t="s">
        <v>6</v>
      </c>
      <c r="H1007" s="131" t="s">
        <v>648</v>
      </c>
      <c r="I1007" s="132" t="s">
        <v>7</v>
      </c>
      <c r="J1007" s="132" t="s">
        <v>8</v>
      </c>
      <c r="K1007" s="6" t="s">
        <v>632</v>
      </c>
      <c r="L1007" s="7" t="s">
        <v>630</v>
      </c>
      <c r="M1007" s="7" t="s">
        <v>631</v>
      </c>
      <c r="N1007" s="8" t="s">
        <v>9</v>
      </c>
      <c r="O1007" s="6" t="s">
        <v>10</v>
      </c>
      <c r="P1007" s="78" t="s">
        <v>11</v>
      </c>
      <c r="Q1007" s="78" t="s">
        <v>12</v>
      </c>
      <c r="R1007" s="79" t="s">
        <v>13</v>
      </c>
      <c r="S1007" s="79" t="s">
        <v>14</v>
      </c>
      <c r="T1007" s="9"/>
      <c r="U1007" s="211"/>
    </row>
    <row r="1008" spans="1:25" ht="15.75" thickBot="1">
      <c r="A1008" s="59" t="s">
        <v>24</v>
      </c>
      <c r="B1008" s="60">
        <v>53</v>
      </c>
      <c r="C1008" s="11"/>
      <c r="D1008" s="11"/>
      <c r="E1008" s="11"/>
      <c r="F1008" s="11"/>
      <c r="G1008" s="62"/>
      <c r="H1008" s="62"/>
      <c r="I1008" s="62"/>
      <c r="J1008" s="62"/>
      <c r="K1008" s="11"/>
      <c r="L1008" s="11"/>
      <c r="M1008" s="11"/>
      <c r="N1008" s="11"/>
      <c r="O1008" s="11"/>
      <c r="P1008" s="47"/>
      <c r="Q1008" s="47"/>
      <c r="R1008" s="47"/>
      <c r="S1008" s="80"/>
    </row>
    <row r="1009" spans="1:25" ht="134.25" customHeight="1">
      <c r="A1009" s="126" t="s">
        <v>15</v>
      </c>
      <c r="B1009" s="28" t="s">
        <v>187</v>
      </c>
      <c r="C1009" s="48" t="s">
        <v>46</v>
      </c>
      <c r="D1009" s="49">
        <v>12</v>
      </c>
      <c r="E1009" s="50">
        <v>30</v>
      </c>
      <c r="F1009" s="49">
        <v>24</v>
      </c>
      <c r="G1009" s="27"/>
      <c r="H1009" s="12"/>
      <c r="I1009" s="12"/>
      <c r="J1009" s="12"/>
      <c r="K1009" s="100"/>
      <c r="L1009" s="101"/>
      <c r="M1009" s="102"/>
      <c r="N1009" s="103"/>
      <c r="O1009" s="104"/>
      <c r="P1009" s="81">
        <f>ROUND(N1009*L1009,2)</f>
        <v>0</v>
      </c>
      <c r="Q1009" s="81">
        <f t="shared" ref="Q1009:Q1010" si="297">ROUND(P1009+P1009*O1009,2)</f>
        <v>0</v>
      </c>
      <c r="R1009" s="81">
        <f>ROUND(M1009*N1009,2)</f>
        <v>0</v>
      </c>
      <c r="S1009" s="81">
        <f t="shared" ref="S1009:S1010" si="298">ROUND(R1009+R1009*O1009,2)</f>
        <v>0</v>
      </c>
      <c r="U1009" s="204"/>
      <c r="V1009" s="205"/>
      <c r="W1009" s="205"/>
      <c r="X1009" s="205"/>
    </row>
    <row r="1010" spans="1:25" ht="85.5" customHeight="1" thickBot="1">
      <c r="A1010" s="126" t="s">
        <v>17</v>
      </c>
      <c r="B1010" s="28" t="s">
        <v>188</v>
      </c>
      <c r="C1010" s="48" t="s">
        <v>46</v>
      </c>
      <c r="D1010" s="49">
        <v>60</v>
      </c>
      <c r="E1010" s="50">
        <v>150</v>
      </c>
      <c r="F1010" s="49">
        <v>120</v>
      </c>
      <c r="G1010" s="27"/>
      <c r="H1010" s="12"/>
      <c r="I1010" s="12"/>
      <c r="J1010" s="12"/>
      <c r="K1010" s="100"/>
      <c r="L1010" s="101"/>
      <c r="M1010" s="102"/>
      <c r="N1010" s="103"/>
      <c r="O1010" s="104"/>
      <c r="P1010" s="81">
        <f>ROUND(N1010*L1010,2)</f>
        <v>0</v>
      </c>
      <c r="Q1010" s="81">
        <f t="shared" si="297"/>
        <v>0</v>
      </c>
      <c r="R1010" s="81">
        <f>ROUND(M1010*N1010,2)</f>
        <v>0</v>
      </c>
      <c r="S1010" s="81">
        <f t="shared" si="298"/>
        <v>0</v>
      </c>
      <c r="U1010" s="204"/>
      <c r="V1010" s="205"/>
      <c r="W1010" s="205"/>
      <c r="X1010" s="205"/>
    </row>
    <row r="1011" spans="1:25" ht="15.75" customHeight="1" thickBot="1">
      <c r="A1011" s="125"/>
      <c r="B1011" s="117"/>
      <c r="C1011" s="13"/>
      <c r="D1011" s="13"/>
      <c r="E1011" s="13"/>
      <c r="F1011" s="13"/>
      <c r="G1011" s="14"/>
      <c r="H1011" s="14"/>
      <c r="I1011" s="14"/>
      <c r="J1011" s="14"/>
      <c r="K1011" s="13"/>
      <c r="L1011" s="13"/>
      <c r="M1011" s="13"/>
      <c r="N1011" s="14"/>
      <c r="O1011" s="15" t="s">
        <v>18</v>
      </c>
      <c r="P1011" s="82">
        <f>SUM(P1009:P1010)</f>
        <v>0</v>
      </c>
      <c r="Q1011" s="82">
        <f>SUM(Q1009:Q1010)</f>
        <v>0</v>
      </c>
      <c r="R1011" s="82">
        <f>SUM(R1009:R1010)</f>
        <v>0</v>
      </c>
      <c r="S1011" s="83">
        <f>SUM(S1009:S1010)</f>
        <v>0</v>
      </c>
      <c r="U1011" s="209"/>
      <c r="V1011" s="210"/>
      <c r="W1011" s="210"/>
      <c r="X1011" s="210"/>
    </row>
    <row r="1012" spans="1:25" ht="15.75" customHeight="1" thickBot="1">
      <c r="A1012" s="9"/>
      <c r="B1012" s="235" t="s">
        <v>348</v>
      </c>
      <c r="C1012" s="235"/>
      <c r="D1012" s="235"/>
      <c r="E1012" s="235"/>
      <c r="F1012" s="235"/>
      <c r="G1012" s="235"/>
      <c r="H1012" s="235"/>
      <c r="I1012" s="235"/>
      <c r="J1012" s="235"/>
      <c r="K1012" s="235"/>
      <c r="L1012" s="235"/>
      <c r="M1012" s="235"/>
      <c r="N1012" s="16"/>
      <c r="O1012" s="17"/>
      <c r="P1012" s="51"/>
      <c r="Q1012" s="51"/>
      <c r="R1012" s="51"/>
      <c r="S1012" s="51"/>
    </row>
    <row r="1013" spans="1:25" ht="15.75" thickBot="1">
      <c r="A1013" s="9"/>
      <c r="B1013" s="235"/>
      <c r="C1013" s="235"/>
      <c r="D1013" s="235"/>
      <c r="E1013" s="235"/>
      <c r="F1013" s="235"/>
      <c r="G1013" s="235"/>
      <c r="H1013" s="235"/>
      <c r="I1013" s="235"/>
      <c r="J1013" s="235"/>
      <c r="K1013" s="235"/>
      <c r="L1013" s="235"/>
      <c r="M1013" s="235"/>
      <c r="N1013" s="16"/>
      <c r="O1013" s="13"/>
      <c r="P1013" s="84"/>
      <c r="Q1013" s="85" t="s">
        <v>24</v>
      </c>
      <c r="R1013" s="86">
        <v>53</v>
      </c>
      <c r="S1013" s="87"/>
    </row>
    <row r="1014" spans="1:25" ht="39" thickBot="1">
      <c r="A1014" s="9"/>
      <c r="B1014" s="235"/>
      <c r="C1014" s="235"/>
      <c r="D1014" s="235"/>
      <c r="E1014" s="235"/>
      <c r="F1014" s="235"/>
      <c r="G1014" s="235"/>
      <c r="H1014" s="235"/>
      <c r="I1014" s="235"/>
      <c r="J1014" s="235"/>
      <c r="K1014" s="235"/>
      <c r="L1014" s="235"/>
      <c r="M1014" s="235"/>
      <c r="N1014" s="16"/>
      <c r="O1014" s="13"/>
      <c r="P1014" s="88" t="s">
        <v>19</v>
      </c>
      <c r="Q1014" s="88" t="s">
        <v>20</v>
      </c>
      <c r="R1014" s="89" t="s">
        <v>13</v>
      </c>
      <c r="S1014" s="88" t="s">
        <v>21</v>
      </c>
    </row>
    <row r="1015" spans="1:25" ht="15.75" thickBot="1">
      <c r="A1015" s="9"/>
      <c r="B1015" s="235"/>
      <c r="C1015" s="235"/>
      <c r="D1015" s="235"/>
      <c r="E1015" s="235"/>
      <c r="F1015" s="235"/>
      <c r="G1015" s="235"/>
      <c r="H1015" s="235"/>
      <c r="I1015" s="235"/>
      <c r="J1015" s="235"/>
      <c r="K1015" s="235"/>
      <c r="L1015" s="235"/>
      <c r="M1015" s="235"/>
      <c r="N1015" s="16"/>
      <c r="O1015" s="13"/>
      <c r="P1015" s="90">
        <f>P1011</f>
        <v>0</v>
      </c>
      <c r="Q1015" s="69">
        <f>Q1011</f>
        <v>0</v>
      </c>
      <c r="R1015" s="69">
        <f>R1011</f>
        <v>0</v>
      </c>
      <c r="S1015" s="70">
        <f>S1011</f>
        <v>0</v>
      </c>
    </row>
    <row r="1016" spans="1:25">
      <c r="P1016" s="52"/>
      <c r="Q1016" s="52"/>
      <c r="R1016" s="52"/>
      <c r="S1016" s="52"/>
    </row>
    <row r="1017" spans="1:25">
      <c r="P1017" s="52"/>
      <c r="Q1017" s="52"/>
      <c r="R1017" s="52"/>
      <c r="S1017" s="52"/>
    </row>
    <row r="1018" spans="1:25">
      <c r="P1018" s="52"/>
      <c r="Q1018" s="52"/>
      <c r="R1018" s="52"/>
      <c r="S1018" s="52"/>
    </row>
    <row r="1019" spans="1:25">
      <c r="P1019" s="52"/>
      <c r="Q1019" s="52"/>
      <c r="R1019" s="52"/>
      <c r="S1019" s="52"/>
    </row>
    <row r="1020" spans="1:25" s="1" customFormat="1">
      <c r="A1020" s="115"/>
      <c r="B1020" s="115"/>
      <c r="C1020" s="72"/>
      <c r="D1020" s="73" t="s">
        <v>22</v>
      </c>
      <c r="E1020" s="73"/>
      <c r="F1020" s="74"/>
      <c r="G1020" s="115"/>
      <c r="H1020" s="115"/>
      <c r="I1020" s="115"/>
      <c r="J1020" s="115"/>
      <c r="K1020" s="2"/>
      <c r="L1020" s="3"/>
      <c r="M1020" s="4" t="s">
        <v>23</v>
      </c>
      <c r="N1020" s="3"/>
      <c r="O1020" s="5"/>
      <c r="P1020" s="91"/>
      <c r="Q1020" s="91"/>
      <c r="R1020" s="91"/>
      <c r="S1020" s="91"/>
      <c r="U1020" s="204"/>
      <c r="V1020" s="205"/>
      <c r="W1020" s="205"/>
      <c r="X1020" s="205"/>
      <c r="Y1020" s="205"/>
    </row>
    <row r="1021" spans="1:25" ht="57.75" customHeight="1" thickBot="1">
      <c r="A1021" s="123" t="s">
        <v>0</v>
      </c>
      <c r="B1021" s="116" t="s">
        <v>1</v>
      </c>
      <c r="C1021" s="75" t="s">
        <v>2</v>
      </c>
      <c r="D1021" s="76" t="s">
        <v>3</v>
      </c>
      <c r="E1021" s="76" t="s">
        <v>4</v>
      </c>
      <c r="F1021" s="77" t="s">
        <v>5</v>
      </c>
      <c r="G1021" s="123" t="s">
        <v>6</v>
      </c>
      <c r="H1021" s="131" t="s">
        <v>648</v>
      </c>
      <c r="I1021" s="132" t="s">
        <v>7</v>
      </c>
      <c r="J1021" s="132" t="s">
        <v>8</v>
      </c>
      <c r="K1021" s="6" t="s">
        <v>632</v>
      </c>
      <c r="L1021" s="7" t="s">
        <v>630</v>
      </c>
      <c r="M1021" s="7" t="s">
        <v>631</v>
      </c>
      <c r="N1021" s="8" t="s">
        <v>9</v>
      </c>
      <c r="O1021" s="6" t="s">
        <v>10</v>
      </c>
      <c r="P1021" s="78" t="s">
        <v>11</v>
      </c>
      <c r="Q1021" s="78" t="s">
        <v>12</v>
      </c>
      <c r="R1021" s="79" t="s">
        <v>13</v>
      </c>
      <c r="S1021" s="79" t="s">
        <v>14</v>
      </c>
      <c r="T1021" s="9"/>
      <c r="U1021" s="211"/>
    </row>
    <row r="1022" spans="1:25" ht="15.75" thickBot="1">
      <c r="A1022" s="59" t="s">
        <v>24</v>
      </c>
      <c r="B1022" s="60">
        <v>54</v>
      </c>
      <c r="C1022" s="11"/>
      <c r="D1022" s="11"/>
      <c r="E1022" s="11"/>
      <c r="F1022" s="11"/>
      <c r="G1022" s="62"/>
      <c r="H1022" s="62"/>
      <c r="I1022" s="62"/>
      <c r="J1022" s="62"/>
      <c r="K1022" s="11"/>
      <c r="L1022" s="11"/>
      <c r="M1022" s="11"/>
      <c r="N1022" s="11"/>
      <c r="O1022" s="11"/>
      <c r="P1022" s="47"/>
      <c r="Q1022" s="47"/>
      <c r="R1022" s="47"/>
      <c r="S1022" s="80"/>
    </row>
    <row r="1023" spans="1:25" ht="44.25" customHeight="1" thickBot="1">
      <c r="A1023" s="126" t="s">
        <v>15</v>
      </c>
      <c r="B1023" s="28" t="s">
        <v>332</v>
      </c>
      <c r="C1023" s="48" t="s">
        <v>16</v>
      </c>
      <c r="D1023" s="49">
        <v>3200</v>
      </c>
      <c r="E1023" s="50">
        <v>8000</v>
      </c>
      <c r="F1023" s="49">
        <v>6400</v>
      </c>
      <c r="G1023" s="27"/>
      <c r="H1023" s="12"/>
      <c r="I1023" s="12"/>
      <c r="J1023" s="12"/>
      <c r="K1023" s="100"/>
      <c r="L1023" s="101"/>
      <c r="M1023" s="102"/>
      <c r="N1023" s="103"/>
      <c r="O1023" s="104"/>
      <c r="P1023" s="81">
        <f>ROUND(N1023*L1023,2)</f>
        <v>0</v>
      </c>
      <c r="Q1023" s="81">
        <f t="shared" ref="Q1023" si="299">ROUND(P1023+P1023*O1023,2)</f>
        <v>0</v>
      </c>
      <c r="R1023" s="81">
        <f>ROUND(M1023*N1023,2)</f>
        <v>0</v>
      </c>
      <c r="S1023" s="81">
        <f t="shared" ref="S1023" si="300">ROUND(R1023+R1023*O1023,2)</f>
        <v>0</v>
      </c>
      <c r="U1023" s="204"/>
      <c r="V1023" s="205"/>
      <c r="W1023" s="205"/>
      <c r="X1023" s="205"/>
    </row>
    <row r="1024" spans="1:25" ht="15.75" thickBot="1">
      <c r="A1024" s="125"/>
      <c r="B1024" s="117"/>
      <c r="C1024" s="13"/>
      <c r="D1024" s="13"/>
      <c r="E1024" s="13"/>
      <c r="F1024" s="13"/>
      <c r="G1024" s="14"/>
      <c r="H1024" s="14"/>
      <c r="I1024" s="14"/>
      <c r="J1024" s="14"/>
      <c r="K1024" s="13"/>
      <c r="L1024" s="13"/>
      <c r="M1024" s="13"/>
      <c r="N1024" s="14"/>
      <c r="O1024" s="15" t="s">
        <v>18</v>
      </c>
      <c r="P1024" s="82">
        <f>SUM(P1023)</f>
        <v>0</v>
      </c>
      <c r="Q1024" s="82">
        <f>SUM(Q1023)</f>
        <v>0</v>
      </c>
      <c r="R1024" s="82">
        <f>SUM(R1023)</f>
        <v>0</v>
      </c>
      <c r="S1024" s="83">
        <f>SUM(S1023)</f>
        <v>0</v>
      </c>
      <c r="U1024" s="209"/>
      <c r="V1024" s="210"/>
      <c r="W1024" s="210"/>
      <c r="X1024" s="210"/>
    </row>
    <row r="1025" spans="1:25" ht="15.75" customHeight="1" thickBot="1">
      <c r="A1025" s="9"/>
      <c r="B1025" s="235" t="s">
        <v>348</v>
      </c>
      <c r="C1025" s="235"/>
      <c r="D1025" s="235"/>
      <c r="E1025" s="235"/>
      <c r="F1025" s="235"/>
      <c r="G1025" s="235"/>
      <c r="H1025" s="235"/>
      <c r="I1025" s="235"/>
      <c r="J1025" s="235"/>
      <c r="K1025" s="235"/>
      <c r="L1025" s="235"/>
      <c r="M1025" s="235"/>
      <c r="N1025" s="16"/>
      <c r="O1025" s="17"/>
      <c r="P1025" s="51"/>
      <c r="Q1025" s="51"/>
      <c r="R1025" s="51"/>
      <c r="S1025" s="51"/>
    </row>
    <row r="1026" spans="1:25" ht="15.75" thickBot="1">
      <c r="A1026" s="9"/>
      <c r="B1026" s="235"/>
      <c r="C1026" s="235"/>
      <c r="D1026" s="235"/>
      <c r="E1026" s="235"/>
      <c r="F1026" s="235"/>
      <c r="G1026" s="235"/>
      <c r="H1026" s="235"/>
      <c r="I1026" s="235"/>
      <c r="J1026" s="235"/>
      <c r="K1026" s="235"/>
      <c r="L1026" s="235"/>
      <c r="M1026" s="235"/>
      <c r="N1026" s="16"/>
      <c r="O1026" s="13"/>
      <c r="P1026" s="84"/>
      <c r="Q1026" s="85" t="s">
        <v>24</v>
      </c>
      <c r="R1026" s="86">
        <v>54</v>
      </c>
      <c r="S1026" s="87"/>
    </row>
    <row r="1027" spans="1:25" ht="39" thickBot="1">
      <c r="A1027" s="9"/>
      <c r="B1027" s="235"/>
      <c r="C1027" s="235"/>
      <c r="D1027" s="235"/>
      <c r="E1027" s="235"/>
      <c r="F1027" s="235"/>
      <c r="G1027" s="235"/>
      <c r="H1027" s="235"/>
      <c r="I1027" s="235"/>
      <c r="J1027" s="235"/>
      <c r="K1027" s="235"/>
      <c r="L1027" s="235"/>
      <c r="M1027" s="235"/>
      <c r="N1027" s="16"/>
      <c r="O1027" s="13"/>
      <c r="P1027" s="88" t="s">
        <v>19</v>
      </c>
      <c r="Q1027" s="88" t="s">
        <v>20</v>
      </c>
      <c r="R1027" s="89" t="s">
        <v>13</v>
      </c>
      <c r="S1027" s="88" t="s">
        <v>21</v>
      </c>
    </row>
    <row r="1028" spans="1:25" ht="15.75" thickBot="1">
      <c r="A1028" s="9"/>
      <c r="B1028" s="235"/>
      <c r="C1028" s="235"/>
      <c r="D1028" s="235"/>
      <c r="E1028" s="235"/>
      <c r="F1028" s="235"/>
      <c r="G1028" s="235"/>
      <c r="H1028" s="235"/>
      <c r="I1028" s="235"/>
      <c r="J1028" s="235"/>
      <c r="K1028" s="235"/>
      <c r="L1028" s="235"/>
      <c r="M1028" s="235"/>
      <c r="N1028" s="16"/>
      <c r="O1028" s="13"/>
      <c r="P1028" s="90">
        <f>P1024</f>
        <v>0</v>
      </c>
      <c r="Q1028" s="69">
        <f>Q1024</f>
        <v>0</v>
      </c>
      <c r="R1028" s="69">
        <f>R1024</f>
        <v>0</v>
      </c>
      <c r="S1028" s="70">
        <f>S1024</f>
        <v>0</v>
      </c>
    </row>
    <row r="1029" spans="1:25">
      <c r="P1029" s="52"/>
      <c r="Q1029" s="52"/>
      <c r="R1029" s="52"/>
      <c r="S1029" s="52"/>
    </row>
    <row r="1030" spans="1:25">
      <c r="P1030" s="52"/>
      <c r="Q1030" s="52"/>
      <c r="R1030" s="52"/>
      <c r="S1030" s="52"/>
    </row>
    <row r="1031" spans="1:25">
      <c r="P1031" s="52"/>
      <c r="Q1031" s="52"/>
      <c r="R1031" s="52"/>
      <c r="S1031" s="52"/>
    </row>
    <row r="1032" spans="1:25">
      <c r="P1032" s="52"/>
      <c r="Q1032" s="52"/>
      <c r="R1032" s="52"/>
      <c r="S1032" s="52"/>
    </row>
    <row r="1033" spans="1:25" s="1" customFormat="1">
      <c r="A1033" s="115"/>
      <c r="B1033" s="115"/>
      <c r="C1033" s="72"/>
      <c r="D1033" s="73" t="s">
        <v>22</v>
      </c>
      <c r="E1033" s="73"/>
      <c r="F1033" s="74"/>
      <c r="G1033" s="115"/>
      <c r="H1033" s="115"/>
      <c r="I1033" s="115"/>
      <c r="J1033" s="115"/>
      <c r="K1033" s="2"/>
      <c r="L1033" s="3"/>
      <c r="M1033" s="4" t="s">
        <v>23</v>
      </c>
      <c r="N1033" s="3"/>
      <c r="O1033" s="5"/>
      <c r="P1033" s="91"/>
      <c r="Q1033" s="91"/>
      <c r="R1033" s="91"/>
      <c r="S1033" s="91"/>
      <c r="U1033" s="204"/>
      <c r="V1033" s="205"/>
      <c r="W1033" s="205"/>
      <c r="X1033" s="205"/>
      <c r="Y1033" s="205"/>
    </row>
    <row r="1034" spans="1:25" ht="52.5" customHeight="1" thickBot="1">
      <c r="A1034" s="123" t="s">
        <v>0</v>
      </c>
      <c r="B1034" s="116" t="s">
        <v>1</v>
      </c>
      <c r="C1034" s="75" t="s">
        <v>2</v>
      </c>
      <c r="D1034" s="76" t="s">
        <v>3</v>
      </c>
      <c r="E1034" s="76" t="s">
        <v>4</v>
      </c>
      <c r="F1034" s="77" t="s">
        <v>5</v>
      </c>
      <c r="G1034" s="123" t="s">
        <v>6</v>
      </c>
      <c r="H1034" s="131" t="s">
        <v>648</v>
      </c>
      <c r="I1034" s="132" t="s">
        <v>7</v>
      </c>
      <c r="J1034" s="132" t="s">
        <v>8</v>
      </c>
      <c r="K1034" s="6" t="s">
        <v>632</v>
      </c>
      <c r="L1034" s="7" t="s">
        <v>630</v>
      </c>
      <c r="M1034" s="7" t="s">
        <v>631</v>
      </c>
      <c r="N1034" s="8" t="s">
        <v>9</v>
      </c>
      <c r="O1034" s="6" t="s">
        <v>10</v>
      </c>
      <c r="P1034" s="78" t="s">
        <v>11</v>
      </c>
      <c r="Q1034" s="78" t="s">
        <v>12</v>
      </c>
      <c r="R1034" s="79" t="s">
        <v>13</v>
      </c>
      <c r="S1034" s="79" t="s">
        <v>14</v>
      </c>
      <c r="T1034" s="9"/>
      <c r="U1034" s="211"/>
    </row>
    <row r="1035" spans="1:25" ht="15.75" thickBot="1">
      <c r="A1035" s="59" t="s">
        <v>24</v>
      </c>
      <c r="B1035" s="60">
        <v>55</v>
      </c>
      <c r="C1035" s="11"/>
      <c r="D1035" s="11"/>
      <c r="E1035" s="11"/>
      <c r="F1035" s="11"/>
      <c r="G1035" s="62"/>
      <c r="H1035" s="62"/>
      <c r="I1035" s="62"/>
      <c r="J1035" s="62"/>
      <c r="K1035" s="11"/>
      <c r="L1035" s="11"/>
      <c r="M1035" s="11"/>
      <c r="N1035" s="11"/>
      <c r="O1035" s="11"/>
      <c r="P1035" s="47"/>
      <c r="Q1035" s="47"/>
      <c r="R1035" s="47"/>
      <c r="S1035" s="80"/>
    </row>
    <row r="1036" spans="1:25" ht="27.75" customHeight="1" thickBot="1">
      <c r="A1036" s="126" t="s">
        <v>15</v>
      </c>
      <c r="B1036" s="28" t="s">
        <v>189</v>
      </c>
      <c r="C1036" s="153" t="s">
        <v>36</v>
      </c>
      <c r="D1036" s="49">
        <v>120</v>
      </c>
      <c r="E1036" s="50">
        <v>300</v>
      </c>
      <c r="F1036" s="49">
        <v>240</v>
      </c>
      <c r="G1036" s="27"/>
      <c r="H1036" s="12"/>
      <c r="I1036" s="12"/>
      <c r="J1036" s="12"/>
      <c r="K1036" s="100"/>
      <c r="L1036" s="101"/>
      <c r="M1036" s="102"/>
      <c r="N1036" s="103"/>
      <c r="O1036" s="104"/>
      <c r="P1036" s="81">
        <f>ROUND(N1036*L1036,2)</f>
        <v>0</v>
      </c>
      <c r="Q1036" s="81">
        <f t="shared" ref="Q1036" si="301">ROUND(P1036+P1036*O1036,2)</f>
        <v>0</v>
      </c>
      <c r="R1036" s="81">
        <f>ROUND(M1036*N1036,2)</f>
        <v>0</v>
      </c>
      <c r="S1036" s="81">
        <f t="shared" ref="S1036" si="302">ROUND(R1036+R1036*O1036,2)</f>
        <v>0</v>
      </c>
      <c r="U1036" s="204"/>
      <c r="V1036" s="205"/>
      <c r="W1036" s="205"/>
      <c r="X1036" s="205"/>
    </row>
    <row r="1037" spans="1:25" ht="15.75" thickBot="1">
      <c r="A1037" s="125"/>
      <c r="B1037" s="117"/>
      <c r="C1037" s="13"/>
      <c r="D1037" s="13"/>
      <c r="E1037" s="13"/>
      <c r="F1037" s="13"/>
      <c r="G1037" s="14"/>
      <c r="H1037" s="14"/>
      <c r="I1037" s="14"/>
      <c r="J1037" s="14"/>
      <c r="K1037" s="13"/>
      <c r="L1037" s="13"/>
      <c r="M1037" s="13"/>
      <c r="N1037" s="14"/>
      <c r="O1037" s="15" t="s">
        <v>18</v>
      </c>
      <c r="P1037" s="82">
        <f>SUM(P1036)</f>
        <v>0</v>
      </c>
      <c r="Q1037" s="82">
        <f>SUM(Q1036)</f>
        <v>0</v>
      </c>
      <c r="R1037" s="82">
        <f>SUM(R1036)</f>
        <v>0</v>
      </c>
      <c r="S1037" s="83">
        <f>SUM(S1036)</f>
        <v>0</v>
      </c>
      <c r="U1037" s="209"/>
      <c r="V1037" s="210"/>
      <c r="W1037" s="210"/>
      <c r="X1037" s="210"/>
    </row>
    <row r="1038" spans="1:25" ht="15.75" customHeight="1" thickBot="1">
      <c r="A1038" s="9"/>
      <c r="B1038" s="235" t="s">
        <v>348</v>
      </c>
      <c r="C1038" s="235"/>
      <c r="D1038" s="235"/>
      <c r="E1038" s="235"/>
      <c r="F1038" s="235"/>
      <c r="G1038" s="235"/>
      <c r="H1038" s="235"/>
      <c r="I1038" s="235"/>
      <c r="J1038" s="235"/>
      <c r="K1038" s="235"/>
      <c r="L1038" s="235"/>
      <c r="M1038" s="235"/>
      <c r="N1038" s="16"/>
      <c r="O1038" s="17"/>
      <c r="P1038" s="51"/>
      <c r="Q1038" s="51"/>
      <c r="R1038" s="51"/>
      <c r="S1038" s="51"/>
    </row>
    <row r="1039" spans="1:25" ht="15.75" thickBot="1">
      <c r="A1039" s="9"/>
      <c r="B1039" s="235"/>
      <c r="C1039" s="235"/>
      <c r="D1039" s="235"/>
      <c r="E1039" s="235"/>
      <c r="F1039" s="235"/>
      <c r="G1039" s="235"/>
      <c r="H1039" s="235"/>
      <c r="I1039" s="235"/>
      <c r="J1039" s="235"/>
      <c r="K1039" s="235"/>
      <c r="L1039" s="235"/>
      <c r="M1039" s="235"/>
      <c r="N1039" s="16"/>
      <c r="O1039" s="13"/>
      <c r="P1039" s="84"/>
      <c r="Q1039" s="85" t="s">
        <v>24</v>
      </c>
      <c r="R1039" s="86">
        <v>55</v>
      </c>
      <c r="S1039" s="87"/>
    </row>
    <row r="1040" spans="1:25" ht="39" thickBot="1">
      <c r="A1040" s="9"/>
      <c r="B1040" s="235"/>
      <c r="C1040" s="235"/>
      <c r="D1040" s="235"/>
      <c r="E1040" s="235"/>
      <c r="F1040" s="235"/>
      <c r="G1040" s="235"/>
      <c r="H1040" s="235"/>
      <c r="I1040" s="235"/>
      <c r="J1040" s="235"/>
      <c r="K1040" s="235"/>
      <c r="L1040" s="235"/>
      <c r="M1040" s="235"/>
      <c r="N1040" s="16"/>
      <c r="O1040" s="13"/>
      <c r="P1040" s="88" t="s">
        <v>19</v>
      </c>
      <c r="Q1040" s="88" t="s">
        <v>20</v>
      </c>
      <c r="R1040" s="89" t="s">
        <v>13</v>
      </c>
      <c r="S1040" s="88" t="s">
        <v>21</v>
      </c>
    </row>
    <row r="1041" spans="1:25" ht="15.75" thickBot="1">
      <c r="A1041" s="9"/>
      <c r="B1041" s="235"/>
      <c r="C1041" s="235"/>
      <c r="D1041" s="235"/>
      <c r="E1041" s="235"/>
      <c r="F1041" s="235"/>
      <c r="G1041" s="235"/>
      <c r="H1041" s="235"/>
      <c r="I1041" s="235"/>
      <c r="J1041" s="235"/>
      <c r="K1041" s="235"/>
      <c r="L1041" s="235"/>
      <c r="M1041" s="235"/>
      <c r="N1041" s="16"/>
      <c r="O1041" s="13"/>
      <c r="P1041" s="90">
        <f>P1037</f>
        <v>0</v>
      </c>
      <c r="Q1041" s="69">
        <f>Q1037</f>
        <v>0</v>
      </c>
      <c r="R1041" s="69">
        <f>R1037</f>
        <v>0</v>
      </c>
      <c r="S1041" s="70">
        <f>S1037</f>
        <v>0</v>
      </c>
    </row>
    <row r="1042" spans="1:25">
      <c r="P1042" s="52"/>
      <c r="Q1042" s="52"/>
      <c r="R1042" s="52"/>
      <c r="S1042" s="52"/>
    </row>
    <row r="1043" spans="1:25">
      <c r="P1043" s="52"/>
      <c r="Q1043" s="52"/>
      <c r="R1043" s="52"/>
      <c r="S1043" s="52"/>
    </row>
    <row r="1044" spans="1:25">
      <c r="P1044" s="52"/>
      <c r="Q1044" s="52"/>
      <c r="R1044" s="52"/>
      <c r="S1044" s="52"/>
    </row>
    <row r="1045" spans="1:25">
      <c r="P1045" s="52"/>
      <c r="Q1045" s="52"/>
      <c r="R1045" s="52"/>
      <c r="S1045" s="52"/>
    </row>
    <row r="1046" spans="1:25" s="1" customFormat="1">
      <c r="A1046" s="115"/>
      <c r="B1046" s="115"/>
      <c r="C1046" s="72"/>
      <c r="D1046" s="73" t="s">
        <v>22</v>
      </c>
      <c r="E1046" s="73"/>
      <c r="F1046" s="74"/>
      <c r="G1046" s="115"/>
      <c r="H1046" s="115"/>
      <c r="I1046" s="115"/>
      <c r="J1046" s="115"/>
      <c r="K1046" s="2"/>
      <c r="L1046" s="3"/>
      <c r="M1046" s="4" t="s">
        <v>23</v>
      </c>
      <c r="N1046" s="3"/>
      <c r="O1046" s="5"/>
      <c r="P1046" s="91"/>
      <c r="Q1046" s="91"/>
      <c r="R1046" s="91"/>
      <c r="S1046" s="91"/>
      <c r="U1046" s="204"/>
      <c r="V1046" s="205"/>
      <c r="W1046" s="205"/>
      <c r="X1046" s="205"/>
      <c r="Y1046" s="205"/>
    </row>
    <row r="1047" spans="1:25" ht="56.25" customHeight="1" thickBot="1">
      <c r="A1047" s="123" t="s">
        <v>0</v>
      </c>
      <c r="B1047" s="116" t="s">
        <v>1</v>
      </c>
      <c r="C1047" s="75" t="s">
        <v>2</v>
      </c>
      <c r="D1047" s="76" t="s">
        <v>3</v>
      </c>
      <c r="E1047" s="76" t="s">
        <v>4</v>
      </c>
      <c r="F1047" s="77" t="s">
        <v>5</v>
      </c>
      <c r="G1047" s="123" t="s">
        <v>6</v>
      </c>
      <c r="H1047" s="131" t="s">
        <v>648</v>
      </c>
      <c r="I1047" s="132" t="s">
        <v>7</v>
      </c>
      <c r="J1047" s="132" t="s">
        <v>8</v>
      </c>
      <c r="K1047" s="6" t="s">
        <v>632</v>
      </c>
      <c r="L1047" s="7" t="s">
        <v>630</v>
      </c>
      <c r="M1047" s="7" t="s">
        <v>631</v>
      </c>
      <c r="N1047" s="8" t="s">
        <v>9</v>
      </c>
      <c r="O1047" s="6" t="s">
        <v>10</v>
      </c>
      <c r="P1047" s="78" t="s">
        <v>11</v>
      </c>
      <c r="Q1047" s="78" t="s">
        <v>12</v>
      </c>
      <c r="R1047" s="79" t="s">
        <v>13</v>
      </c>
      <c r="S1047" s="79" t="s">
        <v>14</v>
      </c>
      <c r="T1047" s="9"/>
      <c r="U1047" s="211"/>
    </row>
    <row r="1048" spans="1:25" ht="15.75" thickBot="1">
      <c r="A1048" s="59" t="s">
        <v>24</v>
      </c>
      <c r="B1048" s="60">
        <v>56</v>
      </c>
      <c r="C1048" s="11"/>
      <c r="D1048" s="11"/>
      <c r="E1048" s="11"/>
      <c r="F1048" s="11"/>
      <c r="G1048" s="62"/>
      <c r="H1048" s="62"/>
      <c r="I1048" s="62"/>
      <c r="J1048" s="62"/>
      <c r="K1048" s="11"/>
      <c r="L1048" s="11"/>
      <c r="M1048" s="11"/>
      <c r="N1048" s="11"/>
      <c r="O1048" s="11"/>
      <c r="P1048" s="47"/>
      <c r="Q1048" s="47"/>
      <c r="R1048" s="47"/>
      <c r="S1048" s="80"/>
    </row>
    <row r="1049" spans="1:25" ht="183" customHeight="1" thickBot="1">
      <c r="A1049" s="126" t="s">
        <v>15</v>
      </c>
      <c r="B1049" s="28" t="s">
        <v>190</v>
      </c>
      <c r="C1049" s="48" t="s">
        <v>16</v>
      </c>
      <c r="D1049" s="49">
        <v>2</v>
      </c>
      <c r="E1049" s="50">
        <v>5</v>
      </c>
      <c r="F1049" s="49">
        <v>5</v>
      </c>
      <c r="G1049" s="27"/>
      <c r="H1049" s="12"/>
      <c r="I1049" s="12"/>
      <c r="J1049" s="12"/>
      <c r="K1049" s="100"/>
      <c r="L1049" s="101"/>
      <c r="M1049" s="102"/>
      <c r="N1049" s="103"/>
      <c r="O1049" s="104"/>
      <c r="P1049" s="81">
        <f>ROUND(N1049*L1049,2)</f>
        <v>0</v>
      </c>
      <c r="Q1049" s="81">
        <f t="shared" ref="Q1049" si="303">ROUND(P1049+P1049*O1049,2)</f>
        <v>0</v>
      </c>
      <c r="R1049" s="81">
        <f>ROUND(M1049*N1049,2)</f>
        <v>0</v>
      </c>
      <c r="S1049" s="81">
        <f t="shared" ref="S1049" si="304">ROUND(R1049+R1049*O1049,2)</f>
        <v>0</v>
      </c>
      <c r="U1049" s="204"/>
      <c r="V1049" s="205"/>
      <c r="W1049" s="205"/>
      <c r="X1049" s="205"/>
    </row>
    <row r="1050" spans="1:25" ht="15.75" thickBot="1">
      <c r="A1050" s="125"/>
      <c r="B1050" s="117"/>
      <c r="C1050" s="13"/>
      <c r="D1050" s="13"/>
      <c r="E1050" s="13"/>
      <c r="F1050" s="13"/>
      <c r="G1050" s="14"/>
      <c r="H1050" s="14"/>
      <c r="I1050" s="14"/>
      <c r="J1050" s="14"/>
      <c r="K1050" s="13"/>
      <c r="L1050" s="13"/>
      <c r="M1050" s="13"/>
      <c r="N1050" s="14"/>
      <c r="O1050" s="15" t="s">
        <v>18</v>
      </c>
      <c r="P1050" s="82">
        <f>SUM(P1049)</f>
        <v>0</v>
      </c>
      <c r="Q1050" s="82">
        <f>SUM(Q1049)</f>
        <v>0</v>
      </c>
      <c r="R1050" s="82">
        <f>SUM(R1049)</f>
        <v>0</v>
      </c>
      <c r="S1050" s="83">
        <f>SUM(S1049)</f>
        <v>0</v>
      </c>
      <c r="U1050" s="209"/>
      <c r="V1050" s="210"/>
      <c r="W1050" s="210"/>
      <c r="X1050" s="210"/>
    </row>
    <row r="1051" spans="1:25" ht="15.75" customHeight="1" thickBot="1">
      <c r="A1051" s="9"/>
      <c r="B1051" s="235" t="s">
        <v>348</v>
      </c>
      <c r="C1051" s="235"/>
      <c r="D1051" s="235"/>
      <c r="E1051" s="235"/>
      <c r="F1051" s="235"/>
      <c r="G1051" s="235"/>
      <c r="H1051" s="235"/>
      <c r="I1051" s="235"/>
      <c r="J1051" s="235"/>
      <c r="K1051" s="235"/>
      <c r="L1051" s="235"/>
      <c r="M1051" s="235"/>
      <c r="N1051" s="16"/>
      <c r="O1051" s="17"/>
      <c r="P1051" s="51"/>
      <c r="Q1051" s="51"/>
      <c r="R1051" s="51"/>
      <c r="S1051" s="51"/>
    </row>
    <row r="1052" spans="1:25" ht="15.75" thickBot="1">
      <c r="A1052" s="9"/>
      <c r="B1052" s="235"/>
      <c r="C1052" s="235"/>
      <c r="D1052" s="235"/>
      <c r="E1052" s="235"/>
      <c r="F1052" s="235"/>
      <c r="G1052" s="235"/>
      <c r="H1052" s="235"/>
      <c r="I1052" s="235"/>
      <c r="J1052" s="235"/>
      <c r="K1052" s="235"/>
      <c r="L1052" s="235"/>
      <c r="M1052" s="235"/>
      <c r="N1052" s="16"/>
      <c r="O1052" s="13"/>
      <c r="P1052" s="84"/>
      <c r="Q1052" s="85" t="s">
        <v>24</v>
      </c>
      <c r="R1052" s="86">
        <v>56</v>
      </c>
      <c r="S1052" s="87"/>
    </row>
    <row r="1053" spans="1:25" ht="39" thickBot="1">
      <c r="A1053" s="9"/>
      <c r="B1053" s="235"/>
      <c r="C1053" s="235"/>
      <c r="D1053" s="235"/>
      <c r="E1053" s="235"/>
      <c r="F1053" s="235"/>
      <c r="G1053" s="235"/>
      <c r="H1053" s="235"/>
      <c r="I1053" s="235"/>
      <c r="J1053" s="235"/>
      <c r="K1053" s="235"/>
      <c r="L1053" s="235"/>
      <c r="M1053" s="235"/>
      <c r="N1053" s="16"/>
      <c r="O1053" s="13"/>
      <c r="P1053" s="88" t="s">
        <v>19</v>
      </c>
      <c r="Q1053" s="88" t="s">
        <v>20</v>
      </c>
      <c r="R1053" s="89" t="s">
        <v>13</v>
      </c>
      <c r="S1053" s="88" t="s">
        <v>21</v>
      </c>
    </row>
    <row r="1054" spans="1:25" ht="15.75" thickBot="1">
      <c r="A1054" s="9"/>
      <c r="B1054" s="235"/>
      <c r="C1054" s="235"/>
      <c r="D1054" s="235"/>
      <c r="E1054" s="235"/>
      <c r="F1054" s="235"/>
      <c r="G1054" s="235"/>
      <c r="H1054" s="235"/>
      <c r="I1054" s="235"/>
      <c r="J1054" s="235"/>
      <c r="K1054" s="235"/>
      <c r="L1054" s="235"/>
      <c r="M1054" s="235"/>
      <c r="N1054" s="16"/>
      <c r="O1054" s="13"/>
      <c r="P1054" s="90">
        <f>P1050</f>
        <v>0</v>
      </c>
      <c r="Q1054" s="69">
        <f>Q1050</f>
        <v>0</v>
      </c>
      <c r="R1054" s="69">
        <f>R1050</f>
        <v>0</v>
      </c>
      <c r="S1054" s="70">
        <f>S1050</f>
        <v>0</v>
      </c>
    </row>
    <row r="1055" spans="1:25">
      <c r="P1055" s="52"/>
      <c r="Q1055" s="52"/>
      <c r="R1055" s="52"/>
      <c r="S1055" s="52"/>
    </row>
    <row r="1056" spans="1:25">
      <c r="P1056" s="52"/>
      <c r="Q1056" s="52"/>
      <c r="R1056" s="52"/>
      <c r="S1056" s="52"/>
    </row>
    <row r="1057" spans="1:25">
      <c r="P1057" s="52"/>
      <c r="Q1057" s="52"/>
      <c r="R1057" s="52"/>
      <c r="S1057" s="52"/>
    </row>
    <row r="1058" spans="1:25">
      <c r="P1058" s="52"/>
      <c r="Q1058" s="52"/>
      <c r="R1058" s="52"/>
      <c r="S1058" s="52"/>
    </row>
    <row r="1059" spans="1:25" s="1" customFormat="1">
      <c r="A1059" s="115"/>
      <c r="B1059" s="115"/>
      <c r="C1059" s="72"/>
      <c r="D1059" s="73" t="s">
        <v>22</v>
      </c>
      <c r="E1059" s="73"/>
      <c r="F1059" s="74"/>
      <c r="G1059" s="115"/>
      <c r="H1059" s="115"/>
      <c r="I1059" s="115"/>
      <c r="J1059" s="115"/>
      <c r="K1059" s="2"/>
      <c r="L1059" s="3"/>
      <c r="M1059" s="4" t="s">
        <v>23</v>
      </c>
      <c r="N1059" s="3"/>
      <c r="O1059" s="5"/>
      <c r="P1059" s="91"/>
      <c r="Q1059" s="91"/>
      <c r="R1059" s="91"/>
      <c r="S1059" s="91"/>
      <c r="U1059" s="204"/>
      <c r="V1059" s="205"/>
      <c r="W1059" s="205"/>
      <c r="X1059" s="205"/>
      <c r="Y1059" s="205"/>
    </row>
    <row r="1060" spans="1:25" ht="57.75" customHeight="1" thickBot="1">
      <c r="A1060" s="123" t="s">
        <v>0</v>
      </c>
      <c r="B1060" s="116" t="s">
        <v>1</v>
      </c>
      <c r="C1060" s="75" t="s">
        <v>2</v>
      </c>
      <c r="D1060" s="76" t="s">
        <v>3</v>
      </c>
      <c r="E1060" s="76" t="s">
        <v>4</v>
      </c>
      <c r="F1060" s="77" t="s">
        <v>5</v>
      </c>
      <c r="G1060" s="123" t="s">
        <v>6</v>
      </c>
      <c r="H1060" s="131" t="s">
        <v>648</v>
      </c>
      <c r="I1060" s="132" t="s">
        <v>7</v>
      </c>
      <c r="J1060" s="132" t="s">
        <v>8</v>
      </c>
      <c r="K1060" s="6" t="s">
        <v>632</v>
      </c>
      <c r="L1060" s="7" t="s">
        <v>630</v>
      </c>
      <c r="M1060" s="7" t="s">
        <v>631</v>
      </c>
      <c r="N1060" s="8" t="s">
        <v>9</v>
      </c>
      <c r="O1060" s="6" t="s">
        <v>10</v>
      </c>
      <c r="P1060" s="78" t="s">
        <v>11</v>
      </c>
      <c r="Q1060" s="78" t="s">
        <v>12</v>
      </c>
      <c r="R1060" s="79" t="s">
        <v>13</v>
      </c>
      <c r="S1060" s="79" t="s">
        <v>14</v>
      </c>
      <c r="T1060" s="9"/>
      <c r="U1060" s="211"/>
    </row>
    <row r="1061" spans="1:25" ht="15.75" thickBot="1">
      <c r="A1061" s="59" t="s">
        <v>24</v>
      </c>
      <c r="B1061" s="60">
        <v>57</v>
      </c>
      <c r="C1061" s="11"/>
      <c r="D1061" s="11"/>
      <c r="E1061" s="11"/>
      <c r="F1061" s="11"/>
      <c r="G1061" s="62"/>
      <c r="H1061" s="62"/>
      <c r="I1061" s="62"/>
      <c r="J1061" s="62"/>
      <c r="K1061" s="11"/>
      <c r="L1061" s="11"/>
      <c r="M1061" s="11"/>
      <c r="N1061" s="11"/>
      <c r="O1061" s="11"/>
      <c r="P1061" s="47"/>
      <c r="Q1061" s="47"/>
      <c r="R1061" s="47"/>
      <c r="S1061" s="80"/>
    </row>
    <row r="1062" spans="1:25" ht="198" customHeight="1">
      <c r="A1062" s="126" t="s">
        <v>15</v>
      </c>
      <c r="B1062" s="28" t="s">
        <v>455</v>
      </c>
      <c r="C1062" s="48" t="s">
        <v>36</v>
      </c>
      <c r="D1062" s="49">
        <v>4</v>
      </c>
      <c r="E1062" s="50">
        <v>10</v>
      </c>
      <c r="F1062" s="49">
        <v>8</v>
      </c>
      <c r="G1062" s="27"/>
      <c r="H1062" s="12"/>
      <c r="I1062" s="12"/>
      <c r="J1062" s="12"/>
      <c r="K1062" s="100"/>
      <c r="L1062" s="101"/>
      <c r="M1062" s="102"/>
      <c r="N1062" s="103"/>
      <c r="O1062" s="104"/>
      <c r="P1062" s="81">
        <f>ROUND(N1062*L1062,2)</f>
        <v>0</v>
      </c>
      <c r="Q1062" s="81">
        <f t="shared" ref="Q1062" si="305">ROUND(P1062+P1062*O1062,2)</f>
        <v>0</v>
      </c>
      <c r="R1062" s="81">
        <f>ROUND(M1062*N1062,2)</f>
        <v>0</v>
      </c>
      <c r="S1062" s="81">
        <f t="shared" ref="S1062" si="306">ROUND(R1062+R1062*O1062,2)</f>
        <v>0</v>
      </c>
      <c r="U1062" s="204"/>
      <c r="V1062" s="205"/>
      <c r="W1062" s="205"/>
      <c r="X1062" s="205"/>
    </row>
    <row r="1063" spans="1:25" ht="51">
      <c r="A1063" s="126" t="s">
        <v>17</v>
      </c>
      <c r="B1063" s="28" t="s">
        <v>457</v>
      </c>
      <c r="C1063" s="48" t="s">
        <v>36</v>
      </c>
      <c r="D1063" s="49">
        <v>8</v>
      </c>
      <c r="E1063" s="50">
        <v>20</v>
      </c>
      <c r="F1063" s="49">
        <v>16</v>
      </c>
      <c r="G1063" s="27"/>
      <c r="H1063" s="12"/>
      <c r="I1063" s="12"/>
      <c r="J1063" s="12"/>
      <c r="K1063" s="100"/>
      <c r="L1063" s="101"/>
      <c r="M1063" s="102"/>
      <c r="N1063" s="103"/>
      <c r="O1063" s="104"/>
      <c r="P1063" s="81">
        <f>ROUND(N1063*L1063,2)</f>
        <v>0</v>
      </c>
      <c r="Q1063" s="81">
        <f t="shared" ref="Q1063" si="307">ROUND(P1063+P1063*O1063,2)</f>
        <v>0</v>
      </c>
      <c r="R1063" s="81">
        <f>ROUND(M1063*N1063,2)</f>
        <v>0</v>
      </c>
      <c r="S1063" s="81">
        <f t="shared" ref="S1063" si="308">ROUND(R1063+R1063*O1063,2)</f>
        <v>0</v>
      </c>
      <c r="U1063" s="204"/>
      <c r="V1063" s="205"/>
      <c r="W1063" s="205"/>
      <c r="X1063" s="205"/>
    </row>
    <row r="1064" spans="1:25" ht="92.25" customHeight="1" thickBot="1">
      <c r="A1064" s="126" t="s">
        <v>25</v>
      </c>
      <c r="B1064" s="28" t="s">
        <v>456</v>
      </c>
      <c r="C1064" s="48" t="s">
        <v>36</v>
      </c>
      <c r="D1064" s="49">
        <v>4</v>
      </c>
      <c r="E1064" s="50">
        <v>10</v>
      </c>
      <c r="F1064" s="49">
        <v>8</v>
      </c>
      <c r="G1064" s="27"/>
      <c r="H1064" s="12"/>
      <c r="I1064" s="12"/>
      <c r="J1064" s="12"/>
      <c r="K1064" s="100"/>
      <c r="L1064" s="101"/>
      <c r="M1064" s="102"/>
      <c r="N1064" s="103"/>
      <c r="O1064" s="104"/>
      <c r="P1064" s="81">
        <f>ROUND(N1064*L1064,2)</f>
        <v>0</v>
      </c>
      <c r="Q1064" s="81">
        <f t="shared" ref="Q1064" si="309">ROUND(P1064+P1064*O1064,2)</f>
        <v>0</v>
      </c>
      <c r="R1064" s="81">
        <f>ROUND(M1064*N1064,2)</f>
        <v>0</v>
      </c>
      <c r="S1064" s="81">
        <f t="shared" ref="S1064" si="310">ROUND(R1064+R1064*O1064,2)</f>
        <v>0</v>
      </c>
      <c r="U1064" s="204"/>
      <c r="V1064" s="205"/>
      <c r="W1064" s="205"/>
      <c r="X1064" s="205"/>
    </row>
    <row r="1065" spans="1:25" ht="15.75" thickBot="1">
      <c r="A1065" s="125"/>
      <c r="B1065" s="117"/>
      <c r="C1065" s="13"/>
      <c r="D1065" s="13"/>
      <c r="E1065" s="13"/>
      <c r="F1065" s="13"/>
      <c r="G1065" s="14"/>
      <c r="H1065" s="14"/>
      <c r="I1065" s="14"/>
      <c r="J1065" s="14"/>
      <c r="K1065" s="13"/>
      <c r="L1065" s="13"/>
      <c r="M1065" s="13"/>
      <c r="N1065" s="14"/>
      <c r="O1065" s="15" t="s">
        <v>18</v>
      </c>
      <c r="P1065" s="82">
        <f>SUM(P1062:P1064)</f>
        <v>0</v>
      </c>
      <c r="Q1065" s="82">
        <f>SUM(Q1062:Q1064)</f>
        <v>0</v>
      </c>
      <c r="R1065" s="82">
        <f>SUM(R1062:R1064)</f>
        <v>0</v>
      </c>
      <c r="S1065" s="83">
        <f>SUM(S1062:S1064)</f>
        <v>0</v>
      </c>
      <c r="U1065" s="209"/>
      <c r="V1065" s="210"/>
      <c r="W1065" s="210"/>
      <c r="X1065" s="210"/>
    </row>
    <row r="1066" spans="1:25" ht="15.75" customHeight="1" thickBot="1">
      <c r="A1066" s="9"/>
      <c r="B1066" s="235" t="s">
        <v>348</v>
      </c>
      <c r="C1066" s="235"/>
      <c r="D1066" s="235"/>
      <c r="E1066" s="235"/>
      <c r="F1066" s="235"/>
      <c r="G1066" s="235"/>
      <c r="H1066" s="235"/>
      <c r="I1066" s="235"/>
      <c r="J1066" s="235"/>
      <c r="K1066" s="235"/>
      <c r="L1066" s="235"/>
      <c r="M1066" s="235"/>
      <c r="N1066" s="16"/>
      <c r="O1066" s="17"/>
      <c r="P1066" s="51"/>
      <c r="Q1066" s="51"/>
      <c r="R1066" s="51"/>
      <c r="S1066" s="51"/>
    </row>
    <row r="1067" spans="1:25" ht="15.75" thickBot="1">
      <c r="A1067" s="9"/>
      <c r="B1067" s="235"/>
      <c r="C1067" s="235"/>
      <c r="D1067" s="235"/>
      <c r="E1067" s="235"/>
      <c r="F1067" s="235"/>
      <c r="G1067" s="235"/>
      <c r="H1067" s="235"/>
      <c r="I1067" s="235"/>
      <c r="J1067" s="235"/>
      <c r="K1067" s="235"/>
      <c r="L1067" s="235"/>
      <c r="M1067" s="235"/>
      <c r="N1067" s="16"/>
      <c r="O1067" s="13"/>
      <c r="P1067" s="84"/>
      <c r="Q1067" s="85" t="s">
        <v>24</v>
      </c>
      <c r="R1067" s="86">
        <v>57</v>
      </c>
      <c r="S1067" s="87"/>
    </row>
    <row r="1068" spans="1:25" ht="39" thickBot="1">
      <c r="A1068" s="9"/>
      <c r="B1068" s="235"/>
      <c r="C1068" s="235"/>
      <c r="D1068" s="235"/>
      <c r="E1068" s="235"/>
      <c r="F1068" s="235"/>
      <c r="G1068" s="235"/>
      <c r="H1068" s="235"/>
      <c r="I1068" s="235"/>
      <c r="J1068" s="235"/>
      <c r="K1068" s="235"/>
      <c r="L1068" s="235"/>
      <c r="M1068" s="235"/>
      <c r="N1068" s="16"/>
      <c r="O1068" s="13"/>
      <c r="P1068" s="88" t="s">
        <v>19</v>
      </c>
      <c r="Q1068" s="88" t="s">
        <v>20</v>
      </c>
      <c r="R1068" s="89" t="s">
        <v>13</v>
      </c>
      <c r="S1068" s="88" t="s">
        <v>21</v>
      </c>
    </row>
    <row r="1069" spans="1:25" ht="15.75" thickBot="1">
      <c r="A1069" s="9"/>
      <c r="B1069" s="235"/>
      <c r="C1069" s="235"/>
      <c r="D1069" s="235"/>
      <c r="E1069" s="235"/>
      <c r="F1069" s="235"/>
      <c r="G1069" s="235"/>
      <c r="H1069" s="235"/>
      <c r="I1069" s="235"/>
      <c r="J1069" s="235"/>
      <c r="K1069" s="235"/>
      <c r="L1069" s="235"/>
      <c r="M1069" s="235"/>
      <c r="N1069" s="16"/>
      <c r="O1069" s="13"/>
      <c r="P1069" s="90">
        <f>P1065</f>
        <v>0</v>
      </c>
      <c r="Q1069" s="69">
        <f>Q1065</f>
        <v>0</v>
      </c>
      <c r="R1069" s="69">
        <f>R1065</f>
        <v>0</v>
      </c>
      <c r="S1069" s="70">
        <f>S1065</f>
        <v>0</v>
      </c>
    </row>
    <row r="1070" spans="1:25">
      <c r="P1070" s="52"/>
      <c r="Q1070" s="52"/>
      <c r="R1070" s="52"/>
      <c r="S1070" s="52"/>
    </row>
    <row r="1071" spans="1:25">
      <c r="P1071" s="52"/>
      <c r="Q1071" s="52"/>
      <c r="R1071" s="52"/>
      <c r="S1071" s="52"/>
    </row>
    <row r="1072" spans="1:25">
      <c r="P1072" s="52"/>
      <c r="Q1072" s="52"/>
      <c r="R1072" s="52"/>
      <c r="S1072" s="52"/>
    </row>
    <row r="1073" spans="1:25">
      <c r="P1073" s="52"/>
      <c r="Q1073" s="52"/>
      <c r="R1073" s="52"/>
      <c r="S1073" s="52"/>
    </row>
    <row r="1074" spans="1:25" s="1" customFormat="1">
      <c r="A1074" s="115"/>
      <c r="B1074" s="115"/>
      <c r="C1074" s="72"/>
      <c r="D1074" s="73" t="s">
        <v>22</v>
      </c>
      <c r="E1074" s="73"/>
      <c r="F1074" s="74"/>
      <c r="G1074" s="115"/>
      <c r="H1074" s="115"/>
      <c r="I1074" s="115"/>
      <c r="J1074" s="115"/>
      <c r="K1074" s="2"/>
      <c r="L1074" s="3"/>
      <c r="M1074" s="4" t="s">
        <v>23</v>
      </c>
      <c r="N1074" s="3"/>
      <c r="O1074" s="5"/>
      <c r="P1074" s="91"/>
      <c r="Q1074" s="91"/>
      <c r="R1074" s="91"/>
      <c r="S1074" s="91"/>
      <c r="U1074" s="204"/>
      <c r="V1074" s="205"/>
      <c r="W1074" s="205"/>
      <c r="X1074" s="205"/>
      <c r="Y1074" s="205"/>
    </row>
    <row r="1075" spans="1:25" ht="52.5" customHeight="1" thickBot="1">
      <c r="A1075" s="123" t="s">
        <v>0</v>
      </c>
      <c r="B1075" s="116" t="s">
        <v>1</v>
      </c>
      <c r="C1075" s="75" t="s">
        <v>2</v>
      </c>
      <c r="D1075" s="76" t="s">
        <v>3</v>
      </c>
      <c r="E1075" s="76" t="s">
        <v>4</v>
      </c>
      <c r="F1075" s="77" t="s">
        <v>5</v>
      </c>
      <c r="G1075" s="123" t="s">
        <v>6</v>
      </c>
      <c r="H1075" s="131" t="s">
        <v>648</v>
      </c>
      <c r="I1075" s="132" t="s">
        <v>7</v>
      </c>
      <c r="J1075" s="132" t="s">
        <v>8</v>
      </c>
      <c r="K1075" s="6" t="s">
        <v>632</v>
      </c>
      <c r="L1075" s="7" t="s">
        <v>630</v>
      </c>
      <c r="M1075" s="7" t="s">
        <v>631</v>
      </c>
      <c r="N1075" s="8" t="s">
        <v>9</v>
      </c>
      <c r="O1075" s="6" t="s">
        <v>10</v>
      </c>
      <c r="P1075" s="78" t="s">
        <v>11</v>
      </c>
      <c r="Q1075" s="78" t="s">
        <v>12</v>
      </c>
      <c r="R1075" s="79" t="s">
        <v>13</v>
      </c>
      <c r="S1075" s="79" t="s">
        <v>14</v>
      </c>
      <c r="T1075" s="9"/>
      <c r="U1075" s="211"/>
    </row>
    <row r="1076" spans="1:25" ht="15.75" thickBot="1">
      <c r="A1076" s="59" t="s">
        <v>24</v>
      </c>
      <c r="B1076" s="60">
        <v>58</v>
      </c>
      <c r="C1076" s="11"/>
      <c r="D1076" s="11"/>
      <c r="E1076" s="11"/>
      <c r="F1076" s="11"/>
      <c r="G1076" s="62"/>
      <c r="H1076" s="62"/>
      <c r="I1076" s="62"/>
      <c r="J1076" s="62"/>
      <c r="K1076" s="11"/>
      <c r="L1076" s="11"/>
      <c r="M1076" s="11"/>
      <c r="N1076" s="11"/>
      <c r="O1076" s="11"/>
      <c r="P1076" s="47"/>
      <c r="Q1076" s="47"/>
      <c r="R1076" s="47"/>
      <c r="S1076" s="80"/>
    </row>
    <row r="1077" spans="1:25" ht="184.5" customHeight="1" thickBot="1">
      <c r="A1077" s="126" t="s">
        <v>15</v>
      </c>
      <c r="B1077" s="28" t="s">
        <v>360</v>
      </c>
      <c r="C1077" s="48" t="s">
        <v>16</v>
      </c>
      <c r="D1077" s="49">
        <v>20</v>
      </c>
      <c r="E1077" s="50">
        <v>50</v>
      </c>
      <c r="F1077" s="49">
        <v>30</v>
      </c>
      <c r="G1077" s="27"/>
      <c r="H1077" s="12"/>
      <c r="I1077" s="12"/>
      <c r="J1077" s="12"/>
      <c r="K1077" s="100"/>
      <c r="L1077" s="101"/>
      <c r="M1077" s="102"/>
      <c r="N1077" s="103"/>
      <c r="O1077" s="104"/>
      <c r="P1077" s="81">
        <f>ROUND(N1077*L1077,2)</f>
        <v>0</v>
      </c>
      <c r="Q1077" s="81">
        <f t="shared" ref="Q1077" si="311">ROUND(P1077+P1077*O1077,2)</f>
        <v>0</v>
      </c>
      <c r="R1077" s="81">
        <f>ROUND(M1077*N1077,2)</f>
        <v>0</v>
      </c>
      <c r="S1077" s="81">
        <f t="shared" ref="S1077" si="312">ROUND(R1077+R1077*O1077,2)</f>
        <v>0</v>
      </c>
      <c r="U1077" s="204"/>
      <c r="V1077" s="205"/>
      <c r="W1077" s="205"/>
      <c r="X1077" s="205"/>
    </row>
    <row r="1078" spans="1:25" ht="15.75" thickBot="1">
      <c r="A1078" s="125"/>
      <c r="B1078" s="117"/>
      <c r="C1078" s="13"/>
      <c r="D1078" s="13"/>
      <c r="E1078" s="13"/>
      <c r="F1078" s="13"/>
      <c r="G1078" s="14"/>
      <c r="H1078" s="14"/>
      <c r="I1078" s="14"/>
      <c r="J1078" s="14"/>
      <c r="K1078" s="13"/>
      <c r="L1078" s="13"/>
      <c r="M1078" s="13"/>
      <c r="N1078" s="14"/>
      <c r="O1078" s="15" t="s">
        <v>18</v>
      </c>
      <c r="P1078" s="82">
        <f>SUM(P1077)</f>
        <v>0</v>
      </c>
      <c r="Q1078" s="82">
        <f>SUM(Q1077)</f>
        <v>0</v>
      </c>
      <c r="R1078" s="82">
        <f>SUM(R1077)</f>
        <v>0</v>
      </c>
      <c r="S1078" s="83">
        <f>SUM(S1077)</f>
        <v>0</v>
      </c>
      <c r="U1078" s="209"/>
      <c r="V1078" s="210"/>
      <c r="W1078" s="210"/>
      <c r="X1078" s="210"/>
    </row>
    <row r="1079" spans="1:25" ht="15.75" customHeight="1" thickBot="1">
      <c r="A1079" s="9"/>
      <c r="B1079" s="235" t="s">
        <v>348</v>
      </c>
      <c r="C1079" s="235"/>
      <c r="D1079" s="235"/>
      <c r="E1079" s="235"/>
      <c r="F1079" s="235"/>
      <c r="G1079" s="235"/>
      <c r="H1079" s="235"/>
      <c r="I1079" s="235"/>
      <c r="J1079" s="235"/>
      <c r="K1079" s="235"/>
      <c r="L1079" s="235"/>
      <c r="M1079" s="235"/>
      <c r="N1079" s="16"/>
      <c r="O1079" s="17"/>
      <c r="P1079" s="51"/>
      <c r="Q1079" s="51"/>
      <c r="R1079" s="51"/>
      <c r="S1079" s="51"/>
    </row>
    <row r="1080" spans="1:25" ht="15.75" thickBot="1">
      <c r="A1080" s="9"/>
      <c r="B1080" s="235"/>
      <c r="C1080" s="235"/>
      <c r="D1080" s="235"/>
      <c r="E1080" s="235"/>
      <c r="F1080" s="235"/>
      <c r="G1080" s="235"/>
      <c r="H1080" s="235"/>
      <c r="I1080" s="235"/>
      <c r="J1080" s="235"/>
      <c r="K1080" s="235"/>
      <c r="L1080" s="235"/>
      <c r="M1080" s="235"/>
      <c r="N1080" s="16"/>
      <c r="O1080" s="13"/>
      <c r="P1080" s="84"/>
      <c r="Q1080" s="85" t="s">
        <v>24</v>
      </c>
      <c r="R1080" s="86">
        <v>58</v>
      </c>
      <c r="S1080" s="87"/>
    </row>
    <row r="1081" spans="1:25" ht="39" thickBot="1">
      <c r="A1081" s="9"/>
      <c r="B1081" s="235"/>
      <c r="C1081" s="235"/>
      <c r="D1081" s="235"/>
      <c r="E1081" s="235"/>
      <c r="F1081" s="235"/>
      <c r="G1081" s="235"/>
      <c r="H1081" s="235"/>
      <c r="I1081" s="235"/>
      <c r="J1081" s="235"/>
      <c r="K1081" s="235"/>
      <c r="L1081" s="235"/>
      <c r="M1081" s="235"/>
      <c r="N1081" s="16"/>
      <c r="O1081" s="13"/>
      <c r="P1081" s="88" t="s">
        <v>19</v>
      </c>
      <c r="Q1081" s="88" t="s">
        <v>20</v>
      </c>
      <c r="R1081" s="89" t="s">
        <v>13</v>
      </c>
      <c r="S1081" s="88" t="s">
        <v>21</v>
      </c>
    </row>
    <row r="1082" spans="1:25" ht="15.75" thickBot="1">
      <c r="A1082" s="9"/>
      <c r="B1082" s="235"/>
      <c r="C1082" s="235"/>
      <c r="D1082" s="235"/>
      <c r="E1082" s="235"/>
      <c r="F1082" s="235"/>
      <c r="G1082" s="235"/>
      <c r="H1082" s="235"/>
      <c r="I1082" s="235"/>
      <c r="J1082" s="235"/>
      <c r="K1082" s="235"/>
      <c r="L1082" s="235"/>
      <c r="M1082" s="235"/>
      <c r="N1082" s="16"/>
      <c r="O1082" s="13"/>
      <c r="P1082" s="90">
        <f>P1078</f>
        <v>0</v>
      </c>
      <c r="Q1082" s="69">
        <f>Q1078</f>
        <v>0</v>
      </c>
      <c r="R1082" s="69">
        <f>R1078</f>
        <v>0</v>
      </c>
      <c r="S1082" s="70">
        <f>S1078</f>
        <v>0</v>
      </c>
    </row>
    <row r="1083" spans="1:25">
      <c r="P1083" s="52"/>
      <c r="Q1083" s="52"/>
      <c r="R1083" s="52"/>
      <c r="S1083" s="52"/>
    </row>
    <row r="1084" spans="1:25">
      <c r="P1084" s="52"/>
      <c r="Q1084" s="52"/>
      <c r="R1084" s="52"/>
      <c r="S1084" s="52"/>
    </row>
    <row r="1085" spans="1:25">
      <c r="P1085" s="52"/>
      <c r="Q1085" s="52"/>
      <c r="R1085" s="52"/>
      <c r="S1085" s="52"/>
    </row>
    <row r="1086" spans="1:25">
      <c r="P1086" s="52"/>
      <c r="Q1086" s="52"/>
      <c r="R1086" s="52"/>
      <c r="S1086" s="52"/>
    </row>
    <row r="1087" spans="1:25" s="1" customFormat="1">
      <c r="A1087" s="115"/>
      <c r="B1087" s="115"/>
      <c r="C1087" s="72"/>
      <c r="D1087" s="73" t="s">
        <v>22</v>
      </c>
      <c r="E1087" s="73"/>
      <c r="F1087" s="74"/>
      <c r="G1087" s="115"/>
      <c r="H1087" s="115"/>
      <c r="I1087" s="115"/>
      <c r="J1087" s="115"/>
      <c r="K1087" s="2"/>
      <c r="L1087" s="3"/>
      <c r="M1087" s="4" t="s">
        <v>23</v>
      </c>
      <c r="N1087" s="3"/>
      <c r="O1087" s="5"/>
      <c r="P1087" s="91"/>
      <c r="Q1087" s="91"/>
      <c r="R1087" s="91"/>
      <c r="S1087" s="91"/>
      <c r="U1087" s="204"/>
      <c r="V1087" s="205"/>
      <c r="W1087" s="205"/>
      <c r="X1087" s="205"/>
      <c r="Y1087" s="205"/>
    </row>
    <row r="1088" spans="1:25" ht="54.75" customHeight="1" thickBot="1">
      <c r="A1088" s="123" t="s">
        <v>0</v>
      </c>
      <c r="B1088" s="116" t="s">
        <v>1</v>
      </c>
      <c r="C1088" s="75" t="s">
        <v>2</v>
      </c>
      <c r="D1088" s="76" t="s">
        <v>3</v>
      </c>
      <c r="E1088" s="76" t="s">
        <v>4</v>
      </c>
      <c r="F1088" s="77" t="s">
        <v>5</v>
      </c>
      <c r="G1088" s="123" t="s">
        <v>6</v>
      </c>
      <c r="H1088" s="131" t="s">
        <v>648</v>
      </c>
      <c r="I1088" s="132" t="s">
        <v>7</v>
      </c>
      <c r="J1088" s="132" t="s">
        <v>8</v>
      </c>
      <c r="K1088" s="6" t="s">
        <v>632</v>
      </c>
      <c r="L1088" s="7" t="s">
        <v>630</v>
      </c>
      <c r="M1088" s="7" t="s">
        <v>631</v>
      </c>
      <c r="N1088" s="8" t="s">
        <v>9</v>
      </c>
      <c r="O1088" s="6" t="s">
        <v>10</v>
      </c>
      <c r="P1088" s="78" t="s">
        <v>11</v>
      </c>
      <c r="Q1088" s="78" t="s">
        <v>12</v>
      </c>
      <c r="R1088" s="79" t="s">
        <v>13</v>
      </c>
      <c r="S1088" s="79" t="s">
        <v>14</v>
      </c>
      <c r="T1088" s="9"/>
      <c r="U1088" s="211"/>
    </row>
    <row r="1089" spans="1:25" ht="15.75" thickBot="1">
      <c r="A1089" s="59" t="s">
        <v>24</v>
      </c>
      <c r="B1089" s="60">
        <v>59</v>
      </c>
      <c r="C1089" s="11"/>
      <c r="D1089" s="11"/>
      <c r="E1089" s="11"/>
      <c r="F1089" s="11"/>
      <c r="G1089" s="62"/>
      <c r="H1089" s="62"/>
      <c r="I1089" s="62"/>
      <c r="J1089" s="62"/>
      <c r="K1089" s="11"/>
      <c r="L1089" s="11"/>
      <c r="M1089" s="11"/>
      <c r="N1089" s="11"/>
      <c r="O1089" s="11"/>
      <c r="P1089" s="47"/>
      <c r="Q1089" s="47"/>
      <c r="R1089" s="47"/>
      <c r="S1089" s="80"/>
    </row>
    <row r="1090" spans="1:25" ht="63.75">
      <c r="A1090" s="126" t="s">
        <v>15</v>
      </c>
      <c r="B1090" s="28" t="s">
        <v>191</v>
      </c>
      <c r="C1090" s="48" t="s">
        <v>36</v>
      </c>
      <c r="D1090" s="49">
        <v>3</v>
      </c>
      <c r="E1090" s="50">
        <v>8</v>
      </c>
      <c r="F1090" s="49">
        <v>6</v>
      </c>
      <c r="G1090" s="27"/>
      <c r="H1090" s="12"/>
      <c r="I1090" s="12"/>
      <c r="J1090" s="12"/>
      <c r="K1090" s="100"/>
      <c r="L1090" s="101"/>
      <c r="M1090" s="102"/>
      <c r="N1090" s="103"/>
      <c r="O1090" s="104"/>
      <c r="P1090" s="81">
        <f>ROUND(N1090*L1090,2)</f>
        <v>0</v>
      </c>
      <c r="Q1090" s="81">
        <f t="shared" ref="Q1090" si="313">ROUND(P1090+P1090*O1090,2)</f>
        <v>0</v>
      </c>
      <c r="R1090" s="81">
        <f>ROUND(M1090*N1090,2)</f>
        <v>0</v>
      </c>
      <c r="S1090" s="81">
        <f t="shared" ref="S1090" si="314">ROUND(R1090+R1090*O1090,2)</f>
        <v>0</v>
      </c>
      <c r="U1090" s="204"/>
      <c r="V1090" s="205"/>
      <c r="W1090" s="205"/>
      <c r="X1090" s="205"/>
    </row>
    <row r="1091" spans="1:25" ht="64.5" thickBot="1">
      <c r="A1091" s="126" t="s">
        <v>17</v>
      </c>
      <c r="B1091" s="28" t="s">
        <v>192</v>
      </c>
      <c r="C1091" s="48" t="s">
        <v>36</v>
      </c>
      <c r="D1091" s="49">
        <v>4</v>
      </c>
      <c r="E1091" s="50">
        <v>10</v>
      </c>
      <c r="F1091" s="49">
        <v>8</v>
      </c>
      <c r="G1091" s="27"/>
      <c r="H1091" s="12"/>
      <c r="I1091" s="12"/>
      <c r="J1091" s="12"/>
      <c r="K1091" s="100"/>
      <c r="L1091" s="101"/>
      <c r="M1091" s="102"/>
      <c r="N1091" s="103"/>
      <c r="O1091" s="104"/>
      <c r="P1091" s="81">
        <f>ROUND(N1091*L1091,2)</f>
        <v>0</v>
      </c>
      <c r="Q1091" s="81">
        <f t="shared" ref="Q1091" si="315">ROUND(P1091+P1091*O1091,2)</f>
        <v>0</v>
      </c>
      <c r="R1091" s="81">
        <f>ROUND(M1091*N1091,2)</f>
        <v>0</v>
      </c>
      <c r="S1091" s="81">
        <f t="shared" ref="S1091" si="316">ROUND(R1091+R1091*O1091,2)</f>
        <v>0</v>
      </c>
      <c r="U1091" s="204"/>
      <c r="V1091" s="205"/>
      <c r="W1091" s="205"/>
      <c r="X1091" s="205"/>
    </row>
    <row r="1092" spans="1:25" ht="15.75" thickBot="1">
      <c r="A1092" s="125"/>
      <c r="B1092" s="117"/>
      <c r="C1092" s="13"/>
      <c r="D1092" s="13"/>
      <c r="E1092" s="13"/>
      <c r="F1092" s="13"/>
      <c r="G1092" s="14"/>
      <c r="H1092" s="14"/>
      <c r="I1092" s="14"/>
      <c r="J1092" s="14"/>
      <c r="K1092" s="13"/>
      <c r="L1092" s="13"/>
      <c r="M1092" s="13"/>
      <c r="N1092" s="14"/>
      <c r="O1092" s="15" t="s">
        <v>18</v>
      </c>
      <c r="P1092" s="82">
        <f>SUM(P1090:P1091)</f>
        <v>0</v>
      </c>
      <c r="Q1092" s="82">
        <f>SUM(Q1090:Q1091)</f>
        <v>0</v>
      </c>
      <c r="R1092" s="82">
        <f>SUM(R1090:R1091)</f>
        <v>0</v>
      </c>
      <c r="S1092" s="83">
        <f>SUM(S1090:S1091)</f>
        <v>0</v>
      </c>
      <c r="U1092" s="209"/>
      <c r="V1092" s="210"/>
      <c r="W1092" s="210"/>
      <c r="X1092" s="210"/>
    </row>
    <row r="1093" spans="1:25" ht="15.75" customHeight="1" thickBot="1">
      <c r="A1093" s="9"/>
      <c r="B1093" s="235" t="s">
        <v>348</v>
      </c>
      <c r="C1093" s="235"/>
      <c r="D1093" s="235"/>
      <c r="E1093" s="235"/>
      <c r="F1093" s="235"/>
      <c r="G1093" s="235"/>
      <c r="H1093" s="235"/>
      <c r="I1093" s="235"/>
      <c r="J1093" s="235"/>
      <c r="K1093" s="235"/>
      <c r="L1093" s="235"/>
      <c r="M1093" s="235"/>
      <c r="N1093" s="16"/>
      <c r="O1093" s="17"/>
      <c r="P1093" s="51"/>
      <c r="Q1093" s="51"/>
      <c r="R1093" s="51"/>
      <c r="S1093" s="51"/>
    </row>
    <row r="1094" spans="1:25" ht="15.75" thickBot="1">
      <c r="A1094" s="9"/>
      <c r="B1094" s="235"/>
      <c r="C1094" s="235"/>
      <c r="D1094" s="235"/>
      <c r="E1094" s="235"/>
      <c r="F1094" s="235"/>
      <c r="G1094" s="235"/>
      <c r="H1094" s="235"/>
      <c r="I1094" s="235"/>
      <c r="J1094" s="235"/>
      <c r="K1094" s="235"/>
      <c r="L1094" s="235"/>
      <c r="M1094" s="235"/>
      <c r="N1094" s="16"/>
      <c r="O1094" s="13"/>
      <c r="P1094" s="84"/>
      <c r="Q1094" s="85" t="s">
        <v>24</v>
      </c>
      <c r="R1094" s="86">
        <v>59</v>
      </c>
      <c r="S1094" s="87"/>
    </row>
    <row r="1095" spans="1:25" ht="39" thickBot="1">
      <c r="A1095" s="9"/>
      <c r="B1095" s="235"/>
      <c r="C1095" s="235"/>
      <c r="D1095" s="235"/>
      <c r="E1095" s="235"/>
      <c r="F1095" s="235"/>
      <c r="G1095" s="235"/>
      <c r="H1095" s="235"/>
      <c r="I1095" s="235"/>
      <c r="J1095" s="235"/>
      <c r="K1095" s="235"/>
      <c r="L1095" s="235"/>
      <c r="M1095" s="235"/>
      <c r="N1095" s="16"/>
      <c r="O1095" s="13"/>
      <c r="P1095" s="88" t="s">
        <v>19</v>
      </c>
      <c r="Q1095" s="88" t="s">
        <v>20</v>
      </c>
      <c r="R1095" s="89" t="s">
        <v>13</v>
      </c>
      <c r="S1095" s="88" t="s">
        <v>21</v>
      </c>
    </row>
    <row r="1096" spans="1:25" ht="15.75" thickBot="1">
      <c r="A1096" s="9"/>
      <c r="B1096" s="235"/>
      <c r="C1096" s="235"/>
      <c r="D1096" s="235"/>
      <c r="E1096" s="235"/>
      <c r="F1096" s="235"/>
      <c r="G1096" s="235"/>
      <c r="H1096" s="235"/>
      <c r="I1096" s="235"/>
      <c r="J1096" s="235"/>
      <c r="K1096" s="235"/>
      <c r="L1096" s="235"/>
      <c r="M1096" s="235"/>
      <c r="N1096" s="16"/>
      <c r="O1096" s="13"/>
      <c r="P1096" s="90">
        <f>P1092</f>
        <v>0</v>
      </c>
      <c r="Q1096" s="69">
        <f>Q1092</f>
        <v>0</v>
      </c>
      <c r="R1096" s="69">
        <f>R1092</f>
        <v>0</v>
      </c>
      <c r="S1096" s="70">
        <f>S1092</f>
        <v>0</v>
      </c>
    </row>
    <row r="1097" spans="1:25">
      <c r="P1097" s="52"/>
      <c r="Q1097" s="52"/>
      <c r="R1097" s="52"/>
      <c r="S1097" s="52"/>
    </row>
    <row r="1098" spans="1:25">
      <c r="P1098" s="52"/>
      <c r="Q1098" s="52"/>
      <c r="R1098" s="52"/>
      <c r="S1098" s="52"/>
    </row>
    <row r="1099" spans="1:25">
      <c r="P1099" s="52"/>
      <c r="Q1099" s="52"/>
      <c r="R1099" s="52"/>
      <c r="S1099" s="52"/>
    </row>
    <row r="1100" spans="1:25">
      <c r="P1100" s="52"/>
      <c r="Q1100" s="52"/>
      <c r="R1100" s="52"/>
      <c r="S1100" s="52"/>
    </row>
    <row r="1101" spans="1:25" s="1" customFormat="1">
      <c r="A1101" s="115"/>
      <c r="B1101" s="115"/>
      <c r="C1101" s="72"/>
      <c r="D1101" s="73" t="s">
        <v>22</v>
      </c>
      <c r="E1101" s="73"/>
      <c r="F1101" s="74"/>
      <c r="G1101" s="115"/>
      <c r="H1101" s="115"/>
      <c r="I1101" s="115"/>
      <c r="J1101" s="115"/>
      <c r="K1101" s="2"/>
      <c r="L1101" s="3"/>
      <c r="M1101" s="4" t="s">
        <v>23</v>
      </c>
      <c r="N1101" s="3"/>
      <c r="O1101" s="5"/>
      <c r="P1101" s="91"/>
      <c r="Q1101" s="91"/>
      <c r="R1101" s="91"/>
      <c r="S1101" s="91"/>
      <c r="U1101" s="204"/>
      <c r="V1101" s="205"/>
      <c r="W1101" s="205"/>
      <c r="X1101" s="205"/>
      <c r="Y1101" s="205"/>
    </row>
    <row r="1102" spans="1:25" ht="54.75" customHeight="1" thickBot="1">
      <c r="A1102" s="123" t="s">
        <v>0</v>
      </c>
      <c r="B1102" s="116" t="s">
        <v>1</v>
      </c>
      <c r="C1102" s="75" t="s">
        <v>2</v>
      </c>
      <c r="D1102" s="76" t="s">
        <v>3</v>
      </c>
      <c r="E1102" s="76" t="s">
        <v>4</v>
      </c>
      <c r="F1102" s="77" t="s">
        <v>5</v>
      </c>
      <c r="G1102" s="123" t="s">
        <v>6</v>
      </c>
      <c r="H1102" s="131" t="s">
        <v>648</v>
      </c>
      <c r="I1102" s="132" t="s">
        <v>7</v>
      </c>
      <c r="J1102" s="132" t="s">
        <v>8</v>
      </c>
      <c r="K1102" s="6" t="s">
        <v>632</v>
      </c>
      <c r="L1102" s="7" t="s">
        <v>630</v>
      </c>
      <c r="M1102" s="7" t="s">
        <v>631</v>
      </c>
      <c r="N1102" s="8" t="s">
        <v>9</v>
      </c>
      <c r="O1102" s="6" t="s">
        <v>10</v>
      </c>
      <c r="P1102" s="78" t="s">
        <v>11</v>
      </c>
      <c r="Q1102" s="78" t="s">
        <v>12</v>
      </c>
      <c r="R1102" s="79" t="s">
        <v>13</v>
      </c>
      <c r="S1102" s="79" t="s">
        <v>14</v>
      </c>
      <c r="T1102" s="9"/>
      <c r="U1102" s="211"/>
    </row>
    <row r="1103" spans="1:25" ht="15.75" thickBot="1">
      <c r="A1103" s="59" t="s">
        <v>24</v>
      </c>
      <c r="B1103" s="60">
        <v>60</v>
      </c>
      <c r="C1103" s="11"/>
      <c r="D1103" s="11"/>
      <c r="E1103" s="11"/>
      <c r="F1103" s="11"/>
      <c r="G1103" s="62"/>
      <c r="H1103" s="62"/>
      <c r="I1103" s="62"/>
      <c r="J1103" s="62"/>
      <c r="K1103" s="11"/>
      <c r="L1103" s="11"/>
      <c r="M1103" s="11"/>
      <c r="N1103" s="11"/>
      <c r="O1103" s="11"/>
      <c r="P1103" s="47"/>
      <c r="Q1103" s="47"/>
      <c r="R1103" s="47"/>
      <c r="S1103" s="80"/>
    </row>
    <row r="1104" spans="1:25" ht="51">
      <c r="A1104" s="126" t="s">
        <v>15</v>
      </c>
      <c r="B1104" s="28" t="s">
        <v>193</v>
      </c>
      <c r="C1104" s="48" t="s">
        <v>16</v>
      </c>
      <c r="D1104" s="49">
        <v>720</v>
      </c>
      <c r="E1104" s="50">
        <v>1800</v>
      </c>
      <c r="F1104" s="49">
        <v>1440</v>
      </c>
      <c r="G1104" s="27"/>
      <c r="H1104" s="12"/>
      <c r="I1104" s="12"/>
      <c r="J1104" s="12"/>
      <c r="K1104" s="100"/>
      <c r="L1104" s="101"/>
      <c r="M1104" s="102"/>
      <c r="N1104" s="103"/>
      <c r="O1104" s="104"/>
      <c r="P1104" s="81">
        <f>ROUND(N1104*L1104,2)</f>
        <v>0</v>
      </c>
      <c r="Q1104" s="81">
        <f t="shared" ref="Q1104:Q1105" si="317">ROUND(P1104+P1104*O1104,2)</f>
        <v>0</v>
      </c>
      <c r="R1104" s="81">
        <f>ROUND(M1104*N1104,2)</f>
        <v>0</v>
      </c>
      <c r="S1104" s="81">
        <f t="shared" ref="S1104:S1105" si="318">ROUND(R1104+R1104*O1104,2)</f>
        <v>0</v>
      </c>
      <c r="U1104" s="204"/>
      <c r="V1104" s="205"/>
      <c r="W1104" s="205"/>
      <c r="X1104" s="205"/>
    </row>
    <row r="1105" spans="1:25" ht="64.5" thickBot="1">
      <c r="A1105" s="126" t="s">
        <v>17</v>
      </c>
      <c r="B1105" s="28" t="s">
        <v>194</v>
      </c>
      <c r="C1105" s="48" t="s">
        <v>16</v>
      </c>
      <c r="D1105" s="49">
        <v>1800</v>
      </c>
      <c r="E1105" s="50">
        <v>4500</v>
      </c>
      <c r="F1105" s="49">
        <v>3600</v>
      </c>
      <c r="G1105" s="27"/>
      <c r="H1105" s="12"/>
      <c r="I1105" s="12"/>
      <c r="J1105" s="12"/>
      <c r="K1105" s="100"/>
      <c r="L1105" s="101"/>
      <c r="M1105" s="102"/>
      <c r="N1105" s="103"/>
      <c r="O1105" s="104"/>
      <c r="P1105" s="81">
        <f>ROUND(N1105*L1105,2)</f>
        <v>0</v>
      </c>
      <c r="Q1105" s="81">
        <f t="shared" si="317"/>
        <v>0</v>
      </c>
      <c r="R1105" s="81">
        <f>ROUND(M1105*N1105,2)</f>
        <v>0</v>
      </c>
      <c r="S1105" s="81">
        <f t="shared" si="318"/>
        <v>0</v>
      </c>
      <c r="U1105" s="204"/>
      <c r="V1105" s="205"/>
      <c r="W1105" s="205"/>
      <c r="X1105" s="205"/>
    </row>
    <row r="1106" spans="1:25" ht="15.75" thickBot="1">
      <c r="A1106" s="125"/>
      <c r="B1106" s="117"/>
      <c r="C1106" s="13"/>
      <c r="D1106" s="13"/>
      <c r="E1106" s="13"/>
      <c r="F1106" s="13"/>
      <c r="G1106" s="14"/>
      <c r="H1106" s="14"/>
      <c r="I1106" s="14"/>
      <c r="J1106" s="14"/>
      <c r="K1106" s="13"/>
      <c r="L1106" s="13"/>
      <c r="M1106" s="13"/>
      <c r="N1106" s="14"/>
      <c r="O1106" s="15" t="s">
        <v>18</v>
      </c>
      <c r="P1106" s="82">
        <f>SUM(P1104:P1105)</f>
        <v>0</v>
      </c>
      <c r="Q1106" s="82">
        <f>SUM(Q1104:Q1105)</f>
        <v>0</v>
      </c>
      <c r="R1106" s="82">
        <f>SUM(R1104:R1105)</f>
        <v>0</v>
      </c>
      <c r="S1106" s="83">
        <f>SUM(S1104:S1105)</f>
        <v>0</v>
      </c>
      <c r="U1106" s="209"/>
      <c r="V1106" s="210"/>
      <c r="W1106" s="210"/>
      <c r="X1106" s="210"/>
    </row>
    <row r="1107" spans="1:25" ht="15.75" customHeight="1" thickBot="1">
      <c r="A1107" s="9"/>
      <c r="B1107" s="235" t="s">
        <v>348</v>
      </c>
      <c r="C1107" s="235"/>
      <c r="D1107" s="235"/>
      <c r="E1107" s="235"/>
      <c r="F1107" s="235"/>
      <c r="G1107" s="235"/>
      <c r="H1107" s="235"/>
      <c r="I1107" s="235"/>
      <c r="J1107" s="235"/>
      <c r="K1107" s="235"/>
      <c r="L1107" s="235"/>
      <c r="M1107" s="235"/>
      <c r="N1107" s="16"/>
      <c r="O1107" s="17"/>
      <c r="P1107" s="51"/>
      <c r="Q1107" s="51"/>
      <c r="R1107" s="51"/>
      <c r="S1107" s="51"/>
    </row>
    <row r="1108" spans="1:25" ht="15.75" thickBot="1">
      <c r="A1108" s="9"/>
      <c r="B1108" s="235"/>
      <c r="C1108" s="235"/>
      <c r="D1108" s="235"/>
      <c r="E1108" s="235"/>
      <c r="F1108" s="235"/>
      <c r="G1108" s="235"/>
      <c r="H1108" s="235"/>
      <c r="I1108" s="235"/>
      <c r="J1108" s="235"/>
      <c r="K1108" s="235"/>
      <c r="L1108" s="235"/>
      <c r="M1108" s="235"/>
      <c r="N1108" s="16"/>
      <c r="O1108" s="13"/>
      <c r="P1108" s="84"/>
      <c r="Q1108" s="85" t="s">
        <v>24</v>
      </c>
      <c r="R1108" s="86">
        <v>60</v>
      </c>
      <c r="S1108" s="87"/>
    </row>
    <row r="1109" spans="1:25" ht="39" thickBot="1">
      <c r="A1109" s="9"/>
      <c r="B1109" s="235"/>
      <c r="C1109" s="235"/>
      <c r="D1109" s="235"/>
      <c r="E1109" s="235"/>
      <c r="F1109" s="235"/>
      <c r="G1109" s="235"/>
      <c r="H1109" s="235"/>
      <c r="I1109" s="235"/>
      <c r="J1109" s="235"/>
      <c r="K1109" s="235"/>
      <c r="L1109" s="235"/>
      <c r="M1109" s="235"/>
      <c r="N1109" s="16"/>
      <c r="O1109" s="13"/>
      <c r="P1109" s="88" t="s">
        <v>19</v>
      </c>
      <c r="Q1109" s="88" t="s">
        <v>20</v>
      </c>
      <c r="R1109" s="89" t="s">
        <v>13</v>
      </c>
      <c r="S1109" s="88" t="s">
        <v>21</v>
      </c>
    </row>
    <row r="1110" spans="1:25" ht="15.75" thickBot="1">
      <c r="A1110" s="9"/>
      <c r="B1110" s="235"/>
      <c r="C1110" s="235"/>
      <c r="D1110" s="235"/>
      <c r="E1110" s="235"/>
      <c r="F1110" s="235"/>
      <c r="G1110" s="235"/>
      <c r="H1110" s="235"/>
      <c r="I1110" s="235"/>
      <c r="J1110" s="235"/>
      <c r="K1110" s="235"/>
      <c r="L1110" s="235"/>
      <c r="M1110" s="235"/>
      <c r="N1110" s="16"/>
      <c r="O1110" s="13"/>
      <c r="P1110" s="90">
        <f>P1106</f>
        <v>0</v>
      </c>
      <c r="Q1110" s="69">
        <f>Q1106</f>
        <v>0</v>
      </c>
      <c r="R1110" s="69">
        <f>R1106</f>
        <v>0</v>
      </c>
      <c r="S1110" s="70">
        <f>S1106</f>
        <v>0</v>
      </c>
    </row>
    <row r="1111" spans="1:25">
      <c r="P1111" s="52"/>
      <c r="Q1111" s="52"/>
      <c r="R1111" s="52"/>
      <c r="S1111" s="52"/>
    </row>
    <row r="1112" spans="1:25">
      <c r="P1112" s="52"/>
      <c r="Q1112" s="52"/>
      <c r="R1112" s="52"/>
      <c r="S1112" s="52"/>
    </row>
    <row r="1113" spans="1:25">
      <c r="P1113" s="52"/>
      <c r="Q1113" s="52"/>
      <c r="R1113" s="52"/>
      <c r="S1113" s="52"/>
    </row>
    <row r="1114" spans="1:25">
      <c r="P1114" s="52"/>
      <c r="Q1114" s="52"/>
      <c r="R1114" s="52"/>
      <c r="S1114" s="52"/>
    </row>
    <row r="1115" spans="1:25" s="1" customFormat="1">
      <c r="A1115" s="115"/>
      <c r="B1115" s="115"/>
      <c r="C1115" s="72"/>
      <c r="D1115" s="73" t="s">
        <v>22</v>
      </c>
      <c r="E1115" s="73"/>
      <c r="F1115" s="74"/>
      <c r="G1115" s="115"/>
      <c r="H1115" s="115"/>
      <c r="I1115" s="115"/>
      <c r="J1115" s="115"/>
      <c r="K1115" s="2"/>
      <c r="L1115" s="3"/>
      <c r="M1115" s="4" t="s">
        <v>23</v>
      </c>
      <c r="N1115" s="3"/>
      <c r="O1115" s="5"/>
      <c r="P1115" s="91"/>
      <c r="Q1115" s="91"/>
      <c r="R1115" s="91"/>
      <c r="S1115" s="91"/>
      <c r="U1115" s="204"/>
      <c r="V1115" s="205"/>
      <c r="W1115" s="205"/>
      <c r="X1115" s="205"/>
      <c r="Y1115" s="205"/>
    </row>
    <row r="1116" spans="1:25" ht="54.75" customHeight="1" thickBot="1">
      <c r="A1116" s="123" t="s">
        <v>0</v>
      </c>
      <c r="B1116" s="116" t="s">
        <v>1</v>
      </c>
      <c r="C1116" s="75" t="s">
        <v>2</v>
      </c>
      <c r="D1116" s="76" t="s">
        <v>3</v>
      </c>
      <c r="E1116" s="76" t="s">
        <v>4</v>
      </c>
      <c r="F1116" s="77" t="s">
        <v>5</v>
      </c>
      <c r="G1116" s="123" t="s">
        <v>6</v>
      </c>
      <c r="H1116" s="131" t="s">
        <v>648</v>
      </c>
      <c r="I1116" s="132" t="s">
        <v>7</v>
      </c>
      <c r="J1116" s="132" t="s">
        <v>8</v>
      </c>
      <c r="K1116" s="6" t="s">
        <v>632</v>
      </c>
      <c r="L1116" s="7" t="s">
        <v>630</v>
      </c>
      <c r="M1116" s="7" t="s">
        <v>631</v>
      </c>
      <c r="N1116" s="8" t="s">
        <v>9</v>
      </c>
      <c r="O1116" s="6" t="s">
        <v>10</v>
      </c>
      <c r="P1116" s="78" t="s">
        <v>11</v>
      </c>
      <c r="Q1116" s="78" t="s">
        <v>12</v>
      </c>
      <c r="R1116" s="79" t="s">
        <v>13</v>
      </c>
      <c r="S1116" s="79" t="s">
        <v>14</v>
      </c>
      <c r="T1116" s="9"/>
      <c r="U1116" s="211"/>
    </row>
    <row r="1117" spans="1:25" ht="15.75" thickBot="1">
      <c r="A1117" s="59" t="s">
        <v>24</v>
      </c>
      <c r="B1117" s="60">
        <v>61</v>
      </c>
      <c r="C1117" s="11"/>
      <c r="D1117" s="11"/>
      <c r="E1117" s="11"/>
      <c r="F1117" s="11"/>
      <c r="G1117" s="62"/>
      <c r="H1117" s="62"/>
      <c r="I1117" s="62"/>
      <c r="J1117" s="62"/>
      <c r="K1117" s="11"/>
      <c r="L1117" s="11"/>
      <c r="M1117" s="11"/>
      <c r="N1117" s="11"/>
      <c r="O1117" s="11"/>
      <c r="P1117" s="47"/>
      <c r="Q1117" s="47"/>
      <c r="R1117" s="47"/>
      <c r="S1117" s="80"/>
    </row>
    <row r="1118" spans="1:25" ht="25.5">
      <c r="A1118" s="126" t="s">
        <v>15</v>
      </c>
      <c r="B1118" s="28" t="s">
        <v>195</v>
      </c>
      <c r="C1118" s="48" t="s">
        <v>16</v>
      </c>
      <c r="D1118" s="49">
        <v>160</v>
      </c>
      <c r="E1118" s="50">
        <v>400</v>
      </c>
      <c r="F1118" s="49">
        <v>320</v>
      </c>
      <c r="G1118" s="27"/>
      <c r="H1118" s="12"/>
      <c r="I1118" s="12"/>
      <c r="J1118" s="12"/>
      <c r="K1118" s="100"/>
      <c r="L1118" s="101"/>
      <c r="M1118" s="102"/>
      <c r="N1118" s="103"/>
      <c r="O1118" s="104"/>
      <c r="P1118" s="81">
        <f>ROUND(N1118*L1118,2)</f>
        <v>0</v>
      </c>
      <c r="Q1118" s="81">
        <f t="shared" ref="Q1118:Q1119" si="319">ROUND(P1118+P1118*O1118,2)</f>
        <v>0</v>
      </c>
      <c r="R1118" s="81">
        <f>ROUND(M1118*N1118,2)</f>
        <v>0</v>
      </c>
      <c r="S1118" s="81">
        <f t="shared" ref="S1118:S1119" si="320">ROUND(R1118+R1118*O1118,2)</f>
        <v>0</v>
      </c>
      <c r="U1118" s="204"/>
      <c r="V1118" s="205"/>
      <c r="W1118" s="205"/>
      <c r="X1118" s="205"/>
    </row>
    <row r="1119" spans="1:25" ht="15.75" thickBot="1">
      <c r="A1119" s="126" t="s">
        <v>17</v>
      </c>
      <c r="B1119" s="28" t="s">
        <v>196</v>
      </c>
      <c r="C1119" s="48" t="s">
        <v>16</v>
      </c>
      <c r="D1119" s="49">
        <v>80</v>
      </c>
      <c r="E1119" s="50">
        <v>200</v>
      </c>
      <c r="F1119" s="49">
        <v>160</v>
      </c>
      <c r="G1119" s="27"/>
      <c r="H1119" s="12"/>
      <c r="I1119" s="12"/>
      <c r="J1119" s="12"/>
      <c r="K1119" s="100"/>
      <c r="L1119" s="101"/>
      <c r="M1119" s="102"/>
      <c r="N1119" s="103"/>
      <c r="O1119" s="104"/>
      <c r="P1119" s="81">
        <f>ROUND(N1119*L1119,2)</f>
        <v>0</v>
      </c>
      <c r="Q1119" s="81">
        <f t="shared" si="319"/>
        <v>0</v>
      </c>
      <c r="R1119" s="81">
        <f>ROUND(M1119*N1119,2)</f>
        <v>0</v>
      </c>
      <c r="S1119" s="81">
        <f t="shared" si="320"/>
        <v>0</v>
      </c>
      <c r="U1119" s="204"/>
      <c r="V1119" s="205"/>
      <c r="W1119" s="205"/>
      <c r="X1119" s="205"/>
    </row>
    <row r="1120" spans="1:25" ht="15.75" thickBot="1">
      <c r="A1120" s="125"/>
      <c r="B1120" s="117"/>
      <c r="C1120" s="13"/>
      <c r="D1120" s="13"/>
      <c r="E1120" s="13"/>
      <c r="F1120" s="13"/>
      <c r="G1120" s="14"/>
      <c r="H1120" s="14"/>
      <c r="I1120" s="14"/>
      <c r="J1120" s="14"/>
      <c r="K1120" s="13"/>
      <c r="L1120" s="13"/>
      <c r="M1120" s="13"/>
      <c r="N1120" s="14"/>
      <c r="O1120" s="15" t="s">
        <v>18</v>
      </c>
      <c r="P1120" s="82">
        <f>SUM(P1118:P1119)</f>
        <v>0</v>
      </c>
      <c r="Q1120" s="82">
        <f>SUM(Q1118:Q1119)</f>
        <v>0</v>
      </c>
      <c r="R1120" s="82">
        <f>SUM(R1118:R1119)</f>
        <v>0</v>
      </c>
      <c r="S1120" s="83">
        <f>SUM(S1118:S1119)</f>
        <v>0</v>
      </c>
      <c r="U1120" s="209"/>
      <c r="V1120" s="210"/>
      <c r="W1120" s="210"/>
      <c r="X1120" s="210"/>
    </row>
    <row r="1121" spans="1:25" ht="15.75" customHeight="1" thickBot="1">
      <c r="A1121" s="9"/>
      <c r="B1121" s="235" t="s">
        <v>348</v>
      </c>
      <c r="C1121" s="235"/>
      <c r="D1121" s="235"/>
      <c r="E1121" s="235"/>
      <c r="F1121" s="235"/>
      <c r="G1121" s="235"/>
      <c r="H1121" s="235"/>
      <c r="I1121" s="235"/>
      <c r="J1121" s="235"/>
      <c r="K1121" s="235"/>
      <c r="L1121" s="235"/>
      <c r="M1121" s="235"/>
      <c r="N1121" s="16"/>
      <c r="O1121" s="17"/>
      <c r="P1121" s="51"/>
      <c r="Q1121" s="51"/>
      <c r="R1121" s="51"/>
      <c r="S1121" s="51"/>
    </row>
    <row r="1122" spans="1:25" ht="15.75" thickBot="1">
      <c r="A1122" s="9"/>
      <c r="B1122" s="235"/>
      <c r="C1122" s="235"/>
      <c r="D1122" s="235"/>
      <c r="E1122" s="235"/>
      <c r="F1122" s="235"/>
      <c r="G1122" s="235"/>
      <c r="H1122" s="235"/>
      <c r="I1122" s="235"/>
      <c r="J1122" s="235"/>
      <c r="K1122" s="235"/>
      <c r="L1122" s="235"/>
      <c r="M1122" s="235"/>
      <c r="N1122" s="16"/>
      <c r="O1122" s="13"/>
      <c r="P1122" s="84"/>
      <c r="Q1122" s="85" t="s">
        <v>24</v>
      </c>
      <c r="R1122" s="86">
        <v>61</v>
      </c>
      <c r="S1122" s="87"/>
    </row>
    <row r="1123" spans="1:25" ht="39" thickBot="1">
      <c r="A1123" s="9"/>
      <c r="B1123" s="235"/>
      <c r="C1123" s="235"/>
      <c r="D1123" s="235"/>
      <c r="E1123" s="235"/>
      <c r="F1123" s="235"/>
      <c r="G1123" s="235"/>
      <c r="H1123" s="235"/>
      <c r="I1123" s="235"/>
      <c r="J1123" s="235"/>
      <c r="K1123" s="235"/>
      <c r="L1123" s="235"/>
      <c r="M1123" s="235"/>
      <c r="N1123" s="16"/>
      <c r="O1123" s="13"/>
      <c r="P1123" s="88" t="s">
        <v>19</v>
      </c>
      <c r="Q1123" s="88" t="s">
        <v>20</v>
      </c>
      <c r="R1123" s="89" t="s">
        <v>13</v>
      </c>
      <c r="S1123" s="88" t="s">
        <v>21</v>
      </c>
    </row>
    <row r="1124" spans="1:25" ht="15.75" thickBot="1">
      <c r="A1124" s="9"/>
      <c r="B1124" s="235"/>
      <c r="C1124" s="235"/>
      <c r="D1124" s="235"/>
      <c r="E1124" s="235"/>
      <c r="F1124" s="235"/>
      <c r="G1124" s="235"/>
      <c r="H1124" s="235"/>
      <c r="I1124" s="235"/>
      <c r="J1124" s="235"/>
      <c r="K1124" s="235"/>
      <c r="L1124" s="235"/>
      <c r="M1124" s="235"/>
      <c r="N1124" s="16"/>
      <c r="O1124" s="13"/>
      <c r="P1124" s="90">
        <f>P1120</f>
        <v>0</v>
      </c>
      <c r="Q1124" s="69">
        <f>Q1120</f>
        <v>0</v>
      </c>
      <c r="R1124" s="69">
        <f>R1120</f>
        <v>0</v>
      </c>
      <c r="S1124" s="70">
        <f>S1120</f>
        <v>0</v>
      </c>
    </row>
    <row r="1125" spans="1:25">
      <c r="P1125" s="52"/>
      <c r="Q1125" s="52"/>
      <c r="R1125" s="52"/>
      <c r="S1125" s="52"/>
    </row>
    <row r="1126" spans="1:25">
      <c r="P1126" s="52"/>
      <c r="Q1126" s="52"/>
      <c r="R1126" s="52"/>
      <c r="S1126" s="52"/>
    </row>
    <row r="1127" spans="1:25">
      <c r="P1127" s="52"/>
      <c r="Q1127" s="52"/>
      <c r="R1127" s="52"/>
      <c r="S1127" s="52"/>
    </row>
    <row r="1128" spans="1:25">
      <c r="P1128" s="52"/>
      <c r="Q1128" s="52"/>
      <c r="R1128" s="52"/>
      <c r="S1128" s="52"/>
    </row>
    <row r="1129" spans="1:25" s="1" customFormat="1">
      <c r="A1129" s="115"/>
      <c r="B1129" s="115"/>
      <c r="C1129" s="72"/>
      <c r="D1129" s="73" t="s">
        <v>22</v>
      </c>
      <c r="E1129" s="73"/>
      <c r="F1129" s="74"/>
      <c r="G1129" s="115"/>
      <c r="H1129" s="115"/>
      <c r="I1129" s="115"/>
      <c r="J1129" s="115"/>
      <c r="K1129" s="2"/>
      <c r="L1129" s="3"/>
      <c r="M1129" s="4" t="s">
        <v>23</v>
      </c>
      <c r="N1129" s="3"/>
      <c r="O1129" s="5"/>
      <c r="P1129" s="91"/>
      <c r="Q1129" s="91"/>
      <c r="R1129" s="91"/>
      <c r="S1129" s="91"/>
      <c r="U1129" s="204"/>
      <c r="V1129" s="205"/>
      <c r="W1129" s="205"/>
      <c r="X1129" s="205"/>
      <c r="Y1129" s="205"/>
    </row>
    <row r="1130" spans="1:25" ht="56.25" customHeight="1" thickBot="1">
      <c r="A1130" s="123" t="s">
        <v>0</v>
      </c>
      <c r="B1130" s="116" t="s">
        <v>1</v>
      </c>
      <c r="C1130" s="75" t="s">
        <v>2</v>
      </c>
      <c r="D1130" s="76" t="s">
        <v>3</v>
      </c>
      <c r="E1130" s="76" t="s">
        <v>4</v>
      </c>
      <c r="F1130" s="77" t="s">
        <v>5</v>
      </c>
      <c r="G1130" s="123" t="s">
        <v>6</v>
      </c>
      <c r="H1130" s="131" t="s">
        <v>648</v>
      </c>
      <c r="I1130" s="132" t="s">
        <v>7</v>
      </c>
      <c r="J1130" s="132" t="s">
        <v>8</v>
      </c>
      <c r="K1130" s="6" t="s">
        <v>632</v>
      </c>
      <c r="L1130" s="7" t="s">
        <v>630</v>
      </c>
      <c r="M1130" s="7" t="s">
        <v>631</v>
      </c>
      <c r="N1130" s="8" t="s">
        <v>9</v>
      </c>
      <c r="O1130" s="6" t="s">
        <v>10</v>
      </c>
      <c r="P1130" s="78" t="s">
        <v>11</v>
      </c>
      <c r="Q1130" s="78" t="s">
        <v>12</v>
      </c>
      <c r="R1130" s="79" t="s">
        <v>13</v>
      </c>
      <c r="S1130" s="79" t="s">
        <v>14</v>
      </c>
      <c r="T1130" s="9"/>
      <c r="U1130" s="211"/>
    </row>
    <row r="1131" spans="1:25" ht="15.75" thickBot="1">
      <c r="A1131" s="59" t="s">
        <v>24</v>
      </c>
      <c r="B1131" s="60">
        <v>62</v>
      </c>
      <c r="C1131" s="11"/>
      <c r="D1131" s="11"/>
      <c r="E1131" s="11"/>
      <c r="F1131" s="11"/>
      <c r="G1131" s="62"/>
      <c r="H1131" s="62"/>
      <c r="I1131" s="62"/>
      <c r="J1131" s="62"/>
      <c r="K1131" s="11"/>
      <c r="L1131" s="11"/>
      <c r="M1131" s="11"/>
      <c r="N1131" s="11"/>
      <c r="O1131" s="11"/>
      <c r="P1131" s="47"/>
      <c r="Q1131" s="47"/>
      <c r="R1131" s="47"/>
      <c r="S1131" s="80"/>
    </row>
    <row r="1132" spans="1:25" ht="25.5">
      <c r="A1132" s="126" t="s">
        <v>15</v>
      </c>
      <c r="B1132" s="28" t="s">
        <v>197</v>
      </c>
      <c r="C1132" s="48" t="s">
        <v>36</v>
      </c>
      <c r="D1132" s="49">
        <v>20</v>
      </c>
      <c r="E1132" s="50">
        <v>50</v>
      </c>
      <c r="F1132" s="49">
        <v>40</v>
      </c>
      <c r="G1132" s="27"/>
      <c r="H1132" s="12"/>
      <c r="I1132" s="12"/>
      <c r="J1132" s="12"/>
      <c r="K1132" s="100"/>
      <c r="L1132" s="101"/>
      <c r="M1132" s="102"/>
      <c r="N1132" s="103"/>
      <c r="O1132" s="104"/>
      <c r="P1132" s="81">
        <f>ROUND(N1132*L1132,2)</f>
        <v>0</v>
      </c>
      <c r="Q1132" s="81">
        <f t="shared" ref="Q1132:Q1133" si="321">ROUND(P1132+P1132*O1132,2)</f>
        <v>0</v>
      </c>
      <c r="R1132" s="81">
        <f>ROUND(M1132*N1132,2)</f>
        <v>0</v>
      </c>
      <c r="S1132" s="81">
        <f t="shared" ref="S1132:S1133" si="322">ROUND(R1132+R1132*O1132,2)</f>
        <v>0</v>
      </c>
      <c r="U1132" s="204"/>
      <c r="V1132" s="205"/>
      <c r="W1132" s="205"/>
      <c r="X1132" s="205"/>
    </row>
    <row r="1133" spans="1:25" ht="25.5">
      <c r="A1133" s="126" t="s">
        <v>17</v>
      </c>
      <c r="B1133" s="28" t="s">
        <v>198</v>
      </c>
      <c r="C1133" s="48" t="s">
        <v>36</v>
      </c>
      <c r="D1133" s="49">
        <v>48</v>
      </c>
      <c r="E1133" s="50">
        <v>120</v>
      </c>
      <c r="F1133" s="49">
        <v>96</v>
      </c>
      <c r="G1133" s="27"/>
      <c r="H1133" s="12"/>
      <c r="I1133" s="12"/>
      <c r="J1133" s="12"/>
      <c r="K1133" s="100"/>
      <c r="L1133" s="101"/>
      <c r="M1133" s="102"/>
      <c r="N1133" s="103"/>
      <c r="O1133" s="104"/>
      <c r="P1133" s="81">
        <f>ROUND(N1133*L1133,2)</f>
        <v>0</v>
      </c>
      <c r="Q1133" s="81">
        <f t="shared" si="321"/>
        <v>0</v>
      </c>
      <c r="R1133" s="81">
        <f>ROUND(M1133*N1133,2)</f>
        <v>0</v>
      </c>
      <c r="S1133" s="81">
        <f t="shared" si="322"/>
        <v>0</v>
      </c>
      <c r="U1133" s="204"/>
      <c r="V1133" s="205"/>
      <c r="W1133" s="205"/>
      <c r="X1133" s="205"/>
    </row>
    <row r="1134" spans="1:25" ht="39" thickBot="1">
      <c r="A1134" s="126" t="s">
        <v>25</v>
      </c>
      <c r="B1134" s="28" t="s">
        <v>199</v>
      </c>
      <c r="C1134" s="48" t="s">
        <v>36</v>
      </c>
      <c r="D1134" s="49">
        <v>1</v>
      </c>
      <c r="E1134" s="50">
        <v>2</v>
      </c>
      <c r="F1134" s="49">
        <v>2</v>
      </c>
      <c r="G1134" s="27"/>
      <c r="H1134" s="12"/>
      <c r="I1134" s="12"/>
      <c r="J1134" s="12"/>
      <c r="K1134" s="100"/>
      <c r="L1134" s="101"/>
      <c r="M1134" s="102"/>
      <c r="N1134" s="103"/>
      <c r="O1134" s="104"/>
      <c r="P1134" s="81">
        <f>ROUND(N1134*L1134,2)</f>
        <v>0</v>
      </c>
      <c r="Q1134" s="81">
        <f t="shared" ref="Q1134" si="323">ROUND(P1134+P1134*O1134,2)</f>
        <v>0</v>
      </c>
      <c r="R1134" s="81">
        <f>ROUND(M1134*N1134,2)</f>
        <v>0</v>
      </c>
      <c r="S1134" s="81">
        <f t="shared" ref="S1134" si="324">ROUND(R1134+R1134*O1134,2)</f>
        <v>0</v>
      </c>
      <c r="U1134" s="204"/>
      <c r="V1134" s="205"/>
      <c r="W1134" s="205"/>
      <c r="X1134" s="205"/>
    </row>
    <row r="1135" spans="1:25" ht="15.75" thickBot="1">
      <c r="A1135" s="125"/>
      <c r="B1135" s="117"/>
      <c r="C1135" s="13"/>
      <c r="D1135" s="13"/>
      <c r="E1135" s="13"/>
      <c r="F1135" s="13"/>
      <c r="G1135" s="14"/>
      <c r="H1135" s="14"/>
      <c r="I1135" s="14"/>
      <c r="J1135" s="14"/>
      <c r="K1135" s="13"/>
      <c r="L1135" s="13"/>
      <c r="M1135" s="13"/>
      <c r="N1135" s="14"/>
      <c r="O1135" s="15" t="s">
        <v>18</v>
      </c>
      <c r="P1135" s="82">
        <f>SUM(P1132:P1134)</f>
        <v>0</v>
      </c>
      <c r="Q1135" s="82">
        <f>SUM(Q1132:Q1134)</f>
        <v>0</v>
      </c>
      <c r="R1135" s="82">
        <f>SUM(R1132:R1134)</f>
        <v>0</v>
      </c>
      <c r="S1135" s="83">
        <f>SUM(S1132:S1134)</f>
        <v>0</v>
      </c>
      <c r="U1135" s="209"/>
      <c r="V1135" s="210"/>
      <c r="W1135" s="210"/>
      <c r="X1135" s="210"/>
    </row>
    <row r="1136" spans="1:25" ht="15.75" customHeight="1" thickBot="1">
      <c r="A1136" s="9"/>
      <c r="B1136" s="235" t="s">
        <v>348</v>
      </c>
      <c r="C1136" s="235"/>
      <c r="D1136" s="235"/>
      <c r="E1136" s="235"/>
      <c r="F1136" s="235"/>
      <c r="G1136" s="235"/>
      <c r="H1136" s="235"/>
      <c r="I1136" s="235"/>
      <c r="J1136" s="235"/>
      <c r="K1136" s="235"/>
      <c r="L1136" s="235"/>
      <c r="M1136" s="235"/>
      <c r="N1136" s="16"/>
      <c r="O1136" s="17"/>
      <c r="P1136" s="51"/>
      <c r="Q1136" s="51"/>
      <c r="R1136" s="51"/>
      <c r="S1136" s="51"/>
    </row>
    <row r="1137" spans="1:25" ht="15.75" thickBot="1">
      <c r="A1137" s="9"/>
      <c r="B1137" s="235"/>
      <c r="C1137" s="235"/>
      <c r="D1137" s="235"/>
      <c r="E1137" s="235"/>
      <c r="F1137" s="235"/>
      <c r="G1137" s="235"/>
      <c r="H1137" s="235"/>
      <c r="I1137" s="235"/>
      <c r="J1137" s="235"/>
      <c r="K1137" s="235"/>
      <c r="L1137" s="235"/>
      <c r="M1137" s="235"/>
      <c r="N1137" s="16"/>
      <c r="O1137" s="13"/>
      <c r="P1137" s="84"/>
      <c r="Q1137" s="85" t="s">
        <v>24</v>
      </c>
      <c r="R1137" s="86">
        <v>62</v>
      </c>
      <c r="S1137" s="87"/>
    </row>
    <row r="1138" spans="1:25" ht="39" thickBot="1">
      <c r="A1138" s="9"/>
      <c r="B1138" s="235"/>
      <c r="C1138" s="235"/>
      <c r="D1138" s="235"/>
      <c r="E1138" s="235"/>
      <c r="F1138" s="235"/>
      <c r="G1138" s="235"/>
      <c r="H1138" s="235"/>
      <c r="I1138" s="235"/>
      <c r="J1138" s="235"/>
      <c r="K1138" s="235"/>
      <c r="L1138" s="235"/>
      <c r="M1138" s="235"/>
      <c r="N1138" s="16"/>
      <c r="O1138" s="13"/>
      <c r="P1138" s="88" t="s">
        <v>19</v>
      </c>
      <c r="Q1138" s="88" t="s">
        <v>20</v>
      </c>
      <c r="R1138" s="89" t="s">
        <v>13</v>
      </c>
      <c r="S1138" s="88" t="s">
        <v>21</v>
      </c>
    </row>
    <row r="1139" spans="1:25" ht="15.75" thickBot="1">
      <c r="A1139" s="9"/>
      <c r="B1139" s="235"/>
      <c r="C1139" s="235"/>
      <c r="D1139" s="235"/>
      <c r="E1139" s="235"/>
      <c r="F1139" s="235"/>
      <c r="G1139" s="235"/>
      <c r="H1139" s="235"/>
      <c r="I1139" s="235"/>
      <c r="J1139" s="235"/>
      <c r="K1139" s="235"/>
      <c r="L1139" s="235"/>
      <c r="M1139" s="235"/>
      <c r="N1139" s="16"/>
      <c r="O1139" s="13"/>
      <c r="P1139" s="90">
        <f>P1135</f>
        <v>0</v>
      </c>
      <c r="Q1139" s="69">
        <f>Q1135</f>
        <v>0</v>
      </c>
      <c r="R1139" s="69">
        <f>R1135</f>
        <v>0</v>
      </c>
      <c r="S1139" s="70">
        <f>S1135</f>
        <v>0</v>
      </c>
    </row>
    <row r="1140" spans="1:25">
      <c r="P1140" s="52"/>
      <c r="Q1140" s="52"/>
      <c r="R1140" s="52"/>
      <c r="S1140" s="52"/>
    </row>
    <row r="1141" spans="1:25">
      <c r="P1141" s="52"/>
      <c r="Q1141" s="52"/>
      <c r="R1141" s="52"/>
      <c r="S1141" s="52"/>
    </row>
    <row r="1142" spans="1:25">
      <c r="P1142" s="52"/>
      <c r="Q1142" s="52"/>
      <c r="R1142" s="52"/>
      <c r="S1142" s="52"/>
    </row>
    <row r="1143" spans="1:25">
      <c r="P1143" s="52"/>
      <c r="Q1143" s="52"/>
      <c r="R1143" s="52"/>
      <c r="S1143" s="52"/>
    </row>
    <row r="1144" spans="1:25" s="1" customFormat="1">
      <c r="A1144" s="115"/>
      <c r="B1144" s="115"/>
      <c r="C1144" s="72"/>
      <c r="D1144" s="73" t="s">
        <v>22</v>
      </c>
      <c r="E1144" s="73"/>
      <c r="F1144" s="74"/>
      <c r="G1144" s="115"/>
      <c r="H1144" s="115"/>
      <c r="I1144" s="115"/>
      <c r="J1144" s="115"/>
      <c r="K1144" s="2"/>
      <c r="L1144" s="3"/>
      <c r="M1144" s="4" t="s">
        <v>23</v>
      </c>
      <c r="N1144" s="3"/>
      <c r="O1144" s="5"/>
      <c r="P1144" s="91"/>
      <c r="Q1144" s="91"/>
      <c r="R1144" s="91"/>
      <c r="S1144" s="91"/>
      <c r="U1144" s="204"/>
      <c r="V1144" s="205"/>
      <c r="W1144" s="205"/>
      <c r="X1144" s="205"/>
      <c r="Y1144" s="205"/>
    </row>
    <row r="1145" spans="1:25" ht="54" customHeight="1" thickBot="1">
      <c r="A1145" s="123" t="s">
        <v>0</v>
      </c>
      <c r="B1145" s="116" t="s">
        <v>1</v>
      </c>
      <c r="C1145" s="75" t="s">
        <v>2</v>
      </c>
      <c r="D1145" s="76" t="s">
        <v>3</v>
      </c>
      <c r="E1145" s="76" t="s">
        <v>4</v>
      </c>
      <c r="F1145" s="77" t="s">
        <v>5</v>
      </c>
      <c r="G1145" s="123" t="s">
        <v>6</v>
      </c>
      <c r="H1145" s="131" t="s">
        <v>648</v>
      </c>
      <c r="I1145" s="132" t="s">
        <v>7</v>
      </c>
      <c r="J1145" s="132" t="s">
        <v>8</v>
      </c>
      <c r="K1145" s="6" t="s">
        <v>632</v>
      </c>
      <c r="L1145" s="7" t="s">
        <v>630</v>
      </c>
      <c r="M1145" s="7" t="s">
        <v>631</v>
      </c>
      <c r="N1145" s="8" t="s">
        <v>9</v>
      </c>
      <c r="O1145" s="6" t="s">
        <v>10</v>
      </c>
      <c r="P1145" s="78" t="s">
        <v>11</v>
      </c>
      <c r="Q1145" s="78" t="s">
        <v>12</v>
      </c>
      <c r="R1145" s="79" t="s">
        <v>13</v>
      </c>
      <c r="S1145" s="79" t="s">
        <v>14</v>
      </c>
      <c r="T1145" s="9"/>
      <c r="U1145" s="211"/>
    </row>
    <row r="1146" spans="1:25" ht="15.75" thickBot="1">
      <c r="A1146" s="59" t="s">
        <v>24</v>
      </c>
      <c r="B1146" s="60">
        <v>63</v>
      </c>
      <c r="C1146" s="11"/>
      <c r="D1146" s="11"/>
      <c r="E1146" s="11"/>
      <c r="F1146" s="11"/>
      <c r="G1146" s="62"/>
      <c r="H1146" s="62"/>
      <c r="I1146" s="62"/>
      <c r="J1146" s="62"/>
      <c r="K1146" s="11"/>
      <c r="L1146" s="11"/>
      <c r="M1146" s="11"/>
      <c r="N1146" s="11"/>
      <c r="O1146" s="11"/>
      <c r="P1146" s="47"/>
      <c r="Q1146" s="47"/>
      <c r="R1146" s="47"/>
      <c r="S1146" s="80"/>
    </row>
    <row r="1147" spans="1:25" ht="39" thickBot="1">
      <c r="A1147" s="126" t="s">
        <v>15</v>
      </c>
      <c r="B1147" s="28" t="s">
        <v>333</v>
      </c>
      <c r="C1147" s="48" t="s">
        <v>36</v>
      </c>
      <c r="D1147" s="49">
        <v>32</v>
      </c>
      <c r="E1147" s="50">
        <v>80</v>
      </c>
      <c r="F1147" s="49">
        <v>64</v>
      </c>
      <c r="G1147" s="27"/>
      <c r="H1147" s="12"/>
      <c r="I1147" s="12"/>
      <c r="J1147" s="12"/>
      <c r="K1147" s="100"/>
      <c r="L1147" s="101"/>
      <c r="M1147" s="102"/>
      <c r="N1147" s="103"/>
      <c r="O1147" s="104"/>
      <c r="P1147" s="81">
        <f>ROUND(N1147*L1147,2)</f>
        <v>0</v>
      </c>
      <c r="Q1147" s="81">
        <f t="shared" ref="Q1147" si="325">ROUND(P1147+P1147*O1147,2)</f>
        <v>0</v>
      </c>
      <c r="R1147" s="81">
        <f>ROUND(M1147*N1147,2)</f>
        <v>0</v>
      </c>
      <c r="S1147" s="81">
        <f t="shared" ref="S1147" si="326">ROUND(R1147+R1147*O1147,2)</f>
        <v>0</v>
      </c>
      <c r="U1147" s="204"/>
      <c r="V1147" s="205"/>
      <c r="W1147" s="205"/>
      <c r="X1147" s="205"/>
    </row>
    <row r="1148" spans="1:25" ht="15.75" thickBot="1">
      <c r="A1148" s="125"/>
      <c r="B1148" s="117"/>
      <c r="C1148" s="13"/>
      <c r="D1148" s="13"/>
      <c r="E1148" s="13"/>
      <c r="F1148" s="13"/>
      <c r="G1148" s="14"/>
      <c r="H1148" s="14"/>
      <c r="I1148" s="14"/>
      <c r="J1148" s="14"/>
      <c r="K1148" s="13"/>
      <c r="L1148" s="13"/>
      <c r="M1148" s="13"/>
      <c r="N1148" s="14"/>
      <c r="O1148" s="15" t="s">
        <v>18</v>
      </c>
      <c r="P1148" s="82">
        <f>SUM(P1147)</f>
        <v>0</v>
      </c>
      <c r="Q1148" s="82">
        <f>SUM(Q1147)</f>
        <v>0</v>
      </c>
      <c r="R1148" s="82">
        <f>SUM(R1147)</f>
        <v>0</v>
      </c>
      <c r="S1148" s="83">
        <f>SUM(S1147)</f>
        <v>0</v>
      </c>
      <c r="U1148" s="209"/>
      <c r="V1148" s="210"/>
      <c r="W1148" s="210"/>
      <c r="X1148" s="210"/>
    </row>
    <row r="1149" spans="1:25" ht="15.75" customHeight="1" thickBot="1">
      <c r="A1149" s="9"/>
      <c r="B1149" s="235" t="s">
        <v>348</v>
      </c>
      <c r="C1149" s="235"/>
      <c r="D1149" s="235"/>
      <c r="E1149" s="235"/>
      <c r="F1149" s="235"/>
      <c r="G1149" s="235"/>
      <c r="H1149" s="235"/>
      <c r="I1149" s="235"/>
      <c r="J1149" s="235"/>
      <c r="K1149" s="235"/>
      <c r="L1149" s="235"/>
      <c r="M1149" s="235"/>
      <c r="N1149" s="16"/>
      <c r="O1149" s="17"/>
      <c r="P1149" s="51"/>
      <c r="Q1149" s="51"/>
      <c r="R1149" s="51"/>
      <c r="S1149" s="51"/>
    </row>
    <row r="1150" spans="1:25" ht="15.75" thickBot="1">
      <c r="A1150" s="9"/>
      <c r="B1150" s="235"/>
      <c r="C1150" s="235"/>
      <c r="D1150" s="235"/>
      <c r="E1150" s="235"/>
      <c r="F1150" s="235"/>
      <c r="G1150" s="235"/>
      <c r="H1150" s="235"/>
      <c r="I1150" s="235"/>
      <c r="J1150" s="235"/>
      <c r="K1150" s="235"/>
      <c r="L1150" s="235"/>
      <c r="M1150" s="235"/>
      <c r="N1150" s="16"/>
      <c r="O1150" s="13"/>
      <c r="P1150" s="84"/>
      <c r="Q1150" s="85" t="s">
        <v>24</v>
      </c>
      <c r="R1150" s="86">
        <v>63</v>
      </c>
      <c r="S1150" s="87"/>
    </row>
    <row r="1151" spans="1:25" ht="39" thickBot="1">
      <c r="A1151" s="9"/>
      <c r="B1151" s="235"/>
      <c r="C1151" s="235"/>
      <c r="D1151" s="235"/>
      <c r="E1151" s="235"/>
      <c r="F1151" s="235"/>
      <c r="G1151" s="235"/>
      <c r="H1151" s="235"/>
      <c r="I1151" s="235"/>
      <c r="J1151" s="235"/>
      <c r="K1151" s="235"/>
      <c r="L1151" s="235"/>
      <c r="M1151" s="235"/>
      <c r="N1151" s="16"/>
      <c r="O1151" s="13"/>
      <c r="P1151" s="88" t="s">
        <v>19</v>
      </c>
      <c r="Q1151" s="88" t="s">
        <v>20</v>
      </c>
      <c r="R1151" s="89" t="s">
        <v>13</v>
      </c>
      <c r="S1151" s="88" t="s">
        <v>21</v>
      </c>
    </row>
    <row r="1152" spans="1:25" ht="15.75" thickBot="1">
      <c r="A1152" s="9"/>
      <c r="B1152" s="235"/>
      <c r="C1152" s="235"/>
      <c r="D1152" s="235"/>
      <c r="E1152" s="235"/>
      <c r="F1152" s="235"/>
      <c r="G1152" s="235"/>
      <c r="H1152" s="235"/>
      <c r="I1152" s="235"/>
      <c r="J1152" s="235"/>
      <c r="K1152" s="235"/>
      <c r="L1152" s="235"/>
      <c r="M1152" s="235"/>
      <c r="N1152" s="16"/>
      <c r="O1152" s="13"/>
      <c r="P1152" s="90">
        <f>P1148</f>
        <v>0</v>
      </c>
      <c r="Q1152" s="69">
        <f>Q1148</f>
        <v>0</v>
      </c>
      <c r="R1152" s="69">
        <f>R1148</f>
        <v>0</v>
      </c>
      <c r="S1152" s="70">
        <f>S1148</f>
        <v>0</v>
      </c>
    </row>
    <row r="1153" spans="1:25">
      <c r="P1153" s="52"/>
      <c r="Q1153" s="52"/>
      <c r="R1153" s="52"/>
      <c r="S1153" s="52"/>
    </row>
    <row r="1154" spans="1:25">
      <c r="P1154" s="52"/>
      <c r="Q1154" s="52"/>
      <c r="R1154" s="52"/>
      <c r="S1154" s="52"/>
    </row>
    <row r="1155" spans="1:25">
      <c r="P1155" s="52"/>
      <c r="Q1155" s="52"/>
      <c r="R1155" s="52"/>
      <c r="S1155" s="52"/>
    </row>
    <row r="1156" spans="1:25">
      <c r="P1156" s="52"/>
      <c r="Q1156" s="52"/>
      <c r="R1156" s="52"/>
      <c r="S1156" s="52"/>
    </row>
    <row r="1157" spans="1:25" s="1" customFormat="1">
      <c r="A1157" s="115"/>
      <c r="B1157" s="115"/>
      <c r="C1157" s="72"/>
      <c r="D1157" s="73" t="s">
        <v>22</v>
      </c>
      <c r="E1157" s="73"/>
      <c r="F1157" s="74"/>
      <c r="G1157" s="115"/>
      <c r="H1157" s="115"/>
      <c r="I1157" s="115"/>
      <c r="J1157" s="115"/>
      <c r="K1157" s="2"/>
      <c r="L1157" s="3"/>
      <c r="M1157" s="4" t="s">
        <v>23</v>
      </c>
      <c r="N1157" s="3"/>
      <c r="O1157" s="5"/>
      <c r="P1157" s="91"/>
      <c r="Q1157" s="91"/>
      <c r="R1157" s="91"/>
      <c r="S1157" s="91"/>
      <c r="U1157" s="204"/>
      <c r="V1157" s="205"/>
      <c r="W1157" s="205"/>
      <c r="X1157" s="205"/>
      <c r="Y1157" s="205"/>
    </row>
    <row r="1158" spans="1:25" ht="54.75" customHeight="1" thickBot="1">
      <c r="A1158" s="123" t="s">
        <v>0</v>
      </c>
      <c r="B1158" s="116" t="s">
        <v>1</v>
      </c>
      <c r="C1158" s="75" t="s">
        <v>2</v>
      </c>
      <c r="D1158" s="76" t="s">
        <v>3</v>
      </c>
      <c r="E1158" s="76" t="s">
        <v>4</v>
      </c>
      <c r="F1158" s="77" t="s">
        <v>5</v>
      </c>
      <c r="G1158" s="123" t="s">
        <v>6</v>
      </c>
      <c r="H1158" s="131" t="s">
        <v>648</v>
      </c>
      <c r="I1158" s="132" t="s">
        <v>7</v>
      </c>
      <c r="J1158" s="132" t="s">
        <v>8</v>
      </c>
      <c r="K1158" s="6" t="s">
        <v>632</v>
      </c>
      <c r="L1158" s="7" t="s">
        <v>630</v>
      </c>
      <c r="M1158" s="7" t="s">
        <v>631</v>
      </c>
      <c r="N1158" s="8" t="s">
        <v>9</v>
      </c>
      <c r="O1158" s="6" t="s">
        <v>10</v>
      </c>
      <c r="P1158" s="78" t="s">
        <v>11</v>
      </c>
      <c r="Q1158" s="78" t="s">
        <v>12</v>
      </c>
      <c r="R1158" s="79" t="s">
        <v>13</v>
      </c>
      <c r="S1158" s="79" t="s">
        <v>14</v>
      </c>
      <c r="T1158" s="9"/>
      <c r="U1158" s="211"/>
    </row>
    <row r="1159" spans="1:25" ht="15.75" thickBot="1">
      <c r="A1159" s="59" t="s">
        <v>24</v>
      </c>
      <c r="B1159" s="60">
        <v>64</v>
      </c>
      <c r="C1159" s="11"/>
      <c r="D1159" s="11"/>
      <c r="E1159" s="11"/>
      <c r="F1159" s="11"/>
      <c r="G1159" s="62"/>
      <c r="H1159" s="62"/>
      <c r="I1159" s="62"/>
      <c r="J1159" s="62"/>
      <c r="K1159" s="11"/>
      <c r="L1159" s="11"/>
      <c r="M1159" s="11"/>
      <c r="N1159" s="11"/>
      <c r="O1159" s="11"/>
      <c r="P1159" s="47"/>
      <c r="Q1159" s="47"/>
      <c r="R1159" s="47"/>
      <c r="S1159" s="80"/>
    </row>
    <row r="1160" spans="1:25" ht="63.75">
      <c r="A1160" s="126" t="s">
        <v>15</v>
      </c>
      <c r="B1160" s="28" t="s">
        <v>200</v>
      </c>
      <c r="C1160" s="48" t="s">
        <v>16</v>
      </c>
      <c r="D1160" s="49">
        <v>32</v>
      </c>
      <c r="E1160" s="50">
        <v>80</v>
      </c>
      <c r="F1160" s="49">
        <v>64</v>
      </c>
      <c r="G1160" s="27"/>
      <c r="H1160" s="12"/>
      <c r="I1160" s="12"/>
      <c r="J1160" s="12"/>
      <c r="K1160" s="100"/>
      <c r="L1160" s="101"/>
      <c r="M1160" s="102"/>
      <c r="N1160" s="103"/>
      <c r="O1160" s="104"/>
      <c r="P1160" s="81">
        <f>ROUND(N1160*L1160,2)</f>
        <v>0</v>
      </c>
      <c r="Q1160" s="81">
        <f t="shared" ref="Q1160" si="327">ROUND(P1160+P1160*O1160,2)</f>
        <v>0</v>
      </c>
      <c r="R1160" s="81">
        <f>ROUND(M1160*N1160,2)</f>
        <v>0</v>
      </c>
      <c r="S1160" s="81">
        <f t="shared" ref="S1160" si="328">ROUND(R1160+R1160*O1160,2)</f>
        <v>0</v>
      </c>
      <c r="U1160" s="204"/>
      <c r="V1160" s="205"/>
      <c r="W1160" s="205"/>
      <c r="X1160" s="205"/>
    </row>
    <row r="1161" spans="1:25" ht="53.25" customHeight="1">
      <c r="A1161" s="126" t="s">
        <v>17</v>
      </c>
      <c r="B1161" s="28" t="s">
        <v>201</v>
      </c>
      <c r="C1161" s="48" t="s">
        <v>16</v>
      </c>
      <c r="D1161" s="49">
        <v>40</v>
      </c>
      <c r="E1161" s="50">
        <v>100</v>
      </c>
      <c r="F1161" s="49">
        <v>80</v>
      </c>
      <c r="G1161" s="27"/>
      <c r="H1161" s="12"/>
      <c r="I1161" s="12"/>
      <c r="J1161" s="12"/>
      <c r="K1161" s="100"/>
      <c r="L1161" s="101"/>
      <c r="M1161" s="102"/>
      <c r="N1161" s="103"/>
      <c r="O1161" s="104"/>
      <c r="P1161" s="81">
        <f>ROUND(N1161*L1161,2)</f>
        <v>0</v>
      </c>
      <c r="Q1161" s="81">
        <f t="shared" ref="Q1161:Q1162" si="329">ROUND(P1161+P1161*O1161,2)</f>
        <v>0</v>
      </c>
      <c r="R1161" s="81">
        <f>ROUND(M1161*N1161,2)</f>
        <v>0</v>
      </c>
      <c r="S1161" s="81">
        <f t="shared" ref="S1161:S1162" si="330">ROUND(R1161+R1161*O1161,2)</f>
        <v>0</v>
      </c>
      <c r="U1161" s="204"/>
      <c r="V1161" s="205"/>
      <c r="W1161" s="205"/>
      <c r="X1161" s="205"/>
    </row>
    <row r="1162" spans="1:25" ht="76.5">
      <c r="A1162" s="126" t="s">
        <v>25</v>
      </c>
      <c r="B1162" s="28" t="s">
        <v>202</v>
      </c>
      <c r="C1162" s="48" t="s">
        <v>16</v>
      </c>
      <c r="D1162" s="49">
        <v>20</v>
      </c>
      <c r="E1162" s="50">
        <v>50</v>
      </c>
      <c r="F1162" s="49">
        <v>40</v>
      </c>
      <c r="G1162" s="27"/>
      <c r="H1162" s="12"/>
      <c r="I1162" s="12"/>
      <c r="J1162" s="12"/>
      <c r="K1162" s="100"/>
      <c r="L1162" s="101"/>
      <c r="M1162" s="102"/>
      <c r="N1162" s="103"/>
      <c r="O1162" s="104"/>
      <c r="P1162" s="81">
        <f>ROUND(N1162*L1162,2)</f>
        <v>0</v>
      </c>
      <c r="Q1162" s="81">
        <f t="shared" si="329"/>
        <v>0</v>
      </c>
      <c r="R1162" s="81">
        <f>ROUND(M1162*N1162,2)</f>
        <v>0</v>
      </c>
      <c r="S1162" s="81">
        <f t="shared" si="330"/>
        <v>0</v>
      </c>
      <c r="U1162" s="204"/>
      <c r="V1162" s="205"/>
      <c r="W1162" s="205"/>
      <c r="X1162" s="205"/>
    </row>
    <row r="1163" spans="1:25" ht="51.75" thickBot="1">
      <c r="A1163" s="126" t="s">
        <v>29</v>
      </c>
      <c r="B1163" s="28" t="s">
        <v>203</v>
      </c>
      <c r="C1163" s="48" t="s">
        <v>16</v>
      </c>
      <c r="D1163" s="49">
        <v>2</v>
      </c>
      <c r="E1163" s="50">
        <v>5</v>
      </c>
      <c r="F1163" s="49">
        <v>4</v>
      </c>
      <c r="G1163" s="27"/>
      <c r="H1163" s="12"/>
      <c r="I1163" s="12"/>
      <c r="J1163" s="12"/>
      <c r="K1163" s="100"/>
      <c r="L1163" s="101"/>
      <c r="M1163" s="102"/>
      <c r="N1163" s="103"/>
      <c r="O1163" s="104"/>
      <c r="P1163" s="81">
        <f>ROUND(N1163*L1163,2)</f>
        <v>0</v>
      </c>
      <c r="Q1163" s="81">
        <f t="shared" ref="Q1163" si="331">ROUND(P1163+P1163*O1163,2)</f>
        <v>0</v>
      </c>
      <c r="R1163" s="81">
        <f>ROUND(M1163*N1163,2)</f>
        <v>0</v>
      </c>
      <c r="S1163" s="81">
        <f t="shared" ref="S1163" si="332">ROUND(R1163+R1163*O1163,2)</f>
        <v>0</v>
      </c>
      <c r="U1163" s="204"/>
      <c r="V1163" s="205"/>
      <c r="W1163" s="205"/>
      <c r="X1163" s="205"/>
    </row>
    <row r="1164" spans="1:25" ht="15.75" thickBot="1">
      <c r="A1164" s="125"/>
      <c r="B1164" s="117"/>
      <c r="C1164" s="13"/>
      <c r="D1164" s="13"/>
      <c r="E1164" s="13"/>
      <c r="F1164" s="13"/>
      <c r="G1164" s="14"/>
      <c r="H1164" s="14"/>
      <c r="I1164" s="14"/>
      <c r="J1164" s="14"/>
      <c r="K1164" s="13"/>
      <c r="L1164" s="13"/>
      <c r="M1164" s="13"/>
      <c r="N1164" s="14"/>
      <c r="O1164" s="15" t="s">
        <v>18</v>
      </c>
      <c r="P1164" s="82">
        <f>SUM(P1160:P1163)</f>
        <v>0</v>
      </c>
      <c r="Q1164" s="82">
        <f>SUM(Q1160:Q1163)</f>
        <v>0</v>
      </c>
      <c r="R1164" s="82">
        <f>SUM(R1160:R1163)</f>
        <v>0</v>
      </c>
      <c r="S1164" s="83">
        <f>SUM(S1160:S1163)</f>
        <v>0</v>
      </c>
      <c r="U1164" s="209"/>
      <c r="V1164" s="210"/>
      <c r="W1164" s="210"/>
      <c r="X1164" s="210"/>
    </row>
    <row r="1165" spans="1:25" ht="15.75" customHeight="1" thickBot="1">
      <c r="A1165" s="9"/>
      <c r="B1165" s="235" t="s">
        <v>348</v>
      </c>
      <c r="C1165" s="235"/>
      <c r="D1165" s="235"/>
      <c r="E1165" s="235"/>
      <c r="F1165" s="235"/>
      <c r="G1165" s="235"/>
      <c r="H1165" s="235"/>
      <c r="I1165" s="235"/>
      <c r="J1165" s="235"/>
      <c r="K1165" s="235"/>
      <c r="L1165" s="235"/>
      <c r="M1165" s="235"/>
      <c r="N1165" s="16"/>
      <c r="O1165" s="17"/>
      <c r="P1165" s="51"/>
      <c r="Q1165" s="51"/>
      <c r="R1165" s="51"/>
      <c r="S1165" s="51"/>
    </row>
    <row r="1166" spans="1:25" ht="15.75" thickBot="1">
      <c r="A1166" s="9"/>
      <c r="B1166" s="235"/>
      <c r="C1166" s="235"/>
      <c r="D1166" s="235"/>
      <c r="E1166" s="235"/>
      <c r="F1166" s="235"/>
      <c r="G1166" s="235"/>
      <c r="H1166" s="235"/>
      <c r="I1166" s="235"/>
      <c r="J1166" s="235"/>
      <c r="K1166" s="235"/>
      <c r="L1166" s="235"/>
      <c r="M1166" s="235"/>
      <c r="N1166" s="16"/>
      <c r="O1166" s="13"/>
      <c r="P1166" s="84"/>
      <c r="Q1166" s="85" t="s">
        <v>24</v>
      </c>
      <c r="R1166" s="86">
        <v>64</v>
      </c>
      <c r="S1166" s="87"/>
    </row>
    <row r="1167" spans="1:25" ht="39" thickBot="1">
      <c r="A1167" s="9"/>
      <c r="B1167" s="235"/>
      <c r="C1167" s="235"/>
      <c r="D1167" s="235"/>
      <c r="E1167" s="235"/>
      <c r="F1167" s="235"/>
      <c r="G1167" s="235"/>
      <c r="H1167" s="235"/>
      <c r="I1167" s="235"/>
      <c r="J1167" s="235"/>
      <c r="K1167" s="235"/>
      <c r="L1167" s="235"/>
      <c r="M1167" s="235"/>
      <c r="N1167" s="16"/>
      <c r="O1167" s="13"/>
      <c r="P1167" s="88" t="s">
        <v>19</v>
      </c>
      <c r="Q1167" s="88" t="s">
        <v>20</v>
      </c>
      <c r="R1167" s="89" t="s">
        <v>13</v>
      </c>
      <c r="S1167" s="88" t="s">
        <v>21</v>
      </c>
    </row>
    <row r="1168" spans="1:25" ht="15.75" thickBot="1">
      <c r="A1168" s="9"/>
      <c r="B1168" s="235"/>
      <c r="C1168" s="235"/>
      <c r="D1168" s="235"/>
      <c r="E1168" s="235"/>
      <c r="F1168" s="235"/>
      <c r="G1168" s="235"/>
      <c r="H1168" s="235"/>
      <c r="I1168" s="235"/>
      <c r="J1168" s="235"/>
      <c r="K1168" s="235"/>
      <c r="L1168" s="235"/>
      <c r="M1168" s="235"/>
      <c r="N1168" s="16"/>
      <c r="O1168" s="13"/>
      <c r="P1168" s="90">
        <f>P1164</f>
        <v>0</v>
      </c>
      <c r="Q1168" s="69">
        <f>Q1164</f>
        <v>0</v>
      </c>
      <c r="R1168" s="69">
        <f>R1164</f>
        <v>0</v>
      </c>
      <c r="S1168" s="70">
        <f>S1164</f>
        <v>0</v>
      </c>
    </row>
    <row r="1169" spans="1:25">
      <c r="P1169" s="52"/>
      <c r="Q1169" s="52"/>
      <c r="R1169" s="52"/>
      <c r="S1169" s="52"/>
    </row>
    <row r="1170" spans="1:25">
      <c r="P1170" s="52"/>
      <c r="Q1170" s="52"/>
      <c r="R1170" s="52"/>
      <c r="S1170" s="52"/>
    </row>
    <row r="1171" spans="1:25">
      <c r="P1171" s="52"/>
      <c r="Q1171" s="52"/>
      <c r="R1171" s="52"/>
      <c r="S1171" s="52"/>
    </row>
    <row r="1172" spans="1:25">
      <c r="P1172" s="52"/>
      <c r="Q1172" s="52"/>
      <c r="R1172" s="52"/>
      <c r="S1172" s="52"/>
    </row>
    <row r="1173" spans="1:25" s="1" customFormat="1">
      <c r="A1173" s="115"/>
      <c r="B1173" s="115"/>
      <c r="C1173" s="72"/>
      <c r="D1173" s="73" t="s">
        <v>22</v>
      </c>
      <c r="E1173" s="73"/>
      <c r="F1173" s="74"/>
      <c r="G1173" s="115"/>
      <c r="H1173" s="115"/>
      <c r="I1173" s="115"/>
      <c r="J1173" s="115"/>
      <c r="K1173" s="2"/>
      <c r="L1173" s="3"/>
      <c r="M1173" s="4" t="s">
        <v>23</v>
      </c>
      <c r="N1173" s="3"/>
      <c r="O1173" s="5"/>
      <c r="P1173" s="91"/>
      <c r="Q1173" s="91"/>
      <c r="R1173" s="91"/>
      <c r="S1173" s="91"/>
      <c r="U1173" s="204"/>
      <c r="V1173" s="205"/>
      <c r="W1173" s="205"/>
      <c r="X1173" s="205"/>
      <c r="Y1173" s="205"/>
    </row>
    <row r="1174" spans="1:25" ht="54" customHeight="1" thickBot="1">
      <c r="A1174" s="123" t="s">
        <v>0</v>
      </c>
      <c r="B1174" s="116" t="s">
        <v>1</v>
      </c>
      <c r="C1174" s="75" t="s">
        <v>2</v>
      </c>
      <c r="D1174" s="76" t="s">
        <v>3</v>
      </c>
      <c r="E1174" s="76" t="s">
        <v>4</v>
      </c>
      <c r="F1174" s="77" t="s">
        <v>5</v>
      </c>
      <c r="G1174" s="123" t="s">
        <v>6</v>
      </c>
      <c r="H1174" s="131" t="s">
        <v>648</v>
      </c>
      <c r="I1174" s="132" t="s">
        <v>7</v>
      </c>
      <c r="J1174" s="132" t="s">
        <v>8</v>
      </c>
      <c r="K1174" s="6" t="s">
        <v>632</v>
      </c>
      <c r="L1174" s="7" t="s">
        <v>630</v>
      </c>
      <c r="M1174" s="7" t="s">
        <v>631</v>
      </c>
      <c r="N1174" s="8" t="s">
        <v>9</v>
      </c>
      <c r="O1174" s="6" t="s">
        <v>10</v>
      </c>
      <c r="P1174" s="78" t="s">
        <v>11</v>
      </c>
      <c r="Q1174" s="78" t="s">
        <v>12</v>
      </c>
      <c r="R1174" s="79" t="s">
        <v>13</v>
      </c>
      <c r="S1174" s="79" t="s">
        <v>14</v>
      </c>
      <c r="T1174" s="9"/>
      <c r="U1174" s="211"/>
    </row>
    <row r="1175" spans="1:25" ht="15.75" thickBot="1">
      <c r="A1175" s="59" t="s">
        <v>24</v>
      </c>
      <c r="B1175" s="60">
        <v>65</v>
      </c>
      <c r="C1175" s="11"/>
      <c r="D1175" s="11"/>
      <c r="E1175" s="11"/>
      <c r="F1175" s="11"/>
      <c r="G1175" s="62"/>
      <c r="H1175" s="62"/>
      <c r="I1175" s="62"/>
      <c r="J1175" s="62"/>
      <c r="K1175" s="11"/>
      <c r="L1175" s="11"/>
      <c r="M1175" s="11"/>
      <c r="N1175" s="11"/>
      <c r="O1175" s="11"/>
      <c r="P1175" s="47"/>
      <c r="Q1175" s="47"/>
      <c r="R1175" s="47"/>
      <c r="S1175" s="80"/>
    </row>
    <row r="1176" spans="1:25" ht="43.5" customHeight="1" thickBot="1">
      <c r="A1176" s="126" t="s">
        <v>15</v>
      </c>
      <c r="B1176" s="28" t="s">
        <v>204</v>
      </c>
      <c r="C1176" s="48" t="s">
        <v>36</v>
      </c>
      <c r="D1176" s="49">
        <v>16</v>
      </c>
      <c r="E1176" s="50">
        <v>40</v>
      </c>
      <c r="F1176" s="49">
        <v>32</v>
      </c>
      <c r="G1176" s="27"/>
      <c r="H1176" s="12"/>
      <c r="I1176" s="12"/>
      <c r="J1176" s="12"/>
      <c r="K1176" s="100"/>
      <c r="L1176" s="101"/>
      <c r="M1176" s="102"/>
      <c r="N1176" s="103"/>
      <c r="O1176" s="104"/>
      <c r="P1176" s="81">
        <f>ROUND(N1176*L1176,2)</f>
        <v>0</v>
      </c>
      <c r="Q1176" s="81">
        <f t="shared" ref="Q1176" si="333">ROUND(P1176+P1176*O1176,2)</f>
        <v>0</v>
      </c>
      <c r="R1176" s="81">
        <f>ROUND(M1176*N1176,2)</f>
        <v>0</v>
      </c>
      <c r="S1176" s="81">
        <f t="shared" ref="S1176" si="334">ROUND(R1176+R1176*O1176,2)</f>
        <v>0</v>
      </c>
      <c r="U1176" s="204"/>
      <c r="V1176" s="205"/>
      <c r="W1176" s="205"/>
      <c r="X1176" s="205"/>
    </row>
    <row r="1177" spans="1:25" ht="15.75" thickBot="1">
      <c r="A1177" s="125"/>
      <c r="B1177" s="117"/>
      <c r="C1177" s="13"/>
      <c r="D1177" s="13"/>
      <c r="E1177" s="13"/>
      <c r="F1177" s="13"/>
      <c r="G1177" s="14"/>
      <c r="H1177" s="14"/>
      <c r="I1177" s="14"/>
      <c r="J1177" s="14"/>
      <c r="K1177" s="13"/>
      <c r="L1177" s="13"/>
      <c r="M1177" s="13"/>
      <c r="N1177" s="14"/>
      <c r="O1177" s="15" t="s">
        <v>18</v>
      </c>
      <c r="P1177" s="82">
        <f>SUM(P1176)</f>
        <v>0</v>
      </c>
      <c r="Q1177" s="82">
        <f>SUM(Q1176)</f>
        <v>0</v>
      </c>
      <c r="R1177" s="82">
        <f>SUM(R1176)</f>
        <v>0</v>
      </c>
      <c r="S1177" s="83">
        <f>SUM(S1176)</f>
        <v>0</v>
      </c>
      <c r="U1177" s="209"/>
      <c r="V1177" s="210"/>
      <c r="W1177" s="210"/>
      <c r="X1177" s="210"/>
    </row>
    <row r="1178" spans="1:25" ht="15.75" customHeight="1" thickBot="1">
      <c r="A1178" s="9"/>
      <c r="B1178" s="235" t="s">
        <v>348</v>
      </c>
      <c r="C1178" s="235"/>
      <c r="D1178" s="235"/>
      <c r="E1178" s="235"/>
      <c r="F1178" s="235"/>
      <c r="G1178" s="235"/>
      <c r="H1178" s="235"/>
      <c r="I1178" s="235"/>
      <c r="J1178" s="235"/>
      <c r="K1178" s="235"/>
      <c r="L1178" s="235"/>
      <c r="M1178" s="235"/>
      <c r="N1178" s="16"/>
      <c r="O1178" s="17"/>
      <c r="P1178" s="51"/>
      <c r="Q1178" s="51"/>
      <c r="R1178" s="51"/>
      <c r="S1178" s="51"/>
    </row>
    <row r="1179" spans="1:25" ht="15.75" thickBot="1">
      <c r="A1179" s="9"/>
      <c r="B1179" s="235"/>
      <c r="C1179" s="235"/>
      <c r="D1179" s="235"/>
      <c r="E1179" s="235"/>
      <c r="F1179" s="235"/>
      <c r="G1179" s="235"/>
      <c r="H1179" s="235"/>
      <c r="I1179" s="235"/>
      <c r="J1179" s="235"/>
      <c r="K1179" s="235"/>
      <c r="L1179" s="235"/>
      <c r="M1179" s="235"/>
      <c r="N1179" s="16"/>
      <c r="O1179" s="13"/>
      <c r="P1179" s="84"/>
      <c r="Q1179" s="85" t="s">
        <v>24</v>
      </c>
      <c r="R1179" s="86">
        <v>65</v>
      </c>
      <c r="S1179" s="87"/>
    </row>
    <row r="1180" spans="1:25" ht="39" thickBot="1">
      <c r="A1180" s="9"/>
      <c r="B1180" s="235"/>
      <c r="C1180" s="235"/>
      <c r="D1180" s="235"/>
      <c r="E1180" s="235"/>
      <c r="F1180" s="235"/>
      <c r="G1180" s="235"/>
      <c r="H1180" s="235"/>
      <c r="I1180" s="235"/>
      <c r="J1180" s="235"/>
      <c r="K1180" s="235"/>
      <c r="L1180" s="235"/>
      <c r="M1180" s="235"/>
      <c r="N1180" s="16"/>
      <c r="O1180" s="13"/>
      <c r="P1180" s="88" t="s">
        <v>19</v>
      </c>
      <c r="Q1180" s="88" t="s">
        <v>20</v>
      </c>
      <c r="R1180" s="89" t="s">
        <v>13</v>
      </c>
      <c r="S1180" s="88" t="s">
        <v>21</v>
      </c>
    </row>
    <row r="1181" spans="1:25" ht="15.75" thickBot="1">
      <c r="A1181" s="9"/>
      <c r="B1181" s="235"/>
      <c r="C1181" s="235"/>
      <c r="D1181" s="235"/>
      <c r="E1181" s="235"/>
      <c r="F1181" s="235"/>
      <c r="G1181" s="235"/>
      <c r="H1181" s="235"/>
      <c r="I1181" s="235"/>
      <c r="J1181" s="235"/>
      <c r="K1181" s="235"/>
      <c r="L1181" s="235"/>
      <c r="M1181" s="235"/>
      <c r="N1181" s="16"/>
      <c r="O1181" s="13"/>
      <c r="P1181" s="90">
        <f>P1177</f>
        <v>0</v>
      </c>
      <c r="Q1181" s="69">
        <f>Q1177</f>
        <v>0</v>
      </c>
      <c r="R1181" s="69">
        <f>R1177</f>
        <v>0</v>
      </c>
      <c r="S1181" s="70">
        <f>S1177</f>
        <v>0</v>
      </c>
    </row>
    <row r="1182" spans="1:25">
      <c r="P1182" s="52"/>
      <c r="Q1182" s="52"/>
      <c r="R1182" s="52"/>
      <c r="S1182" s="52"/>
    </row>
    <row r="1183" spans="1:25">
      <c r="P1183" s="52"/>
      <c r="Q1183" s="52"/>
      <c r="R1183" s="52"/>
      <c r="S1183" s="52"/>
    </row>
    <row r="1184" spans="1:25">
      <c r="P1184" s="52"/>
      <c r="Q1184" s="52"/>
      <c r="R1184" s="52"/>
      <c r="S1184" s="52"/>
    </row>
    <row r="1185" spans="1:25">
      <c r="P1185" s="52"/>
      <c r="Q1185" s="52"/>
      <c r="R1185" s="52"/>
      <c r="S1185" s="52"/>
    </row>
    <row r="1186" spans="1:25" s="1" customFormat="1">
      <c r="A1186" s="115"/>
      <c r="B1186" s="115"/>
      <c r="C1186" s="72"/>
      <c r="D1186" s="73" t="s">
        <v>22</v>
      </c>
      <c r="E1186" s="73"/>
      <c r="F1186" s="74"/>
      <c r="G1186" s="115"/>
      <c r="H1186" s="115"/>
      <c r="I1186" s="115"/>
      <c r="J1186" s="115"/>
      <c r="K1186" s="2"/>
      <c r="L1186" s="3"/>
      <c r="M1186" s="4" t="s">
        <v>23</v>
      </c>
      <c r="N1186" s="3"/>
      <c r="O1186" s="5"/>
      <c r="P1186" s="91"/>
      <c r="Q1186" s="91"/>
      <c r="R1186" s="91"/>
      <c r="S1186" s="91"/>
      <c r="U1186" s="204"/>
      <c r="V1186" s="205"/>
      <c r="W1186" s="205"/>
      <c r="X1186" s="205"/>
      <c r="Y1186" s="205"/>
    </row>
    <row r="1187" spans="1:25" ht="52.5" customHeight="1" thickBot="1">
      <c r="A1187" s="123" t="s">
        <v>0</v>
      </c>
      <c r="B1187" s="116" t="s">
        <v>1</v>
      </c>
      <c r="C1187" s="75" t="s">
        <v>2</v>
      </c>
      <c r="D1187" s="76" t="s">
        <v>3</v>
      </c>
      <c r="E1187" s="76" t="s">
        <v>4</v>
      </c>
      <c r="F1187" s="77" t="s">
        <v>5</v>
      </c>
      <c r="G1187" s="123" t="s">
        <v>6</v>
      </c>
      <c r="H1187" s="131" t="s">
        <v>648</v>
      </c>
      <c r="I1187" s="132" t="s">
        <v>7</v>
      </c>
      <c r="J1187" s="132" t="s">
        <v>8</v>
      </c>
      <c r="K1187" s="6" t="s">
        <v>632</v>
      </c>
      <c r="L1187" s="7" t="s">
        <v>630</v>
      </c>
      <c r="M1187" s="7" t="s">
        <v>631</v>
      </c>
      <c r="N1187" s="8" t="s">
        <v>9</v>
      </c>
      <c r="O1187" s="6" t="s">
        <v>10</v>
      </c>
      <c r="P1187" s="78" t="s">
        <v>11</v>
      </c>
      <c r="Q1187" s="78" t="s">
        <v>12</v>
      </c>
      <c r="R1187" s="79" t="s">
        <v>13</v>
      </c>
      <c r="S1187" s="79" t="s">
        <v>14</v>
      </c>
      <c r="T1187" s="9"/>
      <c r="U1187" s="211"/>
    </row>
    <row r="1188" spans="1:25" ht="15.75" thickBot="1">
      <c r="A1188" s="59" t="s">
        <v>24</v>
      </c>
      <c r="B1188" s="60">
        <v>66</v>
      </c>
      <c r="C1188" s="11"/>
      <c r="D1188" s="11"/>
      <c r="E1188" s="11"/>
      <c r="F1188" s="11"/>
      <c r="G1188" s="62"/>
      <c r="H1188" s="62"/>
      <c r="I1188" s="62"/>
      <c r="J1188" s="62"/>
      <c r="K1188" s="11"/>
      <c r="L1188" s="11"/>
      <c r="M1188" s="11"/>
      <c r="N1188" s="11"/>
      <c r="O1188" s="11"/>
      <c r="P1188" s="47"/>
      <c r="Q1188" s="47"/>
      <c r="R1188" s="47"/>
      <c r="S1188" s="80"/>
    </row>
    <row r="1189" spans="1:25" ht="146.25" customHeight="1" thickBot="1">
      <c r="A1189" s="126" t="s">
        <v>15</v>
      </c>
      <c r="B1189" s="28" t="s">
        <v>205</v>
      </c>
      <c r="C1189" s="48" t="s">
        <v>46</v>
      </c>
      <c r="D1189" s="49">
        <v>12</v>
      </c>
      <c r="E1189" s="50">
        <v>30</v>
      </c>
      <c r="F1189" s="49">
        <v>24</v>
      </c>
      <c r="G1189" s="27"/>
      <c r="H1189" s="12"/>
      <c r="I1189" s="12"/>
      <c r="J1189" s="12"/>
      <c r="K1189" s="100"/>
      <c r="L1189" s="101"/>
      <c r="M1189" s="102"/>
      <c r="N1189" s="103"/>
      <c r="O1189" s="104"/>
      <c r="P1189" s="81">
        <f>ROUND(N1189*L1189,2)</f>
        <v>0</v>
      </c>
      <c r="Q1189" s="81">
        <f t="shared" ref="Q1189" si="335">ROUND(P1189+P1189*O1189,2)</f>
        <v>0</v>
      </c>
      <c r="R1189" s="81">
        <f>ROUND(M1189*N1189,2)</f>
        <v>0</v>
      </c>
      <c r="S1189" s="81">
        <f t="shared" ref="S1189" si="336">ROUND(R1189+R1189*O1189,2)</f>
        <v>0</v>
      </c>
      <c r="U1189" s="204"/>
      <c r="V1189" s="205"/>
      <c r="W1189" s="205"/>
      <c r="X1189" s="205"/>
    </row>
    <row r="1190" spans="1:25" ht="15.75" thickBot="1">
      <c r="A1190" s="125"/>
      <c r="B1190" s="117"/>
      <c r="C1190" s="13"/>
      <c r="D1190" s="13"/>
      <c r="E1190" s="13"/>
      <c r="F1190" s="13"/>
      <c r="G1190" s="14"/>
      <c r="H1190" s="14"/>
      <c r="I1190" s="14"/>
      <c r="J1190" s="14"/>
      <c r="K1190" s="13"/>
      <c r="L1190" s="13"/>
      <c r="M1190" s="13"/>
      <c r="N1190" s="14"/>
      <c r="O1190" s="15" t="s">
        <v>18</v>
      </c>
      <c r="P1190" s="82">
        <f>SUM(P1189)</f>
        <v>0</v>
      </c>
      <c r="Q1190" s="82">
        <f>SUM(Q1189)</f>
        <v>0</v>
      </c>
      <c r="R1190" s="82">
        <f>SUM(R1189)</f>
        <v>0</v>
      </c>
      <c r="S1190" s="83">
        <f>SUM(S1189)</f>
        <v>0</v>
      </c>
      <c r="U1190" s="209"/>
      <c r="V1190" s="210"/>
      <c r="W1190" s="210"/>
      <c r="X1190" s="210"/>
    </row>
    <row r="1191" spans="1:25" ht="15.75" customHeight="1" thickBot="1">
      <c r="A1191" s="9"/>
      <c r="B1191" s="235" t="s">
        <v>348</v>
      </c>
      <c r="C1191" s="235"/>
      <c r="D1191" s="235"/>
      <c r="E1191" s="235"/>
      <c r="F1191" s="235"/>
      <c r="G1191" s="235"/>
      <c r="H1191" s="235"/>
      <c r="I1191" s="235"/>
      <c r="J1191" s="235"/>
      <c r="K1191" s="235"/>
      <c r="L1191" s="235"/>
      <c r="M1191" s="235"/>
      <c r="N1191" s="16"/>
      <c r="O1191" s="17"/>
      <c r="P1191" s="51"/>
      <c r="Q1191" s="51"/>
      <c r="R1191" s="51"/>
      <c r="S1191" s="51"/>
    </row>
    <row r="1192" spans="1:25" ht="15.75" thickBot="1">
      <c r="A1192" s="9"/>
      <c r="B1192" s="235"/>
      <c r="C1192" s="235"/>
      <c r="D1192" s="235"/>
      <c r="E1192" s="235"/>
      <c r="F1192" s="235"/>
      <c r="G1192" s="235"/>
      <c r="H1192" s="235"/>
      <c r="I1192" s="235"/>
      <c r="J1192" s="235"/>
      <c r="K1192" s="235"/>
      <c r="L1192" s="235"/>
      <c r="M1192" s="235"/>
      <c r="N1192" s="16"/>
      <c r="O1192" s="13"/>
      <c r="P1192" s="84"/>
      <c r="Q1192" s="85" t="s">
        <v>24</v>
      </c>
      <c r="R1192" s="86">
        <v>66</v>
      </c>
      <c r="S1192" s="87"/>
    </row>
    <row r="1193" spans="1:25" ht="39" thickBot="1">
      <c r="A1193" s="9"/>
      <c r="B1193" s="235"/>
      <c r="C1193" s="235"/>
      <c r="D1193" s="235"/>
      <c r="E1193" s="235"/>
      <c r="F1193" s="235"/>
      <c r="G1193" s="235"/>
      <c r="H1193" s="235"/>
      <c r="I1193" s="235"/>
      <c r="J1193" s="235"/>
      <c r="K1193" s="235"/>
      <c r="L1193" s="235"/>
      <c r="M1193" s="235"/>
      <c r="N1193" s="16"/>
      <c r="O1193" s="13"/>
      <c r="P1193" s="88" t="s">
        <v>19</v>
      </c>
      <c r="Q1193" s="88" t="s">
        <v>20</v>
      </c>
      <c r="R1193" s="89" t="s">
        <v>13</v>
      </c>
      <c r="S1193" s="88" t="s">
        <v>21</v>
      </c>
    </row>
    <row r="1194" spans="1:25" ht="15.75" thickBot="1">
      <c r="A1194" s="9"/>
      <c r="B1194" s="235"/>
      <c r="C1194" s="235"/>
      <c r="D1194" s="235"/>
      <c r="E1194" s="235"/>
      <c r="F1194" s="235"/>
      <c r="G1194" s="235"/>
      <c r="H1194" s="235"/>
      <c r="I1194" s="235"/>
      <c r="J1194" s="235"/>
      <c r="K1194" s="235"/>
      <c r="L1194" s="235"/>
      <c r="M1194" s="235"/>
      <c r="N1194" s="16"/>
      <c r="O1194" s="13"/>
      <c r="P1194" s="90">
        <f>P1190</f>
        <v>0</v>
      </c>
      <c r="Q1194" s="69">
        <f>Q1190</f>
        <v>0</v>
      </c>
      <c r="R1194" s="69">
        <f>R1190</f>
        <v>0</v>
      </c>
      <c r="S1194" s="70">
        <f>S1190</f>
        <v>0</v>
      </c>
    </row>
    <row r="1195" spans="1:25">
      <c r="P1195" s="52"/>
      <c r="Q1195" s="52"/>
      <c r="R1195" s="52"/>
      <c r="S1195" s="52"/>
    </row>
    <row r="1196" spans="1:25">
      <c r="P1196" s="52"/>
      <c r="Q1196" s="52"/>
      <c r="R1196" s="52"/>
      <c r="S1196" s="52"/>
    </row>
    <row r="1197" spans="1:25">
      <c r="P1197" s="52"/>
      <c r="Q1197" s="52"/>
      <c r="R1197" s="52"/>
      <c r="S1197" s="52"/>
    </row>
    <row r="1198" spans="1:25">
      <c r="P1198" s="52"/>
      <c r="Q1198" s="52"/>
      <c r="R1198" s="52"/>
      <c r="S1198" s="52"/>
    </row>
    <row r="1199" spans="1:25" s="1" customFormat="1">
      <c r="A1199" s="115"/>
      <c r="B1199" s="115"/>
      <c r="C1199" s="72"/>
      <c r="D1199" s="73" t="s">
        <v>22</v>
      </c>
      <c r="E1199" s="73"/>
      <c r="F1199" s="74"/>
      <c r="G1199" s="115"/>
      <c r="H1199" s="115"/>
      <c r="I1199" s="115"/>
      <c r="J1199" s="115"/>
      <c r="K1199" s="2"/>
      <c r="L1199" s="3"/>
      <c r="M1199" s="4" t="s">
        <v>23</v>
      </c>
      <c r="N1199" s="3"/>
      <c r="O1199" s="5"/>
      <c r="P1199" s="91"/>
      <c r="Q1199" s="91"/>
      <c r="R1199" s="91"/>
      <c r="S1199" s="91"/>
      <c r="U1199" s="204"/>
      <c r="V1199" s="205"/>
      <c r="W1199" s="205"/>
      <c r="X1199" s="205"/>
      <c r="Y1199" s="205"/>
    </row>
    <row r="1200" spans="1:25" ht="54.75" customHeight="1" thickBot="1">
      <c r="A1200" s="123" t="s">
        <v>0</v>
      </c>
      <c r="B1200" s="116" t="s">
        <v>1</v>
      </c>
      <c r="C1200" s="75" t="s">
        <v>2</v>
      </c>
      <c r="D1200" s="76" t="s">
        <v>3</v>
      </c>
      <c r="E1200" s="76" t="s">
        <v>4</v>
      </c>
      <c r="F1200" s="77" t="s">
        <v>5</v>
      </c>
      <c r="G1200" s="123" t="s">
        <v>6</v>
      </c>
      <c r="H1200" s="131" t="s">
        <v>648</v>
      </c>
      <c r="I1200" s="132" t="s">
        <v>7</v>
      </c>
      <c r="J1200" s="132" t="s">
        <v>8</v>
      </c>
      <c r="K1200" s="6" t="s">
        <v>632</v>
      </c>
      <c r="L1200" s="7" t="s">
        <v>630</v>
      </c>
      <c r="M1200" s="7" t="s">
        <v>631</v>
      </c>
      <c r="N1200" s="8" t="s">
        <v>9</v>
      </c>
      <c r="O1200" s="6" t="s">
        <v>10</v>
      </c>
      <c r="P1200" s="78" t="s">
        <v>11</v>
      </c>
      <c r="Q1200" s="78" t="s">
        <v>12</v>
      </c>
      <c r="R1200" s="79" t="s">
        <v>13</v>
      </c>
      <c r="S1200" s="79" t="s">
        <v>14</v>
      </c>
      <c r="T1200" s="9"/>
      <c r="U1200" s="211"/>
    </row>
    <row r="1201" spans="1:24" ht="15.75" thickBot="1">
      <c r="A1201" s="59" t="s">
        <v>24</v>
      </c>
      <c r="B1201" s="60">
        <v>67</v>
      </c>
      <c r="C1201" s="11"/>
      <c r="D1201" s="11"/>
      <c r="E1201" s="11"/>
      <c r="F1201" s="11"/>
      <c r="G1201" s="62"/>
      <c r="H1201" s="62"/>
      <c r="I1201" s="62"/>
      <c r="J1201" s="62"/>
      <c r="K1201" s="11"/>
      <c r="L1201" s="11"/>
      <c r="M1201" s="11"/>
      <c r="N1201" s="11"/>
      <c r="O1201" s="11"/>
      <c r="P1201" s="47"/>
      <c r="Q1201" s="47"/>
      <c r="R1201" s="47"/>
      <c r="S1201" s="80"/>
    </row>
    <row r="1202" spans="1:24">
      <c r="A1202" s="126" t="s">
        <v>15</v>
      </c>
      <c r="B1202" s="28" t="s">
        <v>206</v>
      </c>
      <c r="C1202" s="48" t="s">
        <v>36</v>
      </c>
      <c r="D1202" s="49">
        <v>26</v>
      </c>
      <c r="E1202" s="50">
        <v>65</v>
      </c>
      <c r="F1202" s="49">
        <v>52</v>
      </c>
      <c r="G1202" s="27"/>
      <c r="H1202" s="12"/>
      <c r="I1202" s="12"/>
      <c r="J1202" s="12"/>
      <c r="K1202" s="100"/>
      <c r="L1202" s="101"/>
      <c r="M1202" s="102"/>
      <c r="N1202" s="103"/>
      <c r="O1202" s="104"/>
      <c r="P1202" s="81">
        <f t="shared" ref="P1202:P1219" si="337">ROUND(N1202*L1202,2)</f>
        <v>0</v>
      </c>
      <c r="Q1202" s="81">
        <f t="shared" ref="Q1202" si="338">ROUND(P1202+P1202*O1202,2)</f>
        <v>0</v>
      </c>
      <c r="R1202" s="81">
        <f t="shared" ref="R1202:R1219" si="339">ROUND(M1202*N1202,2)</f>
        <v>0</v>
      </c>
      <c r="S1202" s="81">
        <f t="shared" ref="S1202" si="340">ROUND(R1202+R1202*O1202,2)</f>
        <v>0</v>
      </c>
      <c r="U1202" s="204"/>
      <c r="V1202" s="205"/>
      <c r="W1202" s="205"/>
      <c r="X1202" s="205"/>
    </row>
    <row r="1203" spans="1:24">
      <c r="A1203" s="126" t="s">
        <v>17</v>
      </c>
      <c r="B1203" s="28" t="s">
        <v>207</v>
      </c>
      <c r="C1203" s="48" t="s">
        <v>16</v>
      </c>
      <c r="D1203" s="49">
        <v>1</v>
      </c>
      <c r="E1203" s="50">
        <v>2</v>
      </c>
      <c r="F1203" s="49">
        <v>2</v>
      </c>
      <c r="G1203" s="27"/>
      <c r="H1203" s="12"/>
      <c r="I1203" s="12"/>
      <c r="J1203" s="12"/>
      <c r="K1203" s="100"/>
      <c r="L1203" s="101"/>
      <c r="M1203" s="102"/>
      <c r="N1203" s="103"/>
      <c r="O1203" s="104"/>
      <c r="P1203" s="81">
        <f t="shared" si="337"/>
        <v>0</v>
      </c>
      <c r="Q1203" s="81">
        <f t="shared" ref="Q1203:Q1213" si="341">ROUND(P1203+P1203*O1203,2)</f>
        <v>0</v>
      </c>
      <c r="R1203" s="81">
        <f t="shared" si="339"/>
        <v>0</v>
      </c>
      <c r="S1203" s="81">
        <f t="shared" ref="S1203:S1213" si="342">ROUND(R1203+R1203*O1203,2)</f>
        <v>0</v>
      </c>
      <c r="U1203" s="204"/>
      <c r="V1203" s="205"/>
      <c r="W1203" s="205"/>
      <c r="X1203" s="205"/>
    </row>
    <row r="1204" spans="1:24">
      <c r="A1204" s="126" t="s">
        <v>25</v>
      </c>
      <c r="B1204" s="28" t="s">
        <v>208</v>
      </c>
      <c r="C1204" s="48" t="s">
        <v>16</v>
      </c>
      <c r="D1204" s="49">
        <v>1</v>
      </c>
      <c r="E1204" s="50">
        <v>2</v>
      </c>
      <c r="F1204" s="49">
        <v>2</v>
      </c>
      <c r="G1204" s="27"/>
      <c r="H1204" s="12"/>
      <c r="I1204" s="12"/>
      <c r="J1204" s="12"/>
      <c r="K1204" s="100"/>
      <c r="L1204" s="101"/>
      <c r="M1204" s="102"/>
      <c r="N1204" s="103"/>
      <c r="O1204" s="104"/>
      <c r="P1204" s="81">
        <f t="shared" si="337"/>
        <v>0</v>
      </c>
      <c r="Q1204" s="81">
        <f t="shared" si="341"/>
        <v>0</v>
      </c>
      <c r="R1204" s="81">
        <f t="shared" si="339"/>
        <v>0</v>
      </c>
      <c r="S1204" s="81">
        <f t="shared" si="342"/>
        <v>0</v>
      </c>
      <c r="U1204" s="204"/>
      <c r="V1204" s="205"/>
      <c r="W1204" s="205"/>
      <c r="X1204" s="205"/>
    </row>
    <row r="1205" spans="1:24">
      <c r="A1205" s="126" t="s">
        <v>29</v>
      </c>
      <c r="B1205" s="28" t="s">
        <v>209</v>
      </c>
      <c r="C1205" s="48" t="s">
        <v>36</v>
      </c>
      <c r="D1205" s="49">
        <v>36</v>
      </c>
      <c r="E1205" s="50">
        <v>90</v>
      </c>
      <c r="F1205" s="49">
        <v>72</v>
      </c>
      <c r="G1205" s="27"/>
      <c r="H1205" s="12"/>
      <c r="I1205" s="12"/>
      <c r="J1205" s="12"/>
      <c r="K1205" s="100"/>
      <c r="L1205" s="101"/>
      <c r="M1205" s="102"/>
      <c r="N1205" s="103"/>
      <c r="O1205" s="104"/>
      <c r="P1205" s="81">
        <f t="shared" si="337"/>
        <v>0</v>
      </c>
      <c r="Q1205" s="81">
        <f t="shared" si="341"/>
        <v>0</v>
      </c>
      <c r="R1205" s="81">
        <f t="shared" si="339"/>
        <v>0</v>
      </c>
      <c r="S1205" s="81">
        <f t="shared" si="342"/>
        <v>0</v>
      </c>
      <c r="U1205" s="204"/>
      <c r="V1205" s="205"/>
      <c r="W1205" s="205"/>
      <c r="X1205" s="205"/>
    </row>
    <row r="1206" spans="1:24" ht="25.5">
      <c r="A1206" s="126" t="s">
        <v>30</v>
      </c>
      <c r="B1206" s="28" t="s">
        <v>210</v>
      </c>
      <c r="C1206" s="48" t="s">
        <v>36</v>
      </c>
      <c r="D1206" s="49">
        <v>1</v>
      </c>
      <c r="E1206" s="50">
        <v>2</v>
      </c>
      <c r="F1206" s="49">
        <v>2</v>
      </c>
      <c r="G1206" s="27"/>
      <c r="H1206" s="12"/>
      <c r="I1206" s="12"/>
      <c r="J1206" s="12"/>
      <c r="K1206" s="100"/>
      <c r="L1206" s="101"/>
      <c r="M1206" s="102"/>
      <c r="N1206" s="103"/>
      <c r="O1206" s="104"/>
      <c r="P1206" s="81">
        <f t="shared" si="337"/>
        <v>0</v>
      </c>
      <c r="Q1206" s="81">
        <f t="shared" si="341"/>
        <v>0</v>
      </c>
      <c r="R1206" s="81">
        <f t="shared" si="339"/>
        <v>0</v>
      </c>
      <c r="S1206" s="81">
        <f t="shared" si="342"/>
        <v>0</v>
      </c>
      <c r="U1206" s="204"/>
      <c r="V1206" s="205"/>
      <c r="W1206" s="205"/>
      <c r="X1206" s="205"/>
    </row>
    <row r="1207" spans="1:24" ht="25.5">
      <c r="A1207" s="126" t="s">
        <v>31</v>
      </c>
      <c r="B1207" s="28" t="s">
        <v>211</v>
      </c>
      <c r="C1207" s="48" t="s">
        <v>36</v>
      </c>
      <c r="D1207" s="49">
        <v>2</v>
      </c>
      <c r="E1207" s="50">
        <v>5</v>
      </c>
      <c r="F1207" s="49">
        <v>4</v>
      </c>
      <c r="G1207" s="27"/>
      <c r="H1207" s="12"/>
      <c r="I1207" s="12"/>
      <c r="J1207" s="12"/>
      <c r="K1207" s="100"/>
      <c r="L1207" s="101"/>
      <c r="M1207" s="102"/>
      <c r="N1207" s="103"/>
      <c r="O1207" s="104"/>
      <c r="P1207" s="81">
        <f t="shared" si="337"/>
        <v>0</v>
      </c>
      <c r="Q1207" s="81">
        <f t="shared" si="341"/>
        <v>0</v>
      </c>
      <c r="R1207" s="81">
        <f t="shared" si="339"/>
        <v>0</v>
      </c>
      <c r="S1207" s="81">
        <f t="shared" si="342"/>
        <v>0</v>
      </c>
      <c r="U1207" s="204"/>
      <c r="V1207" s="205"/>
      <c r="W1207" s="205"/>
      <c r="X1207" s="205"/>
    </row>
    <row r="1208" spans="1:24">
      <c r="A1208" s="126" t="s">
        <v>32</v>
      </c>
      <c r="B1208" s="28" t="s">
        <v>212</v>
      </c>
      <c r="C1208" s="48" t="s">
        <v>36</v>
      </c>
      <c r="D1208" s="49">
        <v>1</v>
      </c>
      <c r="E1208" s="50">
        <v>2</v>
      </c>
      <c r="F1208" s="49">
        <v>2</v>
      </c>
      <c r="G1208" s="27"/>
      <c r="H1208" s="12"/>
      <c r="I1208" s="12"/>
      <c r="J1208" s="12"/>
      <c r="K1208" s="100"/>
      <c r="L1208" s="101"/>
      <c r="M1208" s="102"/>
      <c r="N1208" s="103"/>
      <c r="O1208" s="104"/>
      <c r="P1208" s="81">
        <f t="shared" si="337"/>
        <v>0</v>
      </c>
      <c r="Q1208" s="81">
        <f t="shared" si="341"/>
        <v>0</v>
      </c>
      <c r="R1208" s="81">
        <f t="shared" si="339"/>
        <v>0</v>
      </c>
      <c r="S1208" s="81">
        <f t="shared" si="342"/>
        <v>0</v>
      </c>
      <c r="U1208" s="204"/>
      <c r="V1208" s="205"/>
      <c r="W1208" s="205"/>
      <c r="X1208" s="205"/>
    </row>
    <row r="1209" spans="1:24" ht="25.5">
      <c r="A1209" s="126" t="s">
        <v>33</v>
      </c>
      <c r="B1209" s="28" t="s">
        <v>213</v>
      </c>
      <c r="C1209" s="48" t="s">
        <v>36</v>
      </c>
      <c r="D1209" s="49">
        <v>1</v>
      </c>
      <c r="E1209" s="50">
        <v>2</v>
      </c>
      <c r="F1209" s="49">
        <v>2</v>
      </c>
      <c r="G1209" s="27"/>
      <c r="H1209" s="12"/>
      <c r="I1209" s="12"/>
      <c r="J1209" s="12"/>
      <c r="K1209" s="100"/>
      <c r="L1209" s="101"/>
      <c r="M1209" s="102"/>
      <c r="N1209" s="103"/>
      <c r="O1209" s="104"/>
      <c r="P1209" s="81">
        <f t="shared" si="337"/>
        <v>0</v>
      </c>
      <c r="Q1209" s="81">
        <f t="shared" si="341"/>
        <v>0</v>
      </c>
      <c r="R1209" s="81">
        <f t="shared" si="339"/>
        <v>0</v>
      </c>
      <c r="S1209" s="81">
        <f t="shared" si="342"/>
        <v>0</v>
      </c>
      <c r="U1209" s="204"/>
      <c r="V1209" s="205"/>
      <c r="W1209" s="205"/>
      <c r="X1209" s="205"/>
    </row>
    <row r="1210" spans="1:24">
      <c r="A1210" s="126" t="s">
        <v>58</v>
      </c>
      <c r="B1210" s="28" t="s">
        <v>214</v>
      </c>
      <c r="C1210" s="48" t="s">
        <v>36</v>
      </c>
      <c r="D1210" s="49">
        <v>10</v>
      </c>
      <c r="E1210" s="50">
        <v>25</v>
      </c>
      <c r="F1210" s="49">
        <v>20</v>
      </c>
      <c r="G1210" s="27"/>
      <c r="H1210" s="12"/>
      <c r="I1210" s="12"/>
      <c r="J1210" s="12"/>
      <c r="K1210" s="100"/>
      <c r="L1210" s="101"/>
      <c r="M1210" s="102"/>
      <c r="N1210" s="103"/>
      <c r="O1210" s="104"/>
      <c r="P1210" s="81">
        <f t="shared" si="337"/>
        <v>0</v>
      </c>
      <c r="Q1210" s="81">
        <f t="shared" si="341"/>
        <v>0</v>
      </c>
      <c r="R1210" s="81">
        <f t="shared" si="339"/>
        <v>0</v>
      </c>
      <c r="S1210" s="81">
        <f t="shared" si="342"/>
        <v>0</v>
      </c>
      <c r="U1210" s="204"/>
      <c r="V1210" s="205"/>
      <c r="W1210" s="205"/>
      <c r="X1210" s="205"/>
    </row>
    <row r="1211" spans="1:24">
      <c r="A1211" s="126" t="s">
        <v>59</v>
      </c>
      <c r="B1211" s="28" t="s">
        <v>215</v>
      </c>
      <c r="C1211" s="48" t="s">
        <v>36</v>
      </c>
      <c r="D1211" s="49">
        <v>2</v>
      </c>
      <c r="E1211" s="50">
        <v>5</v>
      </c>
      <c r="F1211" s="49">
        <v>4</v>
      </c>
      <c r="G1211" s="27"/>
      <c r="H1211" s="12"/>
      <c r="I1211" s="12"/>
      <c r="J1211" s="12"/>
      <c r="K1211" s="100"/>
      <c r="L1211" s="101"/>
      <c r="M1211" s="102"/>
      <c r="N1211" s="103"/>
      <c r="O1211" s="104"/>
      <c r="P1211" s="81">
        <f t="shared" si="337"/>
        <v>0</v>
      </c>
      <c r="Q1211" s="81">
        <f t="shared" si="341"/>
        <v>0</v>
      </c>
      <c r="R1211" s="81">
        <f t="shared" si="339"/>
        <v>0</v>
      </c>
      <c r="S1211" s="81">
        <f t="shared" si="342"/>
        <v>0</v>
      </c>
      <c r="U1211" s="204"/>
      <c r="V1211" s="205"/>
      <c r="W1211" s="205"/>
      <c r="X1211" s="205"/>
    </row>
    <row r="1212" spans="1:24">
      <c r="A1212" s="126" t="s">
        <v>60</v>
      </c>
      <c r="B1212" s="28" t="s">
        <v>216</v>
      </c>
      <c r="C1212" s="48" t="s">
        <v>36</v>
      </c>
      <c r="D1212" s="49">
        <v>1</v>
      </c>
      <c r="E1212" s="50">
        <v>2</v>
      </c>
      <c r="F1212" s="49">
        <v>2</v>
      </c>
      <c r="G1212" s="27"/>
      <c r="H1212" s="12"/>
      <c r="I1212" s="12"/>
      <c r="J1212" s="12"/>
      <c r="K1212" s="100"/>
      <c r="L1212" s="101"/>
      <c r="M1212" s="102"/>
      <c r="N1212" s="103"/>
      <c r="O1212" s="104"/>
      <c r="P1212" s="81">
        <f t="shared" si="337"/>
        <v>0</v>
      </c>
      <c r="Q1212" s="81">
        <f t="shared" si="341"/>
        <v>0</v>
      </c>
      <c r="R1212" s="81">
        <f t="shared" si="339"/>
        <v>0</v>
      </c>
      <c r="S1212" s="81">
        <f t="shared" si="342"/>
        <v>0</v>
      </c>
      <c r="U1212" s="204"/>
      <c r="V1212" s="205"/>
      <c r="W1212" s="205"/>
      <c r="X1212" s="205"/>
    </row>
    <row r="1213" spans="1:24">
      <c r="A1213" s="126" t="s">
        <v>61</v>
      </c>
      <c r="B1213" s="28" t="s">
        <v>217</v>
      </c>
      <c r="C1213" s="48" t="s">
        <v>36</v>
      </c>
      <c r="D1213" s="49">
        <v>32</v>
      </c>
      <c r="E1213" s="50">
        <v>80</v>
      </c>
      <c r="F1213" s="49">
        <v>64</v>
      </c>
      <c r="G1213" s="27"/>
      <c r="H1213" s="12"/>
      <c r="I1213" s="12"/>
      <c r="J1213" s="12"/>
      <c r="K1213" s="100"/>
      <c r="L1213" s="101"/>
      <c r="M1213" s="102"/>
      <c r="N1213" s="103"/>
      <c r="O1213" s="104"/>
      <c r="P1213" s="81">
        <f t="shared" si="337"/>
        <v>0</v>
      </c>
      <c r="Q1213" s="81">
        <f t="shared" si="341"/>
        <v>0</v>
      </c>
      <c r="R1213" s="81">
        <f t="shared" si="339"/>
        <v>0</v>
      </c>
      <c r="S1213" s="81">
        <f t="shared" si="342"/>
        <v>0</v>
      </c>
      <c r="U1213" s="204"/>
      <c r="V1213" s="205"/>
      <c r="W1213" s="205"/>
      <c r="X1213" s="205"/>
    </row>
    <row r="1214" spans="1:24" ht="25.5">
      <c r="A1214" s="126" t="s">
        <v>62</v>
      </c>
      <c r="B1214" s="28" t="s">
        <v>218</v>
      </c>
      <c r="C1214" s="48" t="s">
        <v>36</v>
      </c>
      <c r="D1214" s="49">
        <v>1</v>
      </c>
      <c r="E1214" s="50">
        <v>2</v>
      </c>
      <c r="F1214" s="49">
        <v>2</v>
      </c>
      <c r="G1214" s="27"/>
      <c r="H1214" s="12"/>
      <c r="I1214" s="12"/>
      <c r="J1214" s="12"/>
      <c r="K1214" s="100"/>
      <c r="L1214" s="101"/>
      <c r="M1214" s="102"/>
      <c r="N1214" s="103"/>
      <c r="O1214" s="104"/>
      <c r="P1214" s="81">
        <f t="shared" si="337"/>
        <v>0</v>
      </c>
      <c r="Q1214" s="81">
        <f t="shared" ref="Q1214:Q1219" si="343">ROUND(P1214+P1214*O1214,2)</f>
        <v>0</v>
      </c>
      <c r="R1214" s="81">
        <f t="shared" si="339"/>
        <v>0</v>
      </c>
      <c r="S1214" s="81">
        <f t="shared" ref="S1214:S1219" si="344">ROUND(R1214+R1214*O1214,2)</f>
        <v>0</v>
      </c>
      <c r="U1214" s="204"/>
      <c r="V1214" s="205"/>
      <c r="W1214" s="205"/>
      <c r="X1214" s="205"/>
    </row>
    <row r="1215" spans="1:24">
      <c r="A1215" s="126" t="s">
        <v>63</v>
      </c>
      <c r="B1215" s="28" t="s">
        <v>219</v>
      </c>
      <c r="C1215" s="48" t="s">
        <v>36</v>
      </c>
      <c r="D1215" s="49">
        <v>1</v>
      </c>
      <c r="E1215" s="50">
        <v>2</v>
      </c>
      <c r="F1215" s="49">
        <v>2</v>
      </c>
      <c r="G1215" s="27"/>
      <c r="H1215" s="12"/>
      <c r="I1215" s="12"/>
      <c r="J1215" s="12"/>
      <c r="K1215" s="100"/>
      <c r="L1215" s="101"/>
      <c r="M1215" s="102"/>
      <c r="N1215" s="103"/>
      <c r="O1215" s="104"/>
      <c r="P1215" s="81">
        <f t="shared" si="337"/>
        <v>0</v>
      </c>
      <c r="Q1215" s="81">
        <f t="shared" si="343"/>
        <v>0</v>
      </c>
      <c r="R1215" s="81">
        <f t="shared" si="339"/>
        <v>0</v>
      </c>
      <c r="S1215" s="81">
        <f t="shared" si="344"/>
        <v>0</v>
      </c>
      <c r="U1215" s="204"/>
      <c r="V1215" s="205"/>
      <c r="W1215" s="205"/>
      <c r="X1215" s="205"/>
    </row>
    <row r="1216" spans="1:24">
      <c r="A1216" s="126" t="s">
        <v>64</v>
      </c>
      <c r="B1216" s="28" t="s">
        <v>220</v>
      </c>
      <c r="C1216" s="48" t="s">
        <v>36</v>
      </c>
      <c r="D1216" s="49">
        <v>1</v>
      </c>
      <c r="E1216" s="50">
        <v>2</v>
      </c>
      <c r="F1216" s="49">
        <v>2</v>
      </c>
      <c r="G1216" s="27"/>
      <c r="H1216" s="12"/>
      <c r="I1216" s="12"/>
      <c r="J1216" s="12"/>
      <c r="K1216" s="100"/>
      <c r="L1216" s="101"/>
      <c r="M1216" s="102"/>
      <c r="N1216" s="103"/>
      <c r="O1216" s="104"/>
      <c r="P1216" s="81">
        <f t="shared" si="337"/>
        <v>0</v>
      </c>
      <c r="Q1216" s="81">
        <f t="shared" si="343"/>
        <v>0</v>
      </c>
      <c r="R1216" s="81">
        <f t="shared" si="339"/>
        <v>0</v>
      </c>
      <c r="S1216" s="81">
        <f t="shared" si="344"/>
        <v>0</v>
      </c>
      <c r="U1216" s="204"/>
      <c r="V1216" s="205"/>
      <c r="W1216" s="205"/>
      <c r="X1216" s="205"/>
    </row>
    <row r="1217" spans="1:25" ht="25.5">
      <c r="A1217" s="126" t="s">
        <v>65</v>
      </c>
      <c r="B1217" s="28" t="s">
        <v>221</v>
      </c>
      <c r="C1217" s="48" t="s">
        <v>16</v>
      </c>
      <c r="D1217" s="49">
        <v>1</v>
      </c>
      <c r="E1217" s="50">
        <v>2</v>
      </c>
      <c r="F1217" s="49">
        <v>2</v>
      </c>
      <c r="G1217" s="27"/>
      <c r="H1217" s="12"/>
      <c r="I1217" s="12"/>
      <c r="J1217" s="12"/>
      <c r="K1217" s="100"/>
      <c r="L1217" s="101"/>
      <c r="M1217" s="102"/>
      <c r="N1217" s="103"/>
      <c r="O1217" s="104"/>
      <c r="P1217" s="81">
        <f t="shared" si="337"/>
        <v>0</v>
      </c>
      <c r="Q1217" s="81">
        <f t="shared" si="343"/>
        <v>0</v>
      </c>
      <c r="R1217" s="81">
        <f t="shared" si="339"/>
        <v>0</v>
      </c>
      <c r="S1217" s="81">
        <f t="shared" si="344"/>
        <v>0</v>
      </c>
      <c r="U1217" s="204"/>
      <c r="V1217" s="205"/>
      <c r="W1217" s="205"/>
      <c r="X1217" s="205"/>
    </row>
    <row r="1218" spans="1:25" ht="51.75" customHeight="1">
      <c r="A1218" s="126" t="s">
        <v>66</v>
      </c>
      <c r="B1218" s="28" t="s">
        <v>222</v>
      </c>
      <c r="C1218" s="48" t="s">
        <v>36</v>
      </c>
      <c r="D1218" s="49">
        <v>1</v>
      </c>
      <c r="E1218" s="50">
        <v>2</v>
      </c>
      <c r="F1218" s="49">
        <v>2</v>
      </c>
      <c r="G1218" s="27"/>
      <c r="H1218" s="12"/>
      <c r="I1218" s="12"/>
      <c r="J1218" s="12"/>
      <c r="K1218" s="100"/>
      <c r="L1218" s="101"/>
      <c r="M1218" s="102"/>
      <c r="N1218" s="103"/>
      <c r="O1218" s="104"/>
      <c r="P1218" s="81">
        <f t="shared" si="337"/>
        <v>0</v>
      </c>
      <c r="Q1218" s="81">
        <f t="shared" si="343"/>
        <v>0</v>
      </c>
      <c r="R1218" s="81">
        <f t="shared" si="339"/>
        <v>0</v>
      </c>
      <c r="S1218" s="81">
        <f t="shared" si="344"/>
        <v>0</v>
      </c>
      <c r="U1218" s="204"/>
      <c r="V1218" s="205"/>
      <c r="W1218" s="205"/>
      <c r="X1218" s="205"/>
    </row>
    <row r="1219" spans="1:25" ht="26.25" thickBot="1">
      <c r="A1219" s="126" t="s">
        <v>67</v>
      </c>
      <c r="B1219" s="28" t="s">
        <v>223</v>
      </c>
      <c r="C1219" s="48" t="s">
        <v>36</v>
      </c>
      <c r="D1219" s="49">
        <v>4</v>
      </c>
      <c r="E1219" s="50">
        <v>10</v>
      </c>
      <c r="F1219" s="49">
        <v>8</v>
      </c>
      <c r="G1219" s="27"/>
      <c r="H1219" s="12"/>
      <c r="I1219" s="12"/>
      <c r="J1219" s="12"/>
      <c r="K1219" s="100"/>
      <c r="L1219" s="101"/>
      <c r="M1219" s="102"/>
      <c r="N1219" s="103"/>
      <c r="O1219" s="104"/>
      <c r="P1219" s="81">
        <f t="shared" si="337"/>
        <v>0</v>
      </c>
      <c r="Q1219" s="81">
        <f t="shared" si="343"/>
        <v>0</v>
      </c>
      <c r="R1219" s="81">
        <f t="shared" si="339"/>
        <v>0</v>
      </c>
      <c r="S1219" s="81">
        <f t="shared" si="344"/>
        <v>0</v>
      </c>
      <c r="U1219" s="204"/>
      <c r="V1219" s="205"/>
      <c r="W1219" s="205"/>
      <c r="X1219" s="205"/>
    </row>
    <row r="1220" spans="1:25" ht="15.75" thickBot="1">
      <c r="A1220" s="125"/>
      <c r="B1220" s="117"/>
      <c r="C1220" s="13"/>
      <c r="D1220" s="13"/>
      <c r="E1220" s="13"/>
      <c r="F1220" s="13"/>
      <c r="G1220" s="14"/>
      <c r="H1220" s="14"/>
      <c r="I1220" s="14"/>
      <c r="J1220" s="14"/>
      <c r="K1220" s="13"/>
      <c r="L1220" s="13"/>
      <c r="M1220" s="13"/>
      <c r="N1220" s="14"/>
      <c r="O1220" s="15" t="s">
        <v>18</v>
      </c>
      <c r="P1220" s="82">
        <f>SUM(P1202:P1219)</f>
        <v>0</v>
      </c>
      <c r="Q1220" s="82">
        <f>SUM(Q1202:Q1219)</f>
        <v>0</v>
      </c>
      <c r="R1220" s="82">
        <f>SUM(R1202:R1219)</f>
        <v>0</v>
      </c>
      <c r="S1220" s="83">
        <f>SUM(S1202:S1219)</f>
        <v>0</v>
      </c>
      <c r="U1220" s="209"/>
      <c r="V1220" s="210"/>
      <c r="W1220" s="210"/>
      <c r="X1220" s="210"/>
    </row>
    <row r="1221" spans="1:25" ht="15.75" customHeight="1" thickBot="1">
      <c r="A1221" s="9"/>
      <c r="B1221" s="235" t="s">
        <v>348</v>
      </c>
      <c r="C1221" s="235"/>
      <c r="D1221" s="235"/>
      <c r="E1221" s="235"/>
      <c r="F1221" s="235"/>
      <c r="G1221" s="235"/>
      <c r="H1221" s="235"/>
      <c r="I1221" s="235"/>
      <c r="J1221" s="235"/>
      <c r="K1221" s="235"/>
      <c r="L1221" s="235"/>
      <c r="M1221" s="235"/>
      <c r="N1221" s="16"/>
      <c r="O1221" s="17"/>
      <c r="P1221" s="51"/>
      <c r="Q1221" s="51"/>
      <c r="R1221" s="51"/>
      <c r="S1221" s="51"/>
    </row>
    <row r="1222" spans="1:25" ht="15.75" thickBot="1">
      <c r="A1222" s="9"/>
      <c r="B1222" s="235"/>
      <c r="C1222" s="235"/>
      <c r="D1222" s="235"/>
      <c r="E1222" s="235"/>
      <c r="F1222" s="235"/>
      <c r="G1222" s="235"/>
      <c r="H1222" s="235"/>
      <c r="I1222" s="235"/>
      <c r="J1222" s="235"/>
      <c r="K1222" s="235"/>
      <c r="L1222" s="235"/>
      <c r="M1222" s="235"/>
      <c r="N1222" s="16"/>
      <c r="O1222" s="13"/>
      <c r="P1222" s="84"/>
      <c r="Q1222" s="85" t="s">
        <v>24</v>
      </c>
      <c r="R1222" s="86">
        <v>67</v>
      </c>
      <c r="S1222" s="87"/>
    </row>
    <row r="1223" spans="1:25" ht="39" thickBot="1">
      <c r="A1223" s="9"/>
      <c r="B1223" s="235"/>
      <c r="C1223" s="235"/>
      <c r="D1223" s="235"/>
      <c r="E1223" s="235"/>
      <c r="F1223" s="235"/>
      <c r="G1223" s="235"/>
      <c r="H1223" s="235"/>
      <c r="I1223" s="235"/>
      <c r="J1223" s="235"/>
      <c r="K1223" s="235"/>
      <c r="L1223" s="235"/>
      <c r="M1223" s="235"/>
      <c r="N1223" s="16"/>
      <c r="O1223" s="13"/>
      <c r="P1223" s="88" t="s">
        <v>19</v>
      </c>
      <c r="Q1223" s="88" t="s">
        <v>20</v>
      </c>
      <c r="R1223" s="89" t="s">
        <v>13</v>
      </c>
      <c r="S1223" s="88" t="s">
        <v>21</v>
      </c>
    </row>
    <row r="1224" spans="1:25" ht="15.75" thickBot="1">
      <c r="A1224" s="9"/>
      <c r="B1224" s="235"/>
      <c r="C1224" s="235"/>
      <c r="D1224" s="235"/>
      <c r="E1224" s="235"/>
      <c r="F1224" s="235"/>
      <c r="G1224" s="235"/>
      <c r="H1224" s="235"/>
      <c r="I1224" s="235"/>
      <c r="J1224" s="235"/>
      <c r="K1224" s="235"/>
      <c r="L1224" s="235"/>
      <c r="M1224" s="235"/>
      <c r="N1224" s="16"/>
      <c r="O1224" s="13"/>
      <c r="P1224" s="90">
        <f>P1220</f>
        <v>0</v>
      </c>
      <c r="Q1224" s="69">
        <f>Q1220</f>
        <v>0</v>
      </c>
      <c r="R1224" s="69">
        <f>R1220</f>
        <v>0</v>
      </c>
      <c r="S1224" s="70">
        <f>S1220</f>
        <v>0</v>
      </c>
    </row>
    <row r="1225" spans="1:25">
      <c r="P1225" s="52"/>
      <c r="Q1225" s="52"/>
      <c r="R1225" s="52"/>
      <c r="S1225" s="52"/>
    </row>
    <row r="1226" spans="1:25">
      <c r="P1226" s="52"/>
      <c r="Q1226" s="52"/>
      <c r="R1226" s="52"/>
      <c r="S1226" s="52"/>
    </row>
    <row r="1227" spans="1:25">
      <c r="P1227" s="52"/>
      <c r="Q1227" s="52"/>
      <c r="R1227" s="52"/>
      <c r="S1227" s="52"/>
    </row>
    <row r="1228" spans="1:25">
      <c r="P1228" s="52"/>
      <c r="Q1228" s="52"/>
      <c r="R1228" s="52"/>
      <c r="S1228" s="52"/>
    </row>
    <row r="1229" spans="1:25" s="1" customFormat="1">
      <c r="A1229" s="115"/>
      <c r="B1229" s="115"/>
      <c r="C1229" s="72"/>
      <c r="D1229" s="73" t="s">
        <v>22</v>
      </c>
      <c r="E1229" s="73"/>
      <c r="F1229" s="74"/>
      <c r="G1229" s="115"/>
      <c r="H1229" s="115"/>
      <c r="I1229" s="115"/>
      <c r="J1229" s="115"/>
      <c r="K1229" s="2"/>
      <c r="L1229" s="3"/>
      <c r="M1229" s="4" t="s">
        <v>23</v>
      </c>
      <c r="N1229" s="3"/>
      <c r="O1229" s="5"/>
      <c r="P1229" s="91"/>
      <c r="Q1229" s="91"/>
      <c r="R1229" s="91"/>
      <c r="S1229" s="91"/>
      <c r="U1229" s="204"/>
      <c r="V1229" s="205"/>
      <c r="W1229" s="205"/>
      <c r="X1229" s="205"/>
      <c r="Y1229" s="205"/>
    </row>
    <row r="1230" spans="1:25" ht="53.25" customHeight="1" thickBot="1">
      <c r="A1230" s="123" t="s">
        <v>0</v>
      </c>
      <c r="B1230" s="116" t="s">
        <v>1</v>
      </c>
      <c r="C1230" s="75" t="s">
        <v>2</v>
      </c>
      <c r="D1230" s="76" t="s">
        <v>3</v>
      </c>
      <c r="E1230" s="76" t="s">
        <v>4</v>
      </c>
      <c r="F1230" s="77" t="s">
        <v>5</v>
      </c>
      <c r="G1230" s="123" t="s">
        <v>6</v>
      </c>
      <c r="H1230" s="131" t="s">
        <v>648</v>
      </c>
      <c r="I1230" s="132" t="s">
        <v>7</v>
      </c>
      <c r="J1230" s="132" t="s">
        <v>8</v>
      </c>
      <c r="K1230" s="6" t="s">
        <v>632</v>
      </c>
      <c r="L1230" s="7" t="s">
        <v>630</v>
      </c>
      <c r="M1230" s="7" t="s">
        <v>631</v>
      </c>
      <c r="N1230" s="8" t="s">
        <v>9</v>
      </c>
      <c r="O1230" s="6" t="s">
        <v>10</v>
      </c>
      <c r="P1230" s="78" t="s">
        <v>11</v>
      </c>
      <c r="Q1230" s="78" t="s">
        <v>12</v>
      </c>
      <c r="R1230" s="79" t="s">
        <v>13</v>
      </c>
      <c r="S1230" s="79" t="s">
        <v>14</v>
      </c>
      <c r="T1230" s="9"/>
      <c r="U1230" s="211"/>
    </row>
    <row r="1231" spans="1:25" ht="15.75" thickBot="1">
      <c r="A1231" s="59" t="s">
        <v>24</v>
      </c>
      <c r="B1231" s="60">
        <v>68</v>
      </c>
      <c r="C1231" s="11"/>
      <c r="D1231" s="11"/>
      <c r="E1231" s="11"/>
      <c r="F1231" s="11"/>
      <c r="G1231" s="62"/>
      <c r="H1231" s="62"/>
      <c r="I1231" s="62"/>
      <c r="J1231" s="62"/>
      <c r="K1231" s="11"/>
      <c r="L1231" s="11"/>
      <c r="M1231" s="11"/>
      <c r="N1231" s="11"/>
      <c r="O1231" s="11"/>
      <c r="P1231" s="47"/>
      <c r="Q1231" s="47"/>
      <c r="R1231" s="47"/>
      <c r="S1231" s="80"/>
    </row>
    <row r="1232" spans="1:25" ht="25.5">
      <c r="A1232" s="126" t="s">
        <v>15</v>
      </c>
      <c r="B1232" s="28" t="s">
        <v>226</v>
      </c>
      <c r="C1232" s="48" t="s">
        <v>36</v>
      </c>
      <c r="D1232" s="49">
        <v>2</v>
      </c>
      <c r="E1232" s="50">
        <v>5</v>
      </c>
      <c r="F1232" s="49">
        <v>4</v>
      </c>
      <c r="G1232" s="27"/>
      <c r="H1232" s="12"/>
      <c r="I1232" s="12"/>
      <c r="J1232" s="12"/>
      <c r="K1232" s="100"/>
      <c r="L1232" s="101"/>
      <c r="M1232" s="102"/>
      <c r="N1232" s="103"/>
      <c r="O1232" s="104"/>
      <c r="P1232" s="81">
        <f>ROUND(N1232*L1232,2)</f>
        <v>0</v>
      </c>
      <c r="Q1232" s="81">
        <f t="shared" ref="Q1232:Q1233" si="345">ROUND(P1232+P1232*O1232,2)</f>
        <v>0</v>
      </c>
      <c r="R1232" s="81">
        <f>ROUND(M1232*N1232,2)</f>
        <v>0</v>
      </c>
      <c r="S1232" s="81">
        <f t="shared" ref="S1232:S1233" si="346">ROUND(R1232+R1232*O1232,2)</f>
        <v>0</v>
      </c>
      <c r="U1232" s="204"/>
      <c r="V1232" s="205"/>
      <c r="W1232" s="205"/>
      <c r="X1232" s="205"/>
    </row>
    <row r="1233" spans="1:25" ht="95.25" customHeight="1" thickBot="1">
      <c r="A1233" s="126" t="s">
        <v>17</v>
      </c>
      <c r="B1233" s="194" t="s">
        <v>629</v>
      </c>
      <c r="C1233" s="48" t="s">
        <v>36</v>
      </c>
      <c r="D1233" s="49">
        <v>10</v>
      </c>
      <c r="E1233" s="50">
        <v>24</v>
      </c>
      <c r="F1233" s="49">
        <v>20</v>
      </c>
      <c r="G1233" s="27"/>
      <c r="H1233" s="12"/>
      <c r="I1233" s="12"/>
      <c r="J1233" s="12"/>
      <c r="K1233" s="100"/>
      <c r="L1233" s="101"/>
      <c r="M1233" s="102"/>
      <c r="N1233" s="103"/>
      <c r="O1233" s="104"/>
      <c r="P1233" s="81">
        <f>ROUND(N1233*L1233,2)</f>
        <v>0</v>
      </c>
      <c r="Q1233" s="81">
        <f t="shared" si="345"/>
        <v>0</v>
      </c>
      <c r="R1233" s="81">
        <f>ROUND(M1233*N1233,2)</f>
        <v>0</v>
      </c>
      <c r="S1233" s="81">
        <f t="shared" si="346"/>
        <v>0</v>
      </c>
      <c r="U1233" s="204"/>
      <c r="V1233" s="205"/>
      <c r="W1233" s="205"/>
      <c r="X1233" s="205"/>
    </row>
    <row r="1234" spans="1:25" ht="15.75" thickBot="1">
      <c r="A1234" s="125"/>
      <c r="B1234" s="117"/>
      <c r="C1234" s="13"/>
      <c r="D1234" s="13"/>
      <c r="E1234" s="13"/>
      <c r="F1234" s="13"/>
      <c r="G1234" s="14"/>
      <c r="H1234" s="14"/>
      <c r="I1234" s="14"/>
      <c r="J1234" s="14"/>
      <c r="K1234" s="13"/>
      <c r="L1234" s="13"/>
      <c r="M1234" s="13"/>
      <c r="N1234" s="14"/>
      <c r="O1234" s="15" t="s">
        <v>18</v>
      </c>
      <c r="P1234" s="82">
        <f>SUM(P1232:P1233)</f>
        <v>0</v>
      </c>
      <c r="Q1234" s="82">
        <f>SUM(Q1232:Q1233)</f>
        <v>0</v>
      </c>
      <c r="R1234" s="82">
        <f>SUM(R1232:R1233)</f>
        <v>0</v>
      </c>
      <c r="S1234" s="83">
        <f>SUM(S1232:S1233)</f>
        <v>0</v>
      </c>
      <c r="U1234" s="209"/>
      <c r="V1234" s="210"/>
      <c r="W1234" s="210"/>
      <c r="X1234" s="210"/>
    </row>
    <row r="1235" spans="1:25" ht="15.75" customHeight="1" thickBot="1">
      <c r="A1235" s="9"/>
      <c r="B1235" s="235" t="s">
        <v>348</v>
      </c>
      <c r="C1235" s="235"/>
      <c r="D1235" s="235"/>
      <c r="E1235" s="235"/>
      <c r="F1235" s="235"/>
      <c r="G1235" s="235"/>
      <c r="H1235" s="235"/>
      <c r="I1235" s="235"/>
      <c r="J1235" s="235"/>
      <c r="K1235" s="235"/>
      <c r="L1235" s="235"/>
      <c r="M1235" s="235"/>
      <c r="N1235" s="16"/>
      <c r="O1235" s="17"/>
      <c r="P1235" s="51"/>
      <c r="Q1235" s="51"/>
      <c r="R1235" s="51"/>
      <c r="S1235" s="51"/>
    </row>
    <row r="1236" spans="1:25" ht="15.75" thickBot="1">
      <c r="A1236" s="9"/>
      <c r="B1236" s="235"/>
      <c r="C1236" s="235"/>
      <c r="D1236" s="235"/>
      <c r="E1236" s="235"/>
      <c r="F1236" s="235"/>
      <c r="G1236" s="235"/>
      <c r="H1236" s="235"/>
      <c r="I1236" s="235"/>
      <c r="J1236" s="235"/>
      <c r="K1236" s="235"/>
      <c r="L1236" s="235"/>
      <c r="M1236" s="235"/>
      <c r="N1236" s="16"/>
      <c r="O1236" s="13"/>
      <c r="P1236" s="84"/>
      <c r="Q1236" s="85" t="s">
        <v>24</v>
      </c>
      <c r="R1236" s="86">
        <v>68</v>
      </c>
      <c r="S1236" s="87"/>
    </row>
    <row r="1237" spans="1:25" ht="39" thickBot="1">
      <c r="A1237" s="9"/>
      <c r="B1237" s="235"/>
      <c r="C1237" s="235"/>
      <c r="D1237" s="235"/>
      <c r="E1237" s="235"/>
      <c r="F1237" s="235"/>
      <c r="G1237" s="235"/>
      <c r="H1237" s="235"/>
      <c r="I1237" s="235"/>
      <c r="J1237" s="235"/>
      <c r="K1237" s="235"/>
      <c r="L1237" s="235"/>
      <c r="M1237" s="235"/>
      <c r="N1237" s="16"/>
      <c r="O1237" s="13"/>
      <c r="P1237" s="88" t="s">
        <v>19</v>
      </c>
      <c r="Q1237" s="88" t="s">
        <v>20</v>
      </c>
      <c r="R1237" s="89" t="s">
        <v>13</v>
      </c>
      <c r="S1237" s="88" t="s">
        <v>21</v>
      </c>
    </row>
    <row r="1238" spans="1:25" ht="15.75" thickBot="1">
      <c r="A1238" s="9"/>
      <c r="B1238" s="235"/>
      <c r="C1238" s="235"/>
      <c r="D1238" s="235"/>
      <c r="E1238" s="235"/>
      <c r="F1238" s="235"/>
      <c r="G1238" s="235"/>
      <c r="H1238" s="235"/>
      <c r="I1238" s="235"/>
      <c r="J1238" s="235"/>
      <c r="K1238" s="235"/>
      <c r="L1238" s="235"/>
      <c r="M1238" s="235"/>
      <c r="N1238" s="16"/>
      <c r="O1238" s="13"/>
      <c r="P1238" s="90">
        <f>P1234</f>
        <v>0</v>
      </c>
      <c r="Q1238" s="69">
        <f>Q1234</f>
        <v>0</v>
      </c>
      <c r="R1238" s="69">
        <f>R1234</f>
        <v>0</v>
      </c>
      <c r="S1238" s="70">
        <f>S1234</f>
        <v>0</v>
      </c>
    </row>
    <row r="1239" spans="1:25">
      <c r="P1239" s="52"/>
      <c r="Q1239" s="52"/>
      <c r="R1239" s="52"/>
      <c r="S1239" s="52"/>
    </row>
    <row r="1240" spans="1:25">
      <c r="P1240" s="52"/>
      <c r="Q1240" s="52"/>
      <c r="R1240" s="52"/>
      <c r="S1240" s="52"/>
    </row>
    <row r="1241" spans="1:25">
      <c r="P1241" s="52"/>
      <c r="Q1241" s="52"/>
      <c r="R1241" s="52"/>
      <c r="S1241" s="52"/>
    </row>
    <row r="1242" spans="1:25">
      <c r="P1242" s="52"/>
      <c r="Q1242" s="52"/>
      <c r="R1242" s="52"/>
      <c r="S1242" s="52"/>
    </row>
    <row r="1243" spans="1:25" s="1" customFormat="1">
      <c r="A1243" s="115"/>
      <c r="B1243" s="115"/>
      <c r="C1243" s="72"/>
      <c r="D1243" s="73" t="s">
        <v>22</v>
      </c>
      <c r="E1243" s="73"/>
      <c r="F1243" s="74"/>
      <c r="G1243" s="115"/>
      <c r="H1243" s="115"/>
      <c r="I1243" s="115"/>
      <c r="J1243" s="115"/>
      <c r="K1243" s="2"/>
      <c r="L1243" s="3"/>
      <c r="M1243" s="4" t="s">
        <v>23</v>
      </c>
      <c r="N1243" s="3"/>
      <c r="O1243" s="5"/>
      <c r="P1243" s="91"/>
      <c r="Q1243" s="91"/>
      <c r="R1243" s="91"/>
      <c r="S1243" s="91"/>
      <c r="U1243" s="204"/>
      <c r="V1243" s="205"/>
      <c r="W1243" s="205"/>
      <c r="X1243" s="205"/>
      <c r="Y1243" s="205"/>
    </row>
    <row r="1244" spans="1:25" ht="52.5" customHeight="1" thickBot="1">
      <c r="A1244" s="123" t="s">
        <v>0</v>
      </c>
      <c r="B1244" s="116" t="s">
        <v>1</v>
      </c>
      <c r="C1244" s="75" t="s">
        <v>2</v>
      </c>
      <c r="D1244" s="76" t="s">
        <v>3</v>
      </c>
      <c r="E1244" s="76" t="s">
        <v>4</v>
      </c>
      <c r="F1244" s="77" t="s">
        <v>5</v>
      </c>
      <c r="G1244" s="123" t="s">
        <v>6</v>
      </c>
      <c r="H1244" s="131" t="s">
        <v>648</v>
      </c>
      <c r="I1244" s="132" t="s">
        <v>7</v>
      </c>
      <c r="J1244" s="132" t="s">
        <v>8</v>
      </c>
      <c r="K1244" s="6" t="s">
        <v>632</v>
      </c>
      <c r="L1244" s="7" t="s">
        <v>630</v>
      </c>
      <c r="M1244" s="7" t="s">
        <v>631</v>
      </c>
      <c r="N1244" s="8" t="s">
        <v>9</v>
      </c>
      <c r="O1244" s="6" t="s">
        <v>10</v>
      </c>
      <c r="P1244" s="78" t="s">
        <v>11</v>
      </c>
      <c r="Q1244" s="78" t="s">
        <v>12</v>
      </c>
      <c r="R1244" s="79" t="s">
        <v>13</v>
      </c>
      <c r="S1244" s="79" t="s">
        <v>14</v>
      </c>
      <c r="T1244" s="9"/>
      <c r="U1244" s="211"/>
    </row>
    <row r="1245" spans="1:25" ht="15.75" thickBot="1">
      <c r="A1245" s="59" t="s">
        <v>24</v>
      </c>
      <c r="B1245" s="60">
        <v>69</v>
      </c>
      <c r="C1245" s="11"/>
      <c r="D1245" s="11"/>
      <c r="E1245" s="11"/>
      <c r="F1245" s="11"/>
      <c r="G1245" s="62"/>
      <c r="H1245" s="62"/>
      <c r="I1245" s="62"/>
      <c r="J1245" s="62"/>
      <c r="K1245" s="11"/>
      <c r="L1245" s="11"/>
      <c r="M1245" s="11"/>
      <c r="N1245" s="11"/>
      <c r="O1245" s="11"/>
      <c r="P1245" s="47"/>
      <c r="Q1245" s="47"/>
      <c r="R1245" s="47"/>
      <c r="S1245" s="80"/>
    </row>
    <row r="1246" spans="1:25" ht="25.5">
      <c r="A1246" s="126" t="s">
        <v>15</v>
      </c>
      <c r="B1246" s="28" t="s">
        <v>227</v>
      </c>
      <c r="C1246" s="48" t="s">
        <v>36</v>
      </c>
      <c r="D1246" s="49">
        <v>48</v>
      </c>
      <c r="E1246" s="50">
        <v>120</v>
      </c>
      <c r="F1246" s="49">
        <v>96</v>
      </c>
      <c r="G1246" s="27"/>
      <c r="H1246" s="12"/>
      <c r="I1246" s="12"/>
      <c r="J1246" s="12"/>
      <c r="K1246" s="100"/>
      <c r="L1246" s="101"/>
      <c r="M1246" s="102"/>
      <c r="N1246" s="103"/>
      <c r="O1246" s="104"/>
      <c r="P1246" s="81">
        <f>ROUND(N1246*L1246,2)</f>
        <v>0</v>
      </c>
      <c r="Q1246" s="81">
        <f t="shared" ref="Q1246:Q1248" si="347">ROUND(P1246+P1246*O1246,2)</f>
        <v>0</v>
      </c>
      <c r="R1246" s="81">
        <f>ROUND(M1246*N1246,2)</f>
        <v>0</v>
      </c>
      <c r="S1246" s="81">
        <f t="shared" ref="S1246:S1248" si="348">ROUND(R1246+R1246*O1246,2)</f>
        <v>0</v>
      </c>
      <c r="U1246" s="204"/>
      <c r="V1246" s="205"/>
      <c r="W1246" s="205"/>
      <c r="X1246" s="205"/>
    </row>
    <row r="1247" spans="1:25" ht="25.5">
      <c r="A1247" s="126" t="s">
        <v>17</v>
      </c>
      <c r="B1247" s="28" t="s">
        <v>228</v>
      </c>
      <c r="C1247" s="153" t="s">
        <v>36</v>
      </c>
      <c r="D1247" s="49">
        <v>16</v>
      </c>
      <c r="E1247" s="50">
        <v>40</v>
      </c>
      <c r="F1247" s="49">
        <v>32</v>
      </c>
      <c r="G1247" s="27"/>
      <c r="H1247" s="12"/>
      <c r="I1247" s="12"/>
      <c r="J1247" s="12"/>
      <c r="K1247" s="100"/>
      <c r="L1247" s="101"/>
      <c r="M1247" s="102"/>
      <c r="N1247" s="103"/>
      <c r="O1247" s="104"/>
      <c r="P1247" s="81">
        <f>ROUND(N1247*L1247,2)</f>
        <v>0</v>
      </c>
      <c r="Q1247" s="81">
        <f t="shared" si="347"/>
        <v>0</v>
      </c>
      <c r="R1247" s="81">
        <f>ROUND(M1247*N1247,2)</f>
        <v>0</v>
      </c>
      <c r="S1247" s="81">
        <f t="shared" si="348"/>
        <v>0</v>
      </c>
      <c r="U1247" s="204"/>
      <c r="V1247" s="205"/>
      <c r="W1247" s="205"/>
      <c r="X1247" s="205"/>
    </row>
    <row r="1248" spans="1:25" ht="26.25" thickBot="1">
      <c r="A1248" s="126" t="s">
        <v>25</v>
      </c>
      <c r="B1248" s="28" t="s">
        <v>229</v>
      </c>
      <c r="C1248" s="48" t="s">
        <v>36</v>
      </c>
      <c r="D1248" s="49">
        <v>4</v>
      </c>
      <c r="E1248" s="50">
        <v>10</v>
      </c>
      <c r="F1248" s="49">
        <v>8</v>
      </c>
      <c r="G1248" s="27"/>
      <c r="H1248" s="12"/>
      <c r="I1248" s="12"/>
      <c r="J1248" s="12"/>
      <c r="K1248" s="100"/>
      <c r="L1248" s="101"/>
      <c r="M1248" s="102"/>
      <c r="N1248" s="103"/>
      <c r="O1248" s="104"/>
      <c r="P1248" s="81">
        <f>ROUND(N1248*L1248,2)</f>
        <v>0</v>
      </c>
      <c r="Q1248" s="81">
        <f t="shared" si="347"/>
        <v>0</v>
      </c>
      <c r="R1248" s="81">
        <f>ROUND(M1248*N1248,2)</f>
        <v>0</v>
      </c>
      <c r="S1248" s="81">
        <f t="shared" si="348"/>
        <v>0</v>
      </c>
      <c r="U1248" s="204"/>
      <c r="V1248" s="205"/>
      <c r="W1248" s="205"/>
      <c r="X1248" s="205"/>
    </row>
    <row r="1249" spans="1:25" ht="15.75" thickBot="1">
      <c r="A1249" s="125"/>
      <c r="B1249" s="117"/>
      <c r="C1249" s="13"/>
      <c r="D1249" s="13"/>
      <c r="E1249" s="13"/>
      <c r="F1249" s="13"/>
      <c r="G1249" s="14"/>
      <c r="H1249" s="14"/>
      <c r="I1249" s="14"/>
      <c r="J1249" s="14"/>
      <c r="K1249" s="13"/>
      <c r="L1249" s="13"/>
      <c r="M1249" s="13"/>
      <c r="N1249" s="14"/>
      <c r="O1249" s="15" t="s">
        <v>18</v>
      </c>
      <c r="P1249" s="82">
        <f>SUM(P1246:P1248)</f>
        <v>0</v>
      </c>
      <c r="Q1249" s="82">
        <f>SUM(Q1246:Q1248)</f>
        <v>0</v>
      </c>
      <c r="R1249" s="82">
        <f>SUM(R1246:R1248)</f>
        <v>0</v>
      </c>
      <c r="S1249" s="83">
        <f>SUM(S1246:S1248)</f>
        <v>0</v>
      </c>
      <c r="U1249" s="209"/>
      <c r="V1249" s="210"/>
      <c r="W1249" s="210"/>
      <c r="X1249" s="210"/>
    </row>
    <row r="1250" spans="1:25" ht="15.75" customHeight="1" thickBot="1">
      <c r="A1250" s="9"/>
      <c r="B1250" s="235" t="s">
        <v>348</v>
      </c>
      <c r="C1250" s="235"/>
      <c r="D1250" s="235"/>
      <c r="E1250" s="235"/>
      <c r="F1250" s="235"/>
      <c r="G1250" s="235"/>
      <c r="H1250" s="235"/>
      <c r="I1250" s="235"/>
      <c r="J1250" s="235"/>
      <c r="K1250" s="235"/>
      <c r="L1250" s="235"/>
      <c r="M1250" s="235"/>
      <c r="N1250" s="16"/>
      <c r="O1250" s="17"/>
      <c r="P1250" s="51"/>
      <c r="Q1250" s="51"/>
      <c r="R1250" s="51"/>
      <c r="S1250" s="51"/>
    </row>
    <row r="1251" spans="1:25" ht="15.75" thickBot="1">
      <c r="A1251" s="9"/>
      <c r="B1251" s="235"/>
      <c r="C1251" s="235"/>
      <c r="D1251" s="235"/>
      <c r="E1251" s="235"/>
      <c r="F1251" s="235"/>
      <c r="G1251" s="235"/>
      <c r="H1251" s="235"/>
      <c r="I1251" s="235"/>
      <c r="J1251" s="235"/>
      <c r="K1251" s="235"/>
      <c r="L1251" s="235"/>
      <c r="M1251" s="235"/>
      <c r="N1251" s="16"/>
      <c r="O1251" s="13"/>
      <c r="P1251" s="84"/>
      <c r="Q1251" s="85" t="s">
        <v>24</v>
      </c>
      <c r="R1251" s="86">
        <v>69</v>
      </c>
      <c r="S1251" s="87"/>
    </row>
    <row r="1252" spans="1:25" ht="39" thickBot="1">
      <c r="A1252" s="9"/>
      <c r="B1252" s="235"/>
      <c r="C1252" s="235"/>
      <c r="D1252" s="235"/>
      <c r="E1252" s="235"/>
      <c r="F1252" s="235"/>
      <c r="G1252" s="235"/>
      <c r="H1252" s="235"/>
      <c r="I1252" s="235"/>
      <c r="J1252" s="235"/>
      <c r="K1252" s="235"/>
      <c r="L1252" s="235"/>
      <c r="M1252" s="235"/>
      <c r="N1252" s="16"/>
      <c r="O1252" s="13"/>
      <c r="P1252" s="88" t="s">
        <v>19</v>
      </c>
      <c r="Q1252" s="88" t="s">
        <v>20</v>
      </c>
      <c r="R1252" s="89" t="s">
        <v>13</v>
      </c>
      <c r="S1252" s="88" t="s">
        <v>21</v>
      </c>
    </row>
    <row r="1253" spans="1:25" ht="15.75" thickBot="1">
      <c r="A1253" s="9"/>
      <c r="B1253" s="235"/>
      <c r="C1253" s="235"/>
      <c r="D1253" s="235"/>
      <c r="E1253" s="235"/>
      <c r="F1253" s="235"/>
      <c r="G1253" s="235"/>
      <c r="H1253" s="235"/>
      <c r="I1253" s="235"/>
      <c r="J1253" s="235"/>
      <c r="K1253" s="235"/>
      <c r="L1253" s="235"/>
      <c r="M1253" s="235"/>
      <c r="N1253" s="16"/>
      <c r="O1253" s="13"/>
      <c r="P1253" s="90">
        <f>P1249</f>
        <v>0</v>
      </c>
      <c r="Q1253" s="69">
        <f>Q1249</f>
        <v>0</v>
      </c>
      <c r="R1253" s="69">
        <f>R1249</f>
        <v>0</v>
      </c>
      <c r="S1253" s="70">
        <f>S1249</f>
        <v>0</v>
      </c>
    </row>
    <row r="1254" spans="1:25">
      <c r="P1254" s="52"/>
      <c r="Q1254" s="52"/>
      <c r="R1254" s="52"/>
      <c r="S1254" s="52"/>
    </row>
    <row r="1255" spans="1:25">
      <c r="P1255" s="52"/>
      <c r="Q1255" s="52"/>
      <c r="R1255" s="52"/>
      <c r="S1255" s="52"/>
    </row>
    <row r="1256" spans="1:25">
      <c r="P1256" s="52"/>
      <c r="Q1256" s="52"/>
      <c r="R1256" s="52"/>
      <c r="S1256" s="52"/>
    </row>
    <row r="1257" spans="1:25">
      <c r="P1257" s="52"/>
      <c r="Q1257" s="52"/>
      <c r="R1257" s="52"/>
      <c r="S1257" s="52"/>
    </row>
    <row r="1258" spans="1:25" s="1" customFormat="1">
      <c r="A1258" s="115"/>
      <c r="B1258" s="115"/>
      <c r="C1258" s="72"/>
      <c r="D1258" s="73" t="s">
        <v>22</v>
      </c>
      <c r="E1258" s="73"/>
      <c r="F1258" s="74"/>
      <c r="G1258" s="115"/>
      <c r="H1258" s="115"/>
      <c r="I1258" s="115"/>
      <c r="J1258" s="115"/>
      <c r="K1258" s="2"/>
      <c r="L1258" s="3"/>
      <c r="M1258" s="4" t="s">
        <v>23</v>
      </c>
      <c r="N1258" s="3"/>
      <c r="O1258" s="5"/>
      <c r="P1258" s="91"/>
      <c r="Q1258" s="91"/>
      <c r="R1258" s="91"/>
      <c r="S1258" s="91"/>
      <c r="U1258" s="204"/>
      <c r="V1258" s="205"/>
      <c r="W1258" s="205"/>
      <c r="X1258" s="205"/>
      <c r="Y1258" s="205"/>
    </row>
    <row r="1259" spans="1:25" ht="52.5" customHeight="1" thickBot="1">
      <c r="A1259" s="123" t="s">
        <v>0</v>
      </c>
      <c r="B1259" s="116" t="s">
        <v>1</v>
      </c>
      <c r="C1259" s="75" t="s">
        <v>2</v>
      </c>
      <c r="D1259" s="76" t="s">
        <v>3</v>
      </c>
      <c r="E1259" s="76" t="s">
        <v>4</v>
      </c>
      <c r="F1259" s="77" t="s">
        <v>5</v>
      </c>
      <c r="G1259" s="123" t="s">
        <v>6</v>
      </c>
      <c r="H1259" s="131" t="s">
        <v>648</v>
      </c>
      <c r="I1259" s="132" t="s">
        <v>7</v>
      </c>
      <c r="J1259" s="132" t="s">
        <v>8</v>
      </c>
      <c r="K1259" s="6" t="s">
        <v>632</v>
      </c>
      <c r="L1259" s="7" t="s">
        <v>630</v>
      </c>
      <c r="M1259" s="7" t="s">
        <v>631</v>
      </c>
      <c r="N1259" s="8" t="s">
        <v>9</v>
      </c>
      <c r="O1259" s="6" t="s">
        <v>10</v>
      </c>
      <c r="P1259" s="78" t="s">
        <v>11</v>
      </c>
      <c r="Q1259" s="78" t="s">
        <v>12</v>
      </c>
      <c r="R1259" s="79" t="s">
        <v>13</v>
      </c>
      <c r="S1259" s="79" t="s">
        <v>14</v>
      </c>
      <c r="T1259" s="9"/>
      <c r="U1259" s="211"/>
    </row>
    <row r="1260" spans="1:25" ht="15.75" thickBot="1">
      <c r="A1260" s="59" t="s">
        <v>24</v>
      </c>
      <c r="B1260" s="60">
        <v>70</v>
      </c>
      <c r="C1260" s="11"/>
      <c r="D1260" s="11"/>
      <c r="E1260" s="11"/>
      <c r="F1260" s="11"/>
      <c r="G1260" s="62"/>
      <c r="H1260" s="62"/>
      <c r="I1260" s="62"/>
      <c r="J1260" s="62"/>
      <c r="K1260" s="11"/>
      <c r="L1260" s="11"/>
      <c r="M1260" s="11"/>
      <c r="N1260" s="11"/>
      <c r="O1260" s="11"/>
      <c r="P1260" s="47"/>
      <c r="Q1260" s="47"/>
      <c r="R1260" s="47"/>
      <c r="S1260" s="80"/>
    </row>
    <row r="1261" spans="1:25" ht="89.25">
      <c r="A1261" s="126" t="s">
        <v>15</v>
      </c>
      <c r="B1261" s="28" t="s">
        <v>230</v>
      </c>
      <c r="C1261" s="48" t="s">
        <v>36</v>
      </c>
      <c r="D1261" s="49">
        <v>1</v>
      </c>
      <c r="E1261" s="50">
        <v>2</v>
      </c>
      <c r="F1261" s="49">
        <v>2</v>
      </c>
      <c r="G1261" s="27"/>
      <c r="H1261" s="12"/>
      <c r="I1261" s="12"/>
      <c r="J1261" s="12"/>
      <c r="K1261" s="100"/>
      <c r="L1261" s="101"/>
      <c r="M1261" s="102"/>
      <c r="N1261" s="103"/>
      <c r="O1261" s="104"/>
      <c r="P1261" s="81">
        <f>ROUND(N1261*L1261,2)</f>
        <v>0</v>
      </c>
      <c r="Q1261" s="81">
        <f t="shared" ref="Q1261:Q1262" si="349">ROUND(P1261+P1261*O1261,2)</f>
        <v>0</v>
      </c>
      <c r="R1261" s="81">
        <f>ROUND(M1261*N1261,2)</f>
        <v>0</v>
      </c>
      <c r="S1261" s="81">
        <f t="shared" ref="S1261:S1262" si="350">ROUND(R1261+R1261*O1261,2)</f>
        <v>0</v>
      </c>
      <c r="U1261" s="204"/>
      <c r="V1261" s="205"/>
      <c r="W1261" s="205"/>
      <c r="X1261" s="205"/>
    </row>
    <row r="1262" spans="1:25" ht="155.25" customHeight="1" thickBot="1">
      <c r="A1262" s="126" t="s">
        <v>17</v>
      </c>
      <c r="B1262" s="28" t="s">
        <v>231</v>
      </c>
      <c r="C1262" s="48" t="s">
        <v>36</v>
      </c>
      <c r="D1262" s="49">
        <v>1</v>
      </c>
      <c r="E1262" s="50">
        <v>4</v>
      </c>
      <c r="F1262" s="49">
        <v>3</v>
      </c>
      <c r="G1262" s="27"/>
      <c r="H1262" s="12"/>
      <c r="I1262" s="12"/>
      <c r="J1262" s="12"/>
      <c r="K1262" s="100"/>
      <c r="L1262" s="101"/>
      <c r="M1262" s="102"/>
      <c r="N1262" s="103"/>
      <c r="O1262" s="104"/>
      <c r="P1262" s="81">
        <f>ROUND(N1262*L1262,2)</f>
        <v>0</v>
      </c>
      <c r="Q1262" s="81">
        <f t="shared" si="349"/>
        <v>0</v>
      </c>
      <c r="R1262" s="81">
        <f>ROUND(M1262*N1262,2)</f>
        <v>0</v>
      </c>
      <c r="S1262" s="81">
        <f t="shared" si="350"/>
        <v>0</v>
      </c>
      <c r="U1262" s="204"/>
      <c r="V1262" s="205"/>
      <c r="W1262" s="205"/>
      <c r="X1262" s="205"/>
    </row>
    <row r="1263" spans="1:25" ht="15.75" thickBot="1">
      <c r="A1263" s="125"/>
      <c r="B1263" s="117"/>
      <c r="C1263" s="13"/>
      <c r="D1263" s="13"/>
      <c r="E1263" s="13"/>
      <c r="F1263" s="13"/>
      <c r="G1263" s="14"/>
      <c r="H1263" s="14"/>
      <c r="I1263" s="14"/>
      <c r="J1263" s="14"/>
      <c r="K1263" s="13"/>
      <c r="L1263" s="13"/>
      <c r="M1263" s="13"/>
      <c r="N1263" s="14"/>
      <c r="O1263" s="15" t="s">
        <v>18</v>
      </c>
      <c r="P1263" s="82">
        <f>SUM(P1261:P1262)</f>
        <v>0</v>
      </c>
      <c r="Q1263" s="82">
        <f>SUM(Q1261:Q1262)</f>
        <v>0</v>
      </c>
      <c r="R1263" s="82">
        <f>SUM(R1261:R1262)</f>
        <v>0</v>
      </c>
      <c r="S1263" s="83">
        <f>SUM(S1261:S1262)</f>
        <v>0</v>
      </c>
      <c r="U1263" s="209"/>
      <c r="V1263" s="210"/>
      <c r="W1263" s="210"/>
      <c r="X1263" s="210"/>
    </row>
    <row r="1264" spans="1:25" ht="15.75" customHeight="1" thickBot="1">
      <c r="A1264" s="9"/>
      <c r="B1264" s="235" t="s">
        <v>348</v>
      </c>
      <c r="C1264" s="235"/>
      <c r="D1264" s="235"/>
      <c r="E1264" s="235"/>
      <c r="F1264" s="235"/>
      <c r="G1264" s="235"/>
      <c r="H1264" s="235"/>
      <c r="I1264" s="235"/>
      <c r="J1264" s="235"/>
      <c r="K1264" s="235"/>
      <c r="L1264" s="235"/>
      <c r="M1264" s="235"/>
      <c r="N1264" s="16"/>
      <c r="O1264" s="17"/>
      <c r="P1264" s="51"/>
      <c r="Q1264" s="51"/>
      <c r="R1264" s="51"/>
      <c r="S1264" s="51"/>
    </row>
    <row r="1265" spans="1:25" ht="15.75" thickBot="1">
      <c r="A1265" s="9"/>
      <c r="B1265" s="235"/>
      <c r="C1265" s="235"/>
      <c r="D1265" s="235"/>
      <c r="E1265" s="235"/>
      <c r="F1265" s="235"/>
      <c r="G1265" s="235"/>
      <c r="H1265" s="235"/>
      <c r="I1265" s="235"/>
      <c r="J1265" s="235"/>
      <c r="K1265" s="235"/>
      <c r="L1265" s="235"/>
      <c r="M1265" s="235"/>
      <c r="N1265" s="16"/>
      <c r="O1265" s="13"/>
      <c r="P1265" s="84"/>
      <c r="Q1265" s="85" t="s">
        <v>24</v>
      </c>
      <c r="R1265" s="86">
        <v>70</v>
      </c>
      <c r="S1265" s="87"/>
    </row>
    <row r="1266" spans="1:25" ht="39" thickBot="1">
      <c r="A1266" s="9"/>
      <c r="B1266" s="235"/>
      <c r="C1266" s="235"/>
      <c r="D1266" s="235"/>
      <c r="E1266" s="235"/>
      <c r="F1266" s="235"/>
      <c r="G1266" s="235"/>
      <c r="H1266" s="235"/>
      <c r="I1266" s="235"/>
      <c r="J1266" s="235"/>
      <c r="K1266" s="235"/>
      <c r="L1266" s="235"/>
      <c r="M1266" s="235"/>
      <c r="N1266" s="16"/>
      <c r="O1266" s="13"/>
      <c r="P1266" s="88" t="s">
        <v>19</v>
      </c>
      <c r="Q1266" s="88" t="s">
        <v>20</v>
      </c>
      <c r="R1266" s="89" t="s">
        <v>13</v>
      </c>
      <c r="S1266" s="88" t="s">
        <v>21</v>
      </c>
    </row>
    <row r="1267" spans="1:25" ht="15.75" thickBot="1">
      <c r="A1267" s="9"/>
      <c r="B1267" s="235"/>
      <c r="C1267" s="235"/>
      <c r="D1267" s="235"/>
      <c r="E1267" s="235"/>
      <c r="F1267" s="235"/>
      <c r="G1267" s="235"/>
      <c r="H1267" s="235"/>
      <c r="I1267" s="235"/>
      <c r="J1267" s="235"/>
      <c r="K1267" s="235"/>
      <c r="L1267" s="235"/>
      <c r="M1267" s="235"/>
      <c r="N1267" s="16"/>
      <c r="O1267" s="13"/>
      <c r="P1267" s="90">
        <f>P1263</f>
        <v>0</v>
      </c>
      <c r="Q1267" s="69">
        <f>Q1263</f>
        <v>0</v>
      </c>
      <c r="R1267" s="69">
        <f>R1263</f>
        <v>0</v>
      </c>
      <c r="S1267" s="70">
        <f>S1263</f>
        <v>0</v>
      </c>
    </row>
    <row r="1268" spans="1:25">
      <c r="P1268" s="52"/>
      <c r="Q1268" s="52"/>
      <c r="R1268" s="52"/>
      <c r="S1268" s="52"/>
    </row>
    <row r="1269" spans="1:25">
      <c r="P1269" s="52"/>
      <c r="Q1269" s="52"/>
      <c r="R1269" s="52"/>
      <c r="S1269" s="52"/>
    </row>
    <row r="1270" spans="1:25">
      <c r="P1270" s="52"/>
      <c r="Q1270" s="52"/>
      <c r="R1270" s="52"/>
      <c r="S1270" s="52"/>
    </row>
    <row r="1271" spans="1:25">
      <c r="P1271" s="52"/>
      <c r="Q1271" s="52"/>
      <c r="R1271" s="52"/>
      <c r="S1271" s="52"/>
    </row>
    <row r="1272" spans="1:25" s="1" customFormat="1">
      <c r="A1272" s="115"/>
      <c r="B1272" s="115"/>
      <c r="C1272" s="72"/>
      <c r="D1272" s="73" t="s">
        <v>22</v>
      </c>
      <c r="E1272" s="73"/>
      <c r="F1272" s="74"/>
      <c r="G1272" s="115"/>
      <c r="H1272" s="115"/>
      <c r="I1272" s="115"/>
      <c r="J1272" s="115"/>
      <c r="K1272" s="2"/>
      <c r="L1272" s="3"/>
      <c r="M1272" s="4" t="s">
        <v>23</v>
      </c>
      <c r="N1272" s="3"/>
      <c r="O1272" s="5"/>
      <c r="P1272" s="91"/>
      <c r="Q1272" s="91"/>
      <c r="R1272" s="91"/>
      <c r="S1272" s="91"/>
      <c r="U1272" s="204"/>
      <c r="V1272" s="205"/>
      <c r="W1272" s="205"/>
      <c r="X1272" s="205"/>
      <c r="Y1272" s="205"/>
    </row>
    <row r="1273" spans="1:25" ht="57" customHeight="1" thickBot="1">
      <c r="A1273" s="123" t="s">
        <v>0</v>
      </c>
      <c r="B1273" s="116" t="s">
        <v>1</v>
      </c>
      <c r="C1273" s="75" t="s">
        <v>2</v>
      </c>
      <c r="D1273" s="76" t="s">
        <v>3</v>
      </c>
      <c r="E1273" s="76" t="s">
        <v>4</v>
      </c>
      <c r="F1273" s="77" t="s">
        <v>5</v>
      </c>
      <c r="G1273" s="123" t="s">
        <v>6</v>
      </c>
      <c r="H1273" s="131" t="s">
        <v>648</v>
      </c>
      <c r="I1273" s="132" t="s">
        <v>7</v>
      </c>
      <c r="J1273" s="132" t="s">
        <v>8</v>
      </c>
      <c r="K1273" s="6" t="s">
        <v>632</v>
      </c>
      <c r="L1273" s="7" t="s">
        <v>630</v>
      </c>
      <c r="M1273" s="7" t="s">
        <v>631</v>
      </c>
      <c r="N1273" s="8" t="s">
        <v>9</v>
      </c>
      <c r="O1273" s="6" t="s">
        <v>10</v>
      </c>
      <c r="P1273" s="78" t="s">
        <v>11</v>
      </c>
      <c r="Q1273" s="78" t="s">
        <v>12</v>
      </c>
      <c r="R1273" s="79" t="s">
        <v>13</v>
      </c>
      <c r="S1273" s="79" t="s">
        <v>14</v>
      </c>
      <c r="T1273" s="9"/>
      <c r="U1273" s="211"/>
    </row>
    <row r="1274" spans="1:25" ht="15.75" thickBot="1">
      <c r="A1274" s="59" t="s">
        <v>24</v>
      </c>
      <c r="B1274" s="60">
        <v>71</v>
      </c>
      <c r="C1274" s="11"/>
      <c r="D1274" s="11"/>
      <c r="E1274" s="11"/>
      <c r="F1274" s="11"/>
      <c r="G1274" s="62"/>
      <c r="H1274" s="62"/>
      <c r="I1274" s="62"/>
      <c r="J1274" s="62"/>
      <c r="K1274" s="11"/>
      <c r="L1274" s="11"/>
      <c r="M1274" s="11"/>
      <c r="N1274" s="11"/>
      <c r="O1274" s="11"/>
      <c r="P1274" s="47"/>
      <c r="Q1274" s="47"/>
      <c r="R1274" s="47"/>
      <c r="S1274" s="80"/>
    </row>
    <row r="1275" spans="1:25" ht="63.75">
      <c r="A1275" s="126" t="s">
        <v>15</v>
      </c>
      <c r="B1275" s="28" t="s">
        <v>232</v>
      </c>
      <c r="C1275" s="48" t="s">
        <v>36</v>
      </c>
      <c r="D1275" s="49">
        <v>2</v>
      </c>
      <c r="E1275" s="50">
        <v>5</v>
      </c>
      <c r="F1275" s="49">
        <v>4</v>
      </c>
      <c r="G1275" s="27"/>
      <c r="H1275" s="12"/>
      <c r="I1275" s="12"/>
      <c r="J1275" s="12"/>
      <c r="K1275" s="100"/>
      <c r="L1275" s="101"/>
      <c r="M1275" s="102"/>
      <c r="N1275" s="103"/>
      <c r="O1275" s="104"/>
      <c r="P1275" s="81">
        <f>ROUND(N1275*L1275,2)</f>
        <v>0</v>
      </c>
      <c r="Q1275" s="81">
        <f t="shared" ref="Q1275:Q1276" si="351">ROUND(P1275+P1275*O1275,2)</f>
        <v>0</v>
      </c>
      <c r="R1275" s="81">
        <f>ROUND(M1275*N1275,2)</f>
        <v>0</v>
      </c>
      <c r="S1275" s="81">
        <f t="shared" ref="S1275:S1276" si="352">ROUND(R1275+R1275*O1275,2)</f>
        <v>0</v>
      </c>
      <c r="U1275" s="204"/>
      <c r="V1275" s="205"/>
      <c r="W1275" s="205"/>
      <c r="X1275" s="205"/>
    </row>
    <row r="1276" spans="1:25">
      <c r="A1276" s="126" t="s">
        <v>17</v>
      </c>
      <c r="B1276" s="28" t="s">
        <v>233</v>
      </c>
      <c r="C1276" s="48" t="s">
        <v>36</v>
      </c>
      <c r="D1276" s="49">
        <v>4</v>
      </c>
      <c r="E1276" s="50">
        <v>10</v>
      </c>
      <c r="F1276" s="49">
        <v>8</v>
      </c>
      <c r="G1276" s="27"/>
      <c r="H1276" s="12"/>
      <c r="I1276" s="12"/>
      <c r="J1276" s="12"/>
      <c r="K1276" s="100"/>
      <c r="L1276" s="101"/>
      <c r="M1276" s="102"/>
      <c r="N1276" s="103"/>
      <c r="O1276" s="104"/>
      <c r="P1276" s="81">
        <f>ROUND(N1276*L1276,2)</f>
        <v>0</v>
      </c>
      <c r="Q1276" s="81">
        <f t="shared" si="351"/>
        <v>0</v>
      </c>
      <c r="R1276" s="81">
        <f>ROUND(M1276*N1276,2)</f>
        <v>0</v>
      </c>
      <c r="S1276" s="81">
        <f t="shared" si="352"/>
        <v>0</v>
      </c>
      <c r="U1276" s="204"/>
      <c r="V1276" s="205"/>
      <c r="W1276" s="205"/>
      <c r="X1276" s="205"/>
    </row>
    <row r="1277" spans="1:25">
      <c r="A1277" s="126" t="s">
        <v>25</v>
      </c>
      <c r="B1277" s="28" t="s">
        <v>234</v>
      </c>
      <c r="C1277" s="48" t="s">
        <v>16</v>
      </c>
      <c r="D1277" s="49">
        <v>400</v>
      </c>
      <c r="E1277" s="50">
        <v>1000</v>
      </c>
      <c r="F1277" s="49">
        <v>800</v>
      </c>
      <c r="G1277" s="27"/>
      <c r="H1277" s="12"/>
      <c r="I1277" s="12"/>
      <c r="J1277" s="12"/>
      <c r="K1277" s="100"/>
      <c r="L1277" s="101"/>
      <c r="M1277" s="102"/>
      <c r="N1277" s="103"/>
      <c r="O1277" s="104"/>
      <c r="P1277" s="81">
        <f>ROUND(N1277*L1277,2)</f>
        <v>0</v>
      </c>
      <c r="Q1277" s="81">
        <f t="shared" ref="Q1277:Q1278" si="353">ROUND(P1277+P1277*O1277,2)</f>
        <v>0</v>
      </c>
      <c r="R1277" s="81">
        <f>ROUND(M1277*N1277,2)</f>
        <v>0</v>
      </c>
      <c r="S1277" s="81">
        <f t="shared" ref="S1277:S1278" si="354">ROUND(R1277+R1277*O1277,2)</f>
        <v>0</v>
      </c>
      <c r="U1277" s="204"/>
      <c r="V1277" s="205"/>
      <c r="W1277" s="205"/>
      <c r="X1277" s="205"/>
    </row>
    <row r="1278" spans="1:25">
      <c r="A1278" s="126" t="s">
        <v>29</v>
      </c>
      <c r="B1278" s="28" t="s">
        <v>235</v>
      </c>
      <c r="C1278" s="48" t="s">
        <v>16</v>
      </c>
      <c r="D1278" s="49">
        <v>120</v>
      </c>
      <c r="E1278" s="50">
        <v>300</v>
      </c>
      <c r="F1278" s="49">
        <v>240</v>
      </c>
      <c r="G1278" s="27"/>
      <c r="H1278" s="12"/>
      <c r="I1278" s="12"/>
      <c r="J1278" s="12"/>
      <c r="K1278" s="100"/>
      <c r="L1278" s="101"/>
      <c r="M1278" s="102"/>
      <c r="N1278" s="103"/>
      <c r="O1278" s="104"/>
      <c r="P1278" s="81">
        <f>ROUND(N1278*L1278,2)</f>
        <v>0</v>
      </c>
      <c r="Q1278" s="81">
        <f t="shared" si="353"/>
        <v>0</v>
      </c>
      <c r="R1278" s="81">
        <f>ROUND(M1278*N1278,2)</f>
        <v>0</v>
      </c>
      <c r="S1278" s="81">
        <f t="shared" si="354"/>
        <v>0</v>
      </c>
      <c r="U1278" s="204"/>
      <c r="V1278" s="205"/>
      <c r="W1278" s="205"/>
      <c r="X1278" s="205"/>
    </row>
    <row r="1279" spans="1:25" ht="40.5" customHeight="1" thickBot="1">
      <c r="A1279" s="126" t="s">
        <v>30</v>
      </c>
      <c r="B1279" s="28" t="s">
        <v>236</v>
      </c>
      <c r="C1279" s="48" t="s">
        <v>16</v>
      </c>
      <c r="D1279" s="49">
        <v>8</v>
      </c>
      <c r="E1279" s="50">
        <v>20</v>
      </c>
      <c r="F1279" s="49">
        <v>16</v>
      </c>
      <c r="G1279" s="27"/>
      <c r="H1279" s="12"/>
      <c r="I1279" s="12"/>
      <c r="J1279" s="12"/>
      <c r="K1279" s="100"/>
      <c r="L1279" s="101"/>
      <c r="M1279" s="102"/>
      <c r="N1279" s="103"/>
      <c r="O1279" s="104"/>
      <c r="P1279" s="81">
        <f>ROUND(N1279*L1279,2)</f>
        <v>0</v>
      </c>
      <c r="Q1279" s="81">
        <f t="shared" ref="Q1279" si="355">ROUND(P1279+P1279*O1279,2)</f>
        <v>0</v>
      </c>
      <c r="R1279" s="81">
        <f>ROUND(M1279*N1279,2)</f>
        <v>0</v>
      </c>
      <c r="S1279" s="81">
        <f t="shared" ref="S1279" si="356">ROUND(R1279+R1279*O1279,2)</f>
        <v>0</v>
      </c>
      <c r="U1279" s="204"/>
      <c r="V1279" s="205"/>
      <c r="W1279" s="205"/>
      <c r="X1279" s="205"/>
    </row>
    <row r="1280" spans="1:25" ht="15.75" thickBot="1">
      <c r="A1280" s="125"/>
      <c r="B1280" s="117"/>
      <c r="C1280" s="13"/>
      <c r="D1280" s="13"/>
      <c r="E1280" s="13"/>
      <c r="F1280" s="13"/>
      <c r="G1280" s="14"/>
      <c r="H1280" s="14"/>
      <c r="I1280" s="14"/>
      <c r="J1280" s="14"/>
      <c r="K1280" s="13"/>
      <c r="L1280" s="13"/>
      <c r="M1280" s="13"/>
      <c r="N1280" s="14"/>
      <c r="O1280" s="15" t="s">
        <v>18</v>
      </c>
      <c r="P1280" s="82">
        <f>SUM(P1275:P1279)</f>
        <v>0</v>
      </c>
      <c r="Q1280" s="82">
        <f>SUM(Q1275:Q1279)</f>
        <v>0</v>
      </c>
      <c r="R1280" s="82">
        <f>SUM(R1275:R1279)</f>
        <v>0</v>
      </c>
      <c r="S1280" s="83">
        <f>SUM(S1275:S1279)</f>
        <v>0</v>
      </c>
      <c r="U1280" s="209"/>
      <c r="V1280" s="210"/>
      <c r="W1280" s="210"/>
      <c r="X1280" s="210"/>
    </row>
    <row r="1281" spans="1:25" ht="15.75" customHeight="1" thickBot="1">
      <c r="A1281" s="9"/>
      <c r="B1281" s="235" t="s">
        <v>348</v>
      </c>
      <c r="C1281" s="235"/>
      <c r="D1281" s="235"/>
      <c r="E1281" s="235"/>
      <c r="F1281" s="235"/>
      <c r="G1281" s="235"/>
      <c r="H1281" s="235"/>
      <c r="I1281" s="235"/>
      <c r="J1281" s="235"/>
      <c r="K1281" s="235"/>
      <c r="L1281" s="235"/>
      <c r="M1281" s="235"/>
      <c r="N1281" s="16"/>
      <c r="O1281" s="17"/>
      <c r="P1281" s="51"/>
      <c r="Q1281" s="51"/>
      <c r="R1281" s="51"/>
      <c r="S1281" s="51"/>
    </row>
    <row r="1282" spans="1:25" ht="15.75" thickBot="1">
      <c r="A1282" s="9"/>
      <c r="B1282" s="235"/>
      <c r="C1282" s="235"/>
      <c r="D1282" s="235"/>
      <c r="E1282" s="235"/>
      <c r="F1282" s="235"/>
      <c r="G1282" s="235"/>
      <c r="H1282" s="235"/>
      <c r="I1282" s="235"/>
      <c r="J1282" s="235"/>
      <c r="K1282" s="235"/>
      <c r="L1282" s="235"/>
      <c r="M1282" s="235"/>
      <c r="N1282" s="16"/>
      <c r="O1282" s="13"/>
      <c r="P1282" s="84"/>
      <c r="Q1282" s="85" t="s">
        <v>24</v>
      </c>
      <c r="R1282" s="86">
        <v>71</v>
      </c>
      <c r="S1282" s="87"/>
    </row>
    <row r="1283" spans="1:25" ht="39" thickBot="1">
      <c r="A1283" s="9"/>
      <c r="B1283" s="235"/>
      <c r="C1283" s="235"/>
      <c r="D1283" s="235"/>
      <c r="E1283" s="235"/>
      <c r="F1283" s="235"/>
      <c r="G1283" s="235"/>
      <c r="H1283" s="235"/>
      <c r="I1283" s="235"/>
      <c r="J1283" s="235"/>
      <c r="K1283" s="235"/>
      <c r="L1283" s="235"/>
      <c r="M1283" s="235"/>
      <c r="N1283" s="16"/>
      <c r="O1283" s="13"/>
      <c r="P1283" s="88" t="s">
        <v>19</v>
      </c>
      <c r="Q1283" s="88" t="s">
        <v>20</v>
      </c>
      <c r="R1283" s="89" t="s">
        <v>13</v>
      </c>
      <c r="S1283" s="88" t="s">
        <v>21</v>
      </c>
    </row>
    <row r="1284" spans="1:25" ht="15.75" thickBot="1">
      <c r="A1284" s="9"/>
      <c r="B1284" s="235"/>
      <c r="C1284" s="235"/>
      <c r="D1284" s="235"/>
      <c r="E1284" s="235"/>
      <c r="F1284" s="235"/>
      <c r="G1284" s="235"/>
      <c r="H1284" s="235"/>
      <c r="I1284" s="235"/>
      <c r="J1284" s="235"/>
      <c r="K1284" s="235"/>
      <c r="L1284" s="235"/>
      <c r="M1284" s="235"/>
      <c r="N1284" s="16"/>
      <c r="O1284" s="13"/>
      <c r="P1284" s="90">
        <f>P1280</f>
        <v>0</v>
      </c>
      <c r="Q1284" s="69">
        <f>Q1280</f>
        <v>0</v>
      </c>
      <c r="R1284" s="69">
        <f>R1280</f>
        <v>0</v>
      </c>
      <c r="S1284" s="70">
        <f>S1280</f>
        <v>0</v>
      </c>
    </row>
    <row r="1285" spans="1:25">
      <c r="P1285" s="52"/>
      <c r="Q1285" s="52"/>
      <c r="R1285" s="52"/>
      <c r="S1285" s="52"/>
    </row>
    <row r="1286" spans="1:25">
      <c r="P1286" s="52"/>
      <c r="Q1286" s="52"/>
      <c r="R1286" s="52"/>
      <c r="S1286" s="52"/>
    </row>
    <row r="1287" spans="1:25">
      <c r="P1287" s="52"/>
      <c r="Q1287" s="52"/>
      <c r="R1287" s="52"/>
      <c r="S1287" s="52"/>
    </row>
    <row r="1288" spans="1:25">
      <c r="P1288" s="52"/>
      <c r="Q1288" s="52"/>
      <c r="R1288" s="52"/>
      <c r="S1288" s="52"/>
    </row>
    <row r="1289" spans="1:25" s="1" customFormat="1">
      <c r="A1289" s="115"/>
      <c r="B1289" s="115"/>
      <c r="C1289" s="72"/>
      <c r="D1289" s="73" t="s">
        <v>22</v>
      </c>
      <c r="E1289" s="73"/>
      <c r="F1289" s="74"/>
      <c r="G1289" s="115"/>
      <c r="H1289" s="115"/>
      <c r="I1289" s="115"/>
      <c r="J1289" s="115"/>
      <c r="K1289" s="2"/>
      <c r="L1289" s="3"/>
      <c r="M1289" s="4" t="s">
        <v>23</v>
      </c>
      <c r="N1289" s="3"/>
      <c r="O1289" s="5"/>
      <c r="P1289" s="91"/>
      <c r="Q1289" s="91"/>
      <c r="R1289" s="91"/>
      <c r="S1289" s="91"/>
      <c r="U1289" s="204"/>
      <c r="V1289" s="205"/>
      <c r="W1289" s="205"/>
      <c r="X1289" s="205"/>
      <c r="Y1289" s="205"/>
    </row>
    <row r="1290" spans="1:25" ht="55.5" customHeight="1" thickBot="1">
      <c r="A1290" s="123" t="s">
        <v>0</v>
      </c>
      <c r="B1290" s="116" t="s">
        <v>1</v>
      </c>
      <c r="C1290" s="75" t="s">
        <v>2</v>
      </c>
      <c r="D1290" s="76" t="s">
        <v>3</v>
      </c>
      <c r="E1290" s="76" t="s">
        <v>4</v>
      </c>
      <c r="F1290" s="77" t="s">
        <v>5</v>
      </c>
      <c r="G1290" s="123" t="s">
        <v>6</v>
      </c>
      <c r="H1290" s="131" t="s">
        <v>648</v>
      </c>
      <c r="I1290" s="132" t="s">
        <v>7</v>
      </c>
      <c r="J1290" s="132" t="s">
        <v>8</v>
      </c>
      <c r="K1290" s="6" t="s">
        <v>632</v>
      </c>
      <c r="L1290" s="7" t="s">
        <v>630</v>
      </c>
      <c r="M1290" s="7" t="s">
        <v>631</v>
      </c>
      <c r="N1290" s="8" t="s">
        <v>9</v>
      </c>
      <c r="O1290" s="6" t="s">
        <v>10</v>
      </c>
      <c r="P1290" s="78" t="s">
        <v>11</v>
      </c>
      <c r="Q1290" s="78" t="s">
        <v>12</v>
      </c>
      <c r="R1290" s="79" t="s">
        <v>13</v>
      </c>
      <c r="S1290" s="79" t="s">
        <v>14</v>
      </c>
      <c r="T1290" s="9"/>
      <c r="U1290" s="211"/>
    </row>
    <row r="1291" spans="1:25" ht="15.75" thickBot="1">
      <c r="A1291" s="59" t="s">
        <v>24</v>
      </c>
      <c r="B1291" s="60">
        <v>72</v>
      </c>
      <c r="C1291" s="11"/>
      <c r="D1291" s="11"/>
      <c r="E1291" s="11"/>
      <c r="F1291" s="11"/>
      <c r="G1291" s="62"/>
      <c r="H1291" s="62"/>
      <c r="I1291" s="62"/>
      <c r="J1291" s="62"/>
      <c r="K1291" s="11"/>
      <c r="L1291" s="11"/>
      <c r="M1291" s="11"/>
      <c r="N1291" s="11"/>
      <c r="O1291" s="11"/>
      <c r="P1291" s="47"/>
      <c r="Q1291" s="47"/>
      <c r="R1291" s="47"/>
      <c r="S1291" s="80"/>
    </row>
    <row r="1292" spans="1:25" ht="39" thickBot="1">
      <c r="A1292" s="126" t="s">
        <v>15</v>
      </c>
      <c r="B1292" s="28" t="s">
        <v>361</v>
      </c>
      <c r="C1292" s="48" t="s">
        <v>16</v>
      </c>
      <c r="D1292" s="49">
        <v>1400</v>
      </c>
      <c r="E1292" s="50">
        <v>3500</v>
      </c>
      <c r="F1292" s="49">
        <v>2800</v>
      </c>
      <c r="G1292" s="27"/>
      <c r="H1292" s="12"/>
      <c r="I1292" s="12"/>
      <c r="J1292" s="12"/>
      <c r="K1292" s="100"/>
      <c r="L1292" s="101"/>
      <c r="M1292" s="102"/>
      <c r="N1292" s="103"/>
      <c r="O1292" s="104"/>
      <c r="P1292" s="81">
        <f>ROUND(N1292*L1292,2)</f>
        <v>0</v>
      </c>
      <c r="Q1292" s="81">
        <f t="shared" ref="Q1292" si="357">ROUND(P1292+P1292*O1292,2)</f>
        <v>0</v>
      </c>
      <c r="R1292" s="81">
        <f>ROUND(M1292*N1292,2)</f>
        <v>0</v>
      </c>
      <c r="S1292" s="81">
        <f t="shared" ref="S1292" si="358">ROUND(R1292+R1292*O1292,2)</f>
        <v>0</v>
      </c>
      <c r="U1292" s="204"/>
      <c r="V1292" s="205"/>
      <c r="W1292" s="205"/>
      <c r="X1292" s="205"/>
    </row>
    <row r="1293" spans="1:25" ht="15.75" thickBot="1">
      <c r="A1293" s="125"/>
      <c r="B1293" s="117"/>
      <c r="C1293" s="13"/>
      <c r="D1293" s="13"/>
      <c r="E1293" s="13"/>
      <c r="F1293" s="13"/>
      <c r="G1293" s="14"/>
      <c r="H1293" s="14"/>
      <c r="I1293" s="14"/>
      <c r="J1293" s="14"/>
      <c r="K1293" s="13"/>
      <c r="L1293" s="13"/>
      <c r="M1293" s="13"/>
      <c r="N1293" s="14"/>
      <c r="O1293" s="15" t="s">
        <v>18</v>
      </c>
      <c r="P1293" s="82">
        <f>SUM(P1292)</f>
        <v>0</v>
      </c>
      <c r="Q1293" s="82">
        <f>SUM(Q1292)</f>
        <v>0</v>
      </c>
      <c r="R1293" s="82">
        <f>SUM(R1292)</f>
        <v>0</v>
      </c>
      <c r="S1293" s="83">
        <f>SUM(S1292)</f>
        <v>0</v>
      </c>
      <c r="U1293" s="209"/>
      <c r="V1293" s="210"/>
      <c r="W1293" s="210"/>
      <c r="X1293" s="210"/>
    </row>
    <row r="1294" spans="1:25" ht="15.75" customHeight="1" thickBot="1">
      <c r="A1294" s="9"/>
      <c r="B1294" s="235" t="s">
        <v>348</v>
      </c>
      <c r="C1294" s="235"/>
      <c r="D1294" s="235"/>
      <c r="E1294" s="235"/>
      <c r="F1294" s="235"/>
      <c r="G1294" s="235"/>
      <c r="H1294" s="235"/>
      <c r="I1294" s="235"/>
      <c r="J1294" s="235"/>
      <c r="K1294" s="235"/>
      <c r="L1294" s="235"/>
      <c r="M1294" s="235"/>
      <c r="N1294" s="16"/>
      <c r="O1294" s="17"/>
      <c r="P1294" s="51"/>
      <c r="Q1294" s="51"/>
      <c r="R1294" s="51"/>
      <c r="S1294" s="51"/>
    </row>
    <row r="1295" spans="1:25" ht="15.75" thickBot="1">
      <c r="A1295" s="9"/>
      <c r="B1295" s="235"/>
      <c r="C1295" s="235"/>
      <c r="D1295" s="235"/>
      <c r="E1295" s="235"/>
      <c r="F1295" s="235"/>
      <c r="G1295" s="235"/>
      <c r="H1295" s="235"/>
      <c r="I1295" s="235"/>
      <c r="J1295" s="235"/>
      <c r="K1295" s="235"/>
      <c r="L1295" s="235"/>
      <c r="M1295" s="235"/>
      <c r="N1295" s="16"/>
      <c r="O1295" s="13"/>
      <c r="P1295" s="84"/>
      <c r="Q1295" s="85" t="s">
        <v>24</v>
      </c>
      <c r="R1295" s="86">
        <v>72</v>
      </c>
      <c r="S1295" s="87"/>
    </row>
    <row r="1296" spans="1:25" ht="39" thickBot="1">
      <c r="A1296" s="9"/>
      <c r="B1296" s="235"/>
      <c r="C1296" s="235"/>
      <c r="D1296" s="235"/>
      <c r="E1296" s="235"/>
      <c r="F1296" s="235"/>
      <c r="G1296" s="235"/>
      <c r="H1296" s="235"/>
      <c r="I1296" s="235"/>
      <c r="J1296" s="235"/>
      <c r="K1296" s="235"/>
      <c r="L1296" s="235"/>
      <c r="M1296" s="235"/>
      <c r="N1296" s="16"/>
      <c r="O1296" s="13"/>
      <c r="P1296" s="88" t="s">
        <v>19</v>
      </c>
      <c r="Q1296" s="88" t="s">
        <v>20</v>
      </c>
      <c r="R1296" s="89" t="s">
        <v>13</v>
      </c>
      <c r="S1296" s="88" t="s">
        <v>21</v>
      </c>
    </row>
    <row r="1297" spans="1:25" ht="15.75" thickBot="1">
      <c r="A1297" s="9"/>
      <c r="B1297" s="235"/>
      <c r="C1297" s="235"/>
      <c r="D1297" s="235"/>
      <c r="E1297" s="235"/>
      <c r="F1297" s="235"/>
      <c r="G1297" s="235"/>
      <c r="H1297" s="235"/>
      <c r="I1297" s="235"/>
      <c r="J1297" s="235"/>
      <c r="K1297" s="235"/>
      <c r="L1297" s="235"/>
      <c r="M1297" s="235"/>
      <c r="N1297" s="16"/>
      <c r="O1297" s="13"/>
      <c r="P1297" s="90">
        <f>P1293</f>
        <v>0</v>
      </c>
      <c r="Q1297" s="69">
        <f>Q1293</f>
        <v>0</v>
      </c>
      <c r="R1297" s="69">
        <f>R1293</f>
        <v>0</v>
      </c>
      <c r="S1297" s="70">
        <f>S1293</f>
        <v>0</v>
      </c>
    </row>
    <row r="1298" spans="1:25">
      <c r="P1298" s="52"/>
      <c r="Q1298" s="52"/>
      <c r="R1298" s="52"/>
      <c r="S1298" s="52"/>
    </row>
    <row r="1299" spans="1:25">
      <c r="P1299" s="52"/>
      <c r="Q1299" s="52"/>
      <c r="R1299" s="52"/>
      <c r="S1299" s="52"/>
    </row>
    <row r="1300" spans="1:25">
      <c r="P1300" s="52"/>
      <c r="Q1300" s="52"/>
      <c r="R1300" s="52"/>
      <c r="S1300" s="52"/>
    </row>
    <row r="1301" spans="1:25">
      <c r="P1301" s="52"/>
      <c r="Q1301" s="52"/>
      <c r="R1301" s="52"/>
      <c r="S1301" s="52"/>
    </row>
    <row r="1302" spans="1:25" s="1" customFormat="1">
      <c r="A1302" s="115"/>
      <c r="B1302" s="115"/>
      <c r="C1302" s="72"/>
      <c r="D1302" s="73" t="s">
        <v>22</v>
      </c>
      <c r="E1302" s="73"/>
      <c r="F1302" s="74"/>
      <c r="G1302" s="115"/>
      <c r="H1302" s="115"/>
      <c r="I1302" s="115"/>
      <c r="J1302" s="115"/>
      <c r="K1302" s="2"/>
      <c r="L1302" s="3"/>
      <c r="M1302" s="4" t="s">
        <v>23</v>
      </c>
      <c r="N1302" s="3"/>
      <c r="O1302" s="5"/>
      <c r="P1302" s="91"/>
      <c r="Q1302" s="91"/>
      <c r="R1302" s="91"/>
      <c r="S1302" s="91"/>
      <c r="U1302" s="204"/>
      <c r="V1302" s="205"/>
      <c r="W1302" s="205"/>
      <c r="X1302" s="205"/>
      <c r="Y1302" s="205"/>
    </row>
    <row r="1303" spans="1:25" ht="54" customHeight="1" thickBot="1">
      <c r="A1303" s="123" t="s">
        <v>0</v>
      </c>
      <c r="B1303" s="116" t="s">
        <v>1</v>
      </c>
      <c r="C1303" s="75" t="s">
        <v>2</v>
      </c>
      <c r="D1303" s="76" t="s">
        <v>3</v>
      </c>
      <c r="E1303" s="76" t="s">
        <v>4</v>
      </c>
      <c r="F1303" s="77" t="s">
        <v>5</v>
      </c>
      <c r="G1303" s="123" t="s">
        <v>6</v>
      </c>
      <c r="H1303" s="131" t="s">
        <v>648</v>
      </c>
      <c r="I1303" s="132" t="s">
        <v>7</v>
      </c>
      <c r="J1303" s="132" t="s">
        <v>8</v>
      </c>
      <c r="K1303" s="6" t="s">
        <v>632</v>
      </c>
      <c r="L1303" s="7" t="s">
        <v>630</v>
      </c>
      <c r="M1303" s="7" t="s">
        <v>631</v>
      </c>
      <c r="N1303" s="8" t="s">
        <v>9</v>
      </c>
      <c r="O1303" s="6" t="s">
        <v>10</v>
      </c>
      <c r="P1303" s="78" t="s">
        <v>11</v>
      </c>
      <c r="Q1303" s="78" t="s">
        <v>12</v>
      </c>
      <c r="R1303" s="79" t="s">
        <v>13</v>
      </c>
      <c r="S1303" s="79" t="s">
        <v>14</v>
      </c>
      <c r="T1303" s="9"/>
      <c r="U1303" s="211"/>
    </row>
    <row r="1304" spans="1:25" ht="15.75" thickBot="1">
      <c r="A1304" s="59" t="s">
        <v>24</v>
      </c>
      <c r="B1304" s="60">
        <v>73</v>
      </c>
      <c r="C1304" s="11"/>
      <c r="D1304" s="11"/>
      <c r="E1304" s="11"/>
      <c r="F1304" s="11"/>
      <c r="G1304" s="62"/>
      <c r="H1304" s="62"/>
      <c r="I1304" s="62"/>
      <c r="J1304" s="62"/>
      <c r="K1304" s="11"/>
      <c r="L1304" s="11"/>
      <c r="M1304" s="11"/>
      <c r="N1304" s="11"/>
      <c r="O1304" s="11"/>
      <c r="P1304" s="47"/>
      <c r="Q1304" s="47"/>
      <c r="R1304" s="47"/>
      <c r="S1304" s="80"/>
    </row>
    <row r="1305" spans="1:25" ht="25.5">
      <c r="A1305" s="126" t="s">
        <v>15</v>
      </c>
      <c r="B1305" s="28" t="s">
        <v>237</v>
      </c>
      <c r="C1305" s="20"/>
      <c r="D1305" s="21"/>
      <c r="E1305" s="22"/>
      <c r="F1305" s="21"/>
      <c r="G1305" s="23"/>
      <c r="H1305" s="20"/>
      <c r="I1305" s="20"/>
      <c r="J1305" s="20"/>
      <c r="K1305" s="20"/>
      <c r="L1305" s="22"/>
      <c r="M1305" s="21"/>
      <c r="N1305" s="24"/>
      <c r="O1305" s="25"/>
      <c r="P1305" s="92"/>
      <c r="Q1305" s="92"/>
      <c r="R1305" s="92"/>
      <c r="S1305" s="92"/>
    </row>
    <row r="1306" spans="1:25">
      <c r="A1306" s="192" t="s">
        <v>44</v>
      </c>
      <c r="B1306" s="28" t="s">
        <v>238</v>
      </c>
      <c r="C1306" s="153" t="s">
        <v>635</v>
      </c>
      <c r="D1306" s="49">
        <v>4</v>
      </c>
      <c r="E1306" s="50">
        <v>10</v>
      </c>
      <c r="F1306" s="49">
        <v>8</v>
      </c>
      <c r="G1306" s="27"/>
      <c r="H1306" s="12"/>
      <c r="I1306" s="12"/>
      <c r="J1306" s="12"/>
      <c r="K1306" s="100"/>
      <c r="L1306" s="101"/>
      <c r="M1306" s="102"/>
      <c r="N1306" s="103"/>
      <c r="O1306" s="104"/>
      <c r="P1306" s="81">
        <f t="shared" ref="P1306:P1311" si="359">ROUND(N1306*L1306,2)</f>
        <v>0</v>
      </c>
      <c r="Q1306" s="81">
        <f t="shared" ref="Q1306:Q1311" si="360">ROUND(P1306+P1306*O1306,2)</f>
        <v>0</v>
      </c>
      <c r="R1306" s="81">
        <f t="shared" ref="R1306:R1311" si="361">ROUND(M1306*N1306,2)</f>
        <v>0</v>
      </c>
      <c r="S1306" s="81">
        <f t="shared" ref="S1306:S1311" si="362">ROUND(R1306+R1306*O1306,2)</f>
        <v>0</v>
      </c>
      <c r="U1306" s="204"/>
      <c r="V1306" s="205"/>
      <c r="W1306" s="205"/>
      <c r="X1306" s="205"/>
    </row>
    <row r="1307" spans="1:25">
      <c r="A1307" s="192" t="s">
        <v>45</v>
      </c>
      <c r="B1307" s="28" t="s">
        <v>239</v>
      </c>
      <c r="C1307" s="153" t="s">
        <v>635</v>
      </c>
      <c r="D1307" s="49">
        <v>4</v>
      </c>
      <c r="E1307" s="50">
        <v>10</v>
      </c>
      <c r="F1307" s="49">
        <v>8</v>
      </c>
      <c r="G1307" s="27"/>
      <c r="H1307" s="12"/>
      <c r="I1307" s="12"/>
      <c r="J1307" s="12"/>
      <c r="K1307" s="100"/>
      <c r="L1307" s="101"/>
      <c r="M1307" s="102"/>
      <c r="N1307" s="103"/>
      <c r="O1307" s="104"/>
      <c r="P1307" s="81">
        <f t="shared" si="359"/>
        <v>0</v>
      </c>
      <c r="Q1307" s="81">
        <f t="shared" si="360"/>
        <v>0</v>
      </c>
      <c r="R1307" s="81">
        <f t="shared" si="361"/>
        <v>0</v>
      </c>
      <c r="S1307" s="81">
        <f t="shared" si="362"/>
        <v>0</v>
      </c>
      <c r="U1307" s="204"/>
      <c r="V1307" s="205"/>
      <c r="W1307" s="205"/>
      <c r="X1307" s="205"/>
    </row>
    <row r="1308" spans="1:25" ht="76.5">
      <c r="A1308" s="126" t="s">
        <v>17</v>
      </c>
      <c r="B1308" s="28" t="s">
        <v>240</v>
      </c>
      <c r="C1308" s="48" t="s">
        <v>16</v>
      </c>
      <c r="D1308" s="49">
        <v>40</v>
      </c>
      <c r="E1308" s="50">
        <v>100</v>
      </c>
      <c r="F1308" s="49">
        <v>80</v>
      </c>
      <c r="G1308" s="27"/>
      <c r="H1308" s="12"/>
      <c r="I1308" s="12"/>
      <c r="J1308" s="12"/>
      <c r="K1308" s="100"/>
      <c r="L1308" s="101"/>
      <c r="M1308" s="102"/>
      <c r="N1308" s="103"/>
      <c r="O1308" s="104"/>
      <c r="P1308" s="81">
        <f t="shared" si="359"/>
        <v>0</v>
      </c>
      <c r="Q1308" s="81">
        <f t="shared" si="360"/>
        <v>0</v>
      </c>
      <c r="R1308" s="81">
        <f t="shared" si="361"/>
        <v>0</v>
      </c>
      <c r="S1308" s="81">
        <f t="shared" si="362"/>
        <v>0</v>
      </c>
      <c r="U1308" s="204"/>
      <c r="V1308" s="205"/>
      <c r="W1308" s="205"/>
      <c r="X1308" s="205"/>
    </row>
    <row r="1309" spans="1:25" ht="78" customHeight="1">
      <c r="A1309" s="126" t="s">
        <v>25</v>
      </c>
      <c r="B1309" s="28" t="s">
        <v>241</v>
      </c>
      <c r="C1309" s="153" t="s">
        <v>16</v>
      </c>
      <c r="D1309" s="49">
        <v>80</v>
      </c>
      <c r="E1309" s="50">
        <v>200</v>
      </c>
      <c r="F1309" s="49">
        <v>160</v>
      </c>
      <c r="G1309" s="27"/>
      <c r="H1309" s="12"/>
      <c r="I1309" s="12"/>
      <c r="J1309" s="12"/>
      <c r="K1309" s="100"/>
      <c r="L1309" s="101"/>
      <c r="M1309" s="102"/>
      <c r="N1309" s="103"/>
      <c r="O1309" s="104"/>
      <c r="P1309" s="81">
        <f t="shared" si="359"/>
        <v>0</v>
      </c>
      <c r="Q1309" s="81">
        <f t="shared" si="360"/>
        <v>0</v>
      </c>
      <c r="R1309" s="81">
        <f t="shared" si="361"/>
        <v>0</v>
      </c>
      <c r="S1309" s="81">
        <f t="shared" si="362"/>
        <v>0</v>
      </c>
      <c r="U1309" s="204"/>
      <c r="V1309" s="205"/>
      <c r="W1309" s="205"/>
      <c r="X1309" s="205"/>
    </row>
    <row r="1310" spans="1:25" ht="45.75" customHeight="1">
      <c r="A1310" s="126" t="s">
        <v>29</v>
      </c>
      <c r="B1310" s="28" t="s">
        <v>242</v>
      </c>
      <c r="C1310" s="48" t="s">
        <v>16</v>
      </c>
      <c r="D1310" s="49">
        <v>40</v>
      </c>
      <c r="E1310" s="50">
        <v>100</v>
      </c>
      <c r="F1310" s="49">
        <v>80</v>
      </c>
      <c r="G1310" s="27"/>
      <c r="H1310" s="12"/>
      <c r="I1310" s="12"/>
      <c r="J1310" s="12"/>
      <c r="K1310" s="100"/>
      <c r="L1310" s="101"/>
      <c r="M1310" s="102"/>
      <c r="N1310" s="103"/>
      <c r="O1310" s="104"/>
      <c r="P1310" s="81">
        <f t="shared" si="359"/>
        <v>0</v>
      </c>
      <c r="Q1310" s="81">
        <f t="shared" si="360"/>
        <v>0</v>
      </c>
      <c r="R1310" s="81">
        <f t="shared" si="361"/>
        <v>0</v>
      </c>
      <c r="S1310" s="81">
        <f t="shared" si="362"/>
        <v>0</v>
      </c>
      <c r="U1310" s="204"/>
      <c r="V1310" s="205"/>
      <c r="W1310" s="205"/>
      <c r="X1310" s="205"/>
    </row>
    <row r="1311" spans="1:25" ht="39" thickBot="1">
      <c r="A1311" s="192" t="s">
        <v>30</v>
      </c>
      <c r="B1311" s="28" t="s">
        <v>243</v>
      </c>
      <c r="C1311" s="153" t="s">
        <v>635</v>
      </c>
      <c r="D1311" s="49">
        <v>16</v>
      </c>
      <c r="E1311" s="50">
        <v>40</v>
      </c>
      <c r="F1311" s="49">
        <v>32</v>
      </c>
      <c r="G1311" s="27"/>
      <c r="H1311" s="12"/>
      <c r="I1311" s="12"/>
      <c r="J1311" s="12"/>
      <c r="K1311" s="100"/>
      <c r="L1311" s="101"/>
      <c r="M1311" s="102"/>
      <c r="N1311" s="103"/>
      <c r="O1311" s="104"/>
      <c r="P1311" s="81">
        <f t="shared" si="359"/>
        <v>0</v>
      </c>
      <c r="Q1311" s="81">
        <f t="shared" si="360"/>
        <v>0</v>
      </c>
      <c r="R1311" s="81">
        <f t="shared" si="361"/>
        <v>0</v>
      </c>
      <c r="S1311" s="81">
        <f t="shared" si="362"/>
        <v>0</v>
      </c>
      <c r="U1311" s="204"/>
      <c r="V1311" s="205"/>
      <c r="W1311" s="205"/>
      <c r="X1311" s="205"/>
    </row>
    <row r="1312" spans="1:25" ht="15.75" thickBot="1">
      <c r="A1312" s="125"/>
      <c r="B1312" s="117"/>
      <c r="C1312" s="13"/>
      <c r="D1312" s="13"/>
      <c r="E1312" s="13" t="s">
        <v>244</v>
      </c>
      <c r="F1312" s="13"/>
      <c r="G1312" s="14"/>
      <c r="H1312" s="14"/>
      <c r="I1312" s="14"/>
      <c r="J1312" s="14"/>
      <c r="K1312" s="13"/>
      <c r="L1312" s="13"/>
      <c r="M1312" s="13"/>
      <c r="N1312" s="14"/>
      <c r="O1312" s="15" t="s">
        <v>18</v>
      </c>
      <c r="P1312" s="82">
        <f>SUM(P1306:P1311)</f>
        <v>0</v>
      </c>
      <c r="Q1312" s="82">
        <f>SUM(Q1305:Q1311)</f>
        <v>0</v>
      </c>
      <c r="R1312" s="82">
        <f>SUM(R1305:R1311)</f>
        <v>0</v>
      </c>
      <c r="S1312" s="83">
        <f>SUM(S1305:S1311)</f>
        <v>0</v>
      </c>
    </row>
    <row r="1313" spans="1:25" ht="15.75" customHeight="1" thickBot="1">
      <c r="A1313" s="9"/>
      <c r="B1313" s="235" t="s">
        <v>348</v>
      </c>
      <c r="C1313" s="235"/>
      <c r="D1313" s="235"/>
      <c r="E1313" s="235"/>
      <c r="F1313" s="235"/>
      <c r="G1313" s="235"/>
      <c r="H1313" s="235"/>
      <c r="I1313" s="235"/>
      <c r="J1313" s="235"/>
      <c r="K1313" s="235"/>
      <c r="L1313" s="235"/>
      <c r="M1313" s="235"/>
      <c r="N1313" s="16"/>
      <c r="O1313" s="17"/>
      <c r="P1313" s="51"/>
      <c r="Q1313" s="51"/>
      <c r="R1313" s="51"/>
      <c r="S1313" s="51"/>
    </row>
    <row r="1314" spans="1:25" ht="15.75" thickBot="1">
      <c r="A1314" s="9"/>
      <c r="B1314" s="235"/>
      <c r="C1314" s="235"/>
      <c r="D1314" s="235"/>
      <c r="E1314" s="235"/>
      <c r="F1314" s="235"/>
      <c r="G1314" s="235"/>
      <c r="H1314" s="235"/>
      <c r="I1314" s="235"/>
      <c r="J1314" s="235"/>
      <c r="K1314" s="235"/>
      <c r="L1314" s="235"/>
      <c r="M1314" s="235"/>
      <c r="N1314" s="16"/>
      <c r="O1314" s="13"/>
      <c r="P1314" s="84"/>
      <c r="Q1314" s="85" t="s">
        <v>24</v>
      </c>
      <c r="R1314" s="86">
        <v>73</v>
      </c>
      <c r="S1314" s="87"/>
    </row>
    <row r="1315" spans="1:25" ht="39" thickBot="1">
      <c r="A1315" s="9"/>
      <c r="B1315" s="235"/>
      <c r="C1315" s="235"/>
      <c r="D1315" s="235"/>
      <c r="E1315" s="235"/>
      <c r="F1315" s="235"/>
      <c r="G1315" s="235"/>
      <c r="H1315" s="235"/>
      <c r="I1315" s="235"/>
      <c r="J1315" s="235"/>
      <c r="K1315" s="235"/>
      <c r="L1315" s="235"/>
      <c r="M1315" s="235"/>
      <c r="N1315" s="16"/>
      <c r="O1315" s="13"/>
      <c r="P1315" s="88" t="s">
        <v>19</v>
      </c>
      <c r="Q1315" s="88" t="s">
        <v>20</v>
      </c>
      <c r="R1315" s="89" t="s">
        <v>13</v>
      </c>
      <c r="S1315" s="88" t="s">
        <v>21</v>
      </c>
    </row>
    <row r="1316" spans="1:25" ht="15.75" thickBot="1">
      <c r="A1316" s="9"/>
      <c r="B1316" s="235"/>
      <c r="C1316" s="235"/>
      <c r="D1316" s="235"/>
      <c r="E1316" s="235"/>
      <c r="F1316" s="235"/>
      <c r="G1316" s="235"/>
      <c r="H1316" s="235"/>
      <c r="I1316" s="235"/>
      <c r="J1316" s="235"/>
      <c r="K1316" s="235"/>
      <c r="L1316" s="235"/>
      <c r="M1316" s="235"/>
      <c r="N1316" s="16"/>
      <c r="O1316" s="13"/>
      <c r="P1316" s="90">
        <f>P1312</f>
        <v>0</v>
      </c>
      <c r="Q1316" s="69">
        <f>Q1312</f>
        <v>0</v>
      </c>
      <c r="R1316" s="69">
        <f>R1312</f>
        <v>0</v>
      </c>
      <c r="S1316" s="70">
        <f>S1312</f>
        <v>0</v>
      </c>
    </row>
    <row r="1317" spans="1:25">
      <c r="P1317" s="52"/>
      <c r="Q1317" s="52"/>
      <c r="R1317" s="52"/>
      <c r="S1317" s="52"/>
    </row>
    <row r="1318" spans="1:25">
      <c r="P1318" s="52"/>
      <c r="Q1318" s="52"/>
      <c r="R1318" s="52"/>
      <c r="S1318" s="52"/>
    </row>
    <row r="1319" spans="1:25">
      <c r="P1319" s="52"/>
      <c r="Q1319" s="52"/>
      <c r="R1319" s="52"/>
      <c r="S1319" s="52"/>
    </row>
    <row r="1320" spans="1:25">
      <c r="P1320" s="52"/>
      <c r="Q1320" s="52"/>
      <c r="R1320" s="52"/>
      <c r="S1320" s="52"/>
    </row>
    <row r="1321" spans="1:25" s="1" customFormat="1">
      <c r="A1321" s="115"/>
      <c r="B1321" s="115"/>
      <c r="C1321" s="72"/>
      <c r="D1321" s="73" t="s">
        <v>22</v>
      </c>
      <c r="E1321" s="73"/>
      <c r="F1321" s="74"/>
      <c r="G1321" s="115"/>
      <c r="H1321" s="115"/>
      <c r="I1321" s="115"/>
      <c r="J1321" s="115"/>
      <c r="K1321" s="2"/>
      <c r="L1321" s="3"/>
      <c r="M1321" s="4" t="s">
        <v>23</v>
      </c>
      <c r="N1321" s="3"/>
      <c r="O1321" s="5"/>
      <c r="P1321" s="91"/>
      <c r="Q1321" s="91"/>
      <c r="R1321" s="91"/>
      <c r="S1321" s="91"/>
      <c r="U1321" s="204"/>
      <c r="V1321" s="205"/>
      <c r="W1321" s="205"/>
      <c r="X1321" s="205"/>
      <c r="Y1321" s="205"/>
    </row>
    <row r="1322" spans="1:25" ht="60" customHeight="1" thickBot="1">
      <c r="A1322" s="123" t="s">
        <v>0</v>
      </c>
      <c r="B1322" s="116" t="s">
        <v>1</v>
      </c>
      <c r="C1322" s="75" t="s">
        <v>2</v>
      </c>
      <c r="D1322" s="76" t="s">
        <v>3</v>
      </c>
      <c r="E1322" s="76" t="s">
        <v>4</v>
      </c>
      <c r="F1322" s="77" t="s">
        <v>5</v>
      </c>
      <c r="G1322" s="123" t="s">
        <v>6</v>
      </c>
      <c r="H1322" s="131" t="s">
        <v>648</v>
      </c>
      <c r="I1322" s="132" t="s">
        <v>7</v>
      </c>
      <c r="J1322" s="132" t="s">
        <v>8</v>
      </c>
      <c r="K1322" s="6" t="s">
        <v>632</v>
      </c>
      <c r="L1322" s="7" t="s">
        <v>630</v>
      </c>
      <c r="M1322" s="7" t="s">
        <v>631</v>
      </c>
      <c r="N1322" s="8" t="s">
        <v>9</v>
      </c>
      <c r="O1322" s="6" t="s">
        <v>10</v>
      </c>
      <c r="P1322" s="78" t="s">
        <v>11</v>
      </c>
      <c r="Q1322" s="78" t="s">
        <v>12</v>
      </c>
      <c r="R1322" s="79" t="s">
        <v>13</v>
      </c>
      <c r="S1322" s="79" t="s">
        <v>14</v>
      </c>
      <c r="T1322" s="9"/>
      <c r="U1322" s="211"/>
    </row>
    <row r="1323" spans="1:25" ht="15.75" thickBot="1">
      <c r="A1323" s="59" t="s">
        <v>24</v>
      </c>
      <c r="B1323" s="60">
        <v>74</v>
      </c>
      <c r="C1323" s="11"/>
      <c r="D1323" s="11"/>
      <c r="E1323" s="11"/>
      <c r="F1323" s="11"/>
      <c r="G1323" s="62"/>
      <c r="H1323" s="62"/>
      <c r="I1323" s="62"/>
      <c r="J1323" s="62"/>
      <c r="K1323" s="11"/>
      <c r="L1323" s="11"/>
      <c r="M1323" s="11"/>
      <c r="N1323" s="11"/>
      <c r="O1323" s="11"/>
      <c r="P1323" s="47"/>
      <c r="Q1323" s="47"/>
      <c r="R1323" s="47"/>
      <c r="S1323" s="80"/>
    </row>
    <row r="1324" spans="1:25" ht="25.5">
      <c r="A1324" s="126" t="s">
        <v>15</v>
      </c>
      <c r="B1324" s="28" t="s">
        <v>245</v>
      </c>
      <c r="C1324" s="48" t="s">
        <v>36</v>
      </c>
      <c r="D1324" s="49">
        <v>16</v>
      </c>
      <c r="E1324" s="50">
        <v>40</v>
      </c>
      <c r="F1324" s="49">
        <v>32</v>
      </c>
      <c r="G1324" s="27"/>
      <c r="H1324" s="12"/>
      <c r="I1324" s="12"/>
      <c r="J1324" s="12"/>
      <c r="K1324" s="100"/>
      <c r="L1324" s="101"/>
      <c r="M1324" s="102"/>
      <c r="N1324" s="103"/>
      <c r="O1324" s="104"/>
      <c r="P1324" s="81">
        <f>ROUND(N1324*L1324,2)</f>
        <v>0</v>
      </c>
      <c r="Q1324" s="81">
        <f t="shared" ref="Q1324" si="363">ROUND(P1324+P1324*O1324,2)</f>
        <v>0</v>
      </c>
      <c r="R1324" s="81">
        <f>ROUND(M1324*N1324,2)</f>
        <v>0</v>
      </c>
      <c r="S1324" s="81">
        <f t="shared" ref="S1324" si="364">ROUND(R1324+R1324*O1324,2)</f>
        <v>0</v>
      </c>
      <c r="U1324" s="204"/>
      <c r="V1324" s="205"/>
      <c r="W1324" s="205"/>
      <c r="X1324" s="205"/>
    </row>
    <row r="1325" spans="1:25" ht="26.25" thickBot="1">
      <c r="A1325" s="126" t="s">
        <v>17</v>
      </c>
      <c r="B1325" s="28" t="s">
        <v>246</v>
      </c>
      <c r="C1325" s="48" t="s">
        <v>36</v>
      </c>
      <c r="D1325" s="49">
        <v>20</v>
      </c>
      <c r="E1325" s="50">
        <v>50</v>
      </c>
      <c r="F1325" s="49">
        <v>40</v>
      </c>
      <c r="G1325" s="27"/>
      <c r="H1325" s="12"/>
      <c r="I1325" s="12"/>
      <c r="J1325" s="12"/>
      <c r="K1325" s="100"/>
      <c r="L1325" s="101"/>
      <c r="M1325" s="102"/>
      <c r="N1325" s="103"/>
      <c r="O1325" s="104"/>
      <c r="P1325" s="81">
        <f>ROUND(N1325*L1325,2)</f>
        <v>0</v>
      </c>
      <c r="Q1325" s="81">
        <f t="shared" ref="Q1325" si="365">ROUND(P1325+P1325*O1325,2)</f>
        <v>0</v>
      </c>
      <c r="R1325" s="81">
        <f>ROUND(M1325*N1325,2)</f>
        <v>0</v>
      </c>
      <c r="S1325" s="81">
        <f t="shared" ref="S1325" si="366">ROUND(R1325+R1325*O1325,2)</f>
        <v>0</v>
      </c>
      <c r="U1325" s="204"/>
      <c r="V1325" s="205"/>
      <c r="W1325" s="205"/>
      <c r="X1325" s="205"/>
    </row>
    <row r="1326" spans="1:25" ht="15.75" thickBot="1">
      <c r="A1326" s="125"/>
      <c r="B1326" s="117"/>
      <c r="C1326" s="13"/>
      <c r="D1326" s="13"/>
      <c r="E1326" s="13"/>
      <c r="F1326" s="13"/>
      <c r="G1326" s="14"/>
      <c r="H1326" s="14"/>
      <c r="I1326" s="14"/>
      <c r="J1326" s="14"/>
      <c r="K1326" s="13"/>
      <c r="L1326" s="13"/>
      <c r="M1326" s="13"/>
      <c r="N1326" s="14"/>
      <c r="O1326" s="15" t="s">
        <v>18</v>
      </c>
      <c r="P1326" s="82">
        <f>SUM(P1324:P1325)</f>
        <v>0</v>
      </c>
      <c r="Q1326" s="82">
        <f>SUM(Q1324:Q1325)</f>
        <v>0</v>
      </c>
      <c r="R1326" s="82">
        <f>SUM(R1324:R1325)</f>
        <v>0</v>
      </c>
      <c r="S1326" s="83">
        <f>SUM(S1324:S1325)</f>
        <v>0</v>
      </c>
      <c r="U1326" s="209"/>
      <c r="V1326" s="210"/>
      <c r="W1326" s="210"/>
      <c r="X1326" s="210"/>
    </row>
    <row r="1327" spans="1:25" ht="15.75" customHeight="1" thickBot="1">
      <c r="A1327" s="9"/>
      <c r="B1327" s="235" t="s">
        <v>348</v>
      </c>
      <c r="C1327" s="235"/>
      <c r="D1327" s="235"/>
      <c r="E1327" s="235"/>
      <c r="F1327" s="235"/>
      <c r="G1327" s="235"/>
      <c r="H1327" s="235"/>
      <c r="I1327" s="235"/>
      <c r="J1327" s="235"/>
      <c r="K1327" s="235"/>
      <c r="L1327" s="235"/>
      <c r="M1327" s="235"/>
      <c r="N1327" s="16"/>
      <c r="O1327" s="17"/>
      <c r="P1327" s="51"/>
      <c r="Q1327" s="51"/>
      <c r="R1327" s="51"/>
      <c r="S1327" s="51"/>
    </row>
    <row r="1328" spans="1:25" ht="15.75" thickBot="1">
      <c r="A1328" s="9"/>
      <c r="B1328" s="235"/>
      <c r="C1328" s="235"/>
      <c r="D1328" s="235"/>
      <c r="E1328" s="235"/>
      <c r="F1328" s="235"/>
      <c r="G1328" s="235"/>
      <c r="H1328" s="235"/>
      <c r="I1328" s="235"/>
      <c r="J1328" s="235"/>
      <c r="K1328" s="235"/>
      <c r="L1328" s="235"/>
      <c r="M1328" s="235"/>
      <c r="N1328" s="16"/>
      <c r="O1328" s="13"/>
      <c r="P1328" s="84"/>
      <c r="Q1328" s="85" t="s">
        <v>24</v>
      </c>
      <c r="R1328" s="86">
        <v>74</v>
      </c>
      <c r="S1328" s="87"/>
    </row>
    <row r="1329" spans="1:25" ht="39" thickBot="1">
      <c r="A1329" s="9"/>
      <c r="B1329" s="235"/>
      <c r="C1329" s="235"/>
      <c r="D1329" s="235"/>
      <c r="E1329" s="235"/>
      <c r="F1329" s="235"/>
      <c r="G1329" s="235"/>
      <c r="H1329" s="235"/>
      <c r="I1329" s="235"/>
      <c r="J1329" s="235"/>
      <c r="K1329" s="235"/>
      <c r="L1329" s="235"/>
      <c r="M1329" s="235"/>
      <c r="N1329" s="16"/>
      <c r="O1329" s="13"/>
      <c r="P1329" s="88" t="s">
        <v>19</v>
      </c>
      <c r="Q1329" s="88" t="s">
        <v>20</v>
      </c>
      <c r="R1329" s="89" t="s">
        <v>13</v>
      </c>
      <c r="S1329" s="88" t="s">
        <v>21</v>
      </c>
    </row>
    <row r="1330" spans="1:25" ht="15.75" thickBot="1">
      <c r="A1330" s="9"/>
      <c r="B1330" s="235"/>
      <c r="C1330" s="235"/>
      <c r="D1330" s="235"/>
      <c r="E1330" s="235"/>
      <c r="F1330" s="235"/>
      <c r="G1330" s="235"/>
      <c r="H1330" s="235"/>
      <c r="I1330" s="235"/>
      <c r="J1330" s="235"/>
      <c r="K1330" s="235"/>
      <c r="L1330" s="235"/>
      <c r="M1330" s="235"/>
      <c r="N1330" s="16"/>
      <c r="O1330" s="13"/>
      <c r="P1330" s="90">
        <f>P1326</f>
        <v>0</v>
      </c>
      <c r="Q1330" s="69">
        <f>Q1326</f>
        <v>0</v>
      </c>
      <c r="R1330" s="69">
        <f>R1326</f>
        <v>0</v>
      </c>
      <c r="S1330" s="70">
        <f>S1326</f>
        <v>0</v>
      </c>
    </row>
    <row r="1331" spans="1:25">
      <c r="P1331" s="52"/>
      <c r="Q1331" s="52"/>
      <c r="R1331" s="52"/>
      <c r="S1331" s="52"/>
    </row>
    <row r="1332" spans="1:25">
      <c r="P1332" s="52"/>
      <c r="Q1332" s="52"/>
      <c r="R1332" s="52"/>
      <c r="S1332" s="52"/>
    </row>
    <row r="1333" spans="1:25">
      <c r="P1333" s="52"/>
      <c r="Q1333" s="52"/>
      <c r="R1333" s="52"/>
      <c r="S1333" s="52"/>
    </row>
    <row r="1334" spans="1:25">
      <c r="P1334" s="52"/>
      <c r="Q1334" s="52"/>
      <c r="R1334" s="52"/>
      <c r="S1334" s="52"/>
    </row>
    <row r="1335" spans="1:25" s="1" customFormat="1">
      <c r="A1335" s="115"/>
      <c r="B1335" s="115"/>
      <c r="C1335" s="72"/>
      <c r="D1335" s="73" t="s">
        <v>22</v>
      </c>
      <c r="E1335" s="73"/>
      <c r="F1335" s="74"/>
      <c r="G1335" s="115"/>
      <c r="H1335" s="115"/>
      <c r="I1335" s="115"/>
      <c r="J1335" s="115"/>
      <c r="K1335" s="2"/>
      <c r="L1335" s="3"/>
      <c r="M1335" s="4" t="s">
        <v>23</v>
      </c>
      <c r="N1335" s="3"/>
      <c r="O1335" s="5"/>
      <c r="P1335" s="91"/>
      <c r="Q1335" s="91"/>
      <c r="R1335" s="91"/>
      <c r="S1335" s="91"/>
      <c r="U1335" s="204"/>
      <c r="V1335" s="205"/>
      <c r="W1335" s="205"/>
      <c r="X1335" s="205"/>
      <c r="Y1335" s="205"/>
    </row>
    <row r="1336" spans="1:25" ht="56.25" customHeight="1" thickBot="1">
      <c r="A1336" s="123" t="s">
        <v>0</v>
      </c>
      <c r="B1336" s="116" t="s">
        <v>1</v>
      </c>
      <c r="C1336" s="75" t="s">
        <v>2</v>
      </c>
      <c r="D1336" s="76" t="s">
        <v>3</v>
      </c>
      <c r="E1336" s="76" t="s">
        <v>4</v>
      </c>
      <c r="F1336" s="77" t="s">
        <v>5</v>
      </c>
      <c r="G1336" s="123" t="s">
        <v>6</v>
      </c>
      <c r="H1336" s="131" t="s">
        <v>648</v>
      </c>
      <c r="I1336" s="132" t="s">
        <v>7</v>
      </c>
      <c r="J1336" s="132" t="s">
        <v>8</v>
      </c>
      <c r="K1336" s="6" t="s">
        <v>632</v>
      </c>
      <c r="L1336" s="7" t="s">
        <v>630</v>
      </c>
      <c r="M1336" s="7" t="s">
        <v>631</v>
      </c>
      <c r="N1336" s="8" t="s">
        <v>9</v>
      </c>
      <c r="O1336" s="6" t="s">
        <v>10</v>
      </c>
      <c r="P1336" s="78" t="s">
        <v>11</v>
      </c>
      <c r="Q1336" s="78" t="s">
        <v>12</v>
      </c>
      <c r="R1336" s="79" t="s">
        <v>13</v>
      </c>
      <c r="S1336" s="79" t="s">
        <v>14</v>
      </c>
      <c r="T1336" s="9"/>
      <c r="U1336" s="211"/>
    </row>
    <row r="1337" spans="1:25" ht="15.75" thickBot="1">
      <c r="A1337" s="59" t="s">
        <v>24</v>
      </c>
      <c r="B1337" s="60">
        <v>75</v>
      </c>
      <c r="C1337" s="11"/>
      <c r="D1337" s="11"/>
      <c r="E1337" s="11"/>
      <c r="F1337" s="11"/>
      <c r="G1337" s="62"/>
      <c r="H1337" s="62"/>
      <c r="I1337" s="62"/>
      <c r="J1337" s="62"/>
      <c r="K1337" s="11"/>
      <c r="L1337" s="11"/>
      <c r="M1337" s="11"/>
      <c r="N1337" s="11"/>
      <c r="O1337" s="11"/>
      <c r="P1337" s="47"/>
      <c r="Q1337" s="47"/>
      <c r="R1337" s="47"/>
      <c r="S1337" s="80"/>
    </row>
    <row r="1338" spans="1:25" ht="26.25" thickBot="1">
      <c r="A1338" s="126" t="s">
        <v>15</v>
      </c>
      <c r="B1338" s="28" t="s">
        <v>247</v>
      </c>
      <c r="C1338" s="48" t="s">
        <v>36</v>
      </c>
      <c r="D1338" s="49">
        <v>2</v>
      </c>
      <c r="E1338" s="50">
        <v>5</v>
      </c>
      <c r="F1338" s="49">
        <v>4</v>
      </c>
      <c r="G1338" s="27"/>
      <c r="H1338" s="12"/>
      <c r="I1338" s="12"/>
      <c r="J1338" s="12"/>
      <c r="K1338" s="100"/>
      <c r="L1338" s="101"/>
      <c r="M1338" s="102"/>
      <c r="N1338" s="103"/>
      <c r="O1338" s="104"/>
      <c r="P1338" s="81">
        <f>ROUND(N1338*L1338,2)</f>
        <v>0</v>
      </c>
      <c r="Q1338" s="81">
        <f t="shared" ref="Q1338" si="367">ROUND(P1338+P1338*O1338,2)</f>
        <v>0</v>
      </c>
      <c r="R1338" s="81">
        <f>ROUND(M1338*N1338,2)</f>
        <v>0</v>
      </c>
      <c r="S1338" s="81">
        <f t="shared" ref="S1338" si="368">ROUND(R1338+R1338*O1338,2)</f>
        <v>0</v>
      </c>
      <c r="U1338" s="204"/>
      <c r="V1338" s="205"/>
      <c r="W1338" s="205"/>
      <c r="X1338" s="205"/>
    </row>
    <row r="1339" spans="1:25" ht="15.75" thickBot="1">
      <c r="A1339" s="125"/>
      <c r="B1339" s="117"/>
      <c r="C1339" s="13"/>
      <c r="D1339" s="13"/>
      <c r="E1339" s="13"/>
      <c r="F1339" s="13"/>
      <c r="G1339" s="14"/>
      <c r="H1339" s="14"/>
      <c r="I1339" s="14"/>
      <c r="J1339" s="14"/>
      <c r="K1339" s="13"/>
      <c r="L1339" s="13"/>
      <c r="M1339" s="13"/>
      <c r="N1339" s="14"/>
      <c r="O1339" s="15" t="s">
        <v>18</v>
      </c>
      <c r="P1339" s="82">
        <f>SUM(P1338)</f>
        <v>0</v>
      </c>
      <c r="Q1339" s="82">
        <f>SUM(Q1338)</f>
        <v>0</v>
      </c>
      <c r="R1339" s="82">
        <f>SUM(R1338)</f>
        <v>0</v>
      </c>
      <c r="S1339" s="83">
        <f>SUM(S1338)</f>
        <v>0</v>
      </c>
      <c r="U1339" s="209"/>
      <c r="V1339" s="210"/>
      <c r="W1339" s="210"/>
      <c r="X1339" s="210"/>
    </row>
    <row r="1340" spans="1:25" ht="15.75" customHeight="1" thickBot="1">
      <c r="A1340" s="9"/>
      <c r="B1340" s="235" t="s">
        <v>348</v>
      </c>
      <c r="C1340" s="235"/>
      <c r="D1340" s="235"/>
      <c r="E1340" s="235"/>
      <c r="F1340" s="235"/>
      <c r="G1340" s="235"/>
      <c r="H1340" s="235"/>
      <c r="I1340" s="235"/>
      <c r="J1340" s="235"/>
      <c r="K1340" s="235"/>
      <c r="L1340" s="235"/>
      <c r="M1340" s="235"/>
      <c r="N1340" s="16"/>
      <c r="O1340" s="17"/>
      <c r="P1340" s="51"/>
      <c r="Q1340" s="51"/>
      <c r="R1340" s="51"/>
      <c r="S1340" s="51"/>
    </row>
    <row r="1341" spans="1:25" ht="15.75" thickBot="1">
      <c r="A1341" s="9"/>
      <c r="B1341" s="235"/>
      <c r="C1341" s="235"/>
      <c r="D1341" s="235"/>
      <c r="E1341" s="235"/>
      <c r="F1341" s="235"/>
      <c r="G1341" s="235"/>
      <c r="H1341" s="235"/>
      <c r="I1341" s="235"/>
      <c r="J1341" s="235"/>
      <c r="K1341" s="235"/>
      <c r="L1341" s="235"/>
      <c r="M1341" s="235"/>
      <c r="N1341" s="16"/>
      <c r="O1341" s="13"/>
      <c r="P1341" s="84"/>
      <c r="Q1341" s="85" t="s">
        <v>24</v>
      </c>
      <c r="R1341" s="86">
        <v>75</v>
      </c>
      <c r="S1341" s="87"/>
    </row>
    <row r="1342" spans="1:25" ht="39" thickBot="1">
      <c r="A1342" s="9"/>
      <c r="B1342" s="235"/>
      <c r="C1342" s="235"/>
      <c r="D1342" s="235"/>
      <c r="E1342" s="235"/>
      <c r="F1342" s="235"/>
      <c r="G1342" s="235"/>
      <c r="H1342" s="235"/>
      <c r="I1342" s="235"/>
      <c r="J1342" s="235"/>
      <c r="K1342" s="235"/>
      <c r="L1342" s="235"/>
      <c r="M1342" s="235"/>
      <c r="N1342" s="16"/>
      <c r="O1342" s="13"/>
      <c r="P1342" s="88" t="s">
        <v>19</v>
      </c>
      <c r="Q1342" s="88" t="s">
        <v>20</v>
      </c>
      <c r="R1342" s="89" t="s">
        <v>13</v>
      </c>
      <c r="S1342" s="88" t="s">
        <v>21</v>
      </c>
    </row>
    <row r="1343" spans="1:25" ht="15.75" thickBot="1">
      <c r="A1343" s="9"/>
      <c r="B1343" s="235"/>
      <c r="C1343" s="235"/>
      <c r="D1343" s="235"/>
      <c r="E1343" s="235"/>
      <c r="F1343" s="235"/>
      <c r="G1343" s="235"/>
      <c r="H1343" s="235"/>
      <c r="I1343" s="235"/>
      <c r="J1343" s="235"/>
      <c r="K1343" s="235"/>
      <c r="L1343" s="235"/>
      <c r="M1343" s="235"/>
      <c r="N1343" s="16"/>
      <c r="O1343" s="13"/>
      <c r="P1343" s="90">
        <f>P1339</f>
        <v>0</v>
      </c>
      <c r="Q1343" s="69">
        <f>Q1339</f>
        <v>0</v>
      </c>
      <c r="R1343" s="69">
        <f>R1339</f>
        <v>0</v>
      </c>
      <c r="S1343" s="70">
        <f>S1339</f>
        <v>0</v>
      </c>
    </row>
    <row r="1344" spans="1:25">
      <c r="P1344" s="52"/>
      <c r="Q1344" s="52"/>
      <c r="R1344" s="52"/>
      <c r="S1344" s="52"/>
    </row>
    <row r="1345" spans="1:25">
      <c r="P1345" s="52"/>
      <c r="Q1345" s="52"/>
      <c r="R1345" s="52"/>
      <c r="S1345" s="52"/>
    </row>
    <row r="1346" spans="1:25">
      <c r="P1346" s="52"/>
      <c r="Q1346" s="52"/>
      <c r="R1346" s="52"/>
      <c r="S1346" s="52"/>
    </row>
    <row r="1347" spans="1:25">
      <c r="P1347" s="52"/>
      <c r="Q1347" s="52"/>
      <c r="R1347" s="52"/>
      <c r="S1347" s="52"/>
    </row>
    <row r="1348" spans="1:25" s="1" customFormat="1">
      <c r="A1348" s="115"/>
      <c r="B1348" s="115"/>
      <c r="C1348" s="72"/>
      <c r="D1348" s="73" t="s">
        <v>22</v>
      </c>
      <c r="E1348" s="73"/>
      <c r="F1348" s="74"/>
      <c r="G1348" s="115"/>
      <c r="H1348" s="115"/>
      <c r="I1348" s="115"/>
      <c r="J1348" s="115"/>
      <c r="K1348" s="2"/>
      <c r="L1348" s="3"/>
      <c r="M1348" s="4" t="s">
        <v>23</v>
      </c>
      <c r="N1348" s="3"/>
      <c r="O1348" s="5"/>
      <c r="P1348" s="91"/>
      <c r="Q1348" s="91"/>
      <c r="R1348" s="91"/>
      <c r="S1348" s="91"/>
      <c r="U1348" s="204"/>
      <c r="V1348" s="205"/>
      <c r="W1348" s="205"/>
      <c r="X1348" s="205"/>
      <c r="Y1348" s="205"/>
    </row>
    <row r="1349" spans="1:25" ht="52.5" customHeight="1" thickBot="1">
      <c r="A1349" s="123" t="s">
        <v>0</v>
      </c>
      <c r="B1349" s="116" t="s">
        <v>1</v>
      </c>
      <c r="C1349" s="75" t="s">
        <v>2</v>
      </c>
      <c r="D1349" s="76" t="s">
        <v>3</v>
      </c>
      <c r="E1349" s="76" t="s">
        <v>4</v>
      </c>
      <c r="F1349" s="77" t="s">
        <v>5</v>
      </c>
      <c r="G1349" s="123" t="s">
        <v>6</v>
      </c>
      <c r="H1349" s="131" t="s">
        <v>648</v>
      </c>
      <c r="I1349" s="132" t="s">
        <v>7</v>
      </c>
      <c r="J1349" s="132" t="s">
        <v>8</v>
      </c>
      <c r="K1349" s="6" t="s">
        <v>632</v>
      </c>
      <c r="L1349" s="7" t="s">
        <v>630</v>
      </c>
      <c r="M1349" s="7" t="s">
        <v>631</v>
      </c>
      <c r="N1349" s="8" t="s">
        <v>9</v>
      </c>
      <c r="O1349" s="6" t="s">
        <v>10</v>
      </c>
      <c r="P1349" s="78" t="s">
        <v>11</v>
      </c>
      <c r="Q1349" s="78" t="s">
        <v>12</v>
      </c>
      <c r="R1349" s="79" t="s">
        <v>13</v>
      </c>
      <c r="S1349" s="79" t="s">
        <v>14</v>
      </c>
      <c r="T1349" s="9"/>
      <c r="U1349" s="211"/>
    </row>
    <row r="1350" spans="1:25" ht="15.75" thickBot="1">
      <c r="A1350" s="59" t="s">
        <v>24</v>
      </c>
      <c r="B1350" s="60">
        <v>76</v>
      </c>
      <c r="C1350" s="11"/>
      <c r="D1350" s="11"/>
      <c r="E1350" s="11"/>
      <c r="F1350" s="11"/>
      <c r="G1350" s="62"/>
      <c r="H1350" s="62"/>
      <c r="I1350" s="62"/>
      <c r="J1350" s="62"/>
      <c r="K1350" s="11"/>
      <c r="L1350" s="11"/>
      <c r="M1350" s="11"/>
      <c r="N1350" s="11"/>
      <c r="O1350" s="11"/>
      <c r="P1350" s="47"/>
      <c r="Q1350" s="47"/>
      <c r="R1350" s="47"/>
      <c r="S1350" s="80"/>
    </row>
    <row r="1351" spans="1:25" ht="38.25">
      <c r="A1351" s="126" t="s">
        <v>15</v>
      </c>
      <c r="B1351" s="28" t="s">
        <v>248</v>
      </c>
      <c r="C1351" s="20"/>
      <c r="D1351" s="21"/>
      <c r="E1351" s="22"/>
      <c r="F1351" s="21"/>
      <c r="G1351" s="23"/>
      <c r="H1351" s="20"/>
      <c r="I1351" s="20"/>
      <c r="J1351" s="20"/>
      <c r="K1351" s="20"/>
      <c r="L1351" s="22"/>
      <c r="M1351" s="21"/>
      <c r="N1351" s="24"/>
      <c r="O1351" s="25"/>
      <c r="P1351" s="98"/>
      <c r="Q1351" s="98"/>
      <c r="R1351" s="98"/>
      <c r="S1351" s="98"/>
    </row>
    <row r="1352" spans="1:25">
      <c r="A1352" s="126" t="s">
        <v>44</v>
      </c>
      <c r="B1352" s="28" t="s">
        <v>249</v>
      </c>
      <c r="C1352" s="48" t="s">
        <v>16</v>
      </c>
      <c r="D1352" s="49">
        <v>5</v>
      </c>
      <c r="E1352" s="50">
        <v>12</v>
      </c>
      <c r="F1352" s="49">
        <v>10</v>
      </c>
      <c r="G1352" s="27"/>
      <c r="H1352" s="12"/>
      <c r="I1352" s="12"/>
      <c r="J1352" s="12"/>
      <c r="K1352" s="100"/>
      <c r="L1352" s="101"/>
      <c r="M1352" s="102"/>
      <c r="N1352" s="103"/>
      <c r="O1352" s="104"/>
      <c r="P1352" s="81">
        <f>ROUND(N1352*L1352,2)</f>
        <v>0</v>
      </c>
      <c r="Q1352" s="81">
        <f t="shared" ref="Q1352" si="369">ROUND(P1352+P1352*O1352,2)</f>
        <v>0</v>
      </c>
      <c r="R1352" s="81">
        <f>ROUND(M1352*N1352,2)</f>
        <v>0</v>
      </c>
      <c r="S1352" s="81">
        <f t="shared" ref="S1352" si="370">ROUND(R1352+R1352*O1352,2)</f>
        <v>0</v>
      </c>
      <c r="U1352" s="204"/>
      <c r="V1352" s="205"/>
      <c r="W1352" s="205"/>
      <c r="X1352" s="205"/>
    </row>
    <row r="1353" spans="1:25" ht="15.75" thickBot="1">
      <c r="A1353" s="126" t="s">
        <v>45</v>
      </c>
      <c r="B1353" s="28" t="s">
        <v>250</v>
      </c>
      <c r="C1353" s="48" t="s">
        <v>16</v>
      </c>
      <c r="D1353" s="49">
        <v>3</v>
      </c>
      <c r="E1353" s="50">
        <v>7</v>
      </c>
      <c r="F1353" s="49">
        <v>6</v>
      </c>
      <c r="G1353" s="27"/>
      <c r="H1353" s="12"/>
      <c r="I1353" s="12"/>
      <c r="J1353" s="12"/>
      <c r="K1353" s="100"/>
      <c r="L1353" s="101"/>
      <c r="M1353" s="102"/>
      <c r="N1353" s="103"/>
      <c r="O1353" s="104"/>
      <c r="P1353" s="81">
        <f>ROUND(N1353*L1353,2)</f>
        <v>0</v>
      </c>
      <c r="Q1353" s="81">
        <f t="shared" ref="Q1353" si="371">ROUND(P1353+P1353*O1353,2)</f>
        <v>0</v>
      </c>
      <c r="R1353" s="81">
        <f>ROUND(M1353*N1353,2)</f>
        <v>0</v>
      </c>
      <c r="S1353" s="81">
        <f t="shared" ref="S1353" si="372">ROUND(R1353+R1353*O1353,2)</f>
        <v>0</v>
      </c>
      <c r="U1353" s="204"/>
      <c r="V1353" s="205"/>
      <c r="W1353" s="205"/>
      <c r="X1353" s="205"/>
    </row>
    <row r="1354" spans="1:25" ht="15.75" thickBot="1">
      <c r="A1354" s="125"/>
      <c r="B1354" s="117"/>
      <c r="C1354" s="13"/>
      <c r="D1354" s="13"/>
      <c r="E1354" s="13"/>
      <c r="F1354" s="13"/>
      <c r="G1354" s="14"/>
      <c r="H1354" s="14"/>
      <c r="I1354" s="14"/>
      <c r="J1354" s="14"/>
      <c r="K1354" s="13"/>
      <c r="L1354" s="13"/>
      <c r="M1354" s="13"/>
      <c r="N1354" s="14"/>
      <c r="O1354" s="15" t="s">
        <v>18</v>
      </c>
      <c r="P1354" s="82">
        <f>SUM(P1352:P1353)</f>
        <v>0</v>
      </c>
      <c r="Q1354" s="82">
        <f>SUM(Q1352:Q1353)</f>
        <v>0</v>
      </c>
      <c r="R1354" s="82">
        <f>SUM(R1352:R1353)</f>
        <v>0</v>
      </c>
      <c r="S1354" s="83">
        <f>SUM(S1352:S1353)</f>
        <v>0</v>
      </c>
      <c r="U1354" s="209"/>
      <c r="V1354" s="210"/>
      <c r="W1354" s="210"/>
      <c r="X1354" s="210"/>
    </row>
    <row r="1355" spans="1:25" ht="15.75" customHeight="1" thickBot="1">
      <c r="A1355" s="9"/>
      <c r="B1355" s="235" t="s">
        <v>348</v>
      </c>
      <c r="C1355" s="235"/>
      <c r="D1355" s="235"/>
      <c r="E1355" s="235"/>
      <c r="F1355" s="235"/>
      <c r="G1355" s="235"/>
      <c r="H1355" s="235"/>
      <c r="I1355" s="235"/>
      <c r="J1355" s="235"/>
      <c r="K1355" s="235"/>
      <c r="L1355" s="235"/>
      <c r="M1355" s="235"/>
      <c r="N1355" s="16"/>
      <c r="O1355" s="17"/>
      <c r="P1355" s="51"/>
      <c r="Q1355" s="51"/>
      <c r="R1355" s="51"/>
      <c r="S1355" s="51"/>
    </row>
    <row r="1356" spans="1:25" ht="15.75" thickBot="1">
      <c r="A1356" s="9"/>
      <c r="B1356" s="235"/>
      <c r="C1356" s="235"/>
      <c r="D1356" s="235"/>
      <c r="E1356" s="235"/>
      <c r="F1356" s="235"/>
      <c r="G1356" s="235"/>
      <c r="H1356" s="235"/>
      <c r="I1356" s="235"/>
      <c r="J1356" s="235"/>
      <c r="K1356" s="235"/>
      <c r="L1356" s="235"/>
      <c r="M1356" s="235"/>
      <c r="N1356" s="16"/>
      <c r="O1356" s="13"/>
      <c r="P1356" s="84"/>
      <c r="Q1356" s="85" t="s">
        <v>24</v>
      </c>
      <c r="R1356" s="86">
        <v>76</v>
      </c>
      <c r="S1356" s="87"/>
    </row>
    <row r="1357" spans="1:25" ht="39" thickBot="1">
      <c r="A1357" s="9"/>
      <c r="B1357" s="235"/>
      <c r="C1357" s="235"/>
      <c r="D1357" s="235"/>
      <c r="E1357" s="235"/>
      <c r="F1357" s="235"/>
      <c r="G1357" s="235"/>
      <c r="H1357" s="235"/>
      <c r="I1357" s="235"/>
      <c r="J1357" s="235"/>
      <c r="K1357" s="235"/>
      <c r="L1357" s="235"/>
      <c r="M1357" s="235"/>
      <c r="N1357" s="16"/>
      <c r="O1357" s="13"/>
      <c r="P1357" s="88" t="s">
        <v>19</v>
      </c>
      <c r="Q1357" s="88" t="s">
        <v>20</v>
      </c>
      <c r="R1357" s="89" t="s">
        <v>13</v>
      </c>
      <c r="S1357" s="88" t="s">
        <v>21</v>
      </c>
    </row>
    <row r="1358" spans="1:25" ht="15.75" thickBot="1">
      <c r="A1358" s="9"/>
      <c r="B1358" s="235"/>
      <c r="C1358" s="235"/>
      <c r="D1358" s="235"/>
      <c r="E1358" s="235"/>
      <c r="F1358" s="235"/>
      <c r="G1358" s="235"/>
      <c r="H1358" s="235"/>
      <c r="I1358" s="235"/>
      <c r="J1358" s="235"/>
      <c r="K1358" s="235"/>
      <c r="L1358" s="235"/>
      <c r="M1358" s="235"/>
      <c r="N1358" s="16"/>
      <c r="O1358" s="13"/>
      <c r="P1358" s="90">
        <f>P1354</f>
        <v>0</v>
      </c>
      <c r="Q1358" s="69">
        <f>Q1354</f>
        <v>0</v>
      </c>
      <c r="R1358" s="69">
        <f>R1354</f>
        <v>0</v>
      </c>
      <c r="S1358" s="70">
        <f>S1354</f>
        <v>0</v>
      </c>
    </row>
    <row r="1359" spans="1:25">
      <c r="P1359" s="52"/>
      <c r="Q1359" s="52"/>
      <c r="R1359" s="52"/>
      <c r="S1359" s="52"/>
    </row>
    <row r="1360" spans="1:25">
      <c r="P1360" s="52"/>
      <c r="Q1360" s="52"/>
      <c r="R1360" s="52"/>
      <c r="S1360" s="52"/>
    </row>
    <row r="1361" spans="1:25">
      <c r="P1361" s="52"/>
      <c r="Q1361" s="52"/>
      <c r="R1361" s="52"/>
      <c r="S1361" s="52"/>
    </row>
    <row r="1362" spans="1:25">
      <c r="P1362" s="52"/>
      <c r="Q1362" s="52"/>
      <c r="R1362" s="52"/>
      <c r="S1362" s="52"/>
    </row>
    <row r="1363" spans="1:25" s="1" customFormat="1">
      <c r="A1363" s="115"/>
      <c r="B1363" s="115"/>
      <c r="C1363" s="72"/>
      <c r="D1363" s="73" t="s">
        <v>22</v>
      </c>
      <c r="E1363" s="73"/>
      <c r="F1363" s="74"/>
      <c r="G1363" s="115"/>
      <c r="H1363" s="115"/>
      <c r="I1363" s="115"/>
      <c r="J1363" s="115"/>
      <c r="K1363" s="2"/>
      <c r="L1363" s="3"/>
      <c r="M1363" s="4" t="s">
        <v>23</v>
      </c>
      <c r="N1363" s="3"/>
      <c r="O1363" s="5"/>
      <c r="P1363" s="91"/>
      <c r="Q1363" s="91"/>
      <c r="R1363" s="91"/>
      <c r="S1363" s="91"/>
      <c r="U1363" s="204"/>
      <c r="V1363" s="205"/>
      <c r="W1363" s="205"/>
      <c r="X1363" s="205"/>
      <c r="Y1363" s="205"/>
    </row>
    <row r="1364" spans="1:25" ht="54" customHeight="1" thickBot="1">
      <c r="A1364" s="123" t="s">
        <v>0</v>
      </c>
      <c r="B1364" s="116" t="s">
        <v>1</v>
      </c>
      <c r="C1364" s="75" t="s">
        <v>2</v>
      </c>
      <c r="D1364" s="76" t="s">
        <v>3</v>
      </c>
      <c r="E1364" s="76" t="s">
        <v>4</v>
      </c>
      <c r="F1364" s="77" t="s">
        <v>5</v>
      </c>
      <c r="G1364" s="123" t="s">
        <v>6</v>
      </c>
      <c r="H1364" s="131" t="s">
        <v>648</v>
      </c>
      <c r="I1364" s="132" t="s">
        <v>7</v>
      </c>
      <c r="J1364" s="132" t="s">
        <v>8</v>
      </c>
      <c r="K1364" s="6" t="s">
        <v>632</v>
      </c>
      <c r="L1364" s="7" t="s">
        <v>630</v>
      </c>
      <c r="M1364" s="7" t="s">
        <v>631</v>
      </c>
      <c r="N1364" s="8" t="s">
        <v>9</v>
      </c>
      <c r="O1364" s="6" t="s">
        <v>10</v>
      </c>
      <c r="P1364" s="78" t="s">
        <v>11</v>
      </c>
      <c r="Q1364" s="78" t="s">
        <v>12</v>
      </c>
      <c r="R1364" s="79" t="s">
        <v>13</v>
      </c>
      <c r="S1364" s="79" t="s">
        <v>14</v>
      </c>
      <c r="T1364" s="9"/>
      <c r="U1364" s="211"/>
    </row>
    <row r="1365" spans="1:25" ht="15.75" thickBot="1">
      <c r="A1365" s="59" t="s">
        <v>24</v>
      </c>
      <c r="B1365" s="60">
        <v>77</v>
      </c>
      <c r="C1365" s="11"/>
      <c r="D1365" s="11"/>
      <c r="E1365" s="11"/>
      <c r="F1365" s="11"/>
      <c r="G1365" s="62"/>
      <c r="H1365" s="62"/>
      <c r="I1365" s="62"/>
      <c r="J1365" s="62"/>
      <c r="K1365" s="11"/>
      <c r="L1365" s="11"/>
      <c r="M1365" s="11"/>
      <c r="N1365" s="11"/>
      <c r="O1365" s="11"/>
      <c r="P1365" s="47"/>
      <c r="Q1365" s="47"/>
      <c r="R1365" s="47"/>
      <c r="S1365" s="80"/>
    </row>
    <row r="1366" spans="1:25" ht="25.5">
      <c r="A1366" s="126" t="s">
        <v>15</v>
      </c>
      <c r="B1366" s="28" t="s">
        <v>251</v>
      </c>
      <c r="C1366" s="48" t="s">
        <v>36</v>
      </c>
      <c r="D1366" s="49">
        <v>4</v>
      </c>
      <c r="E1366" s="50">
        <v>10</v>
      </c>
      <c r="F1366" s="49">
        <v>8</v>
      </c>
      <c r="G1366" s="27"/>
      <c r="H1366" s="12"/>
      <c r="I1366" s="12"/>
      <c r="J1366" s="12"/>
      <c r="K1366" s="100"/>
      <c r="L1366" s="101"/>
      <c r="M1366" s="102"/>
      <c r="N1366" s="103"/>
      <c r="O1366" s="104"/>
      <c r="P1366" s="81">
        <f>ROUND(N1366*L1366,2)</f>
        <v>0</v>
      </c>
      <c r="Q1366" s="81">
        <f t="shared" ref="Q1366:Q1368" si="373">ROUND(P1366+P1366*O1366,2)</f>
        <v>0</v>
      </c>
      <c r="R1366" s="81">
        <f>ROUND(M1366*N1366,2)</f>
        <v>0</v>
      </c>
      <c r="S1366" s="81">
        <f t="shared" ref="S1366:S1368" si="374">ROUND(R1366+R1366*O1366,2)</f>
        <v>0</v>
      </c>
      <c r="U1366" s="204"/>
      <c r="V1366" s="205"/>
      <c r="W1366" s="205"/>
      <c r="X1366" s="205"/>
    </row>
    <row r="1367" spans="1:25" ht="25.5">
      <c r="A1367" s="126" t="s">
        <v>17</v>
      </c>
      <c r="B1367" s="28" t="s">
        <v>252</v>
      </c>
      <c r="C1367" s="48" t="s">
        <v>36</v>
      </c>
      <c r="D1367" s="49">
        <v>4</v>
      </c>
      <c r="E1367" s="50">
        <v>10</v>
      </c>
      <c r="F1367" s="49">
        <v>8</v>
      </c>
      <c r="G1367" s="27"/>
      <c r="H1367" s="12"/>
      <c r="I1367" s="12"/>
      <c r="J1367" s="12"/>
      <c r="K1367" s="100"/>
      <c r="L1367" s="101"/>
      <c r="M1367" s="102"/>
      <c r="N1367" s="103"/>
      <c r="O1367" s="104"/>
      <c r="P1367" s="81">
        <f>ROUND(N1367*L1367,2)</f>
        <v>0</v>
      </c>
      <c r="Q1367" s="81">
        <f t="shared" si="373"/>
        <v>0</v>
      </c>
      <c r="R1367" s="81">
        <f>ROUND(M1367*N1367,2)</f>
        <v>0</v>
      </c>
      <c r="S1367" s="81">
        <f t="shared" si="374"/>
        <v>0</v>
      </c>
      <c r="U1367" s="204"/>
      <c r="V1367" s="205"/>
      <c r="W1367" s="205"/>
      <c r="X1367" s="205"/>
    </row>
    <row r="1368" spans="1:25" ht="51.75" thickBot="1">
      <c r="A1368" s="126" t="s">
        <v>25</v>
      </c>
      <c r="B1368" s="28" t="s">
        <v>253</v>
      </c>
      <c r="C1368" s="48" t="s">
        <v>16</v>
      </c>
      <c r="D1368" s="49">
        <v>8</v>
      </c>
      <c r="E1368" s="50">
        <v>20</v>
      </c>
      <c r="F1368" s="49">
        <v>16</v>
      </c>
      <c r="G1368" s="27"/>
      <c r="H1368" s="12"/>
      <c r="I1368" s="12"/>
      <c r="J1368" s="12"/>
      <c r="K1368" s="100"/>
      <c r="L1368" s="101"/>
      <c r="M1368" s="102"/>
      <c r="N1368" s="103"/>
      <c r="O1368" s="104"/>
      <c r="P1368" s="81">
        <f>ROUND(N1368*L1368,2)</f>
        <v>0</v>
      </c>
      <c r="Q1368" s="81">
        <f t="shared" si="373"/>
        <v>0</v>
      </c>
      <c r="R1368" s="81">
        <f>ROUND(M1368*N1368,2)</f>
        <v>0</v>
      </c>
      <c r="S1368" s="81">
        <f t="shared" si="374"/>
        <v>0</v>
      </c>
      <c r="U1368" s="204"/>
      <c r="V1368" s="205"/>
      <c r="W1368" s="205"/>
      <c r="X1368" s="205"/>
    </row>
    <row r="1369" spans="1:25" ht="15.75" thickBot="1">
      <c r="A1369" s="125"/>
      <c r="B1369" s="117"/>
      <c r="C1369" s="13"/>
      <c r="D1369" s="13"/>
      <c r="E1369" s="13"/>
      <c r="F1369" s="13"/>
      <c r="G1369" s="14"/>
      <c r="H1369" s="14"/>
      <c r="I1369" s="14"/>
      <c r="J1369" s="14"/>
      <c r="K1369" s="13"/>
      <c r="L1369" s="13"/>
      <c r="M1369" s="13"/>
      <c r="N1369" s="14"/>
      <c r="O1369" s="15" t="s">
        <v>18</v>
      </c>
      <c r="P1369" s="82">
        <f>SUM(P1366:P1368)</f>
        <v>0</v>
      </c>
      <c r="Q1369" s="82">
        <f>SUM(Q1366:Q1368)</f>
        <v>0</v>
      </c>
      <c r="R1369" s="82">
        <f>SUM(R1366:R1368)</f>
        <v>0</v>
      </c>
      <c r="S1369" s="83">
        <f>SUM(S1366:S1368)</f>
        <v>0</v>
      </c>
      <c r="U1369" s="209"/>
      <c r="V1369" s="210"/>
      <c r="W1369" s="210"/>
      <c r="X1369" s="210"/>
    </row>
    <row r="1370" spans="1:25" ht="15.75" customHeight="1" thickBot="1">
      <c r="A1370" s="9"/>
      <c r="B1370" s="235" t="s">
        <v>348</v>
      </c>
      <c r="C1370" s="235"/>
      <c r="D1370" s="235"/>
      <c r="E1370" s="235"/>
      <c r="F1370" s="235"/>
      <c r="G1370" s="235"/>
      <c r="H1370" s="235"/>
      <c r="I1370" s="235"/>
      <c r="J1370" s="235"/>
      <c r="K1370" s="235"/>
      <c r="L1370" s="235"/>
      <c r="M1370" s="235"/>
      <c r="N1370" s="16"/>
      <c r="O1370" s="17"/>
      <c r="P1370" s="51"/>
      <c r="Q1370" s="51"/>
      <c r="R1370" s="51"/>
      <c r="S1370" s="51"/>
    </row>
    <row r="1371" spans="1:25" ht="15.75" thickBot="1">
      <c r="A1371" s="9"/>
      <c r="B1371" s="235"/>
      <c r="C1371" s="235"/>
      <c r="D1371" s="235"/>
      <c r="E1371" s="235"/>
      <c r="F1371" s="235"/>
      <c r="G1371" s="235"/>
      <c r="H1371" s="235"/>
      <c r="I1371" s="235"/>
      <c r="J1371" s="235"/>
      <c r="K1371" s="235"/>
      <c r="L1371" s="235"/>
      <c r="M1371" s="235"/>
      <c r="N1371" s="16"/>
      <c r="O1371" s="13"/>
      <c r="P1371" s="84"/>
      <c r="Q1371" s="85" t="s">
        <v>24</v>
      </c>
      <c r="R1371" s="86">
        <v>77</v>
      </c>
      <c r="S1371" s="87"/>
    </row>
    <row r="1372" spans="1:25" ht="39" thickBot="1">
      <c r="A1372" s="9"/>
      <c r="B1372" s="235"/>
      <c r="C1372" s="235"/>
      <c r="D1372" s="235"/>
      <c r="E1372" s="235"/>
      <c r="F1372" s="235"/>
      <c r="G1372" s="235"/>
      <c r="H1372" s="235"/>
      <c r="I1372" s="235"/>
      <c r="J1372" s="235"/>
      <c r="K1372" s="235"/>
      <c r="L1372" s="235"/>
      <c r="M1372" s="235"/>
      <c r="N1372" s="16"/>
      <c r="O1372" s="13"/>
      <c r="P1372" s="88" t="s">
        <v>19</v>
      </c>
      <c r="Q1372" s="88" t="s">
        <v>20</v>
      </c>
      <c r="R1372" s="89" t="s">
        <v>13</v>
      </c>
      <c r="S1372" s="88" t="s">
        <v>21</v>
      </c>
    </row>
    <row r="1373" spans="1:25" ht="15.75" thickBot="1">
      <c r="A1373" s="9"/>
      <c r="B1373" s="235"/>
      <c r="C1373" s="235"/>
      <c r="D1373" s="235"/>
      <c r="E1373" s="235"/>
      <c r="F1373" s="235"/>
      <c r="G1373" s="235"/>
      <c r="H1373" s="235"/>
      <c r="I1373" s="235"/>
      <c r="J1373" s="235"/>
      <c r="K1373" s="235"/>
      <c r="L1373" s="235"/>
      <c r="M1373" s="235"/>
      <c r="N1373" s="16"/>
      <c r="O1373" s="13"/>
      <c r="P1373" s="90">
        <f>P1369</f>
        <v>0</v>
      </c>
      <c r="Q1373" s="69">
        <f>Q1369</f>
        <v>0</v>
      </c>
      <c r="R1373" s="69">
        <f>R1369</f>
        <v>0</v>
      </c>
      <c r="S1373" s="70">
        <f>S1369</f>
        <v>0</v>
      </c>
    </row>
    <row r="1374" spans="1:25">
      <c r="P1374" s="52"/>
      <c r="Q1374" s="52"/>
      <c r="R1374" s="52"/>
      <c r="S1374" s="52"/>
    </row>
    <row r="1375" spans="1:25">
      <c r="P1375" s="52"/>
      <c r="Q1375" s="52"/>
      <c r="R1375" s="52"/>
      <c r="S1375" s="52"/>
    </row>
    <row r="1376" spans="1:25">
      <c r="P1376" s="52"/>
      <c r="Q1376" s="52"/>
      <c r="R1376" s="52"/>
      <c r="S1376" s="52"/>
    </row>
    <row r="1377" spans="1:25">
      <c r="P1377" s="52"/>
      <c r="Q1377" s="52"/>
      <c r="R1377" s="52"/>
      <c r="S1377" s="52"/>
    </row>
    <row r="1378" spans="1:25" s="1" customFormat="1">
      <c r="A1378" s="115"/>
      <c r="B1378" s="115"/>
      <c r="C1378" s="72"/>
      <c r="D1378" s="73" t="s">
        <v>22</v>
      </c>
      <c r="E1378" s="73"/>
      <c r="F1378" s="74"/>
      <c r="G1378" s="115"/>
      <c r="H1378" s="115"/>
      <c r="I1378" s="115"/>
      <c r="J1378" s="115"/>
      <c r="K1378" s="2"/>
      <c r="L1378" s="3"/>
      <c r="M1378" s="4" t="s">
        <v>23</v>
      </c>
      <c r="N1378" s="3"/>
      <c r="O1378" s="5"/>
      <c r="P1378" s="91"/>
      <c r="Q1378" s="91"/>
      <c r="R1378" s="91"/>
      <c r="S1378" s="91"/>
      <c r="U1378" s="204"/>
      <c r="V1378" s="205"/>
      <c r="W1378" s="205"/>
      <c r="X1378" s="205"/>
      <c r="Y1378" s="205"/>
    </row>
    <row r="1379" spans="1:25" ht="54.75" customHeight="1" thickBot="1">
      <c r="A1379" s="123" t="s">
        <v>0</v>
      </c>
      <c r="B1379" s="116" t="s">
        <v>1</v>
      </c>
      <c r="C1379" s="75" t="s">
        <v>2</v>
      </c>
      <c r="D1379" s="76" t="s">
        <v>3</v>
      </c>
      <c r="E1379" s="76" t="s">
        <v>4</v>
      </c>
      <c r="F1379" s="77" t="s">
        <v>5</v>
      </c>
      <c r="G1379" s="123" t="s">
        <v>6</v>
      </c>
      <c r="H1379" s="131" t="s">
        <v>648</v>
      </c>
      <c r="I1379" s="132" t="s">
        <v>7</v>
      </c>
      <c r="J1379" s="132" t="s">
        <v>8</v>
      </c>
      <c r="K1379" s="6" t="s">
        <v>632</v>
      </c>
      <c r="L1379" s="7" t="s">
        <v>630</v>
      </c>
      <c r="M1379" s="7" t="s">
        <v>631</v>
      </c>
      <c r="N1379" s="8" t="s">
        <v>9</v>
      </c>
      <c r="O1379" s="6" t="s">
        <v>10</v>
      </c>
      <c r="P1379" s="78" t="s">
        <v>11</v>
      </c>
      <c r="Q1379" s="78" t="s">
        <v>12</v>
      </c>
      <c r="R1379" s="79" t="s">
        <v>13</v>
      </c>
      <c r="S1379" s="79" t="s">
        <v>14</v>
      </c>
      <c r="T1379" s="9"/>
      <c r="U1379" s="211"/>
    </row>
    <row r="1380" spans="1:25" ht="15.75" thickBot="1">
      <c r="A1380" s="59" t="s">
        <v>24</v>
      </c>
      <c r="B1380" s="60">
        <v>78</v>
      </c>
      <c r="C1380" s="11"/>
      <c r="D1380" s="11"/>
      <c r="E1380" s="11"/>
      <c r="F1380" s="11"/>
      <c r="G1380" s="62"/>
      <c r="H1380" s="62"/>
      <c r="I1380" s="62"/>
      <c r="J1380" s="62"/>
      <c r="K1380" s="11"/>
      <c r="L1380" s="11"/>
      <c r="M1380" s="11"/>
      <c r="N1380" s="11"/>
      <c r="O1380" s="11"/>
      <c r="P1380" s="47"/>
      <c r="Q1380" s="47"/>
      <c r="R1380" s="47"/>
      <c r="S1380" s="80"/>
    </row>
    <row r="1381" spans="1:25" ht="64.5" thickBot="1">
      <c r="A1381" s="126" t="s">
        <v>15</v>
      </c>
      <c r="B1381" s="28" t="s">
        <v>254</v>
      </c>
      <c r="C1381" s="48" t="s">
        <v>16</v>
      </c>
      <c r="D1381" s="49">
        <v>6</v>
      </c>
      <c r="E1381" s="50">
        <v>15</v>
      </c>
      <c r="F1381" s="49">
        <v>12</v>
      </c>
      <c r="G1381" s="27"/>
      <c r="H1381" s="12"/>
      <c r="I1381" s="12"/>
      <c r="J1381" s="12"/>
      <c r="K1381" s="100"/>
      <c r="L1381" s="101"/>
      <c r="M1381" s="102"/>
      <c r="N1381" s="103"/>
      <c r="O1381" s="104"/>
      <c r="P1381" s="81">
        <f>ROUND(N1381*L1381,2)</f>
        <v>0</v>
      </c>
      <c r="Q1381" s="81">
        <f t="shared" ref="Q1381" si="375">ROUND(P1381+P1381*O1381,2)</f>
        <v>0</v>
      </c>
      <c r="R1381" s="81">
        <f>ROUND(M1381*N1381,2)</f>
        <v>0</v>
      </c>
      <c r="S1381" s="81">
        <f t="shared" ref="S1381" si="376">ROUND(R1381+R1381*O1381,2)</f>
        <v>0</v>
      </c>
      <c r="U1381" s="204"/>
      <c r="V1381" s="205"/>
      <c r="W1381" s="205"/>
      <c r="X1381" s="205"/>
    </row>
    <row r="1382" spans="1:25" ht="15.75" thickBot="1">
      <c r="A1382" s="125"/>
      <c r="B1382" s="117"/>
      <c r="C1382" s="13"/>
      <c r="D1382" s="13"/>
      <c r="E1382" s="13"/>
      <c r="F1382" s="13"/>
      <c r="G1382" s="14"/>
      <c r="H1382" s="14"/>
      <c r="I1382" s="14"/>
      <c r="J1382" s="14"/>
      <c r="K1382" s="13"/>
      <c r="L1382" s="13"/>
      <c r="M1382" s="13"/>
      <c r="N1382" s="14"/>
      <c r="O1382" s="15" t="s">
        <v>18</v>
      </c>
      <c r="P1382" s="82">
        <f>SUM(P1381)</f>
        <v>0</v>
      </c>
      <c r="Q1382" s="82">
        <f>SUM(Q1381)</f>
        <v>0</v>
      </c>
      <c r="R1382" s="82">
        <f>SUM(R1381)</f>
        <v>0</v>
      </c>
      <c r="S1382" s="83">
        <f>SUM(S1381)</f>
        <v>0</v>
      </c>
      <c r="U1382" s="209"/>
      <c r="V1382" s="210"/>
      <c r="W1382" s="210"/>
      <c r="X1382" s="210"/>
    </row>
    <row r="1383" spans="1:25" ht="15.75" customHeight="1" thickBot="1">
      <c r="A1383" s="9"/>
      <c r="B1383" s="235" t="s">
        <v>348</v>
      </c>
      <c r="C1383" s="235"/>
      <c r="D1383" s="235"/>
      <c r="E1383" s="235"/>
      <c r="F1383" s="235"/>
      <c r="G1383" s="235"/>
      <c r="H1383" s="235"/>
      <c r="I1383" s="235"/>
      <c r="J1383" s="235"/>
      <c r="K1383" s="235"/>
      <c r="L1383" s="235"/>
      <c r="M1383" s="235"/>
      <c r="N1383" s="16"/>
      <c r="O1383" s="17"/>
      <c r="P1383" s="51"/>
      <c r="Q1383" s="51"/>
      <c r="R1383" s="51"/>
      <c r="S1383" s="51"/>
    </row>
    <row r="1384" spans="1:25" ht="15.75" thickBot="1">
      <c r="A1384" s="9"/>
      <c r="B1384" s="235"/>
      <c r="C1384" s="235"/>
      <c r="D1384" s="235"/>
      <c r="E1384" s="235"/>
      <c r="F1384" s="235"/>
      <c r="G1384" s="235"/>
      <c r="H1384" s="235"/>
      <c r="I1384" s="235"/>
      <c r="J1384" s="235"/>
      <c r="K1384" s="235"/>
      <c r="L1384" s="235"/>
      <c r="M1384" s="235"/>
      <c r="N1384" s="16"/>
      <c r="O1384" s="13"/>
      <c r="P1384" s="84"/>
      <c r="Q1384" s="85" t="s">
        <v>24</v>
      </c>
      <c r="R1384" s="86">
        <v>78</v>
      </c>
      <c r="S1384" s="87"/>
    </row>
    <row r="1385" spans="1:25" ht="39" thickBot="1">
      <c r="A1385" s="9"/>
      <c r="B1385" s="235"/>
      <c r="C1385" s="235"/>
      <c r="D1385" s="235"/>
      <c r="E1385" s="235"/>
      <c r="F1385" s="235"/>
      <c r="G1385" s="235"/>
      <c r="H1385" s="235"/>
      <c r="I1385" s="235"/>
      <c r="J1385" s="235"/>
      <c r="K1385" s="235"/>
      <c r="L1385" s="235"/>
      <c r="M1385" s="235"/>
      <c r="N1385" s="16"/>
      <c r="O1385" s="13"/>
      <c r="P1385" s="88" t="s">
        <v>19</v>
      </c>
      <c r="Q1385" s="88" t="s">
        <v>20</v>
      </c>
      <c r="R1385" s="89" t="s">
        <v>13</v>
      </c>
      <c r="S1385" s="88" t="s">
        <v>21</v>
      </c>
    </row>
    <row r="1386" spans="1:25" ht="15.75" thickBot="1">
      <c r="A1386" s="9"/>
      <c r="B1386" s="235"/>
      <c r="C1386" s="235"/>
      <c r="D1386" s="235"/>
      <c r="E1386" s="235"/>
      <c r="F1386" s="235"/>
      <c r="G1386" s="235"/>
      <c r="H1386" s="235"/>
      <c r="I1386" s="235"/>
      <c r="J1386" s="235"/>
      <c r="K1386" s="235"/>
      <c r="L1386" s="235"/>
      <c r="M1386" s="235"/>
      <c r="N1386" s="16"/>
      <c r="O1386" s="13"/>
      <c r="P1386" s="90">
        <f>P1382</f>
        <v>0</v>
      </c>
      <c r="Q1386" s="69">
        <f>Q1382</f>
        <v>0</v>
      </c>
      <c r="R1386" s="69">
        <f>R1382</f>
        <v>0</v>
      </c>
      <c r="S1386" s="70">
        <f>S1382</f>
        <v>0</v>
      </c>
    </row>
    <row r="1387" spans="1:25">
      <c r="P1387" s="52"/>
      <c r="Q1387" s="52"/>
      <c r="R1387" s="52"/>
      <c r="S1387" s="52"/>
    </row>
    <row r="1388" spans="1:25">
      <c r="P1388" s="52"/>
      <c r="Q1388" s="52"/>
      <c r="R1388" s="52"/>
      <c r="S1388" s="52"/>
    </row>
    <row r="1389" spans="1:25">
      <c r="P1389" s="52"/>
      <c r="Q1389" s="52"/>
      <c r="R1389" s="52"/>
      <c r="S1389" s="52"/>
    </row>
    <row r="1390" spans="1:25">
      <c r="P1390" s="52"/>
      <c r="Q1390" s="52"/>
      <c r="R1390" s="52"/>
      <c r="S1390" s="52"/>
    </row>
    <row r="1391" spans="1:25" s="1" customFormat="1">
      <c r="A1391" s="115"/>
      <c r="B1391" s="115"/>
      <c r="C1391" s="72"/>
      <c r="D1391" s="73" t="s">
        <v>22</v>
      </c>
      <c r="E1391" s="73"/>
      <c r="F1391" s="74"/>
      <c r="G1391" s="115"/>
      <c r="H1391" s="115"/>
      <c r="I1391" s="115"/>
      <c r="J1391" s="115"/>
      <c r="K1391" s="2"/>
      <c r="L1391" s="3"/>
      <c r="M1391" s="4" t="s">
        <v>23</v>
      </c>
      <c r="N1391" s="3"/>
      <c r="O1391" s="5"/>
      <c r="P1391" s="91"/>
      <c r="Q1391" s="91"/>
      <c r="R1391" s="91"/>
      <c r="S1391" s="91"/>
      <c r="U1391" s="204"/>
      <c r="V1391" s="205"/>
      <c r="W1391" s="205"/>
      <c r="X1391" s="205"/>
      <c r="Y1391" s="205"/>
    </row>
    <row r="1392" spans="1:25" ht="54" customHeight="1" thickBot="1">
      <c r="A1392" s="123" t="s">
        <v>0</v>
      </c>
      <c r="B1392" s="116" t="s">
        <v>1</v>
      </c>
      <c r="C1392" s="75" t="s">
        <v>2</v>
      </c>
      <c r="D1392" s="76" t="s">
        <v>3</v>
      </c>
      <c r="E1392" s="76" t="s">
        <v>4</v>
      </c>
      <c r="F1392" s="77" t="s">
        <v>5</v>
      </c>
      <c r="G1392" s="123" t="s">
        <v>6</v>
      </c>
      <c r="H1392" s="131" t="s">
        <v>648</v>
      </c>
      <c r="I1392" s="132" t="s">
        <v>7</v>
      </c>
      <c r="J1392" s="132" t="s">
        <v>8</v>
      </c>
      <c r="K1392" s="6" t="s">
        <v>632</v>
      </c>
      <c r="L1392" s="7" t="s">
        <v>630</v>
      </c>
      <c r="M1392" s="7" t="s">
        <v>631</v>
      </c>
      <c r="N1392" s="8" t="s">
        <v>9</v>
      </c>
      <c r="O1392" s="6" t="s">
        <v>10</v>
      </c>
      <c r="P1392" s="78" t="s">
        <v>11</v>
      </c>
      <c r="Q1392" s="78" t="s">
        <v>12</v>
      </c>
      <c r="R1392" s="79" t="s">
        <v>13</v>
      </c>
      <c r="S1392" s="79" t="s">
        <v>14</v>
      </c>
      <c r="T1392" s="9"/>
      <c r="U1392" s="211"/>
    </row>
    <row r="1393" spans="1:25" ht="15.75" thickBot="1">
      <c r="A1393" s="59" t="s">
        <v>24</v>
      </c>
      <c r="B1393" s="60">
        <v>79</v>
      </c>
      <c r="C1393" s="11"/>
      <c r="D1393" s="11"/>
      <c r="E1393" s="11"/>
      <c r="F1393" s="11"/>
      <c r="G1393" s="62"/>
      <c r="H1393" s="62"/>
      <c r="I1393" s="62"/>
      <c r="J1393" s="62"/>
      <c r="K1393" s="11"/>
      <c r="L1393" s="11"/>
      <c r="M1393" s="11"/>
      <c r="N1393" s="11"/>
      <c r="O1393" s="11"/>
      <c r="P1393" s="47"/>
      <c r="Q1393" s="47"/>
      <c r="R1393" s="47"/>
      <c r="S1393" s="80"/>
    </row>
    <row r="1394" spans="1:25" ht="63.75">
      <c r="A1394" s="126" t="s">
        <v>15</v>
      </c>
      <c r="B1394" s="28" t="s">
        <v>255</v>
      </c>
      <c r="C1394" s="48" t="s">
        <v>36</v>
      </c>
      <c r="D1394" s="49">
        <v>2</v>
      </c>
      <c r="E1394" s="50">
        <v>5</v>
      </c>
      <c r="F1394" s="49">
        <v>4</v>
      </c>
      <c r="G1394" s="27"/>
      <c r="H1394" s="12"/>
      <c r="I1394" s="12"/>
      <c r="J1394" s="12"/>
      <c r="K1394" s="100"/>
      <c r="L1394" s="101"/>
      <c r="M1394" s="102"/>
      <c r="N1394" s="103"/>
      <c r="O1394" s="104"/>
      <c r="P1394" s="81">
        <f>ROUND(N1394*L1394,2)</f>
        <v>0</v>
      </c>
      <c r="Q1394" s="81">
        <f t="shared" ref="Q1394:Q1395" si="377">ROUND(P1394+P1394*O1394,2)</f>
        <v>0</v>
      </c>
      <c r="R1394" s="81">
        <f>ROUND(M1394*N1394,2)</f>
        <v>0</v>
      </c>
      <c r="S1394" s="81">
        <f t="shared" ref="S1394:S1395" si="378">ROUND(R1394+R1394*O1394,2)</f>
        <v>0</v>
      </c>
      <c r="U1394" s="204"/>
      <c r="V1394" s="205"/>
      <c r="W1394" s="205"/>
      <c r="X1394" s="205"/>
    </row>
    <row r="1395" spans="1:25" ht="64.5" thickBot="1">
      <c r="A1395" s="126" t="s">
        <v>17</v>
      </c>
      <c r="B1395" s="28" t="s">
        <v>256</v>
      </c>
      <c r="C1395" s="48" t="s">
        <v>36</v>
      </c>
      <c r="D1395" s="49">
        <v>2</v>
      </c>
      <c r="E1395" s="50">
        <v>5</v>
      </c>
      <c r="F1395" s="49">
        <v>4</v>
      </c>
      <c r="G1395" s="27"/>
      <c r="H1395" s="12"/>
      <c r="I1395" s="12"/>
      <c r="J1395" s="12"/>
      <c r="K1395" s="100"/>
      <c r="L1395" s="101"/>
      <c r="M1395" s="102"/>
      <c r="N1395" s="103"/>
      <c r="O1395" s="104"/>
      <c r="P1395" s="81">
        <f>ROUND(N1395*L1395,2)</f>
        <v>0</v>
      </c>
      <c r="Q1395" s="81">
        <f t="shared" si="377"/>
        <v>0</v>
      </c>
      <c r="R1395" s="81">
        <f>ROUND(M1395*N1395,2)</f>
        <v>0</v>
      </c>
      <c r="S1395" s="81">
        <f t="shared" si="378"/>
        <v>0</v>
      </c>
      <c r="U1395" s="204"/>
      <c r="V1395" s="205"/>
      <c r="W1395" s="205"/>
      <c r="X1395" s="205"/>
    </row>
    <row r="1396" spans="1:25" ht="15.75" thickBot="1">
      <c r="A1396" s="125"/>
      <c r="B1396" s="117"/>
      <c r="C1396" s="13"/>
      <c r="D1396" s="13"/>
      <c r="E1396" s="13"/>
      <c r="F1396" s="13"/>
      <c r="G1396" s="14"/>
      <c r="H1396" s="14"/>
      <c r="I1396" s="14"/>
      <c r="J1396" s="14"/>
      <c r="K1396" s="13"/>
      <c r="L1396" s="13"/>
      <c r="M1396" s="13"/>
      <c r="N1396" s="14"/>
      <c r="O1396" s="15" t="s">
        <v>18</v>
      </c>
      <c r="P1396" s="82">
        <f>SUM(P1394:P1395)</f>
        <v>0</v>
      </c>
      <c r="Q1396" s="82">
        <f>SUM(Q1394:Q1395)</f>
        <v>0</v>
      </c>
      <c r="R1396" s="82">
        <f>SUM(R1394:R1395)</f>
        <v>0</v>
      </c>
      <c r="S1396" s="83">
        <f>SUM(S1394:S1395)</f>
        <v>0</v>
      </c>
      <c r="U1396" s="209"/>
      <c r="V1396" s="210"/>
      <c r="W1396" s="210"/>
      <c r="X1396" s="210"/>
    </row>
    <row r="1397" spans="1:25" ht="15.75" customHeight="1" thickBot="1">
      <c r="A1397" s="9"/>
      <c r="B1397" s="235" t="s">
        <v>348</v>
      </c>
      <c r="C1397" s="235"/>
      <c r="D1397" s="235"/>
      <c r="E1397" s="235"/>
      <c r="F1397" s="235"/>
      <c r="G1397" s="235"/>
      <c r="H1397" s="235"/>
      <c r="I1397" s="235"/>
      <c r="J1397" s="235"/>
      <c r="K1397" s="235"/>
      <c r="L1397" s="235"/>
      <c r="M1397" s="235"/>
      <c r="N1397" s="16"/>
      <c r="O1397" s="17"/>
      <c r="P1397" s="51"/>
      <c r="Q1397" s="51"/>
      <c r="R1397" s="51"/>
      <c r="S1397" s="51"/>
    </row>
    <row r="1398" spans="1:25" ht="15.75" thickBot="1">
      <c r="A1398" s="9"/>
      <c r="B1398" s="235"/>
      <c r="C1398" s="235"/>
      <c r="D1398" s="235"/>
      <c r="E1398" s="235"/>
      <c r="F1398" s="235"/>
      <c r="G1398" s="235"/>
      <c r="H1398" s="235"/>
      <c r="I1398" s="235"/>
      <c r="J1398" s="235"/>
      <c r="K1398" s="235"/>
      <c r="L1398" s="235"/>
      <c r="M1398" s="235"/>
      <c r="N1398" s="16"/>
      <c r="O1398" s="13"/>
      <c r="P1398" s="84"/>
      <c r="Q1398" s="85" t="s">
        <v>24</v>
      </c>
      <c r="R1398" s="86">
        <v>79</v>
      </c>
      <c r="S1398" s="87"/>
    </row>
    <row r="1399" spans="1:25" ht="39" thickBot="1">
      <c r="A1399" s="9"/>
      <c r="B1399" s="235"/>
      <c r="C1399" s="235"/>
      <c r="D1399" s="235"/>
      <c r="E1399" s="235"/>
      <c r="F1399" s="235"/>
      <c r="G1399" s="235"/>
      <c r="H1399" s="235"/>
      <c r="I1399" s="235"/>
      <c r="J1399" s="235"/>
      <c r="K1399" s="235"/>
      <c r="L1399" s="235"/>
      <c r="M1399" s="235"/>
      <c r="N1399" s="16"/>
      <c r="O1399" s="13"/>
      <c r="P1399" s="88" t="s">
        <v>19</v>
      </c>
      <c r="Q1399" s="88" t="s">
        <v>20</v>
      </c>
      <c r="R1399" s="89" t="s">
        <v>13</v>
      </c>
      <c r="S1399" s="88" t="s">
        <v>21</v>
      </c>
    </row>
    <row r="1400" spans="1:25" ht="15.75" thickBot="1">
      <c r="A1400" s="9"/>
      <c r="B1400" s="235"/>
      <c r="C1400" s="235"/>
      <c r="D1400" s="235"/>
      <c r="E1400" s="235"/>
      <c r="F1400" s="235"/>
      <c r="G1400" s="235"/>
      <c r="H1400" s="235"/>
      <c r="I1400" s="235"/>
      <c r="J1400" s="235"/>
      <c r="K1400" s="235"/>
      <c r="L1400" s="235"/>
      <c r="M1400" s="235"/>
      <c r="N1400" s="16"/>
      <c r="O1400" s="13"/>
      <c r="P1400" s="90">
        <f>P1396</f>
        <v>0</v>
      </c>
      <c r="Q1400" s="69">
        <f>Q1396</f>
        <v>0</v>
      </c>
      <c r="R1400" s="69">
        <f>R1396</f>
        <v>0</v>
      </c>
      <c r="S1400" s="70">
        <f>S1396</f>
        <v>0</v>
      </c>
    </row>
    <row r="1401" spans="1:25">
      <c r="P1401" s="52"/>
      <c r="Q1401" s="52"/>
      <c r="R1401" s="52"/>
      <c r="S1401" s="52"/>
    </row>
    <row r="1402" spans="1:25">
      <c r="P1402" s="52"/>
      <c r="Q1402" s="52"/>
      <c r="R1402" s="52"/>
      <c r="S1402" s="52"/>
    </row>
    <row r="1403" spans="1:25">
      <c r="P1403" s="52"/>
      <c r="Q1403" s="52"/>
      <c r="R1403" s="52"/>
      <c r="S1403" s="52"/>
    </row>
    <row r="1404" spans="1:25">
      <c r="P1404" s="52"/>
      <c r="Q1404" s="52"/>
      <c r="R1404" s="52"/>
      <c r="S1404" s="52"/>
    </row>
    <row r="1405" spans="1:25" s="1" customFormat="1">
      <c r="A1405" s="115"/>
      <c r="B1405" s="115"/>
      <c r="C1405" s="72"/>
      <c r="D1405" s="73" t="s">
        <v>22</v>
      </c>
      <c r="E1405" s="73"/>
      <c r="F1405" s="74"/>
      <c r="G1405" s="115"/>
      <c r="H1405" s="115"/>
      <c r="I1405" s="115"/>
      <c r="J1405" s="115"/>
      <c r="K1405" s="2"/>
      <c r="L1405" s="3"/>
      <c r="M1405" s="4" t="s">
        <v>23</v>
      </c>
      <c r="N1405" s="3"/>
      <c r="O1405" s="5"/>
      <c r="P1405" s="91"/>
      <c r="Q1405" s="91"/>
      <c r="R1405" s="91"/>
      <c r="S1405" s="91"/>
      <c r="U1405" s="204"/>
      <c r="V1405" s="205"/>
      <c r="W1405" s="205"/>
      <c r="X1405" s="205"/>
      <c r="Y1405" s="205"/>
    </row>
    <row r="1406" spans="1:25" ht="56.25" customHeight="1" thickBot="1">
      <c r="A1406" s="123" t="s">
        <v>0</v>
      </c>
      <c r="B1406" s="116" t="s">
        <v>1</v>
      </c>
      <c r="C1406" s="75" t="s">
        <v>2</v>
      </c>
      <c r="D1406" s="76" t="s">
        <v>3</v>
      </c>
      <c r="E1406" s="76" t="s">
        <v>4</v>
      </c>
      <c r="F1406" s="77" t="s">
        <v>5</v>
      </c>
      <c r="G1406" s="123" t="s">
        <v>6</v>
      </c>
      <c r="H1406" s="131" t="s">
        <v>648</v>
      </c>
      <c r="I1406" s="132" t="s">
        <v>7</v>
      </c>
      <c r="J1406" s="132" t="s">
        <v>8</v>
      </c>
      <c r="K1406" s="6" t="s">
        <v>632</v>
      </c>
      <c r="L1406" s="7" t="s">
        <v>630</v>
      </c>
      <c r="M1406" s="7" t="s">
        <v>631</v>
      </c>
      <c r="N1406" s="8" t="s">
        <v>9</v>
      </c>
      <c r="O1406" s="6" t="s">
        <v>10</v>
      </c>
      <c r="P1406" s="78" t="s">
        <v>11</v>
      </c>
      <c r="Q1406" s="78" t="s">
        <v>12</v>
      </c>
      <c r="R1406" s="79" t="s">
        <v>13</v>
      </c>
      <c r="S1406" s="79" t="s">
        <v>14</v>
      </c>
      <c r="T1406" s="9"/>
      <c r="U1406" s="211"/>
    </row>
    <row r="1407" spans="1:25" ht="15.75" thickBot="1">
      <c r="A1407" s="59" t="s">
        <v>24</v>
      </c>
      <c r="B1407" s="60">
        <v>80</v>
      </c>
      <c r="C1407" s="11"/>
      <c r="D1407" s="11"/>
      <c r="E1407" s="11"/>
      <c r="F1407" s="11"/>
      <c r="G1407" s="62"/>
      <c r="H1407" s="62"/>
      <c r="I1407" s="62"/>
      <c r="J1407" s="62"/>
      <c r="K1407" s="11"/>
      <c r="L1407" s="11"/>
      <c r="M1407" s="11"/>
      <c r="N1407" s="11"/>
      <c r="O1407" s="11"/>
      <c r="P1407" s="47"/>
      <c r="Q1407" s="47"/>
      <c r="R1407" s="47"/>
      <c r="S1407" s="80"/>
    </row>
    <row r="1408" spans="1:25" ht="183" customHeight="1" thickBot="1">
      <c r="A1408" s="126" t="s">
        <v>15</v>
      </c>
      <c r="B1408" s="28" t="s">
        <v>334</v>
      </c>
      <c r="C1408" s="48" t="s">
        <v>36</v>
      </c>
      <c r="D1408" s="49">
        <v>120</v>
      </c>
      <c r="E1408" s="50">
        <v>300</v>
      </c>
      <c r="F1408" s="49">
        <v>280</v>
      </c>
      <c r="G1408" s="27"/>
      <c r="H1408" s="12"/>
      <c r="I1408" s="12"/>
      <c r="J1408" s="12"/>
      <c r="K1408" s="100"/>
      <c r="L1408" s="101"/>
      <c r="M1408" s="102"/>
      <c r="N1408" s="103"/>
      <c r="O1408" s="104"/>
      <c r="P1408" s="81">
        <f>ROUND(N1408*L1408,2)</f>
        <v>0</v>
      </c>
      <c r="Q1408" s="81">
        <f t="shared" ref="Q1408" si="379">ROUND(P1408+P1408*O1408,2)</f>
        <v>0</v>
      </c>
      <c r="R1408" s="81">
        <f>ROUND(M1408*N1408,2)</f>
        <v>0</v>
      </c>
      <c r="S1408" s="81">
        <f t="shared" ref="S1408" si="380">ROUND(R1408+R1408*O1408,2)</f>
        <v>0</v>
      </c>
      <c r="U1408" s="204"/>
      <c r="V1408" s="205"/>
      <c r="W1408" s="205"/>
      <c r="X1408" s="205"/>
    </row>
    <row r="1409" spans="1:25" ht="15.75" thickBot="1">
      <c r="A1409" s="125"/>
      <c r="B1409" s="117"/>
      <c r="C1409" s="13"/>
      <c r="D1409" s="13"/>
      <c r="E1409" s="13"/>
      <c r="F1409" s="13"/>
      <c r="G1409" s="14"/>
      <c r="H1409" s="14"/>
      <c r="I1409" s="14"/>
      <c r="J1409" s="14"/>
      <c r="K1409" s="13"/>
      <c r="L1409" s="13"/>
      <c r="M1409" s="13"/>
      <c r="N1409" s="14"/>
      <c r="O1409" s="15" t="s">
        <v>18</v>
      </c>
      <c r="P1409" s="82">
        <f>SUM(P1408:P1408)</f>
        <v>0</v>
      </c>
      <c r="Q1409" s="82">
        <f>SUM(Q1408:Q1408)</f>
        <v>0</v>
      </c>
      <c r="R1409" s="82">
        <f>SUM(R1408:R1408)</f>
        <v>0</v>
      </c>
      <c r="S1409" s="83">
        <f>SUM(S1408:S1408)</f>
        <v>0</v>
      </c>
      <c r="U1409" s="209"/>
      <c r="V1409" s="210"/>
      <c r="W1409" s="210"/>
      <c r="X1409" s="210"/>
    </row>
    <row r="1410" spans="1:25" ht="15.75" customHeight="1" thickBot="1">
      <c r="A1410" s="9"/>
      <c r="B1410" s="235" t="s">
        <v>348</v>
      </c>
      <c r="C1410" s="235"/>
      <c r="D1410" s="235"/>
      <c r="E1410" s="235"/>
      <c r="F1410" s="235"/>
      <c r="G1410" s="235"/>
      <c r="H1410" s="235"/>
      <c r="I1410" s="235"/>
      <c r="J1410" s="235"/>
      <c r="K1410" s="235"/>
      <c r="L1410" s="235"/>
      <c r="M1410" s="235"/>
      <c r="N1410" s="16"/>
      <c r="O1410" s="17"/>
      <c r="P1410" s="51"/>
      <c r="Q1410" s="51"/>
      <c r="R1410" s="51"/>
      <c r="S1410" s="51"/>
    </row>
    <row r="1411" spans="1:25" ht="15.75" thickBot="1">
      <c r="A1411" s="9"/>
      <c r="B1411" s="235"/>
      <c r="C1411" s="235"/>
      <c r="D1411" s="235"/>
      <c r="E1411" s="235"/>
      <c r="F1411" s="235"/>
      <c r="G1411" s="235"/>
      <c r="H1411" s="235"/>
      <c r="I1411" s="235"/>
      <c r="J1411" s="235"/>
      <c r="K1411" s="235"/>
      <c r="L1411" s="235"/>
      <c r="M1411" s="235"/>
      <c r="N1411" s="16"/>
      <c r="O1411" s="13"/>
      <c r="P1411" s="84"/>
      <c r="Q1411" s="85" t="s">
        <v>24</v>
      </c>
      <c r="R1411" s="86">
        <v>80</v>
      </c>
      <c r="S1411" s="87"/>
    </row>
    <row r="1412" spans="1:25" ht="39" thickBot="1">
      <c r="A1412" s="9"/>
      <c r="B1412" s="235"/>
      <c r="C1412" s="235"/>
      <c r="D1412" s="235"/>
      <c r="E1412" s="235"/>
      <c r="F1412" s="235"/>
      <c r="G1412" s="235"/>
      <c r="H1412" s="235"/>
      <c r="I1412" s="235"/>
      <c r="J1412" s="235"/>
      <c r="K1412" s="235"/>
      <c r="L1412" s="235"/>
      <c r="M1412" s="235"/>
      <c r="N1412" s="16"/>
      <c r="O1412" s="13"/>
      <c r="P1412" s="88" t="s">
        <v>19</v>
      </c>
      <c r="Q1412" s="88" t="s">
        <v>20</v>
      </c>
      <c r="R1412" s="89" t="s">
        <v>13</v>
      </c>
      <c r="S1412" s="88" t="s">
        <v>21</v>
      </c>
    </row>
    <row r="1413" spans="1:25" ht="15.75" thickBot="1">
      <c r="A1413" s="9"/>
      <c r="B1413" s="235"/>
      <c r="C1413" s="235"/>
      <c r="D1413" s="235"/>
      <c r="E1413" s="235"/>
      <c r="F1413" s="235"/>
      <c r="G1413" s="235"/>
      <c r="H1413" s="235"/>
      <c r="I1413" s="235"/>
      <c r="J1413" s="235"/>
      <c r="K1413" s="235"/>
      <c r="L1413" s="235"/>
      <c r="M1413" s="235"/>
      <c r="N1413" s="16"/>
      <c r="O1413" s="13"/>
      <c r="P1413" s="90">
        <f>P1409</f>
        <v>0</v>
      </c>
      <c r="Q1413" s="69">
        <f>Q1409</f>
        <v>0</v>
      </c>
      <c r="R1413" s="69">
        <f>R1409</f>
        <v>0</v>
      </c>
      <c r="S1413" s="70">
        <f>S1409</f>
        <v>0</v>
      </c>
    </row>
    <row r="1414" spans="1:25">
      <c r="P1414" s="52"/>
      <c r="Q1414" s="52"/>
      <c r="R1414" s="52"/>
      <c r="S1414" s="52"/>
    </row>
    <row r="1415" spans="1:25">
      <c r="P1415" s="52"/>
      <c r="Q1415" s="52"/>
      <c r="R1415" s="52"/>
      <c r="S1415" s="52"/>
    </row>
    <row r="1416" spans="1:25">
      <c r="P1416" s="52"/>
      <c r="Q1416" s="52"/>
      <c r="R1416" s="52"/>
      <c r="S1416" s="52"/>
    </row>
    <row r="1417" spans="1:25">
      <c r="P1417" s="52"/>
      <c r="Q1417" s="52"/>
      <c r="R1417" s="52"/>
      <c r="S1417" s="52"/>
    </row>
    <row r="1418" spans="1:25" s="1" customFormat="1">
      <c r="A1418" s="115"/>
      <c r="B1418" s="115"/>
      <c r="C1418" s="72"/>
      <c r="D1418" s="73" t="s">
        <v>22</v>
      </c>
      <c r="E1418" s="73"/>
      <c r="F1418" s="74"/>
      <c r="G1418" s="115"/>
      <c r="H1418" s="115"/>
      <c r="I1418" s="115"/>
      <c r="J1418" s="115"/>
      <c r="K1418" s="2"/>
      <c r="L1418" s="3"/>
      <c r="M1418" s="4" t="s">
        <v>23</v>
      </c>
      <c r="N1418" s="3"/>
      <c r="O1418" s="5"/>
      <c r="P1418" s="91"/>
      <c r="Q1418" s="91"/>
      <c r="R1418" s="91"/>
      <c r="S1418" s="91"/>
      <c r="U1418" s="204"/>
      <c r="V1418" s="205"/>
      <c r="W1418" s="205"/>
      <c r="X1418" s="205"/>
      <c r="Y1418" s="205"/>
    </row>
    <row r="1419" spans="1:25" ht="52.5" customHeight="1" thickBot="1">
      <c r="A1419" s="123" t="s">
        <v>0</v>
      </c>
      <c r="B1419" s="116" t="s">
        <v>1</v>
      </c>
      <c r="C1419" s="75" t="s">
        <v>2</v>
      </c>
      <c r="D1419" s="76" t="s">
        <v>3</v>
      </c>
      <c r="E1419" s="76" t="s">
        <v>4</v>
      </c>
      <c r="F1419" s="77" t="s">
        <v>5</v>
      </c>
      <c r="G1419" s="123" t="s">
        <v>6</v>
      </c>
      <c r="H1419" s="131" t="s">
        <v>648</v>
      </c>
      <c r="I1419" s="132" t="s">
        <v>7</v>
      </c>
      <c r="J1419" s="132" t="s">
        <v>8</v>
      </c>
      <c r="K1419" s="6" t="s">
        <v>632</v>
      </c>
      <c r="L1419" s="7" t="s">
        <v>630</v>
      </c>
      <c r="M1419" s="7" t="s">
        <v>631</v>
      </c>
      <c r="N1419" s="8" t="s">
        <v>9</v>
      </c>
      <c r="O1419" s="6" t="s">
        <v>10</v>
      </c>
      <c r="P1419" s="78" t="s">
        <v>11</v>
      </c>
      <c r="Q1419" s="78" t="s">
        <v>12</v>
      </c>
      <c r="R1419" s="79" t="s">
        <v>13</v>
      </c>
      <c r="S1419" s="79" t="s">
        <v>14</v>
      </c>
      <c r="T1419" s="9"/>
      <c r="U1419" s="211"/>
    </row>
    <row r="1420" spans="1:25" ht="15.75" thickBot="1">
      <c r="A1420" s="59" t="s">
        <v>24</v>
      </c>
      <c r="B1420" s="60">
        <v>81</v>
      </c>
      <c r="C1420" s="11"/>
      <c r="D1420" s="11"/>
      <c r="E1420" s="11"/>
      <c r="F1420" s="11"/>
      <c r="G1420" s="62"/>
      <c r="H1420" s="62"/>
      <c r="I1420" s="62"/>
      <c r="J1420" s="62"/>
      <c r="K1420" s="11"/>
      <c r="L1420" s="11"/>
      <c r="M1420" s="11"/>
      <c r="N1420" s="11"/>
      <c r="O1420" s="11"/>
      <c r="P1420" s="47"/>
      <c r="Q1420" s="47"/>
      <c r="R1420" s="47"/>
      <c r="S1420" s="80"/>
    </row>
    <row r="1421" spans="1:25" ht="25.5">
      <c r="A1421" s="126" t="s">
        <v>15</v>
      </c>
      <c r="B1421" s="28" t="s">
        <v>335</v>
      </c>
      <c r="C1421" s="48" t="s">
        <v>16</v>
      </c>
      <c r="D1421" s="49">
        <v>16</v>
      </c>
      <c r="E1421" s="50">
        <v>40</v>
      </c>
      <c r="F1421" s="49">
        <v>32</v>
      </c>
      <c r="G1421" s="27"/>
      <c r="H1421" s="12"/>
      <c r="I1421" s="12"/>
      <c r="J1421" s="12"/>
      <c r="K1421" s="100"/>
      <c r="L1421" s="101"/>
      <c r="M1421" s="102"/>
      <c r="N1421" s="103"/>
      <c r="O1421" s="104"/>
      <c r="P1421" s="81">
        <f>ROUND(N1421*L1421,2)</f>
        <v>0</v>
      </c>
      <c r="Q1421" s="81">
        <f t="shared" ref="Q1421" si="381">ROUND(P1421+P1421*O1421,2)</f>
        <v>0</v>
      </c>
      <c r="R1421" s="81">
        <f>ROUND(M1421*N1421,2)</f>
        <v>0</v>
      </c>
      <c r="S1421" s="81">
        <f t="shared" ref="S1421" si="382">ROUND(R1421+R1421*O1421,2)</f>
        <v>0</v>
      </c>
      <c r="U1421" s="204"/>
      <c r="V1421" s="205"/>
      <c r="W1421" s="205"/>
      <c r="X1421" s="205"/>
    </row>
    <row r="1422" spans="1:25" ht="25.5">
      <c r="A1422" s="126" t="s">
        <v>17</v>
      </c>
      <c r="B1422" s="28" t="s">
        <v>336</v>
      </c>
      <c r="C1422" s="48" t="s">
        <v>36</v>
      </c>
      <c r="D1422" s="49">
        <v>1</v>
      </c>
      <c r="E1422" s="50">
        <v>2</v>
      </c>
      <c r="F1422" s="49">
        <v>2</v>
      </c>
      <c r="G1422" s="27"/>
      <c r="H1422" s="12"/>
      <c r="I1422" s="12"/>
      <c r="J1422" s="12"/>
      <c r="K1422" s="100"/>
      <c r="L1422" s="101"/>
      <c r="M1422" s="102"/>
      <c r="N1422" s="103"/>
      <c r="O1422" s="104"/>
      <c r="P1422" s="81">
        <f>ROUND(N1422*L1422,2)</f>
        <v>0</v>
      </c>
      <c r="Q1422" s="81">
        <f t="shared" ref="Q1422" si="383">ROUND(P1422+P1422*O1422,2)</f>
        <v>0</v>
      </c>
      <c r="R1422" s="81">
        <f>ROUND(M1422*N1422,2)</f>
        <v>0</v>
      </c>
      <c r="S1422" s="81">
        <f t="shared" ref="S1422" si="384">ROUND(R1422+R1422*O1422,2)</f>
        <v>0</v>
      </c>
      <c r="U1422" s="204"/>
      <c r="V1422" s="205"/>
      <c r="W1422" s="205"/>
      <c r="X1422" s="205"/>
    </row>
    <row r="1423" spans="1:25" ht="26.25" thickBot="1">
      <c r="A1423" s="126" t="s">
        <v>25</v>
      </c>
      <c r="B1423" s="28" t="s">
        <v>337</v>
      </c>
      <c r="C1423" s="48" t="s">
        <v>16</v>
      </c>
      <c r="D1423" s="49">
        <v>1</v>
      </c>
      <c r="E1423" s="50">
        <v>2</v>
      </c>
      <c r="F1423" s="49">
        <v>2</v>
      </c>
      <c r="G1423" s="27"/>
      <c r="H1423" s="12"/>
      <c r="I1423" s="12"/>
      <c r="J1423" s="12"/>
      <c r="K1423" s="100"/>
      <c r="L1423" s="101"/>
      <c r="M1423" s="102"/>
      <c r="N1423" s="103"/>
      <c r="O1423" s="104"/>
      <c r="P1423" s="81">
        <f>ROUND(N1423*L1423,2)</f>
        <v>0</v>
      </c>
      <c r="Q1423" s="81">
        <f t="shared" ref="Q1423" si="385">ROUND(P1423+P1423*O1423,2)</f>
        <v>0</v>
      </c>
      <c r="R1423" s="81">
        <f>ROUND(M1423*N1423,2)</f>
        <v>0</v>
      </c>
      <c r="S1423" s="81">
        <f t="shared" ref="S1423" si="386">ROUND(R1423+R1423*O1423,2)</f>
        <v>0</v>
      </c>
      <c r="U1423" s="204"/>
      <c r="V1423" s="205"/>
      <c r="W1423" s="205"/>
      <c r="X1423" s="205"/>
    </row>
    <row r="1424" spans="1:25" ht="15.75" thickBot="1">
      <c r="A1424" s="125"/>
      <c r="B1424" s="117"/>
      <c r="C1424" s="13"/>
      <c r="D1424" s="13"/>
      <c r="E1424" s="13"/>
      <c r="F1424" s="13"/>
      <c r="G1424" s="14"/>
      <c r="H1424" s="14"/>
      <c r="I1424" s="14"/>
      <c r="J1424" s="14"/>
      <c r="K1424" s="13"/>
      <c r="L1424" s="13"/>
      <c r="M1424" s="13"/>
      <c r="N1424" s="14"/>
      <c r="O1424" s="15" t="s">
        <v>18</v>
      </c>
      <c r="P1424" s="82">
        <f>SUM(P1421:P1423)</f>
        <v>0</v>
      </c>
      <c r="Q1424" s="82">
        <f>SUM(Q1421:Q1423)</f>
        <v>0</v>
      </c>
      <c r="R1424" s="82">
        <f>SUM(R1421:R1423)</f>
        <v>0</v>
      </c>
      <c r="S1424" s="83">
        <f>SUM(S1421:S1423)</f>
        <v>0</v>
      </c>
      <c r="U1424" s="209"/>
      <c r="V1424" s="210"/>
      <c r="W1424" s="210"/>
      <c r="X1424" s="210"/>
    </row>
    <row r="1425" spans="1:25" ht="15.75" customHeight="1" thickBot="1">
      <c r="A1425" s="9"/>
      <c r="B1425" s="235" t="s">
        <v>348</v>
      </c>
      <c r="C1425" s="235"/>
      <c r="D1425" s="235"/>
      <c r="E1425" s="235"/>
      <c r="F1425" s="235"/>
      <c r="G1425" s="235"/>
      <c r="H1425" s="235"/>
      <c r="I1425" s="235"/>
      <c r="J1425" s="235"/>
      <c r="K1425" s="235"/>
      <c r="L1425" s="235"/>
      <c r="M1425" s="235"/>
      <c r="N1425" s="16"/>
      <c r="O1425" s="17"/>
      <c r="P1425" s="51"/>
      <c r="Q1425" s="51"/>
      <c r="R1425" s="51"/>
      <c r="S1425" s="51"/>
    </row>
    <row r="1426" spans="1:25" ht="15.75" thickBot="1">
      <c r="A1426" s="9"/>
      <c r="B1426" s="235"/>
      <c r="C1426" s="235"/>
      <c r="D1426" s="235"/>
      <c r="E1426" s="235"/>
      <c r="F1426" s="235"/>
      <c r="G1426" s="235"/>
      <c r="H1426" s="235"/>
      <c r="I1426" s="235"/>
      <c r="J1426" s="235"/>
      <c r="K1426" s="235"/>
      <c r="L1426" s="235"/>
      <c r="M1426" s="235"/>
      <c r="N1426" s="16"/>
      <c r="O1426" s="13"/>
      <c r="P1426" s="84"/>
      <c r="Q1426" s="85" t="s">
        <v>24</v>
      </c>
      <c r="R1426" s="86">
        <v>81</v>
      </c>
      <c r="S1426" s="87"/>
    </row>
    <row r="1427" spans="1:25" ht="39" thickBot="1">
      <c r="A1427" s="9"/>
      <c r="B1427" s="235"/>
      <c r="C1427" s="235"/>
      <c r="D1427" s="235"/>
      <c r="E1427" s="235"/>
      <c r="F1427" s="235"/>
      <c r="G1427" s="235"/>
      <c r="H1427" s="235"/>
      <c r="I1427" s="235"/>
      <c r="J1427" s="235"/>
      <c r="K1427" s="235"/>
      <c r="L1427" s="235"/>
      <c r="M1427" s="235"/>
      <c r="N1427" s="16"/>
      <c r="O1427" s="13"/>
      <c r="P1427" s="88" t="s">
        <v>19</v>
      </c>
      <c r="Q1427" s="88" t="s">
        <v>20</v>
      </c>
      <c r="R1427" s="89" t="s">
        <v>13</v>
      </c>
      <c r="S1427" s="88" t="s">
        <v>21</v>
      </c>
    </row>
    <row r="1428" spans="1:25" ht="15.75" thickBot="1">
      <c r="A1428" s="9"/>
      <c r="B1428" s="235"/>
      <c r="C1428" s="235"/>
      <c r="D1428" s="235"/>
      <c r="E1428" s="235"/>
      <c r="F1428" s="235"/>
      <c r="G1428" s="235"/>
      <c r="H1428" s="235"/>
      <c r="I1428" s="235"/>
      <c r="J1428" s="235"/>
      <c r="K1428" s="235"/>
      <c r="L1428" s="235"/>
      <c r="M1428" s="235"/>
      <c r="N1428" s="16"/>
      <c r="O1428" s="13"/>
      <c r="P1428" s="90">
        <f>P1424</f>
        <v>0</v>
      </c>
      <c r="Q1428" s="69">
        <f>Q1424</f>
        <v>0</v>
      </c>
      <c r="R1428" s="69">
        <f>R1424</f>
        <v>0</v>
      </c>
      <c r="S1428" s="70">
        <f>S1424</f>
        <v>0</v>
      </c>
    </row>
    <row r="1429" spans="1:25">
      <c r="P1429" s="52"/>
      <c r="Q1429" s="52"/>
      <c r="R1429" s="52"/>
      <c r="S1429" s="52"/>
    </row>
    <row r="1430" spans="1:25">
      <c r="P1430" s="52"/>
      <c r="Q1430" s="52"/>
      <c r="R1430" s="52"/>
      <c r="S1430" s="52"/>
    </row>
    <row r="1431" spans="1:25">
      <c r="P1431" s="52"/>
      <c r="Q1431" s="52"/>
      <c r="R1431" s="52"/>
      <c r="S1431" s="52"/>
    </row>
    <row r="1432" spans="1:25">
      <c r="P1432" s="52"/>
      <c r="Q1432" s="52"/>
      <c r="R1432" s="52"/>
      <c r="S1432" s="52"/>
    </row>
    <row r="1433" spans="1:25" s="1" customFormat="1">
      <c r="A1433" s="115"/>
      <c r="B1433" s="115"/>
      <c r="C1433" s="72"/>
      <c r="D1433" s="73" t="s">
        <v>22</v>
      </c>
      <c r="E1433" s="73"/>
      <c r="F1433" s="74"/>
      <c r="G1433" s="115"/>
      <c r="H1433" s="115"/>
      <c r="I1433" s="115"/>
      <c r="J1433" s="115"/>
      <c r="K1433" s="2"/>
      <c r="L1433" s="3"/>
      <c r="M1433" s="4" t="s">
        <v>23</v>
      </c>
      <c r="N1433" s="3"/>
      <c r="O1433" s="5"/>
      <c r="P1433" s="91"/>
      <c r="Q1433" s="91"/>
      <c r="R1433" s="91"/>
      <c r="S1433" s="91"/>
      <c r="U1433" s="204"/>
      <c r="V1433" s="205"/>
      <c r="W1433" s="205"/>
      <c r="X1433" s="205"/>
      <c r="Y1433" s="205"/>
    </row>
    <row r="1434" spans="1:25" ht="54.75" customHeight="1" thickBot="1">
      <c r="A1434" s="123" t="s">
        <v>0</v>
      </c>
      <c r="B1434" s="116" t="s">
        <v>1</v>
      </c>
      <c r="C1434" s="75" t="s">
        <v>2</v>
      </c>
      <c r="D1434" s="76" t="s">
        <v>3</v>
      </c>
      <c r="E1434" s="76" t="s">
        <v>4</v>
      </c>
      <c r="F1434" s="77" t="s">
        <v>5</v>
      </c>
      <c r="G1434" s="123" t="s">
        <v>6</v>
      </c>
      <c r="H1434" s="131" t="s">
        <v>648</v>
      </c>
      <c r="I1434" s="132" t="s">
        <v>7</v>
      </c>
      <c r="J1434" s="132" t="s">
        <v>8</v>
      </c>
      <c r="K1434" s="6" t="s">
        <v>632</v>
      </c>
      <c r="L1434" s="7" t="s">
        <v>630</v>
      </c>
      <c r="M1434" s="7" t="s">
        <v>631</v>
      </c>
      <c r="N1434" s="8" t="s">
        <v>9</v>
      </c>
      <c r="O1434" s="6" t="s">
        <v>10</v>
      </c>
      <c r="P1434" s="78" t="s">
        <v>11</v>
      </c>
      <c r="Q1434" s="78" t="s">
        <v>12</v>
      </c>
      <c r="R1434" s="79" t="s">
        <v>13</v>
      </c>
      <c r="S1434" s="79" t="s">
        <v>14</v>
      </c>
      <c r="T1434" s="9"/>
      <c r="U1434" s="211"/>
    </row>
    <row r="1435" spans="1:25" ht="15.75" thickBot="1">
      <c r="A1435" s="59" t="s">
        <v>24</v>
      </c>
      <c r="B1435" s="60">
        <v>82</v>
      </c>
      <c r="C1435" s="11"/>
      <c r="D1435" s="11"/>
      <c r="E1435" s="11"/>
      <c r="F1435" s="11"/>
      <c r="G1435" s="62"/>
      <c r="H1435" s="62"/>
      <c r="I1435" s="62"/>
      <c r="J1435" s="62"/>
      <c r="K1435" s="11"/>
      <c r="L1435" s="11"/>
      <c r="M1435" s="11"/>
      <c r="N1435" s="11"/>
      <c r="O1435" s="11"/>
      <c r="P1435" s="47"/>
      <c r="Q1435" s="47"/>
      <c r="R1435" s="47"/>
      <c r="S1435" s="80"/>
    </row>
    <row r="1436" spans="1:25" ht="141.75" customHeight="1">
      <c r="A1436" s="126" t="s">
        <v>15</v>
      </c>
      <c r="B1436" s="28" t="s">
        <v>338</v>
      </c>
      <c r="C1436" s="48" t="s">
        <v>16</v>
      </c>
      <c r="D1436" s="49">
        <v>2</v>
      </c>
      <c r="E1436" s="50">
        <v>5</v>
      </c>
      <c r="F1436" s="49">
        <v>5</v>
      </c>
      <c r="G1436" s="27"/>
      <c r="H1436" s="12"/>
      <c r="I1436" s="12"/>
      <c r="J1436" s="12"/>
      <c r="K1436" s="100"/>
      <c r="L1436" s="101"/>
      <c r="M1436" s="102"/>
      <c r="N1436" s="103"/>
      <c r="O1436" s="104"/>
      <c r="P1436" s="81">
        <f t="shared" ref="P1436:P1445" si="387">ROUND(N1436*L1436,2)</f>
        <v>0</v>
      </c>
      <c r="Q1436" s="81">
        <f t="shared" ref="Q1436:Q1438" si="388">ROUND(P1436+P1436*O1436,2)</f>
        <v>0</v>
      </c>
      <c r="R1436" s="81">
        <f t="shared" ref="R1436:R1445" si="389">ROUND(M1436*N1436,2)</f>
        <v>0</v>
      </c>
      <c r="S1436" s="81">
        <f t="shared" ref="S1436:S1438" si="390">ROUND(R1436+R1436*O1436,2)</f>
        <v>0</v>
      </c>
      <c r="U1436" s="204"/>
      <c r="V1436" s="205"/>
      <c r="W1436" s="205"/>
      <c r="X1436" s="205"/>
    </row>
    <row r="1437" spans="1:25" ht="132" customHeight="1">
      <c r="A1437" s="126" t="s">
        <v>17</v>
      </c>
      <c r="B1437" s="28" t="s">
        <v>339</v>
      </c>
      <c r="C1437" s="48" t="s">
        <v>16</v>
      </c>
      <c r="D1437" s="49">
        <v>1</v>
      </c>
      <c r="E1437" s="50">
        <v>2</v>
      </c>
      <c r="F1437" s="49">
        <v>2</v>
      </c>
      <c r="G1437" s="27"/>
      <c r="H1437" s="12"/>
      <c r="I1437" s="12"/>
      <c r="J1437" s="12"/>
      <c r="K1437" s="100"/>
      <c r="L1437" s="101"/>
      <c r="M1437" s="102"/>
      <c r="N1437" s="103"/>
      <c r="O1437" s="104"/>
      <c r="P1437" s="81">
        <f t="shared" si="387"/>
        <v>0</v>
      </c>
      <c r="Q1437" s="81">
        <f t="shared" si="388"/>
        <v>0</v>
      </c>
      <c r="R1437" s="81">
        <f t="shared" si="389"/>
        <v>0</v>
      </c>
      <c r="S1437" s="81">
        <f t="shared" si="390"/>
        <v>0</v>
      </c>
      <c r="U1437" s="204"/>
      <c r="V1437" s="205"/>
      <c r="W1437" s="205"/>
      <c r="X1437" s="205"/>
    </row>
    <row r="1438" spans="1:25">
      <c r="A1438" s="126" t="s">
        <v>25</v>
      </c>
      <c r="B1438" s="28" t="s">
        <v>347</v>
      </c>
      <c r="C1438" s="48" t="s">
        <v>16</v>
      </c>
      <c r="D1438" s="49">
        <v>1</v>
      </c>
      <c r="E1438" s="50">
        <v>3</v>
      </c>
      <c r="F1438" s="49">
        <v>3</v>
      </c>
      <c r="G1438" s="27"/>
      <c r="H1438" s="12"/>
      <c r="I1438" s="12"/>
      <c r="J1438" s="12"/>
      <c r="K1438" s="100"/>
      <c r="L1438" s="101"/>
      <c r="M1438" s="102"/>
      <c r="N1438" s="103"/>
      <c r="O1438" s="104"/>
      <c r="P1438" s="81">
        <f t="shared" si="387"/>
        <v>0</v>
      </c>
      <c r="Q1438" s="81">
        <f t="shared" si="388"/>
        <v>0</v>
      </c>
      <c r="R1438" s="81">
        <f t="shared" si="389"/>
        <v>0</v>
      </c>
      <c r="S1438" s="81">
        <f t="shared" si="390"/>
        <v>0</v>
      </c>
      <c r="U1438" s="204"/>
      <c r="V1438" s="205"/>
      <c r="W1438" s="205"/>
      <c r="X1438" s="205"/>
    </row>
    <row r="1439" spans="1:25">
      <c r="A1439" s="126" t="s">
        <v>29</v>
      </c>
      <c r="B1439" s="28" t="s">
        <v>340</v>
      </c>
      <c r="C1439" s="48" t="s">
        <v>16</v>
      </c>
      <c r="D1439" s="49">
        <v>1</v>
      </c>
      <c r="E1439" s="50">
        <v>3</v>
      </c>
      <c r="F1439" s="49">
        <v>3</v>
      </c>
      <c r="G1439" s="27"/>
      <c r="H1439" s="12"/>
      <c r="I1439" s="12"/>
      <c r="J1439" s="12"/>
      <c r="K1439" s="100"/>
      <c r="L1439" s="101"/>
      <c r="M1439" s="102"/>
      <c r="N1439" s="103"/>
      <c r="O1439" s="104"/>
      <c r="P1439" s="81">
        <f t="shared" si="387"/>
        <v>0</v>
      </c>
      <c r="Q1439" s="81">
        <f t="shared" ref="Q1439:Q1444" si="391">ROUND(P1439+P1439*O1439,2)</f>
        <v>0</v>
      </c>
      <c r="R1439" s="81">
        <f t="shared" si="389"/>
        <v>0</v>
      </c>
      <c r="S1439" s="81">
        <f t="shared" ref="S1439:S1444" si="392">ROUND(R1439+R1439*O1439,2)</f>
        <v>0</v>
      </c>
      <c r="U1439" s="204"/>
      <c r="V1439" s="205"/>
      <c r="W1439" s="205"/>
      <c r="X1439" s="205"/>
    </row>
    <row r="1440" spans="1:25" ht="25.5">
      <c r="A1440" s="126" t="s">
        <v>30</v>
      </c>
      <c r="B1440" s="28" t="s">
        <v>341</v>
      </c>
      <c r="C1440" s="48" t="s">
        <v>16</v>
      </c>
      <c r="D1440" s="49">
        <v>1</v>
      </c>
      <c r="E1440" s="50">
        <v>2</v>
      </c>
      <c r="F1440" s="49">
        <v>2</v>
      </c>
      <c r="G1440" s="27"/>
      <c r="H1440" s="12"/>
      <c r="I1440" s="12"/>
      <c r="J1440" s="12"/>
      <c r="K1440" s="100"/>
      <c r="L1440" s="101"/>
      <c r="M1440" s="102"/>
      <c r="N1440" s="103"/>
      <c r="O1440" s="104"/>
      <c r="P1440" s="81">
        <f t="shared" si="387"/>
        <v>0</v>
      </c>
      <c r="Q1440" s="81">
        <f t="shared" si="391"/>
        <v>0</v>
      </c>
      <c r="R1440" s="81">
        <f t="shared" si="389"/>
        <v>0</v>
      </c>
      <c r="S1440" s="81">
        <f t="shared" si="392"/>
        <v>0</v>
      </c>
      <c r="U1440" s="204"/>
      <c r="V1440" s="205"/>
      <c r="W1440" s="205"/>
      <c r="X1440" s="205"/>
    </row>
    <row r="1441" spans="1:25">
      <c r="A1441" s="126" t="s">
        <v>31</v>
      </c>
      <c r="B1441" s="28" t="s">
        <v>342</v>
      </c>
      <c r="C1441" s="48" t="s">
        <v>16</v>
      </c>
      <c r="D1441" s="49">
        <v>1</v>
      </c>
      <c r="E1441" s="50">
        <v>2</v>
      </c>
      <c r="F1441" s="49">
        <v>2</v>
      </c>
      <c r="G1441" s="27"/>
      <c r="H1441" s="12"/>
      <c r="I1441" s="12"/>
      <c r="J1441" s="12"/>
      <c r="K1441" s="100"/>
      <c r="L1441" s="101"/>
      <c r="M1441" s="102"/>
      <c r="N1441" s="103"/>
      <c r="O1441" s="104"/>
      <c r="P1441" s="81">
        <f t="shared" si="387"/>
        <v>0</v>
      </c>
      <c r="Q1441" s="81">
        <f t="shared" si="391"/>
        <v>0</v>
      </c>
      <c r="R1441" s="81">
        <f t="shared" si="389"/>
        <v>0</v>
      </c>
      <c r="S1441" s="81">
        <f t="shared" si="392"/>
        <v>0</v>
      </c>
      <c r="U1441" s="204"/>
      <c r="V1441" s="205"/>
      <c r="W1441" s="205"/>
      <c r="X1441" s="205"/>
    </row>
    <row r="1442" spans="1:25">
      <c r="A1442" s="126" t="s">
        <v>32</v>
      </c>
      <c r="B1442" s="28" t="s">
        <v>343</v>
      </c>
      <c r="C1442" s="48" t="s">
        <v>16</v>
      </c>
      <c r="D1442" s="49">
        <v>32</v>
      </c>
      <c r="E1442" s="50">
        <v>80</v>
      </c>
      <c r="F1442" s="49">
        <v>40</v>
      </c>
      <c r="G1442" s="27"/>
      <c r="H1442" s="12"/>
      <c r="I1442" s="12"/>
      <c r="J1442" s="12"/>
      <c r="K1442" s="100"/>
      <c r="L1442" s="101"/>
      <c r="M1442" s="102"/>
      <c r="N1442" s="103"/>
      <c r="O1442" s="104"/>
      <c r="P1442" s="81">
        <f t="shared" si="387"/>
        <v>0</v>
      </c>
      <c r="Q1442" s="81">
        <f t="shared" si="391"/>
        <v>0</v>
      </c>
      <c r="R1442" s="81">
        <f t="shared" si="389"/>
        <v>0</v>
      </c>
      <c r="S1442" s="81">
        <f t="shared" si="392"/>
        <v>0</v>
      </c>
      <c r="U1442" s="204"/>
      <c r="V1442" s="205"/>
      <c r="W1442" s="205"/>
      <c r="X1442" s="205"/>
    </row>
    <row r="1443" spans="1:25" ht="63.75">
      <c r="A1443" s="126" t="s">
        <v>33</v>
      </c>
      <c r="B1443" s="28" t="s">
        <v>344</v>
      </c>
      <c r="C1443" s="48" t="s">
        <v>16</v>
      </c>
      <c r="D1443" s="49">
        <v>4</v>
      </c>
      <c r="E1443" s="50">
        <v>10</v>
      </c>
      <c r="F1443" s="49">
        <v>10</v>
      </c>
      <c r="G1443" s="27"/>
      <c r="H1443" s="12"/>
      <c r="I1443" s="12"/>
      <c r="J1443" s="12"/>
      <c r="K1443" s="100"/>
      <c r="L1443" s="101"/>
      <c r="M1443" s="102"/>
      <c r="N1443" s="103"/>
      <c r="O1443" s="104"/>
      <c r="P1443" s="81">
        <f t="shared" si="387"/>
        <v>0</v>
      </c>
      <c r="Q1443" s="81">
        <f t="shared" si="391"/>
        <v>0</v>
      </c>
      <c r="R1443" s="81">
        <f t="shared" si="389"/>
        <v>0</v>
      </c>
      <c r="S1443" s="81">
        <f t="shared" si="392"/>
        <v>0</v>
      </c>
      <c r="U1443" s="204"/>
      <c r="V1443" s="205"/>
      <c r="W1443" s="205"/>
      <c r="X1443" s="205"/>
    </row>
    <row r="1444" spans="1:25" ht="38.25">
      <c r="A1444" s="126" t="s">
        <v>58</v>
      </c>
      <c r="B1444" s="28" t="s">
        <v>345</v>
      </c>
      <c r="C1444" s="48" t="s">
        <v>16</v>
      </c>
      <c r="D1444" s="49">
        <v>1</v>
      </c>
      <c r="E1444" s="50">
        <v>2</v>
      </c>
      <c r="F1444" s="49">
        <v>2</v>
      </c>
      <c r="G1444" s="27"/>
      <c r="H1444" s="12"/>
      <c r="I1444" s="12"/>
      <c r="J1444" s="12"/>
      <c r="K1444" s="100"/>
      <c r="L1444" s="101"/>
      <c r="M1444" s="102"/>
      <c r="N1444" s="103"/>
      <c r="O1444" s="104"/>
      <c r="P1444" s="81">
        <f t="shared" si="387"/>
        <v>0</v>
      </c>
      <c r="Q1444" s="81">
        <f t="shared" si="391"/>
        <v>0</v>
      </c>
      <c r="R1444" s="81">
        <f t="shared" si="389"/>
        <v>0</v>
      </c>
      <c r="S1444" s="81">
        <f t="shared" si="392"/>
        <v>0</v>
      </c>
      <c r="U1444" s="204"/>
      <c r="V1444" s="205"/>
      <c r="W1444" s="205"/>
      <c r="X1444" s="205"/>
    </row>
    <row r="1445" spans="1:25" ht="15.75" thickBot="1">
      <c r="A1445" s="126" t="s">
        <v>59</v>
      </c>
      <c r="B1445" s="28" t="s">
        <v>346</v>
      </c>
      <c r="C1445" s="48" t="s">
        <v>16</v>
      </c>
      <c r="D1445" s="49">
        <v>1</v>
      </c>
      <c r="E1445" s="50">
        <v>2</v>
      </c>
      <c r="F1445" s="49">
        <v>2</v>
      </c>
      <c r="G1445" s="27"/>
      <c r="H1445" s="12"/>
      <c r="I1445" s="12"/>
      <c r="J1445" s="12"/>
      <c r="K1445" s="100"/>
      <c r="L1445" s="101"/>
      <c r="M1445" s="102"/>
      <c r="N1445" s="103"/>
      <c r="O1445" s="104"/>
      <c r="P1445" s="81">
        <f t="shared" si="387"/>
        <v>0</v>
      </c>
      <c r="Q1445" s="81">
        <f t="shared" ref="Q1445" si="393">ROUND(P1445+P1445*O1445,2)</f>
        <v>0</v>
      </c>
      <c r="R1445" s="81">
        <f t="shared" si="389"/>
        <v>0</v>
      </c>
      <c r="S1445" s="81">
        <f t="shared" ref="S1445" si="394">ROUND(R1445+R1445*O1445,2)</f>
        <v>0</v>
      </c>
      <c r="U1445" s="204"/>
      <c r="V1445" s="205"/>
      <c r="W1445" s="205"/>
      <c r="X1445" s="205"/>
    </row>
    <row r="1446" spans="1:25" ht="15.75" thickBot="1">
      <c r="A1446" s="125"/>
      <c r="B1446" s="117"/>
      <c r="C1446" s="13"/>
      <c r="D1446" s="13"/>
      <c r="E1446" s="13"/>
      <c r="F1446" s="13"/>
      <c r="G1446" s="14"/>
      <c r="H1446" s="14"/>
      <c r="I1446" s="14"/>
      <c r="J1446" s="14"/>
      <c r="K1446" s="13"/>
      <c r="L1446" s="13"/>
      <c r="M1446" s="13"/>
      <c r="N1446" s="14"/>
      <c r="O1446" s="15" t="s">
        <v>18</v>
      </c>
      <c r="P1446" s="82">
        <f>SUM(P1436:P1445)</f>
        <v>0</v>
      </c>
      <c r="Q1446" s="82">
        <f>SUM(Q1436:Q1445)</f>
        <v>0</v>
      </c>
      <c r="R1446" s="82">
        <f>SUM(R1436:R1445)</f>
        <v>0</v>
      </c>
      <c r="S1446" s="83">
        <f>SUM(S1436:S1445)</f>
        <v>0</v>
      </c>
      <c r="U1446" s="209"/>
      <c r="V1446" s="210"/>
      <c r="W1446" s="210"/>
      <c r="X1446" s="210"/>
    </row>
    <row r="1447" spans="1:25" ht="15.75" customHeight="1" thickBot="1">
      <c r="A1447" s="9"/>
      <c r="B1447" s="235" t="s">
        <v>348</v>
      </c>
      <c r="C1447" s="235"/>
      <c r="D1447" s="235"/>
      <c r="E1447" s="235"/>
      <c r="F1447" s="235"/>
      <c r="G1447" s="235"/>
      <c r="H1447" s="235"/>
      <c r="I1447" s="235"/>
      <c r="J1447" s="235"/>
      <c r="K1447" s="235"/>
      <c r="L1447" s="235"/>
      <c r="M1447" s="235"/>
      <c r="N1447" s="16"/>
      <c r="O1447" s="17"/>
      <c r="P1447" s="51"/>
      <c r="Q1447" s="51"/>
      <c r="R1447" s="51"/>
      <c r="S1447" s="51"/>
    </row>
    <row r="1448" spans="1:25" ht="15.75" thickBot="1">
      <c r="A1448" s="9"/>
      <c r="B1448" s="235"/>
      <c r="C1448" s="235"/>
      <c r="D1448" s="235"/>
      <c r="E1448" s="235"/>
      <c r="F1448" s="235"/>
      <c r="G1448" s="235"/>
      <c r="H1448" s="235"/>
      <c r="I1448" s="235"/>
      <c r="J1448" s="235"/>
      <c r="K1448" s="235"/>
      <c r="L1448" s="235"/>
      <c r="M1448" s="235"/>
      <c r="N1448" s="16"/>
      <c r="O1448" s="13"/>
      <c r="P1448" s="84"/>
      <c r="Q1448" s="85" t="s">
        <v>24</v>
      </c>
      <c r="R1448" s="86">
        <v>82</v>
      </c>
      <c r="S1448" s="87"/>
    </row>
    <row r="1449" spans="1:25" ht="39" thickBot="1">
      <c r="A1449" s="9"/>
      <c r="B1449" s="235"/>
      <c r="C1449" s="235"/>
      <c r="D1449" s="235"/>
      <c r="E1449" s="235"/>
      <c r="F1449" s="235"/>
      <c r="G1449" s="235"/>
      <c r="H1449" s="235"/>
      <c r="I1449" s="235"/>
      <c r="J1449" s="235"/>
      <c r="K1449" s="235"/>
      <c r="L1449" s="235"/>
      <c r="M1449" s="235"/>
      <c r="N1449" s="16"/>
      <c r="O1449" s="13"/>
      <c r="P1449" s="88" t="s">
        <v>19</v>
      </c>
      <c r="Q1449" s="88" t="s">
        <v>20</v>
      </c>
      <c r="R1449" s="89" t="s">
        <v>13</v>
      </c>
      <c r="S1449" s="88" t="s">
        <v>21</v>
      </c>
    </row>
    <row r="1450" spans="1:25" ht="15.75" thickBot="1">
      <c r="A1450" s="9"/>
      <c r="B1450" s="235"/>
      <c r="C1450" s="235"/>
      <c r="D1450" s="235"/>
      <c r="E1450" s="235"/>
      <c r="F1450" s="235"/>
      <c r="G1450" s="235"/>
      <c r="H1450" s="235"/>
      <c r="I1450" s="235"/>
      <c r="J1450" s="235"/>
      <c r="K1450" s="235"/>
      <c r="L1450" s="235"/>
      <c r="M1450" s="235"/>
      <c r="N1450" s="16"/>
      <c r="O1450" s="13"/>
      <c r="P1450" s="90">
        <f>P1446</f>
        <v>0</v>
      </c>
      <c r="Q1450" s="69">
        <f>Q1446</f>
        <v>0</v>
      </c>
      <c r="R1450" s="69">
        <f>R1446</f>
        <v>0</v>
      </c>
      <c r="S1450" s="70">
        <f>S1446</f>
        <v>0</v>
      </c>
    </row>
    <row r="1451" spans="1:25">
      <c r="P1451" s="52"/>
      <c r="Q1451" s="52"/>
      <c r="R1451" s="52"/>
      <c r="S1451" s="52"/>
    </row>
    <row r="1452" spans="1:25">
      <c r="P1452" s="52"/>
      <c r="Q1452" s="52"/>
      <c r="R1452" s="52"/>
      <c r="S1452" s="52"/>
    </row>
    <row r="1453" spans="1:25">
      <c r="P1453" s="52"/>
      <c r="Q1453" s="52"/>
      <c r="R1453" s="52"/>
      <c r="S1453" s="52"/>
    </row>
    <row r="1454" spans="1:25">
      <c r="P1454" s="52"/>
      <c r="Q1454" s="52"/>
      <c r="R1454" s="52"/>
      <c r="S1454" s="52"/>
    </row>
    <row r="1455" spans="1:25" s="1" customFormat="1">
      <c r="A1455" s="115"/>
      <c r="B1455" s="115"/>
      <c r="C1455" s="72"/>
      <c r="D1455" s="73" t="s">
        <v>22</v>
      </c>
      <c r="E1455" s="73"/>
      <c r="F1455" s="74"/>
      <c r="G1455" s="115"/>
      <c r="H1455" s="115"/>
      <c r="I1455" s="115"/>
      <c r="J1455" s="115"/>
      <c r="K1455" s="2"/>
      <c r="L1455" s="3"/>
      <c r="M1455" s="4" t="s">
        <v>23</v>
      </c>
      <c r="N1455" s="3"/>
      <c r="O1455" s="5"/>
      <c r="P1455" s="91"/>
      <c r="Q1455" s="91"/>
      <c r="R1455" s="91"/>
      <c r="S1455" s="91"/>
      <c r="U1455" s="204"/>
      <c r="V1455" s="205"/>
      <c r="W1455" s="205"/>
      <c r="X1455" s="205"/>
      <c r="Y1455" s="205"/>
    </row>
    <row r="1456" spans="1:25" ht="54" customHeight="1" thickBot="1">
      <c r="A1456" s="123" t="s">
        <v>0</v>
      </c>
      <c r="B1456" s="116" t="s">
        <v>1</v>
      </c>
      <c r="C1456" s="75" t="s">
        <v>2</v>
      </c>
      <c r="D1456" s="76" t="s">
        <v>3</v>
      </c>
      <c r="E1456" s="76" t="s">
        <v>4</v>
      </c>
      <c r="F1456" s="77" t="s">
        <v>5</v>
      </c>
      <c r="G1456" s="123" t="s">
        <v>6</v>
      </c>
      <c r="H1456" s="131" t="s">
        <v>648</v>
      </c>
      <c r="I1456" s="132" t="s">
        <v>7</v>
      </c>
      <c r="J1456" s="132" t="s">
        <v>8</v>
      </c>
      <c r="K1456" s="6" t="s">
        <v>632</v>
      </c>
      <c r="L1456" s="7" t="s">
        <v>630</v>
      </c>
      <c r="M1456" s="7" t="s">
        <v>631</v>
      </c>
      <c r="N1456" s="8" t="s">
        <v>9</v>
      </c>
      <c r="O1456" s="6" t="s">
        <v>10</v>
      </c>
      <c r="P1456" s="78" t="s">
        <v>11</v>
      </c>
      <c r="Q1456" s="78" t="s">
        <v>12</v>
      </c>
      <c r="R1456" s="79" t="s">
        <v>13</v>
      </c>
      <c r="S1456" s="79" t="s">
        <v>14</v>
      </c>
      <c r="T1456" s="9"/>
      <c r="U1456" s="211"/>
    </row>
    <row r="1457" spans="1:25" ht="15.75" thickBot="1">
      <c r="A1457" s="59" t="s">
        <v>24</v>
      </c>
      <c r="B1457" s="60">
        <v>83</v>
      </c>
      <c r="C1457" s="11"/>
      <c r="D1457" s="11"/>
      <c r="E1457" s="11"/>
      <c r="F1457" s="11"/>
      <c r="G1457" s="62"/>
      <c r="H1457" s="62"/>
      <c r="I1457" s="62"/>
      <c r="J1457" s="62"/>
      <c r="K1457" s="11"/>
      <c r="L1457" s="11"/>
      <c r="M1457" s="11"/>
      <c r="N1457" s="11"/>
      <c r="O1457" s="11"/>
      <c r="P1457" s="47"/>
      <c r="Q1457" s="47"/>
      <c r="R1457" s="47"/>
      <c r="S1457" s="80"/>
    </row>
    <row r="1458" spans="1:25" ht="80.25" customHeight="1">
      <c r="A1458" s="126" t="s">
        <v>15</v>
      </c>
      <c r="B1458" s="28" t="s">
        <v>362</v>
      </c>
      <c r="C1458" s="48" t="s">
        <v>79</v>
      </c>
      <c r="D1458" s="49">
        <v>60</v>
      </c>
      <c r="E1458" s="50">
        <v>150</v>
      </c>
      <c r="F1458" s="49">
        <v>150</v>
      </c>
      <c r="G1458" s="27"/>
      <c r="H1458" s="12"/>
      <c r="I1458" s="12"/>
      <c r="J1458" s="12"/>
      <c r="K1458" s="100"/>
      <c r="L1458" s="101"/>
      <c r="M1458" s="102"/>
      <c r="N1458" s="103"/>
      <c r="O1458" s="104"/>
      <c r="P1458" s="81">
        <f>ROUND(N1458*L1458,2)</f>
        <v>0</v>
      </c>
      <c r="Q1458" s="81">
        <f t="shared" ref="Q1458:Q1459" si="395">ROUND(P1458+P1458*O1458,2)</f>
        <v>0</v>
      </c>
      <c r="R1458" s="81">
        <f>ROUND(M1458*N1458,2)</f>
        <v>0</v>
      </c>
      <c r="S1458" s="81">
        <f t="shared" ref="S1458:S1459" si="396">ROUND(R1458+R1458*O1458,2)</f>
        <v>0</v>
      </c>
      <c r="U1458" s="204"/>
      <c r="V1458" s="205"/>
      <c r="W1458" s="205"/>
      <c r="X1458" s="205"/>
    </row>
    <row r="1459" spans="1:25" ht="26.25" thickBot="1">
      <c r="A1459" s="126" t="s">
        <v>17</v>
      </c>
      <c r="B1459" s="28" t="s">
        <v>363</v>
      </c>
      <c r="C1459" s="48" t="s">
        <v>16</v>
      </c>
      <c r="D1459" s="49">
        <v>3</v>
      </c>
      <c r="E1459" s="50">
        <v>8</v>
      </c>
      <c r="F1459" s="49">
        <v>6</v>
      </c>
      <c r="G1459" s="27"/>
      <c r="H1459" s="12"/>
      <c r="I1459" s="12"/>
      <c r="J1459" s="12"/>
      <c r="K1459" s="100"/>
      <c r="L1459" s="101"/>
      <c r="M1459" s="102"/>
      <c r="N1459" s="103"/>
      <c r="O1459" s="104"/>
      <c r="P1459" s="81">
        <f>ROUND(N1459*L1459,2)</f>
        <v>0</v>
      </c>
      <c r="Q1459" s="81">
        <f t="shared" si="395"/>
        <v>0</v>
      </c>
      <c r="R1459" s="81">
        <f>ROUND(M1459*N1459,2)</f>
        <v>0</v>
      </c>
      <c r="S1459" s="81">
        <f t="shared" si="396"/>
        <v>0</v>
      </c>
      <c r="U1459" s="204"/>
      <c r="V1459" s="205"/>
      <c r="W1459" s="205"/>
      <c r="X1459" s="205"/>
    </row>
    <row r="1460" spans="1:25" ht="15.75" thickBot="1">
      <c r="A1460" s="125"/>
      <c r="B1460" s="117"/>
      <c r="C1460" s="13"/>
      <c r="D1460" s="13"/>
      <c r="E1460" s="13"/>
      <c r="F1460" s="13"/>
      <c r="G1460" s="14"/>
      <c r="H1460" s="14"/>
      <c r="I1460" s="14"/>
      <c r="J1460" s="14"/>
      <c r="K1460" s="13"/>
      <c r="L1460" s="13"/>
      <c r="M1460" s="13"/>
      <c r="N1460" s="14"/>
      <c r="O1460" s="15" t="s">
        <v>18</v>
      </c>
      <c r="P1460" s="82">
        <f>SUM(P1458:P1459)</f>
        <v>0</v>
      </c>
      <c r="Q1460" s="82">
        <f>SUM(Q1458:Q1459)</f>
        <v>0</v>
      </c>
      <c r="R1460" s="82">
        <f>SUM(R1458:R1459)</f>
        <v>0</v>
      </c>
      <c r="S1460" s="83">
        <f>SUM(S1458:S1459)</f>
        <v>0</v>
      </c>
      <c r="U1460" s="209"/>
      <c r="V1460" s="210"/>
      <c r="W1460" s="210"/>
      <c r="X1460" s="210"/>
    </row>
    <row r="1461" spans="1:25" ht="15.75" customHeight="1" thickBot="1">
      <c r="A1461" s="9"/>
      <c r="B1461" s="235" t="s">
        <v>348</v>
      </c>
      <c r="C1461" s="235"/>
      <c r="D1461" s="235"/>
      <c r="E1461" s="235"/>
      <c r="F1461" s="235"/>
      <c r="G1461" s="235"/>
      <c r="H1461" s="235"/>
      <c r="I1461" s="235"/>
      <c r="J1461" s="235"/>
      <c r="K1461" s="235"/>
      <c r="L1461" s="235"/>
      <c r="M1461" s="235"/>
      <c r="N1461" s="16"/>
      <c r="O1461" s="17"/>
      <c r="P1461" s="51"/>
      <c r="Q1461" s="51"/>
      <c r="R1461" s="51"/>
      <c r="S1461" s="51"/>
    </row>
    <row r="1462" spans="1:25" ht="15.75" thickBot="1">
      <c r="A1462" s="9"/>
      <c r="B1462" s="235"/>
      <c r="C1462" s="235"/>
      <c r="D1462" s="235"/>
      <c r="E1462" s="235"/>
      <c r="F1462" s="235"/>
      <c r="G1462" s="235"/>
      <c r="H1462" s="235"/>
      <c r="I1462" s="235"/>
      <c r="J1462" s="235"/>
      <c r="K1462" s="235"/>
      <c r="L1462" s="235"/>
      <c r="M1462" s="235"/>
      <c r="N1462" s="16"/>
      <c r="O1462" s="13"/>
      <c r="P1462" s="84"/>
      <c r="Q1462" s="85" t="s">
        <v>24</v>
      </c>
      <c r="R1462" s="86">
        <v>83</v>
      </c>
      <c r="S1462" s="87"/>
    </row>
    <row r="1463" spans="1:25" ht="39" thickBot="1">
      <c r="A1463" s="9"/>
      <c r="B1463" s="235"/>
      <c r="C1463" s="235"/>
      <c r="D1463" s="235"/>
      <c r="E1463" s="235"/>
      <c r="F1463" s="235"/>
      <c r="G1463" s="235"/>
      <c r="H1463" s="235"/>
      <c r="I1463" s="235"/>
      <c r="J1463" s="235"/>
      <c r="K1463" s="235"/>
      <c r="L1463" s="235"/>
      <c r="M1463" s="235"/>
      <c r="N1463" s="16"/>
      <c r="O1463" s="13"/>
      <c r="P1463" s="88" t="s">
        <v>19</v>
      </c>
      <c r="Q1463" s="88" t="s">
        <v>20</v>
      </c>
      <c r="R1463" s="89" t="s">
        <v>13</v>
      </c>
      <c r="S1463" s="88" t="s">
        <v>21</v>
      </c>
    </row>
    <row r="1464" spans="1:25" ht="15.75" thickBot="1">
      <c r="A1464" s="9"/>
      <c r="B1464" s="235"/>
      <c r="C1464" s="235"/>
      <c r="D1464" s="235"/>
      <c r="E1464" s="235"/>
      <c r="F1464" s="235"/>
      <c r="G1464" s="235"/>
      <c r="H1464" s="235"/>
      <c r="I1464" s="235"/>
      <c r="J1464" s="235"/>
      <c r="K1464" s="235"/>
      <c r="L1464" s="235"/>
      <c r="M1464" s="235"/>
      <c r="N1464" s="16"/>
      <c r="O1464" s="13"/>
      <c r="P1464" s="90">
        <f>P1460</f>
        <v>0</v>
      </c>
      <c r="Q1464" s="69">
        <f>Q1460</f>
        <v>0</v>
      </c>
      <c r="R1464" s="69">
        <f>R1460</f>
        <v>0</v>
      </c>
      <c r="S1464" s="70">
        <f>S1460</f>
        <v>0</v>
      </c>
    </row>
    <row r="1465" spans="1:25">
      <c r="P1465" s="52"/>
      <c r="Q1465" s="52"/>
      <c r="R1465" s="52"/>
      <c r="S1465" s="52"/>
    </row>
    <row r="1466" spans="1:25">
      <c r="P1466" s="52"/>
      <c r="Q1466" s="52"/>
      <c r="R1466" s="52"/>
      <c r="S1466" s="52"/>
    </row>
    <row r="1467" spans="1:25">
      <c r="P1467" s="52"/>
      <c r="Q1467" s="52"/>
      <c r="R1467" s="52"/>
      <c r="S1467" s="52"/>
    </row>
    <row r="1468" spans="1:25">
      <c r="P1468" s="52"/>
      <c r="Q1468" s="52"/>
      <c r="R1468" s="52"/>
      <c r="S1468" s="52"/>
    </row>
    <row r="1469" spans="1:25" s="1" customFormat="1">
      <c r="A1469" s="115"/>
      <c r="B1469" s="115"/>
      <c r="C1469" s="72"/>
      <c r="D1469" s="73" t="s">
        <v>22</v>
      </c>
      <c r="E1469" s="73"/>
      <c r="F1469" s="74"/>
      <c r="G1469" s="115"/>
      <c r="H1469" s="115"/>
      <c r="I1469" s="115"/>
      <c r="J1469" s="115"/>
      <c r="K1469" s="2"/>
      <c r="L1469" s="3"/>
      <c r="M1469" s="4" t="s">
        <v>23</v>
      </c>
      <c r="N1469" s="3"/>
      <c r="O1469" s="5"/>
      <c r="P1469" s="91"/>
      <c r="Q1469" s="91"/>
      <c r="R1469" s="91"/>
      <c r="S1469" s="91"/>
      <c r="U1469" s="204"/>
      <c r="V1469" s="205"/>
      <c r="W1469" s="205"/>
      <c r="X1469" s="205"/>
      <c r="Y1469" s="205"/>
    </row>
    <row r="1470" spans="1:25" ht="53.25" customHeight="1" thickBot="1">
      <c r="A1470" s="123" t="s">
        <v>0</v>
      </c>
      <c r="B1470" s="116" t="s">
        <v>1</v>
      </c>
      <c r="C1470" s="75" t="s">
        <v>2</v>
      </c>
      <c r="D1470" s="76" t="s">
        <v>3</v>
      </c>
      <c r="E1470" s="76" t="s">
        <v>4</v>
      </c>
      <c r="F1470" s="77" t="s">
        <v>5</v>
      </c>
      <c r="G1470" s="123" t="s">
        <v>6</v>
      </c>
      <c r="H1470" s="131" t="s">
        <v>648</v>
      </c>
      <c r="I1470" s="132" t="s">
        <v>7</v>
      </c>
      <c r="J1470" s="132" t="s">
        <v>8</v>
      </c>
      <c r="K1470" s="6" t="s">
        <v>632</v>
      </c>
      <c r="L1470" s="7" t="s">
        <v>630</v>
      </c>
      <c r="M1470" s="7" t="s">
        <v>631</v>
      </c>
      <c r="N1470" s="8" t="s">
        <v>9</v>
      </c>
      <c r="O1470" s="6" t="s">
        <v>10</v>
      </c>
      <c r="P1470" s="78" t="s">
        <v>11</v>
      </c>
      <c r="Q1470" s="78" t="s">
        <v>12</v>
      </c>
      <c r="R1470" s="79" t="s">
        <v>13</v>
      </c>
      <c r="S1470" s="79" t="s">
        <v>14</v>
      </c>
      <c r="T1470" s="9"/>
      <c r="U1470" s="211"/>
    </row>
    <row r="1471" spans="1:25" ht="15.75" thickBot="1">
      <c r="A1471" s="59" t="s">
        <v>24</v>
      </c>
      <c r="B1471" s="60">
        <v>84</v>
      </c>
      <c r="C1471" s="11"/>
      <c r="D1471" s="11"/>
      <c r="E1471" s="11"/>
      <c r="F1471" s="11"/>
      <c r="G1471" s="62"/>
      <c r="H1471" s="62"/>
      <c r="I1471" s="62"/>
      <c r="J1471" s="62"/>
      <c r="K1471" s="11"/>
      <c r="L1471" s="11"/>
      <c r="M1471" s="11"/>
      <c r="N1471" s="11"/>
      <c r="O1471" s="11"/>
      <c r="P1471" s="47"/>
      <c r="Q1471" s="47"/>
      <c r="R1471" s="47"/>
      <c r="S1471" s="80"/>
    </row>
    <row r="1472" spans="1:25" ht="63.75">
      <c r="A1472" s="126" t="s">
        <v>15</v>
      </c>
      <c r="B1472" s="28" t="s">
        <v>364</v>
      </c>
      <c r="C1472" s="48" t="s">
        <v>36</v>
      </c>
      <c r="D1472" s="49">
        <v>4</v>
      </c>
      <c r="E1472" s="50">
        <v>10</v>
      </c>
      <c r="F1472" s="49">
        <v>10</v>
      </c>
      <c r="G1472" s="27"/>
      <c r="H1472" s="12"/>
      <c r="I1472" s="12"/>
      <c r="J1472" s="12"/>
      <c r="K1472" s="100"/>
      <c r="L1472" s="101"/>
      <c r="M1472" s="102"/>
      <c r="N1472" s="103"/>
      <c r="O1472" s="104"/>
      <c r="P1472" s="81">
        <f t="shared" ref="P1472:P1483" si="397">ROUND(N1472*L1472,2)</f>
        <v>0</v>
      </c>
      <c r="Q1472" s="81">
        <f t="shared" ref="Q1472:Q1473" si="398">ROUND(P1472+P1472*O1472,2)</f>
        <v>0</v>
      </c>
      <c r="R1472" s="81">
        <f t="shared" ref="R1472:R1483" si="399">ROUND(M1472*N1472,2)</f>
        <v>0</v>
      </c>
      <c r="S1472" s="81">
        <f t="shared" ref="S1472:S1473" si="400">ROUND(R1472+R1472*O1472,2)</f>
        <v>0</v>
      </c>
      <c r="U1472" s="204"/>
      <c r="V1472" s="205"/>
      <c r="W1472" s="205"/>
      <c r="X1472" s="205"/>
    </row>
    <row r="1473" spans="1:24" ht="63.75">
      <c r="A1473" s="126" t="s">
        <v>17</v>
      </c>
      <c r="B1473" s="28" t="s">
        <v>365</v>
      </c>
      <c r="C1473" s="48" t="s">
        <v>36</v>
      </c>
      <c r="D1473" s="49">
        <v>8</v>
      </c>
      <c r="E1473" s="50">
        <v>20</v>
      </c>
      <c r="F1473" s="49">
        <v>20</v>
      </c>
      <c r="G1473" s="27"/>
      <c r="H1473" s="12"/>
      <c r="I1473" s="12"/>
      <c r="J1473" s="12"/>
      <c r="K1473" s="100"/>
      <c r="L1473" s="101"/>
      <c r="M1473" s="102"/>
      <c r="N1473" s="103"/>
      <c r="O1473" s="104"/>
      <c r="P1473" s="81">
        <f t="shared" si="397"/>
        <v>0</v>
      </c>
      <c r="Q1473" s="81">
        <f t="shared" si="398"/>
        <v>0</v>
      </c>
      <c r="R1473" s="81">
        <f t="shared" si="399"/>
        <v>0</v>
      </c>
      <c r="S1473" s="81">
        <f t="shared" si="400"/>
        <v>0</v>
      </c>
      <c r="U1473" s="204"/>
      <c r="V1473" s="205"/>
      <c r="W1473" s="205"/>
      <c r="X1473" s="205"/>
    </row>
    <row r="1474" spans="1:24" ht="78.75" customHeight="1">
      <c r="A1474" s="126" t="s">
        <v>25</v>
      </c>
      <c r="B1474" s="28" t="s">
        <v>366</v>
      </c>
      <c r="C1474" s="48" t="s">
        <v>36</v>
      </c>
      <c r="D1474" s="49">
        <v>4</v>
      </c>
      <c r="E1474" s="50">
        <v>10</v>
      </c>
      <c r="F1474" s="49">
        <v>10</v>
      </c>
      <c r="G1474" s="27"/>
      <c r="H1474" s="12"/>
      <c r="I1474" s="12"/>
      <c r="J1474" s="12"/>
      <c r="K1474" s="100"/>
      <c r="L1474" s="101"/>
      <c r="M1474" s="102"/>
      <c r="N1474" s="103"/>
      <c r="O1474" s="104"/>
      <c r="P1474" s="81">
        <f t="shared" si="397"/>
        <v>0</v>
      </c>
      <c r="Q1474" s="81">
        <f t="shared" ref="Q1474:Q1483" si="401">ROUND(P1474+P1474*O1474,2)</f>
        <v>0</v>
      </c>
      <c r="R1474" s="81">
        <f t="shared" si="399"/>
        <v>0</v>
      </c>
      <c r="S1474" s="81">
        <f t="shared" ref="S1474:S1483" si="402">ROUND(R1474+R1474*O1474,2)</f>
        <v>0</v>
      </c>
      <c r="U1474" s="204"/>
      <c r="V1474" s="205"/>
      <c r="W1474" s="205"/>
      <c r="X1474" s="205"/>
    </row>
    <row r="1475" spans="1:24" ht="89.25">
      <c r="A1475" s="126" t="s">
        <v>29</v>
      </c>
      <c r="B1475" s="28" t="s">
        <v>367</v>
      </c>
      <c r="C1475" s="48" t="s">
        <v>36</v>
      </c>
      <c r="D1475" s="49">
        <v>8</v>
      </c>
      <c r="E1475" s="50">
        <v>20</v>
      </c>
      <c r="F1475" s="49">
        <v>20</v>
      </c>
      <c r="G1475" s="27"/>
      <c r="H1475" s="12"/>
      <c r="I1475" s="12"/>
      <c r="J1475" s="12"/>
      <c r="K1475" s="100"/>
      <c r="L1475" s="101"/>
      <c r="M1475" s="102"/>
      <c r="N1475" s="103"/>
      <c r="O1475" s="104"/>
      <c r="P1475" s="81">
        <f t="shared" si="397"/>
        <v>0</v>
      </c>
      <c r="Q1475" s="81">
        <f t="shared" si="401"/>
        <v>0</v>
      </c>
      <c r="R1475" s="81">
        <f t="shared" si="399"/>
        <v>0</v>
      </c>
      <c r="S1475" s="81">
        <f t="shared" si="402"/>
        <v>0</v>
      </c>
      <c r="U1475" s="204"/>
      <c r="V1475" s="205"/>
      <c r="W1475" s="205"/>
      <c r="X1475" s="205"/>
    </row>
    <row r="1476" spans="1:24" ht="51">
      <c r="A1476" s="126" t="s">
        <v>30</v>
      </c>
      <c r="B1476" s="28" t="s">
        <v>369</v>
      </c>
      <c r="C1476" s="48" t="s">
        <v>36</v>
      </c>
      <c r="D1476" s="49">
        <v>4</v>
      </c>
      <c r="E1476" s="50">
        <v>10</v>
      </c>
      <c r="F1476" s="49">
        <v>10</v>
      </c>
      <c r="G1476" s="27"/>
      <c r="H1476" s="12"/>
      <c r="I1476" s="12"/>
      <c r="J1476" s="12"/>
      <c r="K1476" s="100"/>
      <c r="L1476" s="101"/>
      <c r="M1476" s="102"/>
      <c r="N1476" s="103"/>
      <c r="O1476" s="104"/>
      <c r="P1476" s="81">
        <f t="shared" si="397"/>
        <v>0</v>
      </c>
      <c r="Q1476" s="81">
        <f t="shared" si="401"/>
        <v>0</v>
      </c>
      <c r="R1476" s="81">
        <f t="shared" si="399"/>
        <v>0</v>
      </c>
      <c r="S1476" s="81">
        <f t="shared" si="402"/>
        <v>0</v>
      </c>
      <c r="U1476" s="204"/>
      <c r="V1476" s="205"/>
      <c r="W1476" s="205"/>
      <c r="X1476" s="205"/>
    </row>
    <row r="1477" spans="1:24" ht="51">
      <c r="A1477" s="126" t="s">
        <v>31</v>
      </c>
      <c r="B1477" s="28" t="s">
        <v>368</v>
      </c>
      <c r="C1477" s="48" t="s">
        <v>36</v>
      </c>
      <c r="D1477" s="49">
        <v>8</v>
      </c>
      <c r="E1477" s="50">
        <v>20</v>
      </c>
      <c r="F1477" s="49">
        <v>20</v>
      </c>
      <c r="G1477" s="27"/>
      <c r="H1477" s="12"/>
      <c r="I1477" s="12"/>
      <c r="J1477" s="12"/>
      <c r="K1477" s="100"/>
      <c r="L1477" s="101"/>
      <c r="M1477" s="102"/>
      <c r="N1477" s="103"/>
      <c r="O1477" s="104"/>
      <c r="P1477" s="81">
        <f t="shared" si="397"/>
        <v>0</v>
      </c>
      <c r="Q1477" s="81">
        <f t="shared" si="401"/>
        <v>0</v>
      </c>
      <c r="R1477" s="81">
        <f t="shared" si="399"/>
        <v>0</v>
      </c>
      <c r="S1477" s="81">
        <f t="shared" si="402"/>
        <v>0</v>
      </c>
      <c r="U1477" s="204"/>
      <c r="V1477" s="205"/>
      <c r="W1477" s="205"/>
      <c r="X1477" s="205"/>
    </row>
    <row r="1478" spans="1:24" ht="141" customHeight="1">
      <c r="A1478" s="126" t="s">
        <v>32</v>
      </c>
      <c r="B1478" s="28" t="s">
        <v>375</v>
      </c>
      <c r="C1478" s="48" t="s">
        <v>36</v>
      </c>
      <c r="D1478" s="49">
        <v>4</v>
      </c>
      <c r="E1478" s="50">
        <v>10</v>
      </c>
      <c r="F1478" s="49">
        <v>10</v>
      </c>
      <c r="G1478" s="27"/>
      <c r="H1478" s="12"/>
      <c r="I1478" s="12"/>
      <c r="J1478" s="12"/>
      <c r="K1478" s="100"/>
      <c r="L1478" s="101"/>
      <c r="M1478" s="102"/>
      <c r="N1478" s="103"/>
      <c r="O1478" s="104"/>
      <c r="P1478" s="81">
        <f t="shared" si="397"/>
        <v>0</v>
      </c>
      <c r="Q1478" s="81">
        <f t="shared" si="401"/>
        <v>0</v>
      </c>
      <c r="R1478" s="81">
        <f t="shared" si="399"/>
        <v>0</v>
      </c>
      <c r="S1478" s="81">
        <f t="shared" si="402"/>
        <v>0</v>
      </c>
      <c r="U1478" s="204"/>
      <c r="V1478" s="205"/>
      <c r="W1478" s="205"/>
      <c r="X1478" s="205"/>
    </row>
    <row r="1479" spans="1:24" ht="142.5" customHeight="1">
      <c r="A1479" s="126" t="s">
        <v>33</v>
      </c>
      <c r="B1479" s="28" t="s">
        <v>374</v>
      </c>
      <c r="C1479" s="48" t="s">
        <v>36</v>
      </c>
      <c r="D1479" s="49">
        <v>20</v>
      </c>
      <c r="E1479" s="50">
        <v>50</v>
      </c>
      <c r="F1479" s="49">
        <v>40</v>
      </c>
      <c r="G1479" s="27"/>
      <c r="H1479" s="12"/>
      <c r="I1479" s="12"/>
      <c r="J1479" s="12"/>
      <c r="K1479" s="100"/>
      <c r="L1479" s="101"/>
      <c r="M1479" s="102"/>
      <c r="N1479" s="103"/>
      <c r="O1479" s="104"/>
      <c r="P1479" s="81">
        <f t="shared" si="397"/>
        <v>0</v>
      </c>
      <c r="Q1479" s="81">
        <f t="shared" si="401"/>
        <v>0</v>
      </c>
      <c r="R1479" s="81">
        <f t="shared" si="399"/>
        <v>0</v>
      </c>
      <c r="S1479" s="81">
        <f t="shared" si="402"/>
        <v>0</v>
      </c>
      <c r="U1479" s="204"/>
      <c r="V1479" s="205"/>
      <c r="W1479" s="205"/>
      <c r="X1479" s="205"/>
    </row>
    <row r="1480" spans="1:24" ht="107.25" customHeight="1">
      <c r="A1480" s="126" t="s">
        <v>58</v>
      </c>
      <c r="B1480" s="28" t="s">
        <v>370</v>
      </c>
      <c r="C1480" s="48" t="s">
        <v>16</v>
      </c>
      <c r="D1480" s="49">
        <v>10</v>
      </c>
      <c r="E1480" s="50">
        <v>70</v>
      </c>
      <c r="F1480" s="49">
        <v>56</v>
      </c>
      <c r="G1480" s="27"/>
      <c r="H1480" s="12"/>
      <c r="I1480" s="12"/>
      <c r="J1480" s="12"/>
      <c r="K1480" s="100"/>
      <c r="L1480" s="101"/>
      <c r="M1480" s="102"/>
      <c r="N1480" s="103"/>
      <c r="O1480" s="104"/>
      <c r="P1480" s="81">
        <f t="shared" si="397"/>
        <v>0</v>
      </c>
      <c r="Q1480" s="81">
        <f t="shared" si="401"/>
        <v>0</v>
      </c>
      <c r="R1480" s="81">
        <f t="shared" si="399"/>
        <v>0</v>
      </c>
      <c r="S1480" s="81">
        <f t="shared" si="402"/>
        <v>0</v>
      </c>
      <c r="U1480" s="204"/>
      <c r="V1480" s="205"/>
      <c r="W1480" s="205"/>
      <c r="X1480" s="205"/>
    </row>
    <row r="1481" spans="1:24" ht="38.25">
      <c r="A1481" s="126" t="s">
        <v>59</v>
      </c>
      <c r="B1481" s="28" t="s">
        <v>371</v>
      </c>
      <c r="C1481" s="48" t="s">
        <v>16</v>
      </c>
      <c r="D1481" s="49">
        <v>10</v>
      </c>
      <c r="E1481" s="50">
        <v>70</v>
      </c>
      <c r="F1481" s="49">
        <v>56</v>
      </c>
      <c r="G1481" s="27"/>
      <c r="H1481" s="12"/>
      <c r="I1481" s="12"/>
      <c r="J1481" s="12"/>
      <c r="K1481" s="100"/>
      <c r="L1481" s="101"/>
      <c r="M1481" s="102"/>
      <c r="N1481" s="103"/>
      <c r="O1481" s="104"/>
      <c r="P1481" s="81">
        <f t="shared" si="397"/>
        <v>0</v>
      </c>
      <c r="Q1481" s="81">
        <f t="shared" si="401"/>
        <v>0</v>
      </c>
      <c r="R1481" s="81">
        <f t="shared" si="399"/>
        <v>0</v>
      </c>
      <c r="S1481" s="81">
        <f t="shared" si="402"/>
        <v>0</v>
      </c>
      <c r="U1481" s="204"/>
      <c r="V1481" s="205"/>
      <c r="W1481" s="205"/>
      <c r="X1481" s="205"/>
    </row>
    <row r="1482" spans="1:24" ht="25.5">
      <c r="A1482" s="126" t="s">
        <v>60</v>
      </c>
      <c r="B1482" s="28" t="s">
        <v>373</v>
      </c>
      <c r="C1482" s="48" t="s">
        <v>36</v>
      </c>
      <c r="D1482" s="49">
        <v>10</v>
      </c>
      <c r="E1482" s="50">
        <v>90</v>
      </c>
      <c r="F1482" s="49">
        <v>72</v>
      </c>
      <c r="G1482" s="27"/>
      <c r="H1482" s="12"/>
      <c r="I1482" s="12"/>
      <c r="J1482" s="12"/>
      <c r="K1482" s="100"/>
      <c r="L1482" s="101"/>
      <c r="M1482" s="102"/>
      <c r="N1482" s="103"/>
      <c r="O1482" s="104"/>
      <c r="P1482" s="81">
        <f t="shared" si="397"/>
        <v>0</v>
      </c>
      <c r="Q1482" s="81">
        <f t="shared" si="401"/>
        <v>0</v>
      </c>
      <c r="R1482" s="81">
        <f t="shared" si="399"/>
        <v>0</v>
      </c>
      <c r="S1482" s="81">
        <f t="shared" si="402"/>
        <v>0</v>
      </c>
      <c r="U1482" s="204"/>
      <c r="V1482" s="205"/>
      <c r="W1482" s="205"/>
      <c r="X1482" s="205"/>
    </row>
    <row r="1483" spans="1:24" ht="26.25" thickBot="1">
      <c r="A1483" s="126" t="s">
        <v>61</v>
      </c>
      <c r="B1483" s="28" t="s">
        <v>372</v>
      </c>
      <c r="C1483" s="48" t="s">
        <v>36</v>
      </c>
      <c r="D1483" s="49">
        <v>10</v>
      </c>
      <c r="E1483" s="50">
        <v>90</v>
      </c>
      <c r="F1483" s="49">
        <v>72</v>
      </c>
      <c r="G1483" s="27"/>
      <c r="H1483" s="12"/>
      <c r="I1483" s="12"/>
      <c r="J1483" s="12"/>
      <c r="K1483" s="100"/>
      <c r="L1483" s="101"/>
      <c r="M1483" s="102"/>
      <c r="N1483" s="103"/>
      <c r="O1483" s="104"/>
      <c r="P1483" s="81">
        <f t="shared" si="397"/>
        <v>0</v>
      </c>
      <c r="Q1483" s="81">
        <f t="shared" si="401"/>
        <v>0</v>
      </c>
      <c r="R1483" s="81">
        <f t="shared" si="399"/>
        <v>0</v>
      </c>
      <c r="S1483" s="81">
        <f t="shared" si="402"/>
        <v>0</v>
      </c>
      <c r="U1483" s="204"/>
      <c r="V1483" s="205"/>
      <c r="W1483" s="205"/>
      <c r="X1483" s="205"/>
    </row>
    <row r="1484" spans="1:24" ht="15.75" thickBot="1">
      <c r="A1484" s="125"/>
      <c r="B1484" s="117"/>
      <c r="C1484" s="13"/>
      <c r="D1484" s="13"/>
      <c r="E1484" s="13"/>
      <c r="F1484" s="13"/>
      <c r="G1484" s="14"/>
      <c r="H1484" s="14"/>
      <c r="I1484" s="14"/>
      <c r="J1484" s="14"/>
      <c r="K1484" s="13"/>
      <c r="L1484" s="13"/>
      <c r="M1484" s="13"/>
      <c r="N1484" s="14"/>
      <c r="O1484" s="15" t="s">
        <v>18</v>
      </c>
      <c r="P1484" s="82">
        <f>SUM(P1472:P1483)</f>
        <v>0</v>
      </c>
      <c r="Q1484" s="82">
        <f>SUM(Q1472:Q1483)</f>
        <v>0</v>
      </c>
      <c r="R1484" s="82">
        <f>SUM(R1472:R1483)</f>
        <v>0</v>
      </c>
      <c r="S1484" s="83">
        <f>SUM(S1472:S1483)</f>
        <v>0</v>
      </c>
      <c r="U1484" s="209"/>
      <c r="V1484" s="210"/>
      <c r="W1484" s="210"/>
      <c r="X1484" s="210"/>
    </row>
    <row r="1485" spans="1:24" ht="15.75" customHeight="1" thickBot="1">
      <c r="A1485" s="9"/>
      <c r="B1485" s="235" t="s">
        <v>348</v>
      </c>
      <c r="C1485" s="235"/>
      <c r="D1485" s="235"/>
      <c r="E1485" s="235"/>
      <c r="F1485" s="235"/>
      <c r="G1485" s="235"/>
      <c r="H1485" s="235"/>
      <c r="I1485" s="235"/>
      <c r="J1485" s="235"/>
      <c r="K1485" s="235"/>
      <c r="L1485" s="235"/>
      <c r="M1485" s="235"/>
      <c r="N1485" s="16"/>
      <c r="O1485" s="17"/>
      <c r="P1485" s="51"/>
      <c r="Q1485" s="51"/>
      <c r="R1485" s="51"/>
      <c r="S1485" s="51"/>
    </row>
    <row r="1486" spans="1:24" ht="15.75" thickBot="1">
      <c r="A1486" s="9"/>
      <c r="B1486" s="235"/>
      <c r="C1486" s="235"/>
      <c r="D1486" s="235"/>
      <c r="E1486" s="235"/>
      <c r="F1486" s="235"/>
      <c r="G1486" s="235"/>
      <c r="H1486" s="235"/>
      <c r="I1486" s="235"/>
      <c r="J1486" s="235"/>
      <c r="K1486" s="235"/>
      <c r="L1486" s="235"/>
      <c r="M1486" s="235"/>
      <c r="N1486" s="16"/>
      <c r="O1486" s="13"/>
      <c r="P1486" s="84"/>
      <c r="Q1486" s="85" t="s">
        <v>24</v>
      </c>
      <c r="R1486" s="86">
        <v>84</v>
      </c>
      <c r="S1486" s="87"/>
    </row>
    <row r="1487" spans="1:24" ht="39" thickBot="1">
      <c r="A1487" s="9"/>
      <c r="B1487" s="235"/>
      <c r="C1487" s="235"/>
      <c r="D1487" s="235"/>
      <c r="E1487" s="235"/>
      <c r="F1487" s="235"/>
      <c r="G1487" s="235"/>
      <c r="H1487" s="235"/>
      <c r="I1487" s="235"/>
      <c r="J1487" s="235"/>
      <c r="K1487" s="235"/>
      <c r="L1487" s="235"/>
      <c r="M1487" s="235"/>
      <c r="N1487" s="16"/>
      <c r="O1487" s="13"/>
      <c r="P1487" s="88" t="s">
        <v>19</v>
      </c>
      <c r="Q1487" s="88" t="s">
        <v>20</v>
      </c>
      <c r="R1487" s="89" t="s">
        <v>13</v>
      </c>
      <c r="S1487" s="88" t="s">
        <v>21</v>
      </c>
    </row>
    <row r="1488" spans="1:24" ht="15.75" thickBot="1">
      <c r="A1488" s="9"/>
      <c r="B1488" s="235"/>
      <c r="C1488" s="235"/>
      <c r="D1488" s="235"/>
      <c r="E1488" s="235"/>
      <c r="F1488" s="235"/>
      <c r="G1488" s="235"/>
      <c r="H1488" s="235"/>
      <c r="I1488" s="235"/>
      <c r="J1488" s="235"/>
      <c r="K1488" s="235"/>
      <c r="L1488" s="235"/>
      <c r="M1488" s="235"/>
      <c r="N1488" s="16"/>
      <c r="O1488" s="13"/>
      <c r="P1488" s="90">
        <f>P1484</f>
        <v>0</v>
      </c>
      <c r="Q1488" s="69">
        <f>Q1484</f>
        <v>0</v>
      </c>
      <c r="R1488" s="69">
        <f>R1484</f>
        <v>0</v>
      </c>
      <c r="S1488" s="70">
        <f>S1484</f>
        <v>0</v>
      </c>
    </row>
    <row r="1489" spans="1:25">
      <c r="P1489" s="52"/>
      <c r="Q1489" s="52"/>
      <c r="R1489" s="52"/>
      <c r="S1489" s="52"/>
    </row>
    <row r="1490" spans="1:25">
      <c r="P1490" s="52"/>
      <c r="Q1490" s="52"/>
      <c r="R1490" s="52"/>
      <c r="S1490" s="52"/>
    </row>
    <row r="1491" spans="1:25">
      <c r="P1491" s="52"/>
      <c r="Q1491" s="52"/>
      <c r="R1491" s="52"/>
      <c r="S1491" s="52"/>
    </row>
    <row r="1492" spans="1:25">
      <c r="P1492" s="52"/>
      <c r="Q1492" s="52"/>
      <c r="R1492" s="52"/>
      <c r="S1492" s="52"/>
    </row>
    <row r="1493" spans="1:25" s="1" customFormat="1">
      <c r="A1493" s="115"/>
      <c r="B1493" s="115"/>
      <c r="C1493" s="72"/>
      <c r="D1493" s="73" t="s">
        <v>22</v>
      </c>
      <c r="E1493" s="73"/>
      <c r="F1493" s="74"/>
      <c r="G1493" s="115"/>
      <c r="H1493" s="115"/>
      <c r="I1493" s="115"/>
      <c r="J1493" s="115"/>
      <c r="K1493" s="2"/>
      <c r="L1493" s="3"/>
      <c r="M1493" s="4" t="s">
        <v>23</v>
      </c>
      <c r="N1493" s="3"/>
      <c r="O1493" s="5"/>
      <c r="P1493" s="91"/>
      <c r="Q1493" s="91"/>
      <c r="R1493" s="91"/>
      <c r="S1493" s="91"/>
      <c r="U1493" s="204"/>
      <c r="V1493" s="205"/>
      <c r="W1493" s="205"/>
      <c r="X1493" s="205"/>
      <c r="Y1493" s="205"/>
    </row>
    <row r="1494" spans="1:25" ht="54.75" customHeight="1" thickBot="1">
      <c r="A1494" s="123" t="s">
        <v>0</v>
      </c>
      <c r="B1494" s="116" t="s">
        <v>1</v>
      </c>
      <c r="C1494" s="75" t="s">
        <v>2</v>
      </c>
      <c r="D1494" s="76" t="s">
        <v>3</v>
      </c>
      <c r="E1494" s="76" t="s">
        <v>4</v>
      </c>
      <c r="F1494" s="77" t="s">
        <v>5</v>
      </c>
      <c r="G1494" s="123" t="s">
        <v>6</v>
      </c>
      <c r="H1494" s="131" t="s">
        <v>648</v>
      </c>
      <c r="I1494" s="132" t="s">
        <v>7</v>
      </c>
      <c r="J1494" s="132" t="s">
        <v>8</v>
      </c>
      <c r="K1494" s="6" t="s">
        <v>632</v>
      </c>
      <c r="L1494" s="7" t="s">
        <v>630</v>
      </c>
      <c r="M1494" s="7" t="s">
        <v>631</v>
      </c>
      <c r="N1494" s="8" t="s">
        <v>9</v>
      </c>
      <c r="O1494" s="6" t="s">
        <v>10</v>
      </c>
      <c r="P1494" s="78" t="s">
        <v>11</v>
      </c>
      <c r="Q1494" s="78" t="s">
        <v>12</v>
      </c>
      <c r="R1494" s="79" t="s">
        <v>13</v>
      </c>
      <c r="S1494" s="79" t="s">
        <v>14</v>
      </c>
      <c r="T1494" s="9"/>
      <c r="U1494" s="211"/>
    </row>
    <row r="1495" spans="1:25" ht="15.75" thickBot="1">
      <c r="A1495" s="59" t="s">
        <v>24</v>
      </c>
      <c r="B1495" s="60">
        <v>85</v>
      </c>
      <c r="C1495" s="11"/>
      <c r="D1495" s="11"/>
      <c r="E1495" s="11"/>
      <c r="F1495" s="11"/>
      <c r="G1495" s="62"/>
      <c r="H1495" s="62"/>
      <c r="I1495" s="62"/>
      <c r="J1495" s="62"/>
      <c r="K1495" s="11"/>
      <c r="L1495" s="11"/>
      <c r="M1495" s="11"/>
      <c r="N1495" s="11"/>
      <c r="O1495" s="11"/>
      <c r="P1495" s="47"/>
      <c r="Q1495" s="47"/>
      <c r="R1495" s="47"/>
      <c r="S1495" s="80"/>
    </row>
    <row r="1496" spans="1:25" ht="25.5">
      <c r="A1496" s="126" t="s">
        <v>15</v>
      </c>
      <c r="B1496" s="28" t="s">
        <v>376</v>
      </c>
      <c r="C1496" s="48" t="s">
        <v>36</v>
      </c>
      <c r="D1496" s="49">
        <v>5</v>
      </c>
      <c r="E1496" s="50">
        <v>20</v>
      </c>
      <c r="F1496" s="49">
        <v>40</v>
      </c>
      <c r="G1496" s="27"/>
      <c r="H1496" s="12"/>
      <c r="I1496" s="12"/>
      <c r="J1496" s="12"/>
      <c r="K1496" s="100"/>
      <c r="L1496" s="101"/>
      <c r="M1496" s="102"/>
      <c r="N1496" s="103"/>
      <c r="O1496" s="104"/>
      <c r="P1496" s="81">
        <f>ROUND(N1496*L1496,2)</f>
        <v>0</v>
      </c>
      <c r="Q1496" s="81">
        <f t="shared" ref="Q1496:Q1497" si="403">ROUND(P1496+P1496*O1496,2)</f>
        <v>0</v>
      </c>
      <c r="R1496" s="81">
        <f>ROUND(M1496*N1496,2)</f>
        <v>0</v>
      </c>
      <c r="S1496" s="81">
        <f t="shared" ref="S1496:S1497" si="404">ROUND(R1496+R1496*O1496,2)</f>
        <v>0</v>
      </c>
      <c r="U1496" s="204"/>
      <c r="V1496" s="205"/>
      <c r="W1496" s="205"/>
      <c r="X1496" s="205"/>
    </row>
    <row r="1497" spans="1:25" ht="39" thickBot="1">
      <c r="A1497" s="126" t="s">
        <v>17</v>
      </c>
      <c r="B1497" s="28" t="s">
        <v>377</v>
      </c>
      <c r="C1497" s="48" t="s">
        <v>36</v>
      </c>
      <c r="D1497" s="49">
        <v>10</v>
      </c>
      <c r="E1497" s="50">
        <v>20</v>
      </c>
      <c r="F1497" s="49">
        <v>40</v>
      </c>
      <c r="G1497" s="27"/>
      <c r="H1497" s="12"/>
      <c r="I1497" s="12"/>
      <c r="J1497" s="12"/>
      <c r="K1497" s="100"/>
      <c r="L1497" s="101"/>
      <c r="M1497" s="102"/>
      <c r="N1497" s="103"/>
      <c r="O1497" s="104"/>
      <c r="P1497" s="81">
        <f>ROUND(N1497*L1497,2)</f>
        <v>0</v>
      </c>
      <c r="Q1497" s="81">
        <f t="shared" si="403"/>
        <v>0</v>
      </c>
      <c r="R1497" s="81">
        <f>ROUND(M1497*N1497,2)</f>
        <v>0</v>
      </c>
      <c r="S1497" s="81">
        <f t="shared" si="404"/>
        <v>0</v>
      </c>
      <c r="U1497" s="204"/>
      <c r="V1497" s="205"/>
      <c r="W1497" s="205"/>
      <c r="X1497" s="205"/>
    </row>
    <row r="1498" spans="1:25" ht="15.75" thickBot="1">
      <c r="A1498" s="125"/>
      <c r="B1498" s="117"/>
      <c r="C1498" s="13"/>
      <c r="D1498" s="13"/>
      <c r="E1498" s="13"/>
      <c r="F1498" s="13"/>
      <c r="G1498" s="14"/>
      <c r="H1498" s="14"/>
      <c r="I1498" s="14"/>
      <c r="J1498" s="14"/>
      <c r="K1498" s="13"/>
      <c r="L1498" s="13"/>
      <c r="M1498" s="13"/>
      <c r="N1498" s="14"/>
      <c r="O1498" s="15" t="s">
        <v>18</v>
      </c>
      <c r="P1498" s="82">
        <f>SUM(P1496:P1497)</f>
        <v>0</v>
      </c>
      <c r="Q1498" s="82">
        <f>SUM(Q1496:Q1497)</f>
        <v>0</v>
      </c>
      <c r="R1498" s="82">
        <f>SUM(R1496:R1497)</f>
        <v>0</v>
      </c>
      <c r="S1498" s="83">
        <f>SUM(S1496:S1497)</f>
        <v>0</v>
      </c>
      <c r="U1498" s="209"/>
      <c r="V1498" s="210"/>
      <c r="W1498" s="210"/>
      <c r="X1498" s="210"/>
    </row>
    <row r="1499" spans="1:25" ht="15.75" customHeight="1" thickBot="1">
      <c r="A1499" s="9"/>
      <c r="B1499" s="235" t="s">
        <v>348</v>
      </c>
      <c r="C1499" s="235"/>
      <c r="D1499" s="235"/>
      <c r="E1499" s="235"/>
      <c r="F1499" s="235"/>
      <c r="G1499" s="235"/>
      <c r="H1499" s="235"/>
      <c r="I1499" s="235"/>
      <c r="J1499" s="235"/>
      <c r="K1499" s="235"/>
      <c r="L1499" s="235"/>
      <c r="M1499" s="235"/>
      <c r="N1499" s="16"/>
      <c r="O1499" s="17"/>
      <c r="P1499" s="51"/>
      <c r="Q1499" s="51"/>
      <c r="R1499" s="51"/>
      <c r="S1499" s="51"/>
    </row>
    <row r="1500" spans="1:25" ht="15.75" thickBot="1">
      <c r="A1500" s="9"/>
      <c r="B1500" s="235"/>
      <c r="C1500" s="235"/>
      <c r="D1500" s="235"/>
      <c r="E1500" s="235"/>
      <c r="F1500" s="235"/>
      <c r="G1500" s="235"/>
      <c r="H1500" s="235"/>
      <c r="I1500" s="235"/>
      <c r="J1500" s="235"/>
      <c r="K1500" s="235"/>
      <c r="L1500" s="235"/>
      <c r="M1500" s="235"/>
      <c r="N1500" s="16"/>
      <c r="O1500" s="13"/>
      <c r="P1500" s="84"/>
      <c r="Q1500" s="85" t="s">
        <v>24</v>
      </c>
      <c r="R1500" s="86">
        <v>85</v>
      </c>
      <c r="S1500" s="87"/>
    </row>
    <row r="1501" spans="1:25" ht="39" thickBot="1">
      <c r="A1501" s="9"/>
      <c r="B1501" s="235"/>
      <c r="C1501" s="235"/>
      <c r="D1501" s="235"/>
      <c r="E1501" s="235"/>
      <c r="F1501" s="235"/>
      <c r="G1501" s="235"/>
      <c r="H1501" s="235"/>
      <c r="I1501" s="235"/>
      <c r="J1501" s="235"/>
      <c r="K1501" s="235"/>
      <c r="L1501" s="235"/>
      <c r="M1501" s="235"/>
      <c r="N1501" s="16"/>
      <c r="O1501" s="13"/>
      <c r="P1501" s="88" t="s">
        <v>19</v>
      </c>
      <c r="Q1501" s="88" t="s">
        <v>20</v>
      </c>
      <c r="R1501" s="89" t="s">
        <v>13</v>
      </c>
      <c r="S1501" s="88" t="s">
        <v>21</v>
      </c>
    </row>
    <row r="1502" spans="1:25" ht="15.75" thickBot="1">
      <c r="A1502" s="9"/>
      <c r="B1502" s="235"/>
      <c r="C1502" s="235"/>
      <c r="D1502" s="235"/>
      <c r="E1502" s="235"/>
      <c r="F1502" s="235"/>
      <c r="G1502" s="235"/>
      <c r="H1502" s="235"/>
      <c r="I1502" s="235"/>
      <c r="J1502" s="235"/>
      <c r="K1502" s="235"/>
      <c r="L1502" s="235"/>
      <c r="M1502" s="235"/>
      <c r="N1502" s="16"/>
      <c r="O1502" s="13"/>
      <c r="P1502" s="90">
        <f>P1498</f>
        <v>0</v>
      </c>
      <c r="Q1502" s="69">
        <f>Q1498</f>
        <v>0</v>
      </c>
      <c r="R1502" s="69">
        <f>R1498</f>
        <v>0</v>
      </c>
      <c r="S1502" s="70">
        <f>S1498</f>
        <v>0</v>
      </c>
    </row>
    <row r="1503" spans="1:25">
      <c r="P1503" s="52"/>
      <c r="Q1503" s="52"/>
      <c r="R1503" s="52"/>
      <c r="S1503" s="52"/>
    </row>
    <row r="1504" spans="1:25">
      <c r="P1504" s="52"/>
      <c r="Q1504" s="52"/>
      <c r="R1504" s="52"/>
      <c r="S1504" s="52"/>
    </row>
    <row r="1505" spans="1:25">
      <c r="P1505" s="52"/>
      <c r="Q1505" s="52"/>
      <c r="R1505" s="52"/>
      <c r="S1505" s="52"/>
    </row>
    <row r="1506" spans="1:25">
      <c r="P1506" s="52"/>
      <c r="Q1506" s="52"/>
      <c r="R1506" s="52"/>
      <c r="S1506" s="52"/>
    </row>
    <row r="1507" spans="1:25" s="1" customFormat="1">
      <c r="A1507" s="115"/>
      <c r="B1507" s="115"/>
      <c r="C1507" s="72"/>
      <c r="D1507" s="73" t="s">
        <v>22</v>
      </c>
      <c r="E1507" s="73"/>
      <c r="F1507" s="74"/>
      <c r="G1507" s="115"/>
      <c r="H1507" s="115"/>
      <c r="I1507" s="115"/>
      <c r="J1507" s="115"/>
      <c r="K1507" s="2"/>
      <c r="L1507" s="3"/>
      <c r="M1507" s="4" t="s">
        <v>23</v>
      </c>
      <c r="N1507" s="3"/>
      <c r="O1507" s="5"/>
      <c r="P1507" s="91"/>
      <c r="Q1507" s="91"/>
      <c r="R1507" s="91"/>
      <c r="S1507" s="91"/>
      <c r="U1507" s="204"/>
      <c r="V1507" s="205"/>
      <c r="W1507" s="205"/>
      <c r="X1507" s="205"/>
      <c r="Y1507" s="205"/>
    </row>
    <row r="1508" spans="1:25" ht="54.75" customHeight="1" thickBot="1">
      <c r="A1508" s="123" t="s">
        <v>0</v>
      </c>
      <c r="B1508" s="116" t="s">
        <v>1</v>
      </c>
      <c r="C1508" s="75" t="s">
        <v>2</v>
      </c>
      <c r="D1508" s="76" t="s">
        <v>3</v>
      </c>
      <c r="E1508" s="76" t="s">
        <v>4</v>
      </c>
      <c r="F1508" s="77" t="s">
        <v>5</v>
      </c>
      <c r="G1508" s="123" t="s">
        <v>6</v>
      </c>
      <c r="H1508" s="131" t="s">
        <v>648</v>
      </c>
      <c r="I1508" s="132" t="s">
        <v>7</v>
      </c>
      <c r="J1508" s="132" t="s">
        <v>8</v>
      </c>
      <c r="K1508" s="6" t="s">
        <v>632</v>
      </c>
      <c r="L1508" s="7" t="s">
        <v>630</v>
      </c>
      <c r="M1508" s="7" t="s">
        <v>631</v>
      </c>
      <c r="N1508" s="8" t="s">
        <v>9</v>
      </c>
      <c r="O1508" s="6" t="s">
        <v>10</v>
      </c>
      <c r="P1508" s="78" t="s">
        <v>11</v>
      </c>
      <c r="Q1508" s="78" t="s">
        <v>12</v>
      </c>
      <c r="R1508" s="79" t="s">
        <v>13</v>
      </c>
      <c r="S1508" s="79" t="s">
        <v>14</v>
      </c>
      <c r="T1508" s="9"/>
      <c r="U1508" s="211"/>
    </row>
    <row r="1509" spans="1:25" ht="15.75" thickBot="1">
      <c r="A1509" s="59" t="s">
        <v>24</v>
      </c>
      <c r="B1509" s="60">
        <v>86</v>
      </c>
      <c r="C1509" s="11"/>
      <c r="D1509" s="11"/>
      <c r="E1509" s="11"/>
      <c r="F1509" s="11"/>
      <c r="G1509" s="62"/>
      <c r="H1509" s="62"/>
      <c r="I1509" s="62"/>
      <c r="J1509" s="62"/>
      <c r="K1509" s="11"/>
      <c r="L1509" s="11"/>
      <c r="M1509" s="11"/>
      <c r="N1509" s="11"/>
      <c r="O1509" s="11"/>
      <c r="P1509" s="47"/>
      <c r="Q1509" s="47"/>
      <c r="R1509" s="47"/>
      <c r="S1509" s="80"/>
    </row>
    <row r="1510" spans="1:25" ht="274.5" customHeight="1">
      <c r="A1510" s="126" t="s">
        <v>15</v>
      </c>
      <c r="B1510" s="38" t="s">
        <v>420</v>
      </c>
      <c r="C1510" s="20"/>
      <c r="D1510" s="21"/>
      <c r="E1510" s="22"/>
      <c r="F1510" s="21"/>
      <c r="G1510" s="23"/>
      <c r="H1510" s="20"/>
      <c r="I1510" s="20"/>
      <c r="J1510" s="20"/>
      <c r="K1510" s="20"/>
      <c r="L1510" s="22"/>
      <c r="M1510" s="21"/>
      <c r="N1510" s="24"/>
      <c r="O1510" s="25"/>
      <c r="P1510" s="98"/>
      <c r="Q1510" s="98"/>
      <c r="R1510" s="98"/>
      <c r="S1510" s="98"/>
    </row>
    <row r="1511" spans="1:25">
      <c r="A1511" s="126" t="s">
        <v>44</v>
      </c>
      <c r="B1511" s="38" t="s">
        <v>382</v>
      </c>
      <c r="C1511" s="56"/>
      <c r="D1511" s="57"/>
      <c r="E1511" s="58"/>
      <c r="F1511" s="57"/>
      <c r="G1511" s="42"/>
      <c r="H1511" s="39"/>
      <c r="I1511" s="39"/>
      <c r="J1511" s="39"/>
      <c r="K1511" s="39"/>
      <c r="L1511" s="43"/>
      <c r="M1511" s="44"/>
      <c r="N1511" s="45"/>
      <c r="O1511" s="46"/>
      <c r="P1511" s="99"/>
      <c r="Q1511" s="99"/>
      <c r="R1511" s="99"/>
      <c r="S1511" s="99"/>
    </row>
    <row r="1512" spans="1:25" ht="25.5">
      <c r="A1512" s="130" t="s">
        <v>398</v>
      </c>
      <c r="B1512" s="28" t="s">
        <v>378</v>
      </c>
      <c r="C1512" s="48" t="s">
        <v>36</v>
      </c>
      <c r="D1512" s="49">
        <v>4</v>
      </c>
      <c r="E1512" s="50">
        <v>10</v>
      </c>
      <c r="F1512" s="49">
        <v>30</v>
      </c>
      <c r="G1512" s="27"/>
      <c r="H1512" s="12"/>
      <c r="I1512" s="12"/>
      <c r="J1512" s="12"/>
      <c r="K1512" s="100"/>
      <c r="L1512" s="101"/>
      <c r="M1512" s="102"/>
      <c r="N1512" s="103"/>
      <c r="O1512" s="104"/>
      <c r="P1512" s="81">
        <f>ROUND(N1512*L1512,2)</f>
        <v>0</v>
      </c>
      <c r="Q1512" s="81">
        <f t="shared" ref="Q1512" si="405">ROUND(P1512+P1512*O1512,2)</f>
        <v>0</v>
      </c>
      <c r="R1512" s="81">
        <f>ROUND(M1512*N1512,2)</f>
        <v>0</v>
      </c>
      <c r="S1512" s="81">
        <f t="shared" ref="S1512" si="406">ROUND(R1512+R1512*O1512,2)</f>
        <v>0</v>
      </c>
      <c r="U1512" s="204"/>
      <c r="V1512" s="205"/>
      <c r="W1512" s="205"/>
      <c r="X1512" s="205"/>
    </row>
    <row r="1513" spans="1:25" ht="25.5">
      <c r="A1513" s="130" t="s">
        <v>399</v>
      </c>
      <c r="B1513" s="28" t="s">
        <v>379</v>
      </c>
      <c r="C1513" s="48" t="s">
        <v>36</v>
      </c>
      <c r="D1513" s="49">
        <v>4</v>
      </c>
      <c r="E1513" s="50">
        <v>10</v>
      </c>
      <c r="F1513" s="49">
        <v>30</v>
      </c>
      <c r="G1513" s="27"/>
      <c r="H1513" s="12"/>
      <c r="I1513" s="12"/>
      <c r="J1513" s="12"/>
      <c r="K1513" s="100"/>
      <c r="L1513" s="101"/>
      <c r="M1513" s="102"/>
      <c r="N1513" s="103"/>
      <c r="O1513" s="104"/>
      <c r="P1513" s="81">
        <f>ROUND(N1513*L1513,2)</f>
        <v>0</v>
      </c>
      <c r="Q1513" s="81">
        <f t="shared" ref="Q1513" si="407">ROUND(P1513+P1513*O1513,2)</f>
        <v>0</v>
      </c>
      <c r="R1513" s="81">
        <f>ROUND(M1513*N1513,2)</f>
        <v>0</v>
      </c>
      <c r="S1513" s="81">
        <f t="shared" ref="S1513" si="408">ROUND(R1513+R1513*O1513,2)</f>
        <v>0</v>
      </c>
      <c r="U1513" s="204"/>
      <c r="V1513" s="205"/>
      <c r="W1513" s="205"/>
      <c r="X1513" s="205"/>
    </row>
    <row r="1514" spans="1:25" ht="25.5">
      <c r="A1514" s="130" t="s">
        <v>400</v>
      </c>
      <c r="B1514" s="28" t="s">
        <v>380</v>
      </c>
      <c r="C1514" s="48" t="s">
        <v>36</v>
      </c>
      <c r="D1514" s="49">
        <v>4</v>
      </c>
      <c r="E1514" s="50">
        <v>10</v>
      </c>
      <c r="F1514" s="49">
        <v>30</v>
      </c>
      <c r="G1514" s="27"/>
      <c r="H1514" s="12"/>
      <c r="I1514" s="12"/>
      <c r="J1514" s="12"/>
      <c r="K1514" s="100"/>
      <c r="L1514" s="101"/>
      <c r="M1514" s="102"/>
      <c r="N1514" s="103"/>
      <c r="O1514" s="104"/>
      <c r="P1514" s="81">
        <f>ROUND(N1514*L1514,2)</f>
        <v>0</v>
      </c>
      <c r="Q1514" s="81">
        <f t="shared" ref="Q1514" si="409">ROUND(P1514+P1514*O1514,2)</f>
        <v>0</v>
      </c>
      <c r="R1514" s="81">
        <f>ROUND(M1514*N1514,2)</f>
        <v>0</v>
      </c>
      <c r="S1514" s="81">
        <f t="shared" ref="S1514" si="410">ROUND(R1514+R1514*O1514,2)</f>
        <v>0</v>
      </c>
      <c r="U1514" s="204"/>
      <c r="V1514" s="205"/>
      <c r="W1514" s="205"/>
      <c r="X1514" s="205"/>
    </row>
    <row r="1515" spans="1:25" ht="27.75" customHeight="1">
      <c r="A1515" s="130" t="s">
        <v>401</v>
      </c>
      <c r="B1515" s="28" t="s">
        <v>381</v>
      </c>
      <c r="C1515" s="48" t="s">
        <v>36</v>
      </c>
      <c r="D1515" s="49">
        <v>4</v>
      </c>
      <c r="E1515" s="50">
        <v>10</v>
      </c>
      <c r="F1515" s="49">
        <v>30</v>
      </c>
      <c r="G1515" s="27"/>
      <c r="H1515" s="12"/>
      <c r="I1515" s="12"/>
      <c r="J1515" s="12"/>
      <c r="K1515" s="100"/>
      <c r="L1515" s="101"/>
      <c r="M1515" s="102"/>
      <c r="N1515" s="103"/>
      <c r="O1515" s="104"/>
      <c r="P1515" s="81">
        <f>ROUND(N1515*L1515,2)</f>
        <v>0</v>
      </c>
      <c r="Q1515" s="81">
        <f t="shared" ref="Q1515" si="411">ROUND(P1515+P1515*O1515,2)</f>
        <v>0</v>
      </c>
      <c r="R1515" s="81">
        <f>ROUND(M1515*N1515,2)</f>
        <v>0</v>
      </c>
      <c r="S1515" s="81">
        <f t="shared" ref="S1515" si="412">ROUND(R1515+R1515*O1515,2)</f>
        <v>0</v>
      </c>
      <c r="U1515" s="204"/>
      <c r="V1515" s="205"/>
      <c r="W1515" s="205"/>
      <c r="X1515" s="205"/>
    </row>
    <row r="1516" spans="1:25">
      <c r="A1516" s="126" t="s">
        <v>45</v>
      </c>
      <c r="B1516" s="38" t="s">
        <v>383</v>
      </c>
      <c r="C1516" s="56"/>
      <c r="D1516" s="57"/>
      <c r="E1516" s="58"/>
      <c r="F1516" s="57"/>
      <c r="G1516" s="42"/>
      <c r="H1516" s="39"/>
      <c r="I1516" s="39"/>
      <c r="J1516" s="39"/>
      <c r="K1516" s="39"/>
      <c r="L1516" s="41"/>
      <c r="M1516" s="40"/>
      <c r="N1516" s="45"/>
      <c r="O1516" s="46"/>
      <c r="P1516" s="99"/>
      <c r="Q1516" s="99"/>
      <c r="R1516" s="99"/>
      <c r="S1516" s="99"/>
      <c r="U1516" s="204"/>
      <c r="V1516" s="205"/>
      <c r="W1516" s="205"/>
      <c r="X1516" s="205"/>
    </row>
    <row r="1517" spans="1:25" ht="25.5">
      <c r="A1517" s="130" t="s">
        <v>402</v>
      </c>
      <c r="B1517" s="28" t="s">
        <v>386</v>
      </c>
      <c r="C1517" s="48" t="s">
        <v>36</v>
      </c>
      <c r="D1517" s="49">
        <v>4</v>
      </c>
      <c r="E1517" s="50">
        <v>10</v>
      </c>
      <c r="F1517" s="49">
        <v>30</v>
      </c>
      <c r="G1517" s="27"/>
      <c r="H1517" s="12"/>
      <c r="I1517" s="12"/>
      <c r="J1517" s="12"/>
      <c r="K1517" s="100"/>
      <c r="L1517" s="101"/>
      <c r="M1517" s="102"/>
      <c r="N1517" s="103"/>
      <c r="O1517" s="104"/>
      <c r="P1517" s="81">
        <f>ROUND(N1517*L1517,2)</f>
        <v>0</v>
      </c>
      <c r="Q1517" s="81">
        <f t="shared" ref="Q1517:Q1524" si="413">ROUND(P1517+P1517*O1517,2)</f>
        <v>0</v>
      </c>
      <c r="R1517" s="81">
        <f>ROUND(M1517*N1517,2)</f>
        <v>0</v>
      </c>
      <c r="S1517" s="81">
        <f t="shared" ref="S1517:S1524" si="414">ROUND(R1517+R1517*O1517,2)</f>
        <v>0</v>
      </c>
      <c r="U1517" s="204"/>
      <c r="V1517" s="205"/>
      <c r="W1517" s="205"/>
      <c r="X1517" s="205"/>
    </row>
    <row r="1518" spans="1:25" ht="25.5">
      <c r="A1518" s="130" t="s">
        <v>403</v>
      </c>
      <c r="B1518" s="28" t="s">
        <v>387</v>
      </c>
      <c r="C1518" s="48" t="s">
        <v>36</v>
      </c>
      <c r="D1518" s="49">
        <v>4</v>
      </c>
      <c r="E1518" s="50">
        <v>10</v>
      </c>
      <c r="F1518" s="49">
        <v>30</v>
      </c>
      <c r="G1518" s="27"/>
      <c r="H1518" s="12"/>
      <c r="I1518" s="12"/>
      <c r="J1518" s="12"/>
      <c r="K1518" s="100"/>
      <c r="L1518" s="101"/>
      <c r="M1518" s="102"/>
      <c r="N1518" s="103"/>
      <c r="O1518" s="104"/>
      <c r="P1518" s="81">
        <f>ROUND(N1518*L1518,2)</f>
        <v>0</v>
      </c>
      <c r="Q1518" s="81">
        <f t="shared" si="413"/>
        <v>0</v>
      </c>
      <c r="R1518" s="81">
        <f>ROUND(M1518*N1518,2)</f>
        <v>0</v>
      </c>
      <c r="S1518" s="81">
        <f t="shared" si="414"/>
        <v>0</v>
      </c>
      <c r="U1518" s="204"/>
      <c r="V1518" s="205"/>
      <c r="W1518" s="205"/>
      <c r="X1518" s="205"/>
    </row>
    <row r="1519" spans="1:25">
      <c r="A1519" s="126" t="s">
        <v>385</v>
      </c>
      <c r="B1519" s="38" t="s">
        <v>392</v>
      </c>
      <c r="C1519" s="56"/>
      <c r="D1519" s="57"/>
      <c r="E1519" s="58"/>
      <c r="F1519" s="57"/>
      <c r="G1519" s="42"/>
      <c r="H1519" s="39"/>
      <c r="I1519" s="39"/>
      <c r="J1519" s="39"/>
      <c r="K1519" s="39"/>
      <c r="L1519" s="41"/>
      <c r="M1519" s="40"/>
      <c r="N1519" s="45"/>
      <c r="O1519" s="46"/>
      <c r="P1519" s="99"/>
      <c r="Q1519" s="99"/>
      <c r="R1519" s="99"/>
      <c r="S1519" s="99"/>
      <c r="U1519" s="204"/>
      <c r="V1519" s="205"/>
      <c r="W1519" s="205"/>
      <c r="X1519" s="205"/>
    </row>
    <row r="1520" spans="1:25" ht="30" customHeight="1">
      <c r="A1520" s="130" t="s">
        <v>404</v>
      </c>
      <c r="B1520" s="28" t="s">
        <v>390</v>
      </c>
      <c r="C1520" s="48" t="s">
        <v>36</v>
      </c>
      <c r="D1520" s="49">
        <v>4</v>
      </c>
      <c r="E1520" s="50">
        <v>10</v>
      </c>
      <c r="F1520" s="49">
        <v>30</v>
      </c>
      <c r="G1520" s="27"/>
      <c r="H1520" s="12"/>
      <c r="I1520" s="12"/>
      <c r="J1520" s="12"/>
      <c r="K1520" s="100"/>
      <c r="L1520" s="101"/>
      <c r="M1520" s="102"/>
      <c r="N1520" s="103"/>
      <c r="O1520" s="104"/>
      <c r="P1520" s="81">
        <f>ROUND(N1520*L1520,2)</f>
        <v>0</v>
      </c>
      <c r="Q1520" s="81">
        <f t="shared" si="413"/>
        <v>0</v>
      </c>
      <c r="R1520" s="81">
        <f>ROUND(M1520*N1520,2)</f>
        <v>0</v>
      </c>
      <c r="S1520" s="81">
        <f t="shared" si="414"/>
        <v>0</v>
      </c>
      <c r="U1520" s="204"/>
      <c r="V1520" s="205"/>
      <c r="W1520" s="205"/>
      <c r="X1520" s="205"/>
    </row>
    <row r="1521" spans="1:24" ht="24.75" customHeight="1">
      <c r="A1521" s="130" t="s">
        <v>405</v>
      </c>
      <c r="B1521" s="28" t="s">
        <v>391</v>
      </c>
      <c r="C1521" s="48" t="s">
        <v>36</v>
      </c>
      <c r="D1521" s="49">
        <v>4</v>
      </c>
      <c r="E1521" s="50">
        <v>10</v>
      </c>
      <c r="F1521" s="49">
        <v>30</v>
      </c>
      <c r="G1521" s="27"/>
      <c r="H1521" s="12"/>
      <c r="I1521" s="12"/>
      <c r="J1521" s="12"/>
      <c r="K1521" s="100"/>
      <c r="L1521" s="101"/>
      <c r="M1521" s="102"/>
      <c r="N1521" s="103"/>
      <c r="O1521" s="104"/>
      <c r="P1521" s="81">
        <f>ROUND(N1521*L1521,2)</f>
        <v>0</v>
      </c>
      <c r="Q1521" s="81">
        <f t="shared" si="413"/>
        <v>0</v>
      </c>
      <c r="R1521" s="81">
        <f>ROUND(M1521*N1521,2)</f>
        <v>0</v>
      </c>
      <c r="S1521" s="81">
        <f t="shared" si="414"/>
        <v>0</v>
      </c>
      <c r="U1521" s="204"/>
      <c r="V1521" s="205"/>
      <c r="W1521" s="205"/>
      <c r="X1521" s="205"/>
    </row>
    <row r="1522" spans="1:24">
      <c r="A1522" s="126" t="s">
        <v>389</v>
      </c>
      <c r="B1522" s="38" t="s">
        <v>393</v>
      </c>
      <c r="C1522" s="56"/>
      <c r="D1522" s="57"/>
      <c r="E1522" s="58"/>
      <c r="F1522" s="57"/>
      <c r="G1522" s="42"/>
      <c r="H1522" s="39"/>
      <c r="I1522" s="39"/>
      <c r="J1522" s="39"/>
      <c r="K1522" s="39"/>
      <c r="L1522" s="41"/>
      <c r="M1522" s="40"/>
      <c r="N1522" s="45"/>
      <c r="O1522" s="46"/>
      <c r="P1522" s="99"/>
      <c r="Q1522" s="99"/>
      <c r="R1522" s="99"/>
      <c r="S1522" s="99"/>
      <c r="U1522" s="204"/>
      <c r="V1522" s="205"/>
      <c r="W1522" s="205"/>
      <c r="X1522" s="205"/>
    </row>
    <row r="1523" spans="1:24" ht="30" customHeight="1">
      <c r="A1523" s="130" t="s">
        <v>406</v>
      </c>
      <c r="B1523" s="28" t="s">
        <v>394</v>
      </c>
      <c r="C1523" s="48" t="s">
        <v>16</v>
      </c>
      <c r="D1523" s="49">
        <v>4</v>
      </c>
      <c r="E1523" s="50">
        <v>10</v>
      </c>
      <c r="F1523" s="49">
        <v>30</v>
      </c>
      <c r="G1523" s="27"/>
      <c r="H1523" s="12"/>
      <c r="I1523" s="12"/>
      <c r="J1523" s="12"/>
      <c r="K1523" s="100"/>
      <c r="L1523" s="101"/>
      <c r="M1523" s="102"/>
      <c r="N1523" s="103"/>
      <c r="O1523" s="104"/>
      <c r="P1523" s="81">
        <f>ROUND(N1523*L1523,2)</f>
        <v>0</v>
      </c>
      <c r="Q1523" s="81">
        <f t="shared" si="413"/>
        <v>0</v>
      </c>
      <c r="R1523" s="81">
        <f>ROUND(M1523*N1523,2)</f>
        <v>0</v>
      </c>
      <c r="S1523" s="81">
        <f t="shared" si="414"/>
        <v>0</v>
      </c>
      <c r="U1523" s="204"/>
      <c r="V1523" s="205"/>
      <c r="W1523" s="205"/>
      <c r="X1523" s="205"/>
    </row>
    <row r="1524" spans="1:24" ht="27.75" customHeight="1">
      <c r="A1524" s="130" t="s">
        <v>407</v>
      </c>
      <c r="B1524" s="28" t="s">
        <v>395</v>
      </c>
      <c r="C1524" s="48" t="s">
        <v>16</v>
      </c>
      <c r="D1524" s="49">
        <v>4</v>
      </c>
      <c r="E1524" s="50">
        <v>10</v>
      </c>
      <c r="F1524" s="49">
        <v>30</v>
      </c>
      <c r="G1524" s="27"/>
      <c r="H1524" s="12"/>
      <c r="I1524" s="12"/>
      <c r="J1524" s="12"/>
      <c r="K1524" s="100"/>
      <c r="L1524" s="101"/>
      <c r="M1524" s="102"/>
      <c r="N1524" s="103"/>
      <c r="O1524" s="104"/>
      <c r="P1524" s="81">
        <f>ROUND(N1524*L1524,2)</f>
        <v>0</v>
      </c>
      <c r="Q1524" s="81">
        <f t="shared" si="413"/>
        <v>0</v>
      </c>
      <c r="R1524" s="81">
        <f>ROUND(M1524*N1524,2)</f>
        <v>0</v>
      </c>
      <c r="S1524" s="81">
        <f t="shared" si="414"/>
        <v>0</v>
      </c>
      <c r="U1524" s="204"/>
      <c r="V1524" s="205"/>
      <c r="W1524" s="205"/>
      <c r="X1524" s="205"/>
    </row>
    <row r="1525" spans="1:24" ht="32.25" customHeight="1">
      <c r="A1525" s="130" t="s">
        <v>408</v>
      </c>
      <c r="B1525" s="28" t="s">
        <v>396</v>
      </c>
      <c r="C1525" s="48" t="s">
        <v>16</v>
      </c>
      <c r="D1525" s="49">
        <v>4</v>
      </c>
      <c r="E1525" s="50">
        <v>10</v>
      </c>
      <c r="F1525" s="49">
        <v>30</v>
      </c>
      <c r="G1525" s="27"/>
      <c r="H1525" s="12"/>
      <c r="I1525" s="12"/>
      <c r="J1525" s="12"/>
      <c r="K1525" s="100"/>
      <c r="L1525" s="101"/>
      <c r="M1525" s="102"/>
      <c r="N1525" s="103"/>
      <c r="O1525" s="104"/>
      <c r="P1525" s="81">
        <f>ROUND(N1525*L1525,2)</f>
        <v>0</v>
      </c>
      <c r="Q1525" s="81">
        <f t="shared" ref="Q1525" si="415">ROUND(P1525+P1525*O1525,2)</f>
        <v>0</v>
      </c>
      <c r="R1525" s="81">
        <f>ROUND(M1525*N1525,2)</f>
        <v>0</v>
      </c>
      <c r="S1525" s="81">
        <f t="shared" ref="S1525" si="416">ROUND(R1525+R1525*O1525,2)</f>
        <v>0</v>
      </c>
      <c r="U1525" s="204"/>
      <c r="V1525" s="205"/>
      <c r="W1525" s="205"/>
      <c r="X1525" s="205"/>
    </row>
    <row r="1526" spans="1:24" ht="168.75" customHeight="1">
      <c r="A1526" s="126" t="s">
        <v>17</v>
      </c>
      <c r="B1526" s="38" t="s">
        <v>409</v>
      </c>
      <c r="C1526" s="56"/>
      <c r="D1526" s="57"/>
      <c r="E1526" s="58"/>
      <c r="F1526" s="57"/>
      <c r="G1526" s="42"/>
      <c r="H1526" s="39"/>
      <c r="I1526" s="39"/>
      <c r="J1526" s="39"/>
      <c r="K1526" s="39"/>
      <c r="L1526" s="41"/>
      <c r="M1526" s="40"/>
      <c r="N1526" s="45"/>
      <c r="O1526" s="46"/>
      <c r="P1526" s="99"/>
      <c r="Q1526" s="99"/>
      <c r="R1526" s="99"/>
      <c r="S1526" s="99"/>
      <c r="U1526" s="204"/>
      <c r="V1526" s="205"/>
      <c r="W1526" s="205"/>
      <c r="X1526" s="205"/>
    </row>
    <row r="1527" spans="1:24">
      <c r="A1527" s="126" t="s">
        <v>384</v>
      </c>
      <c r="B1527" s="28" t="s">
        <v>410</v>
      </c>
      <c r="C1527" s="48" t="s">
        <v>16</v>
      </c>
      <c r="D1527" s="49">
        <v>4</v>
      </c>
      <c r="E1527" s="50">
        <v>10</v>
      </c>
      <c r="F1527" s="49">
        <v>30</v>
      </c>
      <c r="G1527" s="27"/>
      <c r="H1527" s="12"/>
      <c r="I1527" s="12"/>
      <c r="J1527" s="12"/>
      <c r="K1527" s="100"/>
      <c r="L1527" s="101"/>
      <c r="M1527" s="102"/>
      <c r="N1527" s="103"/>
      <c r="O1527" s="104"/>
      <c r="P1527" s="81">
        <f>ROUND(N1527*L1527,2)</f>
        <v>0</v>
      </c>
      <c r="Q1527" s="81">
        <f t="shared" ref="Q1527" si="417">ROUND(P1527+P1527*O1527,2)</f>
        <v>0</v>
      </c>
      <c r="R1527" s="81">
        <f>ROUND(M1527*N1527,2)</f>
        <v>0</v>
      </c>
      <c r="S1527" s="81">
        <f t="shared" ref="S1527" si="418">ROUND(R1527+R1527*O1527,2)</f>
        <v>0</v>
      </c>
      <c r="U1527" s="204"/>
      <c r="V1527" s="205"/>
      <c r="W1527" s="205"/>
      <c r="X1527" s="205"/>
    </row>
    <row r="1528" spans="1:24">
      <c r="A1528" s="126" t="s">
        <v>388</v>
      </c>
      <c r="B1528" s="28" t="s">
        <v>411</v>
      </c>
      <c r="C1528" s="48" t="s">
        <v>16</v>
      </c>
      <c r="D1528" s="49">
        <v>4</v>
      </c>
      <c r="E1528" s="50">
        <v>10</v>
      </c>
      <c r="F1528" s="49">
        <v>30</v>
      </c>
      <c r="G1528" s="27"/>
      <c r="H1528" s="12"/>
      <c r="I1528" s="12"/>
      <c r="J1528" s="12"/>
      <c r="K1528" s="100"/>
      <c r="L1528" s="101"/>
      <c r="M1528" s="102"/>
      <c r="N1528" s="103"/>
      <c r="O1528" s="104"/>
      <c r="P1528" s="81">
        <f>ROUND(N1528*L1528,2)</f>
        <v>0</v>
      </c>
      <c r="Q1528" s="81">
        <f t="shared" ref="Q1528" si="419">ROUND(P1528+P1528*O1528,2)</f>
        <v>0</v>
      </c>
      <c r="R1528" s="81">
        <f>ROUND(M1528*N1528,2)</f>
        <v>0</v>
      </c>
      <c r="S1528" s="81">
        <f t="shared" ref="S1528" si="420">ROUND(R1528+R1528*O1528,2)</f>
        <v>0</v>
      </c>
      <c r="U1528" s="204"/>
      <c r="V1528" s="205"/>
      <c r="W1528" s="205"/>
      <c r="X1528" s="205"/>
    </row>
    <row r="1529" spans="1:24">
      <c r="A1529" s="126" t="s">
        <v>413</v>
      </c>
      <c r="B1529" s="28" t="s">
        <v>412</v>
      </c>
      <c r="C1529" s="48" t="s">
        <v>16</v>
      </c>
      <c r="D1529" s="49">
        <v>4</v>
      </c>
      <c r="E1529" s="50">
        <v>10</v>
      </c>
      <c r="F1529" s="49">
        <v>30</v>
      </c>
      <c r="G1529" s="27"/>
      <c r="H1529" s="12"/>
      <c r="I1529" s="12"/>
      <c r="J1529" s="12"/>
      <c r="K1529" s="100"/>
      <c r="L1529" s="101"/>
      <c r="M1529" s="102"/>
      <c r="N1529" s="103"/>
      <c r="O1529" s="104"/>
      <c r="P1529" s="81">
        <f>ROUND(N1529*L1529,2)</f>
        <v>0</v>
      </c>
      <c r="Q1529" s="81">
        <f t="shared" ref="Q1529" si="421">ROUND(P1529+P1529*O1529,2)</f>
        <v>0</v>
      </c>
      <c r="R1529" s="81">
        <f>ROUND(M1529*N1529,2)</f>
        <v>0</v>
      </c>
      <c r="S1529" s="81">
        <f t="shared" ref="S1529" si="422">ROUND(R1529+R1529*O1529,2)</f>
        <v>0</v>
      </c>
      <c r="U1529" s="204"/>
      <c r="V1529" s="205"/>
      <c r="W1529" s="205"/>
      <c r="X1529" s="205"/>
    </row>
    <row r="1530" spans="1:24" ht="320.25" customHeight="1">
      <c r="A1530" s="126" t="s">
        <v>25</v>
      </c>
      <c r="B1530" s="28" t="s">
        <v>414</v>
      </c>
      <c r="C1530" s="48" t="s">
        <v>36</v>
      </c>
      <c r="D1530" s="49">
        <v>4</v>
      </c>
      <c r="E1530" s="50">
        <v>10</v>
      </c>
      <c r="F1530" s="49">
        <v>30</v>
      </c>
      <c r="G1530" s="27"/>
      <c r="H1530" s="12"/>
      <c r="I1530" s="12"/>
      <c r="J1530" s="12"/>
      <c r="K1530" s="100"/>
      <c r="L1530" s="101"/>
      <c r="M1530" s="102"/>
      <c r="N1530" s="103"/>
      <c r="O1530" s="104"/>
      <c r="P1530" s="81">
        <f>ROUND(N1530*L1530,2)</f>
        <v>0</v>
      </c>
      <c r="Q1530" s="81">
        <f t="shared" ref="Q1530" si="423">ROUND(P1530+P1530*O1530,2)</f>
        <v>0</v>
      </c>
      <c r="R1530" s="81">
        <f>ROUND(M1530*N1530,2)</f>
        <v>0</v>
      </c>
      <c r="S1530" s="81">
        <f t="shared" ref="S1530" si="424">ROUND(R1530+R1530*O1530,2)</f>
        <v>0</v>
      </c>
      <c r="U1530" s="204"/>
      <c r="V1530" s="205"/>
      <c r="W1530" s="205"/>
      <c r="X1530" s="205"/>
    </row>
    <row r="1531" spans="1:24" ht="370.5" customHeight="1">
      <c r="A1531" s="126" t="s">
        <v>29</v>
      </c>
      <c r="B1531" s="28" t="s">
        <v>415</v>
      </c>
      <c r="C1531" s="48" t="s">
        <v>36</v>
      </c>
      <c r="D1531" s="49">
        <v>4</v>
      </c>
      <c r="E1531" s="50">
        <v>10</v>
      </c>
      <c r="F1531" s="49">
        <v>30</v>
      </c>
      <c r="G1531" s="27"/>
      <c r="H1531" s="12"/>
      <c r="I1531" s="12"/>
      <c r="J1531" s="12"/>
      <c r="K1531" s="100"/>
      <c r="L1531" s="101"/>
      <c r="M1531" s="102"/>
      <c r="N1531" s="103"/>
      <c r="O1531" s="104"/>
      <c r="P1531" s="81">
        <f>ROUND(N1531*L1531,2)</f>
        <v>0</v>
      </c>
      <c r="Q1531" s="81">
        <f t="shared" ref="Q1531" si="425">ROUND(P1531+P1531*O1531,2)</f>
        <v>0</v>
      </c>
      <c r="R1531" s="81">
        <f>ROUND(M1531*N1531,2)</f>
        <v>0</v>
      </c>
      <c r="S1531" s="81">
        <f t="shared" ref="S1531" si="426">ROUND(R1531+R1531*O1531,2)</f>
        <v>0</v>
      </c>
      <c r="U1531" s="204"/>
      <c r="V1531" s="205"/>
      <c r="W1531" s="205"/>
      <c r="X1531" s="205"/>
    </row>
    <row r="1532" spans="1:24" ht="282.75" customHeight="1">
      <c r="A1532" s="126" t="s">
        <v>30</v>
      </c>
      <c r="B1532" s="38" t="s">
        <v>416</v>
      </c>
      <c r="C1532" s="56"/>
      <c r="D1532" s="57"/>
      <c r="E1532" s="58"/>
      <c r="F1532" s="57"/>
      <c r="G1532" s="42"/>
      <c r="H1532" s="39"/>
      <c r="I1532" s="39"/>
      <c r="J1532" s="39"/>
      <c r="K1532" s="39"/>
      <c r="L1532" s="41"/>
      <c r="M1532" s="40"/>
      <c r="N1532" s="45"/>
      <c r="O1532" s="46"/>
      <c r="P1532" s="99"/>
      <c r="Q1532" s="99"/>
      <c r="R1532" s="99"/>
      <c r="S1532" s="99"/>
      <c r="U1532" s="204"/>
      <c r="V1532" s="205"/>
      <c r="W1532" s="205"/>
      <c r="X1532" s="205"/>
    </row>
    <row r="1533" spans="1:24" ht="15" customHeight="1">
      <c r="A1533" s="126" t="s">
        <v>397</v>
      </c>
      <c r="B1533" s="28" t="s">
        <v>418</v>
      </c>
      <c r="C1533" s="48" t="s">
        <v>36</v>
      </c>
      <c r="D1533" s="49">
        <v>4</v>
      </c>
      <c r="E1533" s="50">
        <v>10</v>
      </c>
      <c r="F1533" s="49">
        <v>30</v>
      </c>
      <c r="G1533" s="27"/>
      <c r="H1533" s="12"/>
      <c r="I1533" s="12"/>
      <c r="J1533" s="12"/>
      <c r="K1533" s="100"/>
      <c r="L1533" s="101"/>
      <c r="M1533" s="102"/>
      <c r="N1533" s="103"/>
      <c r="O1533" s="104"/>
      <c r="P1533" s="81">
        <f>ROUND(N1533*L1533,2)</f>
        <v>0</v>
      </c>
      <c r="Q1533" s="81">
        <f t="shared" ref="Q1533" si="427">ROUND(P1533+P1533*O1533,2)</f>
        <v>0</v>
      </c>
      <c r="R1533" s="81">
        <f>ROUND(M1533*N1533,2)</f>
        <v>0</v>
      </c>
      <c r="S1533" s="81">
        <f t="shared" ref="S1533" si="428">ROUND(R1533+R1533*O1533,2)</f>
        <v>0</v>
      </c>
      <c r="U1533" s="204"/>
      <c r="V1533" s="205"/>
      <c r="W1533" s="205"/>
      <c r="X1533" s="205"/>
    </row>
    <row r="1534" spans="1:24">
      <c r="A1534" s="126" t="s">
        <v>421</v>
      </c>
      <c r="B1534" s="28" t="s">
        <v>417</v>
      </c>
      <c r="C1534" s="48" t="s">
        <v>36</v>
      </c>
      <c r="D1534" s="49">
        <v>4</v>
      </c>
      <c r="E1534" s="50">
        <v>10</v>
      </c>
      <c r="F1534" s="49">
        <v>30</v>
      </c>
      <c r="G1534" s="27"/>
      <c r="H1534" s="12"/>
      <c r="I1534" s="12"/>
      <c r="J1534" s="12"/>
      <c r="K1534" s="100"/>
      <c r="L1534" s="101"/>
      <c r="M1534" s="102"/>
      <c r="N1534" s="103"/>
      <c r="O1534" s="104"/>
      <c r="P1534" s="81">
        <f>ROUND(N1534*L1534,2)</f>
        <v>0</v>
      </c>
      <c r="Q1534" s="81">
        <f t="shared" ref="Q1534" si="429">ROUND(P1534+P1534*O1534,2)</f>
        <v>0</v>
      </c>
      <c r="R1534" s="81">
        <f>ROUND(M1534*N1534,2)</f>
        <v>0</v>
      </c>
      <c r="S1534" s="81">
        <f t="shared" ref="S1534" si="430">ROUND(R1534+R1534*O1534,2)</f>
        <v>0</v>
      </c>
      <c r="U1534" s="204"/>
      <c r="V1534" s="205"/>
      <c r="W1534" s="205"/>
      <c r="X1534" s="205"/>
    </row>
    <row r="1535" spans="1:24" ht="15.75" thickBot="1">
      <c r="A1535" s="126" t="s">
        <v>422</v>
      </c>
      <c r="B1535" s="28" t="s">
        <v>419</v>
      </c>
      <c r="C1535" s="48" t="s">
        <v>36</v>
      </c>
      <c r="D1535" s="49">
        <v>4</v>
      </c>
      <c r="E1535" s="50">
        <v>10</v>
      </c>
      <c r="F1535" s="49">
        <v>30</v>
      </c>
      <c r="G1535" s="27"/>
      <c r="H1535" s="12"/>
      <c r="I1535" s="12"/>
      <c r="J1535" s="12"/>
      <c r="K1535" s="100"/>
      <c r="L1535" s="101"/>
      <c r="M1535" s="102"/>
      <c r="N1535" s="103"/>
      <c r="O1535" s="104"/>
      <c r="P1535" s="81">
        <f>ROUND(N1535*L1535,2)</f>
        <v>0</v>
      </c>
      <c r="Q1535" s="81">
        <f t="shared" ref="Q1535" si="431">ROUND(P1535+P1535*O1535,2)</f>
        <v>0</v>
      </c>
      <c r="R1535" s="81">
        <f>ROUND(M1535*N1535,2)</f>
        <v>0</v>
      </c>
      <c r="S1535" s="81">
        <f t="shared" ref="S1535" si="432">ROUND(R1535+R1535*O1535,2)</f>
        <v>0</v>
      </c>
      <c r="U1535" s="204"/>
      <c r="V1535" s="205"/>
      <c r="W1535" s="205"/>
      <c r="X1535" s="205"/>
    </row>
    <row r="1536" spans="1:24" ht="15.75" thickBot="1">
      <c r="A1536" s="125"/>
      <c r="B1536" s="117"/>
      <c r="C1536" s="13"/>
      <c r="D1536" s="13"/>
      <c r="E1536" s="13"/>
      <c r="F1536" s="13"/>
      <c r="G1536" s="14"/>
      <c r="H1536" s="14"/>
      <c r="I1536" s="14"/>
      <c r="J1536" s="14"/>
      <c r="K1536" s="13"/>
      <c r="L1536" s="13"/>
      <c r="M1536" s="13"/>
      <c r="N1536" s="14"/>
      <c r="O1536" s="15" t="s">
        <v>18</v>
      </c>
      <c r="P1536" s="82">
        <f>SUM(P1510:P1535)</f>
        <v>0</v>
      </c>
      <c r="Q1536" s="82">
        <f t="shared" ref="Q1536:R1536" si="433">SUM(Q1510:Q1535)</f>
        <v>0</v>
      </c>
      <c r="R1536" s="82">
        <f t="shared" si="433"/>
        <v>0</v>
      </c>
      <c r="S1536" s="83">
        <f>SUM(S1510:S1535)</f>
        <v>0</v>
      </c>
      <c r="U1536" s="209"/>
      <c r="V1536" s="210"/>
      <c r="W1536" s="210"/>
      <c r="X1536" s="210"/>
    </row>
    <row r="1537" spans="1:25" ht="15.75" customHeight="1" thickBot="1">
      <c r="A1537" s="9"/>
      <c r="B1537" s="235" t="s">
        <v>348</v>
      </c>
      <c r="C1537" s="235"/>
      <c r="D1537" s="235"/>
      <c r="E1537" s="235"/>
      <c r="F1537" s="235"/>
      <c r="G1537" s="235"/>
      <c r="H1537" s="235"/>
      <c r="I1537" s="235"/>
      <c r="J1537" s="235"/>
      <c r="K1537" s="235"/>
      <c r="L1537" s="235"/>
      <c r="M1537" s="235"/>
      <c r="N1537" s="16"/>
      <c r="O1537" s="17"/>
      <c r="P1537" s="51"/>
      <c r="Q1537" s="51"/>
      <c r="R1537" s="51"/>
      <c r="S1537" s="51"/>
    </row>
    <row r="1538" spans="1:25" ht="15.75" thickBot="1">
      <c r="A1538" s="9"/>
      <c r="B1538" s="235"/>
      <c r="C1538" s="235"/>
      <c r="D1538" s="235"/>
      <c r="E1538" s="235"/>
      <c r="F1538" s="235"/>
      <c r="G1538" s="235"/>
      <c r="H1538" s="235"/>
      <c r="I1538" s="235"/>
      <c r="J1538" s="235"/>
      <c r="K1538" s="235"/>
      <c r="L1538" s="235"/>
      <c r="M1538" s="235"/>
      <c r="N1538" s="16"/>
      <c r="O1538" s="13"/>
      <c r="P1538" s="84"/>
      <c r="Q1538" s="85" t="s">
        <v>24</v>
      </c>
      <c r="R1538" s="86">
        <v>86</v>
      </c>
      <c r="S1538" s="87"/>
    </row>
    <row r="1539" spans="1:25" ht="39" thickBot="1">
      <c r="A1539" s="9"/>
      <c r="B1539" s="235"/>
      <c r="C1539" s="235"/>
      <c r="D1539" s="235"/>
      <c r="E1539" s="235"/>
      <c r="F1539" s="235"/>
      <c r="G1539" s="235"/>
      <c r="H1539" s="235"/>
      <c r="I1539" s="235"/>
      <c r="J1539" s="235"/>
      <c r="K1539" s="235"/>
      <c r="L1539" s="235"/>
      <c r="M1539" s="235"/>
      <c r="N1539" s="16"/>
      <c r="O1539" s="13"/>
      <c r="P1539" s="88" t="s">
        <v>19</v>
      </c>
      <c r="Q1539" s="88" t="s">
        <v>20</v>
      </c>
      <c r="R1539" s="89" t="s">
        <v>13</v>
      </c>
      <c r="S1539" s="88" t="s">
        <v>21</v>
      </c>
    </row>
    <row r="1540" spans="1:25" ht="15.75" thickBot="1">
      <c r="A1540" s="9"/>
      <c r="B1540" s="235"/>
      <c r="C1540" s="235"/>
      <c r="D1540" s="235"/>
      <c r="E1540" s="235"/>
      <c r="F1540" s="235"/>
      <c r="G1540" s="235"/>
      <c r="H1540" s="235"/>
      <c r="I1540" s="235"/>
      <c r="J1540" s="235"/>
      <c r="K1540" s="235"/>
      <c r="L1540" s="235"/>
      <c r="M1540" s="235"/>
      <c r="N1540" s="16"/>
      <c r="O1540" s="13"/>
      <c r="P1540" s="90">
        <f>P1536</f>
        <v>0</v>
      </c>
      <c r="Q1540" s="69">
        <f>Q1536</f>
        <v>0</v>
      </c>
      <c r="R1540" s="69">
        <f>R1536</f>
        <v>0</v>
      </c>
      <c r="S1540" s="70">
        <f>S1536</f>
        <v>0</v>
      </c>
    </row>
    <row r="1541" spans="1:25">
      <c r="P1541" s="52"/>
      <c r="Q1541" s="52"/>
      <c r="R1541" s="52"/>
      <c r="S1541" s="52"/>
    </row>
    <row r="1542" spans="1:25">
      <c r="P1542" s="52"/>
      <c r="Q1542" s="52"/>
      <c r="R1542" s="52"/>
      <c r="S1542" s="52"/>
    </row>
    <row r="1543" spans="1:25">
      <c r="P1543" s="52"/>
      <c r="Q1543" s="52"/>
      <c r="R1543" s="52"/>
      <c r="S1543" s="52"/>
    </row>
    <row r="1544" spans="1:25">
      <c r="P1544" s="52"/>
      <c r="Q1544" s="52"/>
      <c r="R1544" s="52"/>
      <c r="S1544" s="52"/>
    </row>
    <row r="1545" spans="1:25" s="1" customFormat="1">
      <c r="A1545" s="115"/>
      <c r="B1545" s="115"/>
      <c r="C1545" s="72"/>
      <c r="D1545" s="73" t="s">
        <v>22</v>
      </c>
      <c r="E1545" s="73"/>
      <c r="F1545" s="74"/>
      <c r="G1545" s="115"/>
      <c r="H1545" s="115"/>
      <c r="I1545" s="115"/>
      <c r="J1545" s="115"/>
      <c r="K1545" s="2"/>
      <c r="L1545" s="3"/>
      <c r="M1545" s="4" t="s">
        <v>23</v>
      </c>
      <c r="N1545" s="3"/>
      <c r="O1545" s="5"/>
      <c r="P1545" s="91"/>
      <c r="Q1545" s="91"/>
      <c r="R1545" s="91"/>
      <c r="S1545" s="91"/>
      <c r="U1545" s="204"/>
      <c r="V1545" s="205"/>
      <c r="W1545" s="205"/>
      <c r="X1545" s="205"/>
      <c r="Y1545" s="205"/>
    </row>
    <row r="1546" spans="1:25" ht="54.75" customHeight="1" thickBot="1">
      <c r="A1546" s="123" t="s">
        <v>0</v>
      </c>
      <c r="B1546" s="116" t="s">
        <v>1</v>
      </c>
      <c r="C1546" s="75" t="s">
        <v>2</v>
      </c>
      <c r="D1546" s="76" t="s">
        <v>3</v>
      </c>
      <c r="E1546" s="76" t="s">
        <v>4</v>
      </c>
      <c r="F1546" s="77" t="s">
        <v>5</v>
      </c>
      <c r="G1546" s="123" t="s">
        <v>6</v>
      </c>
      <c r="H1546" s="131" t="s">
        <v>648</v>
      </c>
      <c r="I1546" s="132" t="s">
        <v>7</v>
      </c>
      <c r="J1546" s="132" t="s">
        <v>8</v>
      </c>
      <c r="K1546" s="6" t="s">
        <v>632</v>
      </c>
      <c r="L1546" s="7" t="s">
        <v>630</v>
      </c>
      <c r="M1546" s="7" t="s">
        <v>631</v>
      </c>
      <c r="N1546" s="8" t="s">
        <v>9</v>
      </c>
      <c r="O1546" s="6" t="s">
        <v>10</v>
      </c>
      <c r="P1546" s="78" t="s">
        <v>11</v>
      </c>
      <c r="Q1546" s="78" t="s">
        <v>12</v>
      </c>
      <c r="R1546" s="79" t="s">
        <v>13</v>
      </c>
      <c r="S1546" s="79" t="s">
        <v>14</v>
      </c>
      <c r="T1546" s="9"/>
      <c r="U1546" s="211"/>
    </row>
    <row r="1547" spans="1:25" ht="15.75" thickBot="1">
      <c r="A1547" s="59" t="s">
        <v>24</v>
      </c>
      <c r="B1547" s="60">
        <v>87</v>
      </c>
      <c r="C1547" s="11"/>
      <c r="D1547" s="11"/>
      <c r="E1547" s="11"/>
      <c r="F1547" s="11"/>
      <c r="G1547" s="62"/>
      <c r="H1547" s="62"/>
      <c r="I1547" s="62"/>
      <c r="J1547" s="62"/>
      <c r="K1547" s="11"/>
      <c r="L1547" s="11"/>
      <c r="M1547" s="11"/>
      <c r="N1547" s="11"/>
      <c r="O1547" s="11"/>
      <c r="P1547" s="47"/>
      <c r="Q1547" s="47"/>
      <c r="R1547" s="47"/>
      <c r="S1547" s="80"/>
    </row>
    <row r="1548" spans="1:25" ht="66.75" customHeight="1" thickBot="1">
      <c r="A1548" s="126" t="s">
        <v>15</v>
      </c>
      <c r="B1548" s="28" t="s">
        <v>424</v>
      </c>
      <c r="C1548" s="48" t="s">
        <v>36</v>
      </c>
      <c r="D1548" s="49">
        <v>1</v>
      </c>
      <c r="E1548" s="50">
        <v>10</v>
      </c>
      <c r="F1548" s="49">
        <v>10</v>
      </c>
      <c r="G1548" s="27"/>
      <c r="H1548" s="12"/>
      <c r="I1548" s="12"/>
      <c r="J1548" s="12"/>
      <c r="K1548" s="100"/>
      <c r="L1548" s="101"/>
      <c r="M1548" s="102"/>
      <c r="N1548" s="103"/>
      <c r="O1548" s="104"/>
      <c r="P1548" s="81">
        <f>ROUND(N1548*L1548,2)</f>
        <v>0</v>
      </c>
      <c r="Q1548" s="81">
        <f t="shared" ref="Q1548" si="434">ROUND(P1548+P1548*O1548,2)</f>
        <v>0</v>
      </c>
      <c r="R1548" s="81">
        <f>ROUND(M1548*N1548,2)</f>
        <v>0</v>
      </c>
      <c r="S1548" s="81">
        <f t="shared" ref="S1548" si="435">ROUND(R1548+R1548*O1548,2)</f>
        <v>0</v>
      </c>
      <c r="U1548" s="204"/>
      <c r="V1548" s="205"/>
      <c r="W1548" s="205"/>
      <c r="X1548" s="205"/>
    </row>
    <row r="1549" spans="1:25" ht="15.75" thickBot="1">
      <c r="A1549" s="125"/>
      <c r="B1549" s="117"/>
      <c r="C1549" s="13"/>
      <c r="D1549" s="13"/>
      <c r="E1549" s="13"/>
      <c r="F1549" s="13"/>
      <c r="G1549" s="14"/>
      <c r="H1549" s="14"/>
      <c r="I1549" s="14"/>
      <c r="J1549" s="14"/>
      <c r="K1549" s="13"/>
      <c r="L1549" s="13"/>
      <c r="M1549" s="13"/>
      <c r="N1549" s="14"/>
      <c r="O1549" s="15" t="s">
        <v>18</v>
      </c>
      <c r="P1549" s="82">
        <f>SUM(P1548:P1548)</f>
        <v>0</v>
      </c>
      <c r="Q1549" s="82">
        <f>SUM(Q1548:Q1548)</f>
        <v>0</v>
      </c>
      <c r="R1549" s="82">
        <f>SUM(R1548:R1548)</f>
        <v>0</v>
      </c>
      <c r="S1549" s="83">
        <f>SUM(S1548:S1548)</f>
        <v>0</v>
      </c>
      <c r="U1549" s="209"/>
      <c r="V1549" s="210"/>
      <c r="W1549" s="210"/>
      <c r="X1549" s="210"/>
    </row>
    <row r="1550" spans="1:25" ht="15.75" customHeight="1" thickBot="1">
      <c r="A1550" s="9"/>
      <c r="B1550" s="235" t="s">
        <v>348</v>
      </c>
      <c r="C1550" s="235"/>
      <c r="D1550" s="235"/>
      <c r="E1550" s="235"/>
      <c r="F1550" s="235"/>
      <c r="G1550" s="235"/>
      <c r="H1550" s="235"/>
      <c r="I1550" s="235"/>
      <c r="J1550" s="235"/>
      <c r="K1550" s="235"/>
      <c r="L1550" s="235"/>
      <c r="M1550" s="235"/>
      <c r="N1550" s="16"/>
      <c r="O1550" s="17"/>
      <c r="P1550" s="51"/>
      <c r="Q1550" s="51"/>
      <c r="R1550" s="51"/>
      <c r="S1550" s="51"/>
    </row>
    <row r="1551" spans="1:25" ht="15.75" thickBot="1">
      <c r="A1551" s="9"/>
      <c r="B1551" s="235"/>
      <c r="C1551" s="235"/>
      <c r="D1551" s="235"/>
      <c r="E1551" s="235"/>
      <c r="F1551" s="235"/>
      <c r="G1551" s="235"/>
      <c r="H1551" s="235"/>
      <c r="I1551" s="235"/>
      <c r="J1551" s="235"/>
      <c r="K1551" s="235"/>
      <c r="L1551" s="235"/>
      <c r="M1551" s="235"/>
      <c r="N1551" s="16"/>
      <c r="O1551" s="13"/>
      <c r="P1551" s="84"/>
      <c r="Q1551" s="85" t="s">
        <v>24</v>
      </c>
      <c r="R1551" s="86">
        <v>87</v>
      </c>
      <c r="S1551" s="87"/>
    </row>
    <row r="1552" spans="1:25" ht="39" thickBot="1">
      <c r="A1552" s="9"/>
      <c r="B1552" s="235"/>
      <c r="C1552" s="235"/>
      <c r="D1552" s="235"/>
      <c r="E1552" s="235"/>
      <c r="F1552" s="235"/>
      <c r="G1552" s="235"/>
      <c r="H1552" s="235"/>
      <c r="I1552" s="235"/>
      <c r="J1552" s="235"/>
      <c r="K1552" s="235"/>
      <c r="L1552" s="235"/>
      <c r="M1552" s="235"/>
      <c r="N1552" s="16"/>
      <c r="O1552" s="13"/>
      <c r="P1552" s="88" t="s">
        <v>19</v>
      </c>
      <c r="Q1552" s="88" t="s">
        <v>20</v>
      </c>
      <c r="R1552" s="89" t="s">
        <v>13</v>
      </c>
      <c r="S1552" s="88" t="s">
        <v>21</v>
      </c>
    </row>
    <row r="1553" spans="1:25" ht="15.75" thickBot="1">
      <c r="A1553" s="9"/>
      <c r="B1553" s="235"/>
      <c r="C1553" s="235"/>
      <c r="D1553" s="235"/>
      <c r="E1553" s="235"/>
      <c r="F1553" s="235"/>
      <c r="G1553" s="235"/>
      <c r="H1553" s="235"/>
      <c r="I1553" s="235"/>
      <c r="J1553" s="235"/>
      <c r="K1553" s="235"/>
      <c r="L1553" s="235"/>
      <c r="M1553" s="235"/>
      <c r="N1553" s="16"/>
      <c r="O1553" s="13"/>
      <c r="P1553" s="90">
        <f>P1549</f>
        <v>0</v>
      </c>
      <c r="Q1553" s="69">
        <f>Q1549</f>
        <v>0</v>
      </c>
      <c r="R1553" s="69">
        <f>R1549</f>
        <v>0</v>
      </c>
      <c r="S1553" s="70">
        <f>S1549</f>
        <v>0</v>
      </c>
    </row>
    <row r="1554" spans="1:25">
      <c r="P1554" s="52"/>
      <c r="Q1554" s="52"/>
      <c r="R1554" s="52"/>
      <c r="S1554" s="52"/>
    </row>
    <row r="1555" spans="1:25">
      <c r="P1555" s="52"/>
      <c r="Q1555" s="52"/>
      <c r="R1555" s="52"/>
      <c r="S1555" s="52"/>
    </row>
    <row r="1556" spans="1:25">
      <c r="P1556" s="52"/>
      <c r="Q1556" s="52"/>
      <c r="R1556" s="52"/>
      <c r="S1556" s="52"/>
    </row>
    <row r="1557" spans="1:25">
      <c r="P1557" s="52"/>
      <c r="Q1557" s="52"/>
      <c r="R1557" s="52"/>
      <c r="S1557" s="52"/>
    </row>
    <row r="1558" spans="1:25" s="1" customFormat="1">
      <c r="A1558" s="115"/>
      <c r="B1558" s="115"/>
      <c r="C1558" s="72"/>
      <c r="D1558" s="73" t="s">
        <v>22</v>
      </c>
      <c r="E1558" s="73"/>
      <c r="F1558" s="74"/>
      <c r="G1558" s="115"/>
      <c r="H1558" s="115"/>
      <c r="I1558" s="115"/>
      <c r="J1558" s="115"/>
      <c r="K1558" s="2"/>
      <c r="L1558" s="3"/>
      <c r="M1558" s="4" t="s">
        <v>23</v>
      </c>
      <c r="N1558" s="3"/>
      <c r="O1558" s="5"/>
      <c r="P1558" s="91"/>
      <c r="Q1558" s="91"/>
      <c r="R1558" s="91"/>
      <c r="S1558" s="91"/>
      <c r="U1558" s="204"/>
      <c r="V1558" s="205"/>
      <c r="W1558" s="205"/>
      <c r="X1558" s="205"/>
      <c r="Y1558" s="205"/>
    </row>
    <row r="1559" spans="1:25" ht="58.5" customHeight="1" thickBot="1">
      <c r="A1559" s="123" t="s">
        <v>0</v>
      </c>
      <c r="B1559" s="116" t="s">
        <v>1</v>
      </c>
      <c r="C1559" s="75" t="s">
        <v>2</v>
      </c>
      <c r="D1559" s="76" t="s">
        <v>3</v>
      </c>
      <c r="E1559" s="76" t="s">
        <v>4</v>
      </c>
      <c r="F1559" s="77" t="s">
        <v>5</v>
      </c>
      <c r="G1559" s="123" t="s">
        <v>6</v>
      </c>
      <c r="H1559" s="131" t="s">
        <v>648</v>
      </c>
      <c r="I1559" s="132" t="s">
        <v>7</v>
      </c>
      <c r="J1559" s="132" t="s">
        <v>8</v>
      </c>
      <c r="K1559" s="6" t="s">
        <v>632</v>
      </c>
      <c r="L1559" s="7" t="s">
        <v>630</v>
      </c>
      <c r="M1559" s="7" t="s">
        <v>631</v>
      </c>
      <c r="N1559" s="8" t="s">
        <v>9</v>
      </c>
      <c r="O1559" s="6" t="s">
        <v>10</v>
      </c>
      <c r="P1559" s="78" t="s">
        <v>11</v>
      </c>
      <c r="Q1559" s="78" t="s">
        <v>12</v>
      </c>
      <c r="R1559" s="79" t="s">
        <v>13</v>
      </c>
      <c r="S1559" s="79" t="s">
        <v>14</v>
      </c>
      <c r="T1559" s="9"/>
      <c r="U1559" s="211"/>
    </row>
    <row r="1560" spans="1:25" ht="15.75" thickBot="1">
      <c r="A1560" s="59" t="s">
        <v>24</v>
      </c>
      <c r="B1560" s="60">
        <v>88</v>
      </c>
      <c r="C1560" s="11"/>
      <c r="D1560" s="11"/>
      <c r="E1560" s="11"/>
      <c r="F1560" s="11"/>
      <c r="G1560" s="62"/>
      <c r="H1560" s="62"/>
      <c r="I1560" s="62"/>
      <c r="J1560" s="62"/>
      <c r="K1560" s="11"/>
      <c r="L1560" s="11"/>
      <c r="M1560" s="11"/>
      <c r="N1560" s="11"/>
      <c r="O1560" s="11"/>
      <c r="P1560" s="47"/>
      <c r="Q1560" s="47"/>
      <c r="R1560" s="47"/>
      <c r="S1560" s="80"/>
    </row>
    <row r="1561" spans="1:25" ht="107.25" customHeight="1" thickBot="1">
      <c r="A1561" s="126" t="s">
        <v>15</v>
      </c>
      <c r="B1561" s="28" t="s">
        <v>423</v>
      </c>
      <c r="C1561" s="48" t="s">
        <v>46</v>
      </c>
      <c r="D1561" s="49">
        <v>3</v>
      </c>
      <c r="E1561" s="50">
        <v>15</v>
      </c>
      <c r="F1561" s="49">
        <v>10</v>
      </c>
      <c r="G1561" s="27"/>
      <c r="H1561" s="12"/>
      <c r="I1561" s="12"/>
      <c r="J1561" s="12"/>
      <c r="K1561" s="100"/>
      <c r="L1561" s="101"/>
      <c r="M1561" s="102"/>
      <c r="N1561" s="103"/>
      <c r="O1561" s="104"/>
      <c r="P1561" s="81">
        <f>ROUND(N1561*L1561,2)</f>
        <v>0</v>
      </c>
      <c r="Q1561" s="81">
        <f t="shared" ref="Q1561" si="436">ROUND(P1561+P1561*O1561,2)</f>
        <v>0</v>
      </c>
      <c r="R1561" s="81">
        <f>ROUND(M1561*N1561,2)</f>
        <v>0</v>
      </c>
      <c r="S1561" s="81">
        <f t="shared" ref="S1561" si="437">ROUND(R1561+R1561*O1561,2)</f>
        <v>0</v>
      </c>
      <c r="U1561" s="204"/>
      <c r="V1561" s="205"/>
      <c r="W1561" s="205"/>
      <c r="X1561" s="205"/>
    </row>
    <row r="1562" spans="1:25" ht="15.75" thickBot="1">
      <c r="A1562" s="125"/>
      <c r="B1562" s="117"/>
      <c r="C1562" s="13"/>
      <c r="D1562" s="13"/>
      <c r="E1562" s="13"/>
      <c r="F1562" s="13"/>
      <c r="G1562" s="14"/>
      <c r="H1562" s="14"/>
      <c r="I1562" s="14"/>
      <c r="J1562" s="14"/>
      <c r="K1562" s="13"/>
      <c r="L1562" s="13"/>
      <c r="M1562" s="13"/>
      <c r="N1562" s="14"/>
      <c r="O1562" s="15" t="s">
        <v>18</v>
      </c>
      <c r="P1562" s="82">
        <f>SUM(P1561:P1561)</f>
        <v>0</v>
      </c>
      <c r="Q1562" s="82">
        <f>SUM(Q1561:Q1561)</f>
        <v>0</v>
      </c>
      <c r="R1562" s="82">
        <f>SUM(R1561:R1561)</f>
        <v>0</v>
      </c>
      <c r="S1562" s="83">
        <f>SUM(S1561:S1561)</f>
        <v>0</v>
      </c>
      <c r="U1562" s="209"/>
      <c r="V1562" s="210"/>
      <c r="W1562" s="210"/>
      <c r="X1562" s="210"/>
    </row>
    <row r="1563" spans="1:25" ht="15.75" customHeight="1" thickBot="1">
      <c r="A1563" s="9"/>
      <c r="B1563" s="235" t="s">
        <v>348</v>
      </c>
      <c r="C1563" s="235"/>
      <c r="D1563" s="235"/>
      <c r="E1563" s="235"/>
      <c r="F1563" s="235"/>
      <c r="G1563" s="235"/>
      <c r="H1563" s="235"/>
      <c r="I1563" s="235"/>
      <c r="J1563" s="235"/>
      <c r="K1563" s="235"/>
      <c r="L1563" s="235"/>
      <c r="M1563" s="235"/>
      <c r="N1563" s="16"/>
      <c r="O1563" s="17"/>
      <c r="P1563" s="51"/>
      <c r="Q1563" s="51"/>
      <c r="R1563" s="51"/>
      <c r="S1563" s="51"/>
    </row>
    <row r="1564" spans="1:25" ht="15.75" thickBot="1">
      <c r="A1564" s="9"/>
      <c r="B1564" s="235"/>
      <c r="C1564" s="235"/>
      <c r="D1564" s="235"/>
      <c r="E1564" s="235"/>
      <c r="F1564" s="235"/>
      <c r="G1564" s="235"/>
      <c r="H1564" s="235"/>
      <c r="I1564" s="235"/>
      <c r="J1564" s="235"/>
      <c r="K1564" s="235"/>
      <c r="L1564" s="235"/>
      <c r="M1564" s="235"/>
      <c r="N1564" s="16"/>
      <c r="O1564" s="13"/>
      <c r="P1564" s="84"/>
      <c r="Q1564" s="85" t="s">
        <v>24</v>
      </c>
      <c r="R1564" s="86">
        <v>88</v>
      </c>
      <c r="S1564" s="87"/>
    </row>
    <row r="1565" spans="1:25" ht="39" thickBot="1">
      <c r="A1565" s="9"/>
      <c r="B1565" s="235"/>
      <c r="C1565" s="235"/>
      <c r="D1565" s="235"/>
      <c r="E1565" s="235"/>
      <c r="F1565" s="235"/>
      <c r="G1565" s="235"/>
      <c r="H1565" s="235"/>
      <c r="I1565" s="235"/>
      <c r="J1565" s="235"/>
      <c r="K1565" s="235"/>
      <c r="L1565" s="235"/>
      <c r="M1565" s="235"/>
      <c r="N1565" s="16"/>
      <c r="O1565" s="13"/>
      <c r="P1565" s="88" t="s">
        <v>19</v>
      </c>
      <c r="Q1565" s="88" t="s">
        <v>20</v>
      </c>
      <c r="R1565" s="89" t="s">
        <v>13</v>
      </c>
      <c r="S1565" s="88" t="s">
        <v>21</v>
      </c>
    </row>
    <row r="1566" spans="1:25" ht="15.75" thickBot="1">
      <c r="A1566" s="9"/>
      <c r="B1566" s="235"/>
      <c r="C1566" s="235"/>
      <c r="D1566" s="235"/>
      <c r="E1566" s="235"/>
      <c r="F1566" s="235"/>
      <c r="G1566" s="235"/>
      <c r="H1566" s="235"/>
      <c r="I1566" s="235"/>
      <c r="J1566" s="235"/>
      <c r="K1566" s="235"/>
      <c r="L1566" s="235"/>
      <c r="M1566" s="235"/>
      <c r="N1566" s="16"/>
      <c r="O1566" s="13"/>
      <c r="P1566" s="90">
        <f>P1562</f>
        <v>0</v>
      </c>
      <c r="Q1566" s="69">
        <f>Q1562</f>
        <v>0</v>
      </c>
      <c r="R1566" s="69">
        <f>R1562</f>
        <v>0</v>
      </c>
      <c r="S1566" s="70">
        <f>S1562</f>
        <v>0</v>
      </c>
    </row>
    <row r="1567" spans="1:25">
      <c r="P1567" s="52"/>
      <c r="Q1567" s="52"/>
      <c r="R1567" s="52"/>
      <c r="S1567" s="52"/>
    </row>
    <row r="1568" spans="1:25">
      <c r="P1568" s="52"/>
      <c r="Q1568" s="52"/>
      <c r="R1568" s="52"/>
      <c r="S1568" s="52"/>
    </row>
    <row r="1569" spans="1:25">
      <c r="P1569" s="52"/>
      <c r="Q1569" s="52"/>
      <c r="R1569" s="52"/>
      <c r="S1569" s="52"/>
    </row>
    <row r="1570" spans="1:25">
      <c r="P1570" s="52"/>
      <c r="Q1570" s="52"/>
      <c r="R1570" s="52"/>
      <c r="S1570" s="52"/>
    </row>
    <row r="1571" spans="1:25" s="1" customFormat="1">
      <c r="A1571" s="115"/>
      <c r="B1571" s="115"/>
      <c r="C1571" s="72"/>
      <c r="D1571" s="73" t="s">
        <v>22</v>
      </c>
      <c r="E1571" s="73"/>
      <c r="F1571" s="74"/>
      <c r="G1571" s="115"/>
      <c r="H1571" s="115"/>
      <c r="I1571" s="115"/>
      <c r="J1571" s="115"/>
      <c r="K1571" s="2"/>
      <c r="L1571" s="3"/>
      <c r="M1571" s="4" t="s">
        <v>23</v>
      </c>
      <c r="N1571" s="3"/>
      <c r="O1571" s="5"/>
      <c r="P1571" s="91"/>
      <c r="Q1571" s="91"/>
      <c r="R1571" s="91"/>
      <c r="S1571" s="91"/>
      <c r="U1571" s="204"/>
      <c r="V1571" s="205"/>
      <c r="W1571" s="205"/>
      <c r="X1571" s="205"/>
      <c r="Y1571" s="205"/>
    </row>
    <row r="1572" spans="1:25" ht="54.75" customHeight="1" thickBot="1">
      <c r="A1572" s="123" t="s">
        <v>0</v>
      </c>
      <c r="B1572" s="116" t="s">
        <v>1</v>
      </c>
      <c r="C1572" s="75" t="s">
        <v>2</v>
      </c>
      <c r="D1572" s="76" t="s">
        <v>3</v>
      </c>
      <c r="E1572" s="76" t="s">
        <v>4</v>
      </c>
      <c r="F1572" s="77" t="s">
        <v>5</v>
      </c>
      <c r="G1572" s="123" t="s">
        <v>6</v>
      </c>
      <c r="H1572" s="131" t="s">
        <v>648</v>
      </c>
      <c r="I1572" s="132" t="s">
        <v>7</v>
      </c>
      <c r="J1572" s="132" t="s">
        <v>8</v>
      </c>
      <c r="K1572" s="6" t="s">
        <v>632</v>
      </c>
      <c r="L1572" s="7" t="s">
        <v>630</v>
      </c>
      <c r="M1572" s="7" t="s">
        <v>631</v>
      </c>
      <c r="N1572" s="8" t="s">
        <v>9</v>
      </c>
      <c r="O1572" s="6" t="s">
        <v>10</v>
      </c>
      <c r="P1572" s="78" t="s">
        <v>11</v>
      </c>
      <c r="Q1572" s="78" t="s">
        <v>12</v>
      </c>
      <c r="R1572" s="79" t="s">
        <v>13</v>
      </c>
      <c r="S1572" s="79" t="s">
        <v>14</v>
      </c>
      <c r="T1572" s="9"/>
      <c r="U1572" s="211"/>
    </row>
    <row r="1573" spans="1:25" ht="15.75" thickBot="1">
      <c r="A1573" s="59" t="s">
        <v>24</v>
      </c>
      <c r="B1573" s="60">
        <v>89</v>
      </c>
      <c r="C1573" s="11"/>
      <c r="D1573" s="11"/>
      <c r="E1573" s="11"/>
      <c r="F1573" s="11"/>
      <c r="G1573" s="62"/>
      <c r="H1573" s="62"/>
      <c r="I1573" s="62"/>
      <c r="J1573" s="62"/>
      <c r="K1573" s="11"/>
      <c r="L1573" s="11"/>
      <c r="M1573" s="11"/>
      <c r="N1573" s="11"/>
      <c r="O1573" s="11"/>
      <c r="P1573" s="47"/>
      <c r="Q1573" s="47"/>
      <c r="R1573" s="47"/>
      <c r="S1573" s="80"/>
    </row>
    <row r="1574" spans="1:25" ht="211.5" customHeight="1" thickBot="1">
      <c r="A1574" s="126" t="s">
        <v>15</v>
      </c>
      <c r="B1574" s="28" t="s">
        <v>512</v>
      </c>
      <c r="C1574" s="48" t="s">
        <v>16</v>
      </c>
      <c r="D1574" s="49">
        <v>200</v>
      </c>
      <c r="E1574" s="50">
        <v>500</v>
      </c>
      <c r="F1574" s="49">
        <v>500</v>
      </c>
      <c r="G1574" s="27"/>
      <c r="H1574" s="12"/>
      <c r="I1574" s="12"/>
      <c r="J1574" s="12"/>
      <c r="K1574" s="100"/>
      <c r="L1574" s="101"/>
      <c r="M1574" s="102"/>
      <c r="N1574" s="103"/>
      <c r="O1574" s="104"/>
      <c r="P1574" s="81">
        <f>ROUND(N1574*L1574,2)</f>
        <v>0</v>
      </c>
      <c r="Q1574" s="81">
        <f t="shared" ref="Q1574" si="438">ROUND(P1574+P1574*O1574,2)</f>
        <v>0</v>
      </c>
      <c r="R1574" s="81">
        <f>ROUND(M1574*N1574,2)</f>
        <v>0</v>
      </c>
      <c r="S1574" s="81">
        <f t="shared" ref="S1574" si="439">ROUND(R1574+R1574*O1574,2)</f>
        <v>0</v>
      </c>
      <c r="U1574" s="204"/>
      <c r="V1574" s="205"/>
      <c r="W1574" s="205"/>
      <c r="X1574" s="205"/>
    </row>
    <row r="1575" spans="1:25" ht="15.75" thickBot="1">
      <c r="A1575" s="125"/>
      <c r="B1575" s="117"/>
      <c r="C1575" s="13"/>
      <c r="D1575" s="13"/>
      <c r="E1575" s="13"/>
      <c r="F1575" s="13"/>
      <c r="G1575" s="14"/>
      <c r="H1575" s="14"/>
      <c r="I1575" s="14"/>
      <c r="J1575" s="14"/>
      <c r="K1575" s="13"/>
      <c r="L1575" s="13"/>
      <c r="M1575" s="13"/>
      <c r="N1575" s="14"/>
      <c r="O1575" s="15" t="s">
        <v>18</v>
      </c>
      <c r="P1575" s="82">
        <f>SUM(P1574:P1574)</f>
        <v>0</v>
      </c>
      <c r="Q1575" s="82">
        <f>SUM(Q1574:Q1574)</f>
        <v>0</v>
      </c>
      <c r="R1575" s="82">
        <f>SUM(R1574:R1574)</f>
        <v>0</v>
      </c>
      <c r="S1575" s="83">
        <f>SUM(S1574:S1574)</f>
        <v>0</v>
      </c>
      <c r="U1575" s="209"/>
      <c r="V1575" s="210"/>
      <c r="W1575" s="210"/>
      <c r="X1575" s="210"/>
    </row>
    <row r="1576" spans="1:25" ht="15.75" customHeight="1" thickBot="1">
      <c r="A1576" s="9"/>
      <c r="B1576" s="235" t="s">
        <v>348</v>
      </c>
      <c r="C1576" s="235"/>
      <c r="D1576" s="235"/>
      <c r="E1576" s="235"/>
      <c r="F1576" s="235"/>
      <c r="G1576" s="235"/>
      <c r="H1576" s="235"/>
      <c r="I1576" s="235"/>
      <c r="J1576" s="235"/>
      <c r="K1576" s="235"/>
      <c r="L1576" s="235"/>
      <c r="M1576" s="235"/>
      <c r="N1576" s="16"/>
      <c r="O1576" s="17"/>
      <c r="P1576" s="51"/>
      <c r="Q1576" s="51"/>
      <c r="R1576" s="51"/>
      <c r="S1576" s="51"/>
    </row>
    <row r="1577" spans="1:25" ht="15.75" thickBot="1">
      <c r="A1577" s="9"/>
      <c r="B1577" s="235"/>
      <c r="C1577" s="235"/>
      <c r="D1577" s="235"/>
      <c r="E1577" s="235"/>
      <c r="F1577" s="235"/>
      <c r="G1577" s="235"/>
      <c r="H1577" s="235"/>
      <c r="I1577" s="235"/>
      <c r="J1577" s="235"/>
      <c r="K1577" s="235"/>
      <c r="L1577" s="235"/>
      <c r="M1577" s="235"/>
      <c r="N1577" s="16"/>
      <c r="O1577" s="13"/>
      <c r="P1577" s="84"/>
      <c r="Q1577" s="85" t="s">
        <v>24</v>
      </c>
      <c r="R1577" s="86">
        <v>89</v>
      </c>
      <c r="S1577" s="87"/>
    </row>
    <row r="1578" spans="1:25" ht="39" thickBot="1">
      <c r="A1578" s="9"/>
      <c r="B1578" s="235"/>
      <c r="C1578" s="235"/>
      <c r="D1578" s="235"/>
      <c r="E1578" s="235"/>
      <c r="F1578" s="235"/>
      <c r="G1578" s="235"/>
      <c r="H1578" s="235"/>
      <c r="I1578" s="235"/>
      <c r="J1578" s="235"/>
      <c r="K1578" s="235"/>
      <c r="L1578" s="235"/>
      <c r="M1578" s="235"/>
      <c r="N1578" s="16"/>
      <c r="O1578" s="13"/>
      <c r="P1578" s="88" t="s">
        <v>19</v>
      </c>
      <c r="Q1578" s="88" t="s">
        <v>20</v>
      </c>
      <c r="R1578" s="89" t="s">
        <v>13</v>
      </c>
      <c r="S1578" s="88" t="s">
        <v>21</v>
      </c>
    </row>
    <row r="1579" spans="1:25" ht="15.75" thickBot="1">
      <c r="A1579" s="9"/>
      <c r="B1579" s="235"/>
      <c r="C1579" s="235"/>
      <c r="D1579" s="235"/>
      <c r="E1579" s="235"/>
      <c r="F1579" s="235"/>
      <c r="G1579" s="235"/>
      <c r="H1579" s="235"/>
      <c r="I1579" s="235"/>
      <c r="J1579" s="235"/>
      <c r="K1579" s="235"/>
      <c r="L1579" s="235"/>
      <c r="M1579" s="235"/>
      <c r="N1579" s="16"/>
      <c r="O1579" s="13"/>
      <c r="P1579" s="90">
        <f>P1575</f>
        <v>0</v>
      </c>
      <c r="Q1579" s="69">
        <f>Q1575</f>
        <v>0</v>
      </c>
      <c r="R1579" s="69">
        <f>R1575</f>
        <v>0</v>
      </c>
      <c r="S1579" s="70">
        <f>S1575</f>
        <v>0</v>
      </c>
    </row>
    <row r="1580" spans="1:25">
      <c r="P1580" s="52"/>
      <c r="Q1580" s="52"/>
      <c r="R1580" s="52"/>
      <c r="S1580" s="52"/>
    </row>
    <row r="1581" spans="1:25">
      <c r="P1581" s="52"/>
      <c r="Q1581" s="52"/>
      <c r="R1581" s="52"/>
      <c r="S1581" s="52"/>
    </row>
    <row r="1582" spans="1:25">
      <c r="P1582" s="52"/>
      <c r="Q1582" s="52"/>
      <c r="R1582" s="52"/>
      <c r="S1582" s="52"/>
    </row>
    <row r="1583" spans="1:25">
      <c r="P1583" s="52"/>
      <c r="Q1583" s="52"/>
      <c r="R1583" s="52"/>
      <c r="S1583" s="52"/>
    </row>
    <row r="1584" spans="1:25" s="1" customFormat="1">
      <c r="A1584" s="115"/>
      <c r="B1584" s="115"/>
      <c r="C1584" s="72"/>
      <c r="D1584" s="73" t="s">
        <v>22</v>
      </c>
      <c r="E1584" s="73"/>
      <c r="F1584" s="74"/>
      <c r="G1584" s="115"/>
      <c r="H1584" s="115"/>
      <c r="I1584" s="115"/>
      <c r="J1584" s="115"/>
      <c r="K1584" s="2"/>
      <c r="L1584" s="3"/>
      <c r="M1584" s="4" t="s">
        <v>23</v>
      </c>
      <c r="N1584" s="3"/>
      <c r="O1584" s="5"/>
      <c r="P1584" s="91"/>
      <c r="Q1584" s="91"/>
      <c r="R1584" s="91"/>
      <c r="S1584" s="91"/>
      <c r="U1584" s="204"/>
      <c r="V1584" s="205"/>
      <c r="W1584" s="205"/>
      <c r="X1584" s="205"/>
      <c r="Y1584" s="205"/>
    </row>
    <row r="1585" spans="1:26" ht="54" customHeight="1" thickBot="1">
      <c r="A1585" s="123" t="s">
        <v>0</v>
      </c>
      <c r="B1585" s="116" t="s">
        <v>1</v>
      </c>
      <c r="C1585" s="75" t="s">
        <v>2</v>
      </c>
      <c r="D1585" s="76" t="s">
        <v>3</v>
      </c>
      <c r="E1585" s="76" t="s">
        <v>4</v>
      </c>
      <c r="F1585" s="77" t="s">
        <v>5</v>
      </c>
      <c r="G1585" s="123" t="s">
        <v>6</v>
      </c>
      <c r="H1585" s="131" t="s">
        <v>648</v>
      </c>
      <c r="I1585" s="132" t="s">
        <v>7</v>
      </c>
      <c r="J1585" s="132" t="s">
        <v>8</v>
      </c>
      <c r="K1585" s="6" t="s">
        <v>632</v>
      </c>
      <c r="L1585" s="7" t="s">
        <v>630</v>
      </c>
      <c r="M1585" s="7" t="s">
        <v>631</v>
      </c>
      <c r="N1585" s="8" t="s">
        <v>9</v>
      </c>
      <c r="O1585" s="6" t="s">
        <v>10</v>
      </c>
      <c r="P1585" s="78" t="s">
        <v>11</v>
      </c>
      <c r="Q1585" s="78" t="s">
        <v>12</v>
      </c>
      <c r="R1585" s="79" t="s">
        <v>13</v>
      </c>
      <c r="S1585" s="79" t="s">
        <v>14</v>
      </c>
      <c r="T1585" s="9"/>
      <c r="U1585" s="211"/>
    </row>
    <row r="1586" spans="1:26" ht="15.75" thickBot="1">
      <c r="A1586" s="59" t="s">
        <v>24</v>
      </c>
      <c r="B1586" s="60">
        <v>90</v>
      </c>
      <c r="C1586" s="11"/>
      <c r="D1586" s="11"/>
      <c r="E1586" s="11"/>
      <c r="F1586" s="11"/>
      <c r="G1586" s="62"/>
      <c r="H1586" s="62"/>
      <c r="I1586" s="62"/>
      <c r="J1586" s="62"/>
      <c r="K1586" s="11"/>
      <c r="L1586" s="11"/>
      <c r="M1586" s="11"/>
      <c r="N1586" s="11"/>
      <c r="O1586" s="11"/>
      <c r="P1586" s="47"/>
      <c r="Q1586" s="47"/>
      <c r="R1586" s="47"/>
      <c r="S1586" s="80"/>
    </row>
    <row r="1587" spans="1:26" ht="26.25" thickBot="1">
      <c r="A1587" s="126" t="s">
        <v>15</v>
      </c>
      <c r="B1587" s="28" t="s">
        <v>513</v>
      </c>
      <c r="C1587" s="48" t="s">
        <v>36</v>
      </c>
      <c r="D1587" s="49">
        <v>5</v>
      </c>
      <c r="E1587" s="50">
        <v>12</v>
      </c>
      <c r="F1587" s="49">
        <v>12</v>
      </c>
      <c r="G1587" s="27"/>
      <c r="H1587" s="12"/>
      <c r="I1587" s="12"/>
      <c r="J1587" s="12"/>
      <c r="K1587" s="100"/>
      <c r="L1587" s="101"/>
      <c r="M1587" s="102"/>
      <c r="N1587" s="103"/>
      <c r="O1587" s="104"/>
      <c r="P1587" s="81">
        <f>ROUND(N1587*L1587,2)</f>
        <v>0</v>
      </c>
      <c r="Q1587" s="81">
        <f t="shared" ref="Q1587" si="440">ROUND(P1587+P1587*O1587,2)</f>
        <v>0</v>
      </c>
      <c r="R1587" s="81">
        <f>ROUND(M1587*N1587,2)</f>
        <v>0</v>
      </c>
      <c r="S1587" s="81">
        <f t="shared" ref="S1587" si="441">ROUND(R1587+R1587*O1587,2)</f>
        <v>0</v>
      </c>
      <c r="U1587" s="204"/>
      <c r="V1587" s="205"/>
      <c r="W1587" s="205"/>
      <c r="X1587" s="205"/>
    </row>
    <row r="1588" spans="1:26" ht="15.75" thickBot="1">
      <c r="A1588" s="125"/>
      <c r="B1588" s="117"/>
      <c r="C1588" s="13"/>
      <c r="D1588" s="13"/>
      <c r="E1588" s="13"/>
      <c r="F1588" s="13"/>
      <c r="G1588" s="14"/>
      <c r="H1588" s="14"/>
      <c r="I1588" s="14"/>
      <c r="J1588" s="14"/>
      <c r="K1588" s="13"/>
      <c r="L1588" s="13"/>
      <c r="M1588" s="13"/>
      <c r="N1588" s="14"/>
      <c r="O1588" s="15" t="s">
        <v>18</v>
      </c>
      <c r="P1588" s="82">
        <f>SUM(P1587:P1587)</f>
        <v>0</v>
      </c>
      <c r="Q1588" s="82">
        <f>SUM(Q1587:Q1587)</f>
        <v>0</v>
      </c>
      <c r="R1588" s="82">
        <f>SUM(R1587:R1587)</f>
        <v>0</v>
      </c>
      <c r="S1588" s="83">
        <f>SUM(S1587:S1587)</f>
        <v>0</v>
      </c>
      <c r="U1588" s="209"/>
      <c r="V1588" s="210"/>
      <c r="W1588" s="210"/>
      <c r="X1588" s="210"/>
    </row>
    <row r="1589" spans="1:26" ht="15.75" customHeight="1" thickBot="1">
      <c r="A1589" s="9"/>
      <c r="B1589" s="235" t="s">
        <v>348</v>
      </c>
      <c r="C1589" s="235"/>
      <c r="D1589" s="235"/>
      <c r="E1589" s="235"/>
      <c r="F1589" s="235"/>
      <c r="G1589" s="235"/>
      <c r="H1589" s="235"/>
      <c r="I1589" s="235"/>
      <c r="J1589" s="235"/>
      <c r="K1589" s="235"/>
      <c r="L1589" s="235"/>
      <c r="M1589" s="235"/>
      <c r="N1589" s="16"/>
      <c r="O1589" s="17"/>
      <c r="P1589" s="51"/>
      <c r="Q1589" s="51"/>
      <c r="R1589" s="51"/>
      <c r="S1589" s="51"/>
    </row>
    <row r="1590" spans="1:26" ht="15.75" thickBot="1">
      <c r="A1590" s="9"/>
      <c r="B1590" s="235"/>
      <c r="C1590" s="235"/>
      <c r="D1590" s="235"/>
      <c r="E1590" s="235"/>
      <c r="F1590" s="235"/>
      <c r="G1590" s="235"/>
      <c r="H1590" s="235"/>
      <c r="I1590" s="235"/>
      <c r="J1590" s="235"/>
      <c r="K1590" s="235"/>
      <c r="L1590" s="235"/>
      <c r="M1590" s="235"/>
      <c r="N1590" s="16"/>
      <c r="O1590" s="13"/>
      <c r="P1590" s="84"/>
      <c r="Q1590" s="85" t="s">
        <v>24</v>
      </c>
      <c r="R1590" s="86">
        <v>90</v>
      </c>
      <c r="S1590" s="87"/>
    </row>
    <row r="1591" spans="1:26" ht="39" thickBot="1">
      <c r="A1591" s="9"/>
      <c r="B1591" s="235"/>
      <c r="C1591" s="235"/>
      <c r="D1591" s="235"/>
      <c r="E1591" s="235"/>
      <c r="F1591" s="235"/>
      <c r="G1591" s="235"/>
      <c r="H1591" s="235"/>
      <c r="I1591" s="235"/>
      <c r="J1591" s="235"/>
      <c r="K1591" s="235"/>
      <c r="L1591" s="235"/>
      <c r="M1591" s="235"/>
      <c r="N1591" s="16"/>
      <c r="O1591" s="13"/>
      <c r="P1591" s="88" t="s">
        <v>19</v>
      </c>
      <c r="Q1591" s="88" t="s">
        <v>20</v>
      </c>
      <c r="R1591" s="89" t="s">
        <v>13</v>
      </c>
      <c r="S1591" s="88" t="s">
        <v>21</v>
      </c>
    </row>
    <row r="1592" spans="1:26" ht="15.75" thickBot="1">
      <c r="A1592" s="9"/>
      <c r="B1592" s="235"/>
      <c r="C1592" s="235"/>
      <c r="D1592" s="235"/>
      <c r="E1592" s="235"/>
      <c r="F1592" s="235"/>
      <c r="G1592" s="235"/>
      <c r="H1592" s="235"/>
      <c r="I1592" s="235"/>
      <c r="J1592" s="235"/>
      <c r="K1592" s="235"/>
      <c r="L1592" s="235"/>
      <c r="M1592" s="235"/>
      <c r="N1592" s="16"/>
      <c r="O1592" s="13"/>
      <c r="P1592" s="90">
        <f>P1588</f>
        <v>0</v>
      </c>
      <c r="Q1592" s="69">
        <f>Q1588</f>
        <v>0</v>
      </c>
      <c r="R1592" s="69">
        <f>R1588</f>
        <v>0</v>
      </c>
      <c r="S1592" s="70">
        <f>S1588</f>
        <v>0</v>
      </c>
    </row>
    <row r="1596" spans="1:26" ht="15.75" thickBot="1"/>
    <row r="1597" spans="1:26" ht="15.75" thickBot="1">
      <c r="O1597" s="249" t="s">
        <v>514</v>
      </c>
      <c r="P1597" s="250"/>
      <c r="Q1597" s="250"/>
      <c r="R1597" s="250"/>
      <c r="S1597" s="251"/>
      <c r="V1597" s="140"/>
      <c r="W1597" s="141"/>
      <c r="X1597" s="141"/>
      <c r="Y1597" s="141"/>
      <c r="Z1597" s="139"/>
    </row>
    <row r="1598" spans="1:26" ht="38.25">
      <c r="O1598" s="113" t="s">
        <v>515</v>
      </c>
      <c r="P1598" s="113" t="s">
        <v>19</v>
      </c>
      <c r="Q1598" s="113" t="s">
        <v>20</v>
      </c>
      <c r="R1598" s="114" t="s">
        <v>13</v>
      </c>
      <c r="S1598" s="113" t="s">
        <v>21</v>
      </c>
      <c r="U1598" s="216"/>
      <c r="V1598" s="217"/>
      <c r="W1598" s="217"/>
      <c r="X1598" s="217"/>
      <c r="Y1598" s="217"/>
      <c r="Z1598" s="139"/>
    </row>
    <row r="1599" spans="1:26">
      <c r="O1599" s="65" t="s">
        <v>15</v>
      </c>
      <c r="P1599" s="66">
        <f>P30</f>
        <v>0</v>
      </c>
      <c r="Q1599" s="66">
        <f>Q30</f>
        <v>0</v>
      </c>
      <c r="R1599" s="66">
        <f>R30</f>
        <v>0</v>
      </c>
      <c r="S1599" s="66">
        <f>S30</f>
        <v>0</v>
      </c>
      <c r="U1599" s="218"/>
      <c r="V1599" s="142"/>
      <c r="W1599" s="142"/>
      <c r="X1599" s="142"/>
      <c r="Y1599" s="142"/>
      <c r="Z1599" s="139"/>
    </row>
    <row r="1600" spans="1:26">
      <c r="O1600" s="65" t="s">
        <v>17</v>
      </c>
      <c r="P1600" s="66">
        <f>P50</f>
        <v>0</v>
      </c>
      <c r="Q1600" s="66">
        <f>Q50</f>
        <v>0</v>
      </c>
      <c r="R1600" s="66">
        <f>R50</f>
        <v>0</v>
      </c>
      <c r="S1600" s="66">
        <f>S50</f>
        <v>0</v>
      </c>
      <c r="U1600" s="218"/>
      <c r="V1600" s="142"/>
      <c r="W1600" s="142"/>
      <c r="X1600" s="142"/>
      <c r="Y1600" s="142"/>
      <c r="Z1600" s="139"/>
    </row>
    <row r="1601" spans="15:26">
      <c r="O1601" s="65" t="s">
        <v>25</v>
      </c>
      <c r="P1601" s="66">
        <f>P63</f>
        <v>0</v>
      </c>
      <c r="Q1601" s="66">
        <f>Q63</f>
        <v>0</v>
      </c>
      <c r="R1601" s="66">
        <f>R63</f>
        <v>0</v>
      </c>
      <c r="S1601" s="66">
        <f>S63</f>
        <v>0</v>
      </c>
      <c r="U1601" s="218"/>
      <c r="V1601" s="142"/>
      <c r="W1601" s="142"/>
      <c r="X1601" s="142"/>
      <c r="Y1601" s="142"/>
      <c r="Z1601" s="139"/>
    </row>
    <row r="1602" spans="15:26">
      <c r="O1602" s="65" t="s">
        <v>29</v>
      </c>
      <c r="P1602" s="66">
        <f>P86</f>
        <v>0</v>
      </c>
      <c r="Q1602" s="66">
        <f>Q86</f>
        <v>0</v>
      </c>
      <c r="R1602" s="66">
        <f>R86</f>
        <v>0</v>
      </c>
      <c r="S1602" s="66">
        <f>S86</f>
        <v>0</v>
      </c>
      <c r="U1602" s="218"/>
      <c r="V1602" s="142"/>
      <c r="W1602" s="142"/>
      <c r="X1602" s="142"/>
      <c r="Y1602" s="142"/>
      <c r="Z1602" s="139"/>
    </row>
    <row r="1603" spans="15:26">
      <c r="O1603" s="65" t="s">
        <v>30</v>
      </c>
      <c r="P1603" s="66">
        <f>P103</f>
        <v>0</v>
      </c>
      <c r="Q1603" s="66">
        <f>Q103</f>
        <v>0</v>
      </c>
      <c r="R1603" s="66">
        <f>R103</f>
        <v>0</v>
      </c>
      <c r="S1603" s="66">
        <f>S103</f>
        <v>0</v>
      </c>
      <c r="U1603" s="218"/>
      <c r="V1603" s="142"/>
      <c r="W1603" s="142"/>
      <c r="X1603" s="142"/>
      <c r="Y1603" s="142"/>
      <c r="Z1603" s="139"/>
    </row>
    <row r="1604" spans="15:26">
      <c r="O1604" s="65" t="s">
        <v>31</v>
      </c>
      <c r="P1604" s="66">
        <f>P117</f>
        <v>0</v>
      </c>
      <c r="Q1604" s="66">
        <f>Q117</f>
        <v>0</v>
      </c>
      <c r="R1604" s="66">
        <f>R117</f>
        <v>0</v>
      </c>
      <c r="S1604" s="66">
        <f>S117</f>
        <v>0</v>
      </c>
      <c r="U1604" s="218"/>
      <c r="V1604" s="142"/>
      <c r="W1604" s="142"/>
      <c r="X1604" s="142"/>
      <c r="Y1604" s="142"/>
      <c r="Z1604" s="139"/>
    </row>
    <row r="1605" spans="15:26">
      <c r="O1605" s="65" t="s">
        <v>32</v>
      </c>
      <c r="P1605" s="66">
        <f>P132</f>
        <v>0</v>
      </c>
      <c r="Q1605" s="66">
        <f>Q132</f>
        <v>0</v>
      </c>
      <c r="R1605" s="66">
        <f>R132</f>
        <v>0</v>
      </c>
      <c r="S1605" s="66">
        <f>S132</f>
        <v>0</v>
      </c>
      <c r="U1605" s="218"/>
      <c r="V1605" s="142"/>
      <c r="W1605" s="142"/>
      <c r="X1605" s="142"/>
      <c r="Y1605" s="142"/>
      <c r="Z1605" s="139"/>
    </row>
    <row r="1606" spans="15:26">
      <c r="O1606" s="65" t="s">
        <v>33</v>
      </c>
      <c r="P1606" s="66">
        <f>P147</f>
        <v>0</v>
      </c>
      <c r="Q1606" s="66">
        <f>Q147</f>
        <v>0</v>
      </c>
      <c r="R1606" s="66">
        <f>R147</f>
        <v>0</v>
      </c>
      <c r="S1606" s="66">
        <f>S147</f>
        <v>0</v>
      </c>
      <c r="U1606" s="218"/>
      <c r="V1606" s="142"/>
      <c r="W1606" s="142"/>
      <c r="X1606" s="142"/>
      <c r="Y1606" s="142"/>
      <c r="Z1606" s="139"/>
    </row>
    <row r="1607" spans="15:26">
      <c r="O1607" s="65" t="s">
        <v>58</v>
      </c>
      <c r="P1607" s="66">
        <f>P160</f>
        <v>0</v>
      </c>
      <c r="Q1607" s="66">
        <f>Q160</f>
        <v>0</v>
      </c>
      <c r="R1607" s="66">
        <f>R160</f>
        <v>0</v>
      </c>
      <c r="S1607" s="66">
        <f>S160</f>
        <v>0</v>
      </c>
      <c r="U1607" s="218"/>
      <c r="V1607" s="142"/>
      <c r="W1607" s="142"/>
      <c r="X1607" s="142"/>
      <c r="Y1607" s="142"/>
      <c r="Z1607" s="139"/>
    </row>
    <row r="1608" spans="15:26">
      <c r="O1608" s="65" t="s">
        <v>59</v>
      </c>
      <c r="P1608" s="66">
        <f>P175</f>
        <v>0</v>
      </c>
      <c r="Q1608" s="66">
        <f>Q175</f>
        <v>0</v>
      </c>
      <c r="R1608" s="66">
        <f>R175</f>
        <v>0</v>
      </c>
      <c r="S1608" s="66">
        <f>S175</f>
        <v>0</v>
      </c>
      <c r="U1608" s="218"/>
      <c r="V1608" s="142"/>
      <c r="W1608" s="142"/>
      <c r="X1608" s="142"/>
      <c r="Y1608" s="142"/>
      <c r="Z1608" s="139"/>
    </row>
    <row r="1609" spans="15:26">
      <c r="O1609" s="65" t="s">
        <v>60</v>
      </c>
      <c r="P1609" s="66">
        <f>P190</f>
        <v>0</v>
      </c>
      <c r="Q1609" s="66">
        <f>Q190</f>
        <v>0</v>
      </c>
      <c r="R1609" s="66">
        <f>R190</f>
        <v>0</v>
      </c>
      <c r="S1609" s="66">
        <f>S190</f>
        <v>0</v>
      </c>
      <c r="U1609" s="218"/>
      <c r="V1609" s="142"/>
      <c r="W1609" s="142"/>
      <c r="X1609" s="142"/>
      <c r="Y1609" s="142"/>
      <c r="Z1609" s="139"/>
    </row>
    <row r="1610" spans="15:26">
      <c r="O1610" s="65" t="s">
        <v>61</v>
      </c>
      <c r="P1610" s="66">
        <f>P225</f>
        <v>0</v>
      </c>
      <c r="Q1610" s="66">
        <f>Q225</f>
        <v>0</v>
      </c>
      <c r="R1610" s="66">
        <f>R225</f>
        <v>0</v>
      </c>
      <c r="S1610" s="66">
        <f>S225</f>
        <v>0</v>
      </c>
      <c r="U1610" s="218"/>
      <c r="V1610" s="142"/>
      <c r="W1610" s="142"/>
      <c r="X1610" s="142"/>
      <c r="Y1610" s="142"/>
      <c r="Z1610" s="139"/>
    </row>
    <row r="1611" spans="15:26">
      <c r="O1611" s="65" t="s">
        <v>62</v>
      </c>
      <c r="P1611" s="66">
        <f>P240</f>
        <v>0</v>
      </c>
      <c r="Q1611" s="66">
        <f>Q240</f>
        <v>0</v>
      </c>
      <c r="R1611" s="66">
        <f>R240</f>
        <v>0</v>
      </c>
      <c r="S1611" s="66">
        <f>S240</f>
        <v>0</v>
      </c>
      <c r="U1611" s="218"/>
      <c r="V1611" s="142"/>
      <c r="W1611" s="142"/>
      <c r="X1611" s="142"/>
      <c r="Y1611" s="142"/>
      <c r="Z1611" s="139"/>
    </row>
    <row r="1612" spans="15:26">
      <c r="O1612" s="65" t="s">
        <v>63</v>
      </c>
      <c r="P1612" s="66">
        <f>P256</f>
        <v>0</v>
      </c>
      <c r="Q1612" s="66">
        <f>Q256</f>
        <v>0</v>
      </c>
      <c r="R1612" s="66">
        <f>R256</f>
        <v>0</v>
      </c>
      <c r="S1612" s="66">
        <f>S256</f>
        <v>0</v>
      </c>
      <c r="U1612" s="218"/>
      <c r="V1612" s="142"/>
      <c r="W1612" s="142"/>
      <c r="X1612" s="142"/>
      <c r="Y1612" s="142"/>
      <c r="Z1612" s="139"/>
    </row>
    <row r="1613" spans="15:26">
      <c r="O1613" s="65" t="s">
        <v>64</v>
      </c>
      <c r="P1613" s="66">
        <f>P269</f>
        <v>0</v>
      </c>
      <c r="Q1613" s="66">
        <f>Q269</f>
        <v>0</v>
      </c>
      <c r="R1613" s="66">
        <f>R269</f>
        <v>0</v>
      </c>
      <c r="S1613" s="66">
        <f>S269</f>
        <v>0</v>
      </c>
      <c r="U1613" s="218"/>
      <c r="V1613" s="142"/>
      <c r="W1613" s="142"/>
      <c r="X1613" s="142"/>
      <c r="Y1613" s="142"/>
      <c r="Z1613" s="139"/>
    </row>
    <row r="1614" spans="15:26">
      <c r="O1614" s="65" t="s">
        <v>65</v>
      </c>
      <c r="P1614" s="66">
        <f>P286</f>
        <v>0</v>
      </c>
      <c r="Q1614" s="66">
        <f>Q286</f>
        <v>0</v>
      </c>
      <c r="R1614" s="66">
        <f>R286</f>
        <v>0</v>
      </c>
      <c r="S1614" s="66">
        <f>S286</f>
        <v>0</v>
      </c>
      <c r="U1614" s="218"/>
      <c r="V1614" s="142"/>
      <c r="W1614" s="142"/>
      <c r="X1614" s="142"/>
      <c r="Y1614" s="142"/>
      <c r="Z1614" s="139"/>
    </row>
    <row r="1615" spans="15:26">
      <c r="O1615" s="65" t="s">
        <v>66</v>
      </c>
      <c r="P1615" s="66">
        <f>P299</f>
        <v>0</v>
      </c>
      <c r="Q1615" s="66">
        <f>Q299</f>
        <v>0</v>
      </c>
      <c r="R1615" s="66">
        <f>R299</f>
        <v>0</v>
      </c>
      <c r="S1615" s="66">
        <f>S299</f>
        <v>0</v>
      </c>
      <c r="U1615" s="218"/>
      <c r="V1615" s="142"/>
      <c r="W1615" s="142"/>
      <c r="X1615" s="142"/>
      <c r="Y1615" s="142"/>
      <c r="Z1615" s="139"/>
    </row>
    <row r="1616" spans="15:26">
      <c r="O1616" s="65" t="s">
        <v>67</v>
      </c>
      <c r="P1616" s="66">
        <f>P313</f>
        <v>0</v>
      </c>
      <c r="Q1616" s="66">
        <f>Q313</f>
        <v>0</v>
      </c>
      <c r="R1616" s="66">
        <f>R313</f>
        <v>0</v>
      </c>
      <c r="S1616" s="66">
        <f>S313</f>
        <v>0</v>
      </c>
      <c r="U1616" s="218"/>
      <c r="V1616" s="142"/>
      <c r="W1616" s="142"/>
      <c r="X1616" s="142"/>
      <c r="Y1616" s="142"/>
      <c r="Z1616" s="139"/>
    </row>
    <row r="1617" spans="15:26">
      <c r="O1617" s="65" t="s">
        <v>68</v>
      </c>
      <c r="P1617" s="66">
        <f>P335</f>
        <v>0</v>
      </c>
      <c r="Q1617" s="66">
        <f>Q335</f>
        <v>0</v>
      </c>
      <c r="R1617" s="66">
        <f>R335</f>
        <v>0</v>
      </c>
      <c r="S1617" s="66">
        <f>S335</f>
        <v>0</v>
      </c>
      <c r="U1617" s="218"/>
      <c r="V1617" s="142"/>
      <c r="W1617" s="142"/>
      <c r="X1617" s="142"/>
      <c r="Y1617" s="142"/>
      <c r="Z1617" s="139"/>
    </row>
    <row r="1618" spans="15:26">
      <c r="O1618" s="65" t="s">
        <v>69</v>
      </c>
      <c r="P1618" s="66">
        <f>P353</f>
        <v>0</v>
      </c>
      <c r="Q1618" s="66">
        <f>Q353</f>
        <v>0</v>
      </c>
      <c r="R1618" s="66">
        <f>R353</f>
        <v>0</v>
      </c>
      <c r="S1618" s="66">
        <f>S353</f>
        <v>0</v>
      </c>
      <c r="U1618" s="218"/>
      <c r="V1618" s="142"/>
      <c r="W1618" s="142"/>
      <c r="X1618" s="142"/>
      <c r="Y1618" s="142"/>
      <c r="Z1618" s="139"/>
    </row>
    <row r="1619" spans="15:26">
      <c r="O1619" s="65" t="s">
        <v>70</v>
      </c>
      <c r="P1619" s="66">
        <f>P423</f>
        <v>0</v>
      </c>
      <c r="Q1619" s="66">
        <f>Q423</f>
        <v>0</v>
      </c>
      <c r="R1619" s="66">
        <f>R423</f>
        <v>0</v>
      </c>
      <c r="S1619" s="66">
        <f>S423</f>
        <v>0</v>
      </c>
      <c r="U1619" s="218"/>
      <c r="V1619" s="142"/>
      <c r="W1619" s="142"/>
      <c r="X1619" s="142"/>
      <c r="Y1619" s="142"/>
      <c r="Z1619" s="139"/>
    </row>
    <row r="1620" spans="15:26">
      <c r="O1620" s="65" t="s">
        <v>71</v>
      </c>
      <c r="P1620" s="66">
        <f>P436</f>
        <v>0</v>
      </c>
      <c r="Q1620" s="66">
        <f>Q436</f>
        <v>0</v>
      </c>
      <c r="R1620" s="66">
        <f>R436</f>
        <v>0</v>
      </c>
      <c r="S1620" s="66">
        <f>S436</f>
        <v>0</v>
      </c>
      <c r="U1620" s="218"/>
      <c r="V1620" s="142"/>
      <c r="W1620" s="142"/>
      <c r="X1620" s="142"/>
      <c r="Y1620" s="142"/>
      <c r="Z1620" s="139"/>
    </row>
    <row r="1621" spans="15:26">
      <c r="O1621" s="65" t="s">
        <v>72</v>
      </c>
      <c r="P1621" s="66">
        <f>P451</f>
        <v>0</v>
      </c>
      <c r="Q1621" s="66">
        <f>Q451</f>
        <v>0</v>
      </c>
      <c r="R1621" s="66">
        <f>R451</f>
        <v>0</v>
      </c>
      <c r="S1621" s="66">
        <f>S451</f>
        <v>0</v>
      </c>
      <c r="U1621" s="218"/>
      <c r="V1621" s="142"/>
      <c r="W1621" s="142"/>
      <c r="X1621" s="142"/>
      <c r="Y1621" s="142"/>
      <c r="Z1621" s="139"/>
    </row>
    <row r="1622" spans="15:26">
      <c r="O1622" s="65" t="s">
        <v>127</v>
      </c>
      <c r="P1622" s="66">
        <f>P469</f>
        <v>0</v>
      </c>
      <c r="Q1622" s="66">
        <f>Q469</f>
        <v>0</v>
      </c>
      <c r="R1622" s="66">
        <f>R469</f>
        <v>0</v>
      </c>
      <c r="S1622" s="66">
        <f>S469</f>
        <v>0</v>
      </c>
      <c r="U1622" s="218"/>
      <c r="V1622" s="142"/>
      <c r="W1622" s="142"/>
      <c r="X1622" s="142"/>
      <c r="Y1622" s="142"/>
      <c r="Z1622" s="139"/>
    </row>
    <row r="1623" spans="15:26">
      <c r="O1623" s="65" t="s">
        <v>128</v>
      </c>
      <c r="P1623" s="66">
        <f>P487</f>
        <v>0</v>
      </c>
      <c r="Q1623" s="66">
        <f>Q487</f>
        <v>0</v>
      </c>
      <c r="R1623" s="66">
        <f>R487</f>
        <v>0</v>
      </c>
      <c r="S1623" s="66">
        <f>S487</f>
        <v>0</v>
      </c>
      <c r="U1623" s="218"/>
      <c r="V1623" s="142"/>
      <c r="W1623" s="142"/>
      <c r="X1623" s="142"/>
      <c r="Y1623" s="142"/>
      <c r="Z1623" s="139"/>
    </row>
    <row r="1624" spans="15:26">
      <c r="O1624" s="65" t="s">
        <v>129</v>
      </c>
      <c r="P1624" s="66">
        <f>P500</f>
        <v>0</v>
      </c>
      <c r="Q1624" s="66">
        <f>Q500</f>
        <v>0</v>
      </c>
      <c r="R1624" s="66">
        <f>R500</f>
        <v>0</v>
      </c>
      <c r="S1624" s="66">
        <f>S500</f>
        <v>0</v>
      </c>
      <c r="U1624" s="218"/>
      <c r="V1624" s="142"/>
      <c r="W1624" s="142"/>
      <c r="X1624" s="142"/>
      <c r="Y1624" s="142"/>
      <c r="Z1624" s="139"/>
    </row>
    <row r="1625" spans="15:26">
      <c r="O1625" s="65" t="s">
        <v>130</v>
      </c>
      <c r="P1625" s="66">
        <f>P515</f>
        <v>0</v>
      </c>
      <c r="Q1625" s="66">
        <f>Q515</f>
        <v>0</v>
      </c>
      <c r="R1625" s="66">
        <f>R515</f>
        <v>0</v>
      </c>
      <c r="S1625" s="66">
        <f>S515</f>
        <v>0</v>
      </c>
      <c r="U1625" s="218"/>
      <c r="V1625" s="142"/>
      <c r="W1625" s="142"/>
      <c r="X1625" s="142"/>
      <c r="Y1625" s="142"/>
      <c r="Z1625" s="139"/>
    </row>
    <row r="1626" spans="15:26">
      <c r="O1626" s="65" t="s">
        <v>131</v>
      </c>
      <c r="P1626" s="66">
        <f>P534</f>
        <v>0</v>
      </c>
      <c r="Q1626" s="66">
        <f>Q534</f>
        <v>0</v>
      </c>
      <c r="R1626" s="66">
        <f>R534</f>
        <v>0</v>
      </c>
      <c r="S1626" s="66">
        <f>S534</f>
        <v>0</v>
      </c>
      <c r="U1626" s="218"/>
      <c r="V1626" s="142"/>
      <c r="W1626" s="142"/>
      <c r="X1626" s="142"/>
      <c r="Y1626" s="142"/>
      <c r="Z1626" s="139"/>
    </row>
    <row r="1627" spans="15:26">
      <c r="O1627" s="65" t="s">
        <v>132</v>
      </c>
      <c r="P1627" s="66">
        <f>P547</f>
        <v>0</v>
      </c>
      <c r="Q1627" s="66">
        <f>Q547</f>
        <v>0</v>
      </c>
      <c r="R1627" s="66">
        <f>R547</f>
        <v>0</v>
      </c>
      <c r="S1627" s="66">
        <f>S547</f>
        <v>0</v>
      </c>
      <c r="U1627" s="218"/>
      <c r="V1627" s="142"/>
      <c r="W1627" s="142"/>
      <c r="X1627" s="142"/>
      <c r="Y1627" s="142"/>
      <c r="Z1627" s="139"/>
    </row>
    <row r="1628" spans="15:26">
      <c r="O1628" s="65" t="s">
        <v>133</v>
      </c>
      <c r="P1628" s="67">
        <f>P564</f>
        <v>0</v>
      </c>
      <c r="Q1628" s="67">
        <f>Q564</f>
        <v>0</v>
      </c>
      <c r="R1628" s="67">
        <f>R564</f>
        <v>0</v>
      </c>
      <c r="S1628" s="67">
        <f>S564</f>
        <v>0</v>
      </c>
      <c r="U1628" s="218"/>
      <c r="V1628" s="142"/>
      <c r="W1628" s="142"/>
      <c r="X1628" s="142"/>
      <c r="Y1628" s="142"/>
      <c r="Z1628" s="139"/>
    </row>
    <row r="1629" spans="15:26">
      <c r="O1629" s="65" t="s">
        <v>315</v>
      </c>
      <c r="P1629" s="66">
        <f>P590</f>
        <v>0</v>
      </c>
      <c r="Q1629" s="66">
        <f>Q590</f>
        <v>0</v>
      </c>
      <c r="R1629" s="66">
        <f>R590</f>
        <v>0</v>
      </c>
      <c r="S1629" s="66">
        <f>S590</f>
        <v>0</v>
      </c>
      <c r="U1629" s="218"/>
      <c r="V1629" s="142"/>
      <c r="W1629" s="142"/>
      <c r="X1629" s="142"/>
      <c r="Y1629" s="142"/>
      <c r="Z1629" s="139"/>
    </row>
    <row r="1630" spans="15:26">
      <c r="O1630" s="65" t="s">
        <v>316</v>
      </c>
      <c r="P1630" s="66">
        <f>P605</f>
        <v>0</v>
      </c>
      <c r="Q1630" s="66">
        <f>Q605</f>
        <v>0</v>
      </c>
      <c r="R1630" s="66">
        <f>R605</f>
        <v>0</v>
      </c>
      <c r="S1630" s="66">
        <f>S605</f>
        <v>0</v>
      </c>
      <c r="U1630" s="218"/>
      <c r="V1630" s="142"/>
      <c r="W1630" s="142"/>
      <c r="X1630" s="142"/>
      <c r="Y1630" s="142"/>
      <c r="Z1630" s="139"/>
    </row>
    <row r="1631" spans="15:26">
      <c r="O1631" s="65" t="s">
        <v>317</v>
      </c>
      <c r="P1631" s="66">
        <f>P620</f>
        <v>0</v>
      </c>
      <c r="Q1631" s="66">
        <f>Q620</f>
        <v>0</v>
      </c>
      <c r="R1631" s="66">
        <f>R620</f>
        <v>0</v>
      </c>
      <c r="S1631" s="66">
        <f>S620</f>
        <v>0</v>
      </c>
      <c r="U1631" s="218"/>
      <c r="V1631" s="142"/>
      <c r="W1631" s="142"/>
      <c r="X1631" s="142"/>
      <c r="Y1631" s="142"/>
      <c r="Z1631" s="139"/>
    </row>
    <row r="1632" spans="15:26">
      <c r="O1632" s="65" t="s">
        <v>318</v>
      </c>
      <c r="P1632" s="66">
        <f>P639</f>
        <v>0</v>
      </c>
      <c r="Q1632" s="66">
        <f>Q639</f>
        <v>0</v>
      </c>
      <c r="R1632" s="66">
        <f>R639</f>
        <v>0</v>
      </c>
      <c r="S1632" s="66">
        <f>S639</f>
        <v>0</v>
      </c>
      <c r="U1632" s="218"/>
      <c r="V1632" s="142"/>
      <c r="W1632" s="142"/>
      <c r="X1632" s="142"/>
      <c r="Y1632" s="142"/>
      <c r="Z1632" s="139"/>
    </row>
    <row r="1633" spans="15:26">
      <c r="O1633" s="65" t="s">
        <v>319</v>
      </c>
      <c r="P1633" s="66">
        <f>P679</f>
        <v>0</v>
      </c>
      <c r="Q1633" s="66">
        <f>Q679</f>
        <v>0</v>
      </c>
      <c r="R1633" s="66">
        <f>R679</f>
        <v>0</v>
      </c>
      <c r="S1633" s="66">
        <f>S679</f>
        <v>0</v>
      </c>
      <c r="U1633" s="218"/>
      <c r="V1633" s="142"/>
      <c r="W1633" s="142"/>
      <c r="X1633" s="142"/>
      <c r="Y1633" s="142"/>
      <c r="Z1633" s="139"/>
    </row>
    <row r="1634" spans="15:26">
      <c r="O1634" s="65" t="s">
        <v>320</v>
      </c>
      <c r="P1634" s="66">
        <f>P692</f>
        <v>0</v>
      </c>
      <c r="Q1634" s="66">
        <f>Q692</f>
        <v>0</v>
      </c>
      <c r="R1634" s="66">
        <f>R692</f>
        <v>0</v>
      </c>
      <c r="S1634" s="66">
        <f>S692</f>
        <v>0</v>
      </c>
      <c r="U1634" s="218"/>
      <c r="V1634" s="142"/>
      <c r="W1634" s="142"/>
      <c r="X1634" s="142"/>
      <c r="Y1634" s="142"/>
      <c r="Z1634" s="139"/>
    </row>
    <row r="1635" spans="15:26">
      <c r="O1635" s="65" t="s">
        <v>321</v>
      </c>
      <c r="P1635" s="66">
        <f>P707</f>
        <v>0</v>
      </c>
      <c r="Q1635" s="66">
        <f>Q707</f>
        <v>0</v>
      </c>
      <c r="R1635" s="66">
        <f>R707</f>
        <v>0</v>
      </c>
      <c r="S1635" s="66">
        <f>S707</f>
        <v>0</v>
      </c>
      <c r="U1635" s="218"/>
      <c r="V1635" s="142"/>
      <c r="W1635" s="142"/>
      <c r="X1635" s="142"/>
      <c r="Y1635" s="142"/>
      <c r="Z1635" s="139"/>
    </row>
    <row r="1636" spans="15:26">
      <c r="O1636" s="65" t="s">
        <v>322</v>
      </c>
      <c r="P1636" s="66">
        <f>P732</f>
        <v>0</v>
      </c>
      <c r="Q1636" s="66">
        <f>Q732</f>
        <v>0</v>
      </c>
      <c r="R1636" s="66">
        <f>R732</f>
        <v>0</v>
      </c>
      <c r="S1636" s="66">
        <f>S732</f>
        <v>0</v>
      </c>
      <c r="U1636" s="218"/>
      <c r="V1636" s="142"/>
      <c r="W1636" s="142"/>
      <c r="X1636" s="142"/>
      <c r="Y1636" s="142"/>
      <c r="Z1636" s="139"/>
    </row>
    <row r="1637" spans="15:26">
      <c r="O1637" s="65" t="s">
        <v>323</v>
      </c>
      <c r="P1637" s="66">
        <f>P750</f>
        <v>0</v>
      </c>
      <c r="Q1637" s="66">
        <f>Q750</f>
        <v>0</v>
      </c>
      <c r="R1637" s="66">
        <f>R750</f>
        <v>0</v>
      </c>
      <c r="S1637" s="66">
        <f>S750</f>
        <v>0</v>
      </c>
      <c r="U1637" s="218"/>
      <c r="V1637" s="142"/>
      <c r="W1637" s="142"/>
      <c r="X1637" s="142"/>
      <c r="Y1637" s="142"/>
      <c r="Z1637" s="139"/>
    </row>
    <row r="1638" spans="15:26">
      <c r="O1638" s="65" t="s">
        <v>324</v>
      </c>
      <c r="P1638" s="66">
        <f>P776</f>
        <v>0</v>
      </c>
      <c r="Q1638" s="66">
        <f>Q776</f>
        <v>0</v>
      </c>
      <c r="R1638" s="66">
        <f>R776</f>
        <v>0</v>
      </c>
      <c r="S1638" s="66">
        <f>S776</f>
        <v>0</v>
      </c>
      <c r="U1638" s="218"/>
      <c r="V1638" s="142"/>
      <c r="W1638" s="142"/>
      <c r="X1638" s="142"/>
      <c r="Y1638" s="142"/>
      <c r="Z1638" s="139"/>
    </row>
    <row r="1639" spans="15:26">
      <c r="O1639" s="65" t="s">
        <v>325</v>
      </c>
      <c r="P1639" s="66">
        <f>P790</f>
        <v>0</v>
      </c>
      <c r="Q1639" s="66">
        <f>Q790</f>
        <v>0</v>
      </c>
      <c r="R1639" s="66">
        <f>R790</f>
        <v>0</v>
      </c>
      <c r="S1639" s="66">
        <f>S790</f>
        <v>0</v>
      </c>
      <c r="U1639" s="218"/>
      <c r="V1639" s="142"/>
      <c r="W1639" s="142"/>
      <c r="X1639" s="142"/>
      <c r="Y1639" s="142"/>
      <c r="Z1639" s="139"/>
    </row>
    <row r="1640" spans="15:26">
      <c r="O1640" s="65" t="s">
        <v>326</v>
      </c>
      <c r="P1640" s="66">
        <f>P812</f>
        <v>0</v>
      </c>
      <c r="Q1640" s="66">
        <f>Q812</f>
        <v>0</v>
      </c>
      <c r="R1640" s="66">
        <f>R812</f>
        <v>0</v>
      </c>
      <c r="S1640" s="66">
        <f>S812</f>
        <v>0</v>
      </c>
      <c r="U1640" s="218"/>
      <c r="V1640" s="142"/>
      <c r="W1640" s="142"/>
      <c r="X1640" s="142"/>
      <c r="Y1640" s="142"/>
      <c r="Z1640" s="139"/>
    </row>
    <row r="1641" spans="15:26">
      <c r="O1641" s="65" t="s">
        <v>327</v>
      </c>
      <c r="P1641" s="66">
        <f>P826</f>
        <v>0</v>
      </c>
      <c r="Q1641" s="66">
        <f>Q826</f>
        <v>0</v>
      </c>
      <c r="R1641" s="66">
        <f>R826</f>
        <v>0</v>
      </c>
      <c r="S1641" s="66">
        <f>S826</f>
        <v>0</v>
      </c>
      <c r="U1641" s="218"/>
      <c r="V1641" s="142"/>
      <c r="W1641" s="142"/>
      <c r="X1641" s="142"/>
      <c r="Y1641" s="142"/>
      <c r="Z1641" s="139"/>
    </row>
    <row r="1642" spans="15:26">
      <c r="O1642" s="65" t="s">
        <v>328</v>
      </c>
      <c r="P1642" s="66">
        <f>P843</f>
        <v>0</v>
      </c>
      <c r="Q1642" s="66">
        <f>Q843</f>
        <v>0</v>
      </c>
      <c r="R1642" s="66">
        <f>R843</f>
        <v>0</v>
      </c>
      <c r="S1642" s="66">
        <f>S843</f>
        <v>0</v>
      </c>
      <c r="U1642" s="218"/>
      <c r="V1642" s="142"/>
      <c r="W1642" s="142"/>
      <c r="X1642" s="142"/>
      <c r="Y1642" s="142"/>
      <c r="Z1642" s="139"/>
    </row>
    <row r="1643" spans="15:26">
      <c r="O1643" s="65" t="s">
        <v>329</v>
      </c>
      <c r="P1643" s="66">
        <f>P859</f>
        <v>0</v>
      </c>
      <c r="Q1643" s="66">
        <f>Q859</f>
        <v>0</v>
      </c>
      <c r="R1643" s="66">
        <f>R859</f>
        <v>0</v>
      </c>
      <c r="S1643" s="66">
        <f>S859</f>
        <v>0</v>
      </c>
      <c r="U1643" s="218"/>
      <c r="V1643" s="142"/>
      <c r="W1643" s="142"/>
      <c r="X1643" s="142"/>
      <c r="Y1643" s="142"/>
      <c r="Z1643" s="139"/>
    </row>
    <row r="1644" spans="15:26">
      <c r="O1644" s="65" t="s">
        <v>516</v>
      </c>
      <c r="P1644" s="66">
        <f>P874</f>
        <v>0</v>
      </c>
      <c r="Q1644" s="66">
        <f>Q874</f>
        <v>0</v>
      </c>
      <c r="R1644" s="66">
        <f>R874</f>
        <v>0</v>
      </c>
      <c r="S1644" s="66">
        <f>S874</f>
        <v>0</v>
      </c>
      <c r="U1644" s="218"/>
      <c r="V1644" s="142"/>
      <c r="W1644" s="142"/>
      <c r="X1644" s="142"/>
      <c r="Y1644" s="142"/>
      <c r="Z1644" s="139"/>
    </row>
    <row r="1645" spans="15:26">
      <c r="O1645" s="65" t="s">
        <v>517</v>
      </c>
      <c r="P1645" s="66">
        <f>P895</f>
        <v>0</v>
      </c>
      <c r="Q1645" s="66">
        <f>Q895</f>
        <v>0</v>
      </c>
      <c r="R1645" s="66">
        <f>R895</f>
        <v>0</v>
      </c>
      <c r="S1645" s="66">
        <f>S895</f>
        <v>0</v>
      </c>
      <c r="U1645" s="218"/>
      <c r="V1645" s="142"/>
      <c r="W1645" s="142"/>
      <c r="X1645" s="142"/>
      <c r="Y1645" s="142"/>
      <c r="Z1645" s="139"/>
    </row>
    <row r="1646" spans="15:26">
      <c r="O1646" s="65" t="s">
        <v>518</v>
      </c>
      <c r="P1646" s="66">
        <f>P917</f>
        <v>0</v>
      </c>
      <c r="Q1646" s="66">
        <f>Q917</f>
        <v>0</v>
      </c>
      <c r="R1646" s="66">
        <f>R917</f>
        <v>0</v>
      </c>
      <c r="S1646" s="66">
        <f>S917</f>
        <v>0</v>
      </c>
      <c r="U1646" s="218"/>
      <c r="V1646" s="142"/>
      <c r="W1646" s="142"/>
      <c r="X1646" s="142"/>
      <c r="Y1646" s="142"/>
      <c r="Z1646" s="139"/>
    </row>
    <row r="1647" spans="15:26">
      <c r="O1647" s="65" t="s">
        <v>519</v>
      </c>
      <c r="P1647" s="66">
        <f>P949</f>
        <v>0</v>
      </c>
      <c r="Q1647" s="66">
        <f>Q949</f>
        <v>0</v>
      </c>
      <c r="R1647" s="66">
        <f>R949</f>
        <v>0</v>
      </c>
      <c r="S1647" s="66">
        <f>S949</f>
        <v>0</v>
      </c>
      <c r="U1647" s="218"/>
      <c r="V1647" s="142"/>
      <c r="W1647" s="142"/>
      <c r="X1647" s="142"/>
      <c r="Y1647" s="142"/>
      <c r="Z1647" s="139"/>
    </row>
    <row r="1648" spans="15:26">
      <c r="O1648" s="65" t="s">
        <v>520</v>
      </c>
      <c r="P1648" s="66">
        <f>P967</f>
        <v>0</v>
      </c>
      <c r="Q1648" s="66">
        <f>Q967</f>
        <v>0</v>
      </c>
      <c r="R1648" s="66">
        <f>R967</f>
        <v>0</v>
      </c>
      <c r="S1648" s="66">
        <f>S967</f>
        <v>0</v>
      </c>
      <c r="U1648" s="218"/>
      <c r="V1648" s="142"/>
      <c r="W1648" s="142"/>
      <c r="X1648" s="142"/>
      <c r="Y1648" s="142"/>
      <c r="Z1648" s="139"/>
    </row>
    <row r="1649" spans="15:26">
      <c r="O1649" s="65" t="s">
        <v>521</v>
      </c>
      <c r="P1649" s="66">
        <f>P980</f>
        <v>0</v>
      </c>
      <c r="Q1649" s="66">
        <f>Q980</f>
        <v>0</v>
      </c>
      <c r="R1649" s="66">
        <f>R980</f>
        <v>0</v>
      </c>
      <c r="S1649" s="66">
        <f>S980</f>
        <v>0</v>
      </c>
      <c r="U1649" s="218"/>
      <c r="V1649" s="142"/>
      <c r="W1649" s="142"/>
      <c r="X1649" s="142"/>
      <c r="Y1649" s="142"/>
      <c r="Z1649" s="139"/>
    </row>
    <row r="1650" spans="15:26">
      <c r="O1650" s="65" t="s">
        <v>522</v>
      </c>
      <c r="P1650" s="66">
        <f>P1001</f>
        <v>0</v>
      </c>
      <c r="Q1650" s="66">
        <f>Q1001</f>
        <v>0</v>
      </c>
      <c r="R1650" s="66">
        <f>R1001</f>
        <v>0</v>
      </c>
      <c r="S1650" s="66">
        <f>S1001</f>
        <v>0</v>
      </c>
      <c r="U1650" s="218"/>
      <c r="V1650" s="142"/>
      <c r="W1650" s="142"/>
      <c r="X1650" s="142"/>
      <c r="Y1650" s="142"/>
      <c r="Z1650" s="139"/>
    </row>
    <row r="1651" spans="15:26">
      <c r="O1651" s="65" t="s">
        <v>523</v>
      </c>
      <c r="P1651" s="66">
        <f>P1015</f>
        <v>0</v>
      </c>
      <c r="Q1651" s="66">
        <f>Q1015</f>
        <v>0</v>
      </c>
      <c r="R1651" s="66">
        <f>R1015</f>
        <v>0</v>
      </c>
      <c r="S1651" s="66">
        <f>S1015</f>
        <v>0</v>
      </c>
      <c r="U1651" s="218"/>
      <c r="V1651" s="142"/>
      <c r="W1651" s="142"/>
      <c r="X1651" s="142"/>
      <c r="Y1651" s="142"/>
      <c r="Z1651" s="139"/>
    </row>
    <row r="1652" spans="15:26">
      <c r="O1652" s="65" t="s">
        <v>524</v>
      </c>
      <c r="P1652" s="66">
        <f>P1028</f>
        <v>0</v>
      </c>
      <c r="Q1652" s="66">
        <f>Q1028</f>
        <v>0</v>
      </c>
      <c r="R1652" s="66">
        <f>R1028</f>
        <v>0</v>
      </c>
      <c r="S1652" s="66">
        <f>S1028</f>
        <v>0</v>
      </c>
      <c r="U1652" s="218"/>
      <c r="V1652" s="142"/>
      <c r="W1652" s="142"/>
      <c r="X1652" s="142"/>
      <c r="Y1652" s="142"/>
      <c r="Z1652" s="139"/>
    </row>
    <row r="1653" spans="15:26">
      <c r="O1653" s="65" t="s">
        <v>525</v>
      </c>
      <c r="P1653" s="66">
        <f>P1041</f>
        <v>0</v>
      </c>
      <c r="Q1653" s="66">
        <f>Q1041</f>
        <v>0</v>
      </c>
      <c r="R1653" s="66">
        <f>R1041</f>
        <v>0</v>
      </c>
      <c r="S1653" s="66">
        <f>S1041</f>
        <v>0</v>
      </c>
      <c r="U1653" s="218"/>
      <c r="V1653" s="142"/>
      <c r="W1653" s="142"/>
      <c r="X1653" s="142"/>
      <c r="Y1653" s="142"/>
      <c r="Z1653" s="139"/>
    </row>
    <row r="1654" spans="15:26">
      <c r="O1654" s="65" t="s">
        <v>526</v>
      </c>
      <c r="P1654" s="66">
        <f>P1054</f>
        <v>0</v>
      </c>
      <c r="Q1654" s="66">
        <f>Q1054</f>
        <v>0</v>
      </c>
      <c r="R1654" s="66">
        <f>R1054</f>
        <v>0</v>
      </c>
      <c r="S1654" s="66">
        <f>S1054</f>
        <v>0</v>
      </c>
      <c r="U1654" s="218"/>
      <c r="V1654" s="142"/>
      <c r="W1654" s="142"/>
      <c r="X1654" s="142"/>
      <c r="Y1654" s="142"/>
      <c r="Z1654" s="139"/>
    </row>
    <row r="1655" spans="15:26">
      <c r="O1655" s="65" t="s">
        <v>527</v>
      </c>
      <c r="P1655" s="66">
        <f>P1069</f>
        <v>0</v>
      </c>
      <c r="Q1655" s="66">
        <f>Q1069</f>
        <v>0</v>
      </c>
      <c r="R1655" s="66">
        <f>R1069</f>
        <v>0</v>
      </c>
      <c r="S1655" s="66">
        <f>S1069</f>
        <v>0</v>
      </c>
      <c r="U1655" s="218"/>
      <c r="V1655" s="142"/>
      <c r="W1655" s="142"/>
      <c r="X1655" s="142"/>
      <c r="Y1655" s="142"/>
      <c r="Z1655" s="139"/>
    </row>
    <row r="1656" spans="15:26">
      <c r="O1656" s="65" t="s">
        <v>528</v>
      </c>
      <c r="P1656" s="66">
        <f>P1082</f>
        <v>0</v>
      </c>
      <c r="Q1656" s="66">
        <f>Q1082</f>
        <v>0</v>
      </c>
      <c r="R1656" s="66">
        <f>R1082</f>
        <v>0</v>
      </c>
      <c r="S1656" s="66">
        <f>S1082</f>
        <v>0</v>
      </c>
      <c r="U1656" s="218"/>
      <c r="V1656" s="142"/>
      <c r="W1656" s="142"/>
      <c r="X1656" s="142"/>
      <c r="Y1656" s="142"/>
      <c r="Z1656" s="139"/>
    </row>
    <row r="1657" spans="15:26">
      <c r="O1657" s="65" t="s">
        <v>529</v>
      </c>
      <c r="P1657" s="66">
        <f>P1096</f>
        <v>0</v>
      </c>
      <c r="Q1657" s="66">
        <f>Q1096</f>
        <v>0</v>
      </c>
      <c r="R1657" s="66">
        <f>R1096</f>
        <v>0</v>
      </c>
      <c r="S1657" s="66">
        <f>S1096</f>
        <v>0</v>
      </c>
      <c r="U1657" s="218"/>
      <c r="V1657" s="142"/>
      <c r="W1657" s="142"/>
      <c r="X1657" s="142"/>
      <c r="Y1657" s="142"/>
      <c r="Z1657" s="139"/>
    </row>
    <row r="1658" spans="15:26">
      <c r="O1658" s="65" t="s">
        <v>530</v>
      </c>
      <c r="P1658" s="66">
        <f>P1110</f>
        <v>0</v>
      </c>
      <c r="Q1658" s="66">
        <f>Q1110</f>
        <v>0</v>
      </c>
      <c r="R1658" s="66">
        <f>R1110</f>
        <v>0</v>
      </c>
      <c r="S1658" s="66">
        <f>S1110</f>
        <v>0</v>
      </c>
      <c r="U1658" s="218"/>
      <c r="V1658" s="142"/>
      <c r="W1658" s="142"/>
      <c r="X1658" s="142"/>
      <c r="Y1658" s="142"/>
      <c r="Z1658" s="139"/>
    </row>
    <row r="1659" spans="15:26">
      <c r="O1659" s="65" t="s">
        <v>531</v>
      </c>
      <c r="P1659" s="66">
        <f>P1124</f>
        <v>0</v>
      </c>
      <c r="Q1659" s="66">
        <f>Q1124</f>
        <v>0</v>
      </c>
      <c r="R1659" s="66">
        <f>R1124</f>
        <v>0</v>
      </c>
      <c r="S1659" s="66">
        <f>S1124</f>
        <v>0</v>
      </c>
      <c r="U1659" s="218"/>
      <c r="V1659" s="142"/>
      <c r="W1659" s="142"/>
      <c r="X1659" s="142"/>
      <c r="Y1659" s="142"/>
      <c r="Z1659" s="139"/>
    </row>
    <row r="1660" spans="15:26">
      <c r="O1660" s="65" t="s">
        <v>532</v>
      </c>
      <c r="P1660" s="66">
        <f>P1139</f>
        <v>0</v>
      </c>
      <c r="Q1660" s="66">
        <f>Q1139</f>
        <v>0</v>
      </c>
      <c r="R1660" s="66">
        <f>R1139</f>
        <v>0</v>
      </c>
      <c r="S1660" s="66">
        <f>S1139</f>
        <v>0</v>
      </c>
      <c r="U1660" s="218"/>
      <c r="V1660" s="142"/>
      <c r="W1660" s="142"/>
      <c r="X1660" s="142"/>
      <c r="Y1660" s="142"/>
      <c r="Z1660" s="139"/>
    </row>
    <row r="1661" spans="15:26">
      <c r="O1661" s="65" t="s">
        <v>533</v>
      </c>
      <c r="P1661" s="66">
        <f>P1152</f>
        <v>0</v>
      </c>
      <c r="Q1661" s="66">
        <f>Q1152</f>
        <v>0</v>
      </c>
      <c r="R1661" s="66">
        <f>R1152</f>
        <v>0</v>
      </c>
      <c r="S1661" s="66">
        <f>S1152</f>
        <v>0</v>
      </c>
      <c r="U1661" s="218"/>
      <c r="V1661" s="142"/>
      <c r="W1661" s="142"/>
      <c r="X1661" s="142"/>
      <c r="Y1661" s="142"/>
      <c r="Z1661" s="139"/>
    </row>
    <row r="1662" spans="15:26">
      <c r="O1662" s="65" t="s">
        <v>534</v>
      </c>
      <c r="P1662" s="66">
        <f>P1168</f>
        <v>0</v>
      </c>
      <c r="Q1662" s="66">
        <f>Q1168</f>
        <v>0</v>
      </c>
      <c r="R1662" s="66">
        <f>R1168</f>
        <v>0</v>
      </c>
      <c r="S1662" s="66">
        <f>S1168</f>
        <v>0</v>
      </c>
      <c r="U1662" s="218"/>
      <c r="V1662" s="142"/>
      <c r="W1662" s="142"/>
      <c r="X1662" s="142"/>
      <c r="Y1662" s="142"/>
      <c r="Z1662" s="139"/>
    </row>
    <row r="1663" spans="15:26">
      <c r="O1663" s="65" t="s">
        <v>535</v>
      </c>
      <c r="P1663" s="66">
        <f>P1181</f>
        <v>0</v>
      </c>
      <c r="Q1663" s="66">
        <f>Q1181</f>
        <v>0</v>
      </c>
      <c r="R1663" s="66">
        <f>R1181</f>
        <v>0</v>
      </c>
      <c r="S1663" s="66">
        <f>S1181</f>
        <v>0</v>
      </c>
      <c r="U1663" s="218"/>
      <c r="V1663" s="142"/>
      <c r="W1663" s="142"/>
      <c r="X1663" s="142"/>
      <c r="Y1663" s="142"/>
      <c r="Z1663" s="139"/>
    </row>
    <row r="1664" spans="15:26">
      <c r="O1664" s="65" t="s">
        <v>536</v>
      </c>
      <c r="P1664" s="66">
        <f>P1194</f>
        <v>0</v>
      </c>
      <c r="Q1664" s="66">
        <f>Q1194</f>
        <v>0</v>
      </c>
      <c r="R1664" s="66">
        <f>R1194</f>
        <v>0</v>
      </c>
      <c r="S1664" s="66">
        <f>S1194</f>
        <v>0</v>
      </c>
      <c r="U1664" s="218"/>
      <c r="V1664" s="142"/>
      <c r="W1664" s="142"/>
      <c r="X1664" s="142"/>
      <c r="Y1664" s="142"/>
      <c r="Z1664" s="139"/>
    </row>
    <row r="1665" spans="15:26">
      <c r="O1665" s="65" t="s">
        <v>537</v>
      </c>
      <c r="P1665" s="66">
        <f>P1224</f>
        <v>0</v>
      </c>
      <c r="Q1665" s="66">
        <f>Q1224</f>
        <v>0</v>
      </c>
      <c r="R1665" s="66">
        <f>R1224</f>
        <v>0</v>
      </c>
      <c r="S1665" s="66">
        <f>S1224</f>
        <v>0</v>
      </c>
      <c r="U1665" s="218"/>
      <c r="V1665" s="142"/>
      <c r="W1665" s="142"/>
      <c r="X1665" s="142"/>
      <c r="Y1665" s="142"/>
      <c r="Z1665" s="139"/>
    </row>
    <row r="1666" spans="15:26">
      <c r="O1666" s="65" t="s">
        <v>538</v>
      </c>
      <c r="P1666" s="66">
        <f>P1238</f>
        <v>0</v>
      </c>
      <c r="Q1666" s="66">
        <f>Q1238</f>
        <v>0</v>
      </c>
      <c r="R1666" s="66">
        <f>R1238</f>
        <v>0</v>
      </c>
      <c r="S1666" s="66">
        <f>S1238</f>
        <v>0</v>
      </c>
      <c r="U1666" s="218"/>
      <c r="V1666" s="142"/>
      <c r="W1666" s="142"/>
      <c r="X1666" s="142"/>
      <c r="Y1666" s="142"/>
      <c r="Z1666" s="139"/>
    </row>
    <row r="1667" spans="15:26">
      <c r="O1667" s="65" t="s">
        <v>539</v>
      </c>
      <c r="P1667" s="66">
        <f>P1253</f>
        <v>0</v>
      </c>
      <c r="Q1667" s="66">
        <f>Q1253</f>
        <v>0</v>
      </c>
      <c r="R1667" s="66">
        <f>R1253</f>
        <v>0</v>
      </c>
      <c r="S1667" s="66">
        <f>S1253</f>
        <v>0</v>
      </c>
      <c r="U1667" s="218"/>
      <c r="V1667" s="142"/>
      <c r="W1667" s="142"/>
      <c r="X1667" s="142"/>
      <c r="Y1667" s="142"/>
      <c r="Z1667" s="139"/>
    </row>
    <row r="1668" spans="15:26">
      <c r="O1668" s="65" t="s">
        <v>540</v>
      </c>
      <c r="P1668" s="66">
        <f>P1267</f>
        <v>0</v>
      </c>
      <c r="Q1668" s="66">
        <f>Q1267</f>
        <v>0</v>
      </c>
      <c r="R1668" s="66">
        <f>R1267</f>
        <v>0</v>
      </c>
      <c r="S1668" s="66">
        <f>S1267</f>
        <v>0</v>
      </c>
      <c r="U1668" s="218"/>
      <c r="V1668" s="142"/>
      <c r="W1668" s="142"/>
      <c r="X1668" s="142"/>
      <c r="Y1668" s="142"/>
      <c r="Z1668" s="139"/>
    </row>
    <row r="1669" spans="15:26">
      <c r="O1669" s="65" t="s">
        <v>541</v>
      </c>
      <c r="P1669" s="66">
        <f>P1284</f>
        <v>0</v>
      </c>
      <c r="Q1669" s="66">
        <f>Q1284</f>
        <v>0</v>
      </c>
      <c r="R1669" s="66">
        <f>R1284</f>
        <v>0</v>
      </c>
      <c r="S1669" s="66">
        <f>S1284</f>
        <v>0</v>
      </c>
      <c r="U1669" s="218"/>
      <c r="V1669" s="142"/>
      <c r="W1669" s="142"/>
      <c r="X1669" s="142"/>
      <c r="Y1669" s="142"/>
      <c r="Z1669" s="139"/>
    </row>
    <row r="1670" spans="15:26">
      <c r="O1670" s="65" t="s">
        <v>542</v>
      </c>
      <c r="P1670" s="66">
        <f>P1297</f>
        <v>0</v>
      </c>
      <c r="Q1670" s="66">
        <f>Q1297</f>
        <v>0</v>
      </c>
      <c r="R1670" s="66">
        <f>R1297</f>
        <v>0</v>
      </c>
      <c r="S1670" s="66">
        <f>S1297</f>
        <v>0</v>
      </c>
      <c r="U1670" s="218"/>
      <c r="V1670" s="142"/>
      <c r="W1670" s="142"/>
      <c r="X1670" s="142"/>
      <c r="Y1670" s="142"/>
      <c r="Z1670" s="139"/>
    </row>
    <row r="1671" spans="15:26">
      <c r="O1671" s="65" t="s">
        <v>543</v>
      </c>
      <c r="P1671" s="66">
        <f>P1316</f>
        <v>0</v>
      </c>
      <c r="Q1671" s="66">
        <f>Q1316</f>
        <v>0</v>
      </c>
      <c r="R1671" s="66">
        <f>R1316</f>
        <v>0</v>
      </c>
      <c r="S1671" s="66">
        <f>S1316</f>
        <v>0</v>
      </c>
      <c r="U1671" s="218"/>
      <c r="V1671" s="142"/>
      <c r="W1671" s="142"/>
      <c r="X1671" s="142"/>
      <c r="Y1671" s="142"/>
      <c r="Z1671" s="139"/>
    </row>
    <row r="1672" spans="15:26">
      <c r="O1672" s="65" t="s">
        <v>544</v>
      </c>
      <c r="P1672" s="66">
        <f>P1330</f>
        <v>0</v>
      </c>
      <c r="Q1672" s="66">
        <f>Q1330</f>
        <v>0</v>
      </c>
      <c r="R1672" s="66">
        <f>R1330</f>
        <v>0</v>
      </c>
      <c r="S1672" s="66">
        <f>S1330</f>
        <v>0</v>
      </c>
      <c r="U1672" s="218"/>
      <c r="V1672" s="142"/>
      <c r="W1672" s="142"/>
      <c r="X1672" s="142"/>
      <c r="Y1672" s="142"/>
      <c r="Z1672" s="139"/>
    </row>
    <row r="1673" spans="15:26">
      <c r="O1673" s="65" t="s">
        <v>545</v>
      </c>
      <c r="P1673" s="66">
        <f>P1343</f>
        <v>0</v>
      </c>
      <c r="Q1673" s="66">
        <f>Q1343</f>
        <v>0</v>
      </c>
      <c r="R1673" s="66">
        <f>R1343</f>
        <v>0</v>
      </c>
      <c r="S1673" s="66">
        <f>S1343</f>
        <v>0</v>
      </c>
      <c r="U1673" s="218"/>
      <c r="V1673" s="142"/>
      <c r="W1673" s="142"/>
      <c r="X1673" s="142"/>
      <c r="Y1673" s="142"/>
      <c r="Z1673" s="139"/>
    </row>
    <row r="1674" spans="15:26">
      <c r="O1674" s="65" t="s">
        <v>546</v>
      </c>
      <c r="P1674" s="66">
        <f>P1358</f>
        <v>0</v>
      </c>
      <c r="Q1674" s="66">
        <f>Q1358</f>
        <v>0</v>
      </c>
      <c r="R1674" s="66">
        <f>R1358</f>
        <v>0</v>
      </c>
      <c r="S1674" s="66">
        <f>S1358</f>
        <v>0</v>
      </c>
      <c r="U1674" s="218"/>
      <c r="V1674" s="142"/>
      <c r="W1674" s="142"/>
      <c r="X1674" s="142"/>
      <c r="Y1674" s="142"/>
      <c r="Z1674" s="139"/>
    </row>
    <row r="1675" spans="15:26">
      <c r="O1675" s="65" t="s">
        <v>547</v>
      </c>
      <c r="P1675" s="66">
        <f>P1373</f>
        <v>0</v>
      </c>
      <c r="Q1675" s="66">
        <f>Q1373</f>
        <v>0</v>
      </c>
      <c r="R1675" s="66">
        <f>R1373</f>
        <v>0</v>
      </c>
      <c r="S1675" s="66">
        <f>S1373</f>
        <v>0</v>
      </c>
      <c r="U1675" s="218"/>
      <c r="V1675" s="142"/>
      <c r="W1675" s="142"/>
      <c r="X1675" s="142"/>
      <c r="Y1675" s="142"/>
      <c r="Z1675" s="139"/>
    </row>
    <row r="1676" spans="15:26">
      <c r="O1676" s="65" t="s">
        <v>548</v>
      </c>
      <c r="P1676" s="66">
        <f>P1386</f>
        <v>0</v>
      </c>
      <c r="Q1676" s="66">
        <f>Q1386</f>
        <v>0</v>
      </c>
      <c r="R1676" s="66">
        <f>R1386</f>
        <v>0</v>
      </c>
      <c r="S1676" s="66">
        <f>S1386</f>
        <v>0</v>
      </c>
      <c r="U1676" s="218"/>
      <c r="V1676" s="142"/>
      <c r="W1676" s="142"/>
      <c r="X1676" s="142"/>
      <c r="Y1676" s="142"/>
      <c r="Z1676" s="139"/>
    </row>
    <row r="1677" spans="15:26">
      <c r="O1677" s="65" t="s">
        <v>549</v>
      </c>
      <c r="P1677" s="66">
        <f>P1400</f>
        <v>0</v>
      </c>
      <c r="Q1677" s="66">
        <f>Q1400</f>
        <v>0</v>
      </c>
      <c r="R1677" s="66">
        <f>R1400</f>
        <v>0</v>
      </c>
      <c r="S1677" s="66">
        <f>S1400</f>
        <v>0</v>
      </c>
      <c r="U1677" s="218"/>
      <c r="V1677" s="142"/>
      <c r="W1677" s="142"/>
      <c r="X1677" s="142"/>
      <c r="Y1677" s="142"/>
      <c r="Z1677" s="139"/>
    </row>
    <row r="1678" spans="15:26">
      <c r="O1678" s="65" t="s">
        <v>550</v>
      </c>
      <c r="P1678" s="66">
        <f>P1413</f>
        <v>0</v>
      </c>
      <c r="Q1678" s="66">
        <f>Q1413</f>
        <v>0</v>
      </c>
      <c r="R1678" s="66">
        <f>R1413</f>
        <v>0</v>
      </c>
      <c r="S1678" s="66">
        <f>S1413</f>
        <v>0</v>
      </c>
      <c r="U1678" s="218"/>
      <c r="V1678" s="142"/>
      <c r="W1678" s="142"/>
      <c r="X1678" s="142"/>
      <c r="Y1678" s="142"/>
      <c r="Z1678" s="139"/>
    </row>
    <row r="1679" spans="15:26">
      <c r="O1679" s="65" t="s">
        <v>551</v>
      </c>
      <c r="P1679" s="66">
        <f>P1428</f>
        <v>0</v>
      </c>
      <c r="Q1679" s="66">
        <f>Q1428</f>
        <v>0</v>
      </c>
      <c r="R1679" s="66">
        <f>R1428</f>
        <v>0</v>
      </c>
      <c r="S1679" s="66">
        <f>S1428</f>
        <v>0</v>
      </c>
      <c r="U1679" s="218"/>
      <c r="V1679" s="142"/>
      <c r="W1679" s="142"/>
      <c r="X1679" s="142"/>
      <c r="Y1679" s="142"/>
      <c r="Z1679" s="139"/>
    </row>
    <row r="1680" spans="15:26">
      <c r="O1680" s="65" t="s">
        <v>552</v>
      </c>
      <c r="P1680" s="66">
        <f>P1450</f>
        <v>0</v>
      </c>
      <c r="Q1680" s="66">
        <f>Q1450</f>
        <v>0</v>
      </c>
      <c r="R1680" s="66">
        <f>R1450</f>
        <v>0</v>
      </c>
      <c r="S1680" s="66">
        <f>S1450</f>
        <v>0</v>
      </c>
      <c r="U1680" s="218"/>
      <c r="V1680" s="142"/>
      <c r="W1680" s="142"/>
      <c r="X1680" s="142"/>
      <c r="Y1680" s="142"/>
      <c r="Z1680" s="139"/>
    </row>
    <row r="1681" spans="15:26">
      <c r="O1681" s="65" t="s">
        <v>553</v>
      </c>
      <c r="P1681" s="66">
        <f>P1464</f>
        <v>0</v>
      </c>
      <c r="Q1681" s="66">
        <f>Q1464</f>
        <v>0</v>
      </c>
      <c r="R1681" s="66">
        <f>R1464</f>
        <v>0</v>
      </c>
      <c r="S1681" s="66">
        <f>S1464</f>
        <v>0</v>
      </c>
      <c r="U1681" s="218"/>
      <c r="V1681" s="142"/>
      <c r="W1681" s="142"/>
      <c r="X1681" s="142"/>
      <c r="Y1681" s="142"/>
      <c r="Z1681" s="139"/>
    </row>
    <row r="1682" spans="15:26">
      <c r="O1682" s="65" t="s">
        <v>554</v>
      </c>
      <c r="P1682" s="66">
        <f>P1488</f>
        <v>0</v>
      </c>
      <c r="Q1682" s="66">
        <f>Q1488</f>
        <v>0</v>
      </c>
      <c r="R1682" s="66">
        <f>R1488</f>
        <v>0</v>
      </c>
      <c r="S1682" s="66">
        <f>S1488</f>
        <v>0</v>
      </c>
      <c r="U1682" s="218"/>
      <c r="V1682" s="142"/>
      <c r="W1682" s="142"/>
      <c r="X1682" s="142"/>
      <c r="Y1682" s="142"/>
      <c r="Z1682" s="139"/>
    </row>
    <row r="1683" spans="15:26">
      <c r="O1683" s="65" t="s">
        <v>555</v>
      </c>
      <c r="P1683" s="66">
        <f>P1502</f>
        <v>0</v>
      </c>
      <c r="Q1683" s="66">
        <f>Q1502</f>
        <v>0</v>
      </c>
      <c r="R1683" s="66">
        <f>R1502</f>
        <v>0</v>
      </c>
      <c r="S1683" s="66">
        <f>S1502</f>
        <v>0</v>
      </c>
      <c r="U1683" s="218"/>
      <c r="V1683" s="142"/>
      <c r="W1683" s="142"/>
      <c r="X1683" s="142"/>
      <c r="Y1683" s="142"/>
      <c r="Z1683" s="139"/>
    </row>
    <row r="1684" spans="15:26">
      <c r="O1684" s="65" t="s">
        <v>556</v>
      </c>
      <c r="P1684" s="66">
        <f>P1540</f>
        <v>0</v>
      </c>
      <c r="Q1684" s="66">
        <f>Q1540</f>
        <v>0</v>
      </c>
      <c r="R1684" s="66">
        <f>R1540</f>
        <v>0</v>
      </c>
      <c r="S1684" s="66">
        <f>S1540</f>
        <v>0</v>
      </c>
      <c r="U1684" s="218"/>
      <c r="V1684" s="142"/>
      <c r="W1684" s="142"/>
      <c r="X1684" s="142"/>
      <c r="Y1684" s="142"/>
      <c r="Z1684" s="139"/>
    </row>
    <row r="1685" spans="15:26">
      <c r="O1685" s="65" t="s">
        <v>557</v>
      </c>
      <c r="P1685" s="66">
        <f>P1553</f>
        <v>0</v>
      </c>
      <c r="Q1685" s="66">
        <f>Q1553</f>
        <v>0</v>
      </c>
      <c r="R1685" s="66">
        <f>R1553</f>
        <v>0</v>
      </c>
      <c r="S1685" s="66">
        <f>S1553</f>
        <v>0</v>
      </c>
      <c r="U1685" s="218"/>
      <c r="V1685" s="142"/>
      <c r="W1685" s="142"/>
      <c r="X1685" s="142"/>
      <c r="Y1685" s="142"/>
      <c r="Z1685" s="139"/>
    </row>
    <row r="1686" spans="15:26">
      <c r="O1686" s="65" t="s">
        <v>616</v>
      </c>
      <c r="P1686" s="66">
        <f>P1566</f>
        <v>0</v>
      </c>
      <c r="Q1686" s="66">
        <f>Q1566</f>
        <v>0</v>
      </c>
      <c r="R1686" s="66">
        <f>R1566</f>
        <v>0</v>
      </c>
      <c r="S1686" s="66">
        <f>S1566</f>
        <v>0</v>
      </c>
      <c r="U1686" s="218"/>
      <c r="V1686" s="142"/>
      <c r="W1686" s="142"/>
      <c r="X1686" s="142"/>
      <c r="Y1686" s="142"/>
      <c r="Z1686" s="139"/>
    </row>
    <row r="1687" spans="15:26">
      <c r="O1687" s="65" t="s">
        <v>617</v>
      </c>
      <c r="P1687" s="66">
        <f>P1579</f>
        <v>0</v>
      </c>
      <c r="Q1687" s="66">
        <f>Q1579</f>
        <v>0</v>
      </c>
      <c r="R1687" s="66">
        <f>R1579</f>
        <v>0</v>
      </c>
      <c r="S1687" s="66">
        <f>S1579</f>
        <v>0</v>
      </c>
      <c r="U1687" s="218"/>
      <c r="V1687" s="142"/>
      <c r="W1687" s="142"/>
      <c r="X1687" s="142"/>
      <c r="Y1687" s="142"/>
      <c r="Z1687" s="139"/>
    </row>
    <row r="1688" spans="15:26" ht="15.75" thickBot="1">
      <c r="O1688" s="65" t="s">
        <v>618</v>
      </c>
      <c r="P1688" s="66">
        <f>P1592</f>
        <v>0</v>
      </c>
      <c r="Q1688" s="66">
        <f>Q1592</f>
        <v>0</v>
      </c>
      <c r="R1688" s="66">
        <f>R1592</f>
        <v>0</v>
      </c>
      <c r="S1688" s="66">
        <f>S1592</f>
        <v>0</v>
      </c>
      <c r="U1688" s="218"/>
      <c r="V1688" s="142"/>
      <c r="W1688" s="142"/>
      <c r="X1688" s="142"/>
      <c r="Y1688" s="142"/>
      <c r="Z1688" s="139"/>
    </row>
    <row r="1689" spans="15:26" ht="15.75" thickBot="1">
      <c r="O1689" s="68" t="s">
        <v>18</v>
      </c>
      <c r="P1689" s="69">
        <f>SUM(P1599:P1688)</f>
        <v>0</v>
      </c>
      <c r="Q1689" s="69">
        <f>SUM(Q1599:Q1688)</f>
        <v>0</v>
      </c>
      <c r="R1689" s="69">
        <f>SUM(R1599:R1688)</f>
        <v>0</v>
      </c>
      <c r="S1689" s="70">
        <f>SUM(S1599:S1688)</f>
        <v>0</v>
      </c>
      <c r="V1689" s="143"/>
      <c r="W1689" s="143"/>
      <c r="X1689" s="143"/>
      <c r="Y1689" s="143"/>
      <c r="Z1689" s="139"/>
    </row>
  </sheetData>
  <mergeCells count="148">
    <mergeCell ref="M1:R1"/>
    <mergeCell ref="B5:R5"/>
    <mergeCell ref="B6:O6"/>
    <mergeCell ref="B7:O7"/>
    <mergeCell ref="B11:R11"/>
    <mergeCell ref="B2:L2"/>
    <mergeCell ref="B17:S17"/>
    <mergeCell ref="B3:O3"/>
    <mergeCell ref="B4:O4"/>
    <mergeCell ref="B172:M175"/>
    <mergeCell ref="B187:M190"/>
    <mergeCell ref="B222:M225"/>
    <mergeCell ref="B27:M30"/>
    <mergeCell ref="B47:M50"/>
    <mergeCell ref="B60:M63"/>
    <mergeCell ref="B83:M86"/>
    <mergeCell ref="B100:M103"/>
    <mergeCell ref="B114:M117"/>
    <mergeCell ref="B129:M132"/>
    <mergeCell ref="B144:M147"/>
    <mergeCell ref="B157:M160"/>
    <mergeCell ref="B237:M240"/>
    <mergeCell ref="B253:M256"/>
    <mergeCell ref="B266:M269"/>
    <mergeCell ref="B283:M286"/>
    <mergeCell ref="B296:M299"/>
    <mergeCell ref="O1597:S1597"/>
    <mergeCell ref="C361:D361"/>
    <mergeCell ref="C362:D362"/>
    <mergeCell ref="C363:D363"/>
    <mergeCell ref="C364:D364"/>
    <mergeCell ref="C365:D365"/>
    <mergeCell ref="B310:M313"/>
    <mergeCell ref="B332:M335"/>
    <mergeCell ref="C358:D358"/>
    <mergeCell ref="C359:D359"/>
    <mergeCell ref="C360:D360"/>
    <mergeCell ref="C371:D371"/>
    <mergeCell ref="C372:D372"/>
    <mergeCell ref="C373:D373"/>
    <mergeCell ref="C374:D374"/>
    <mergeCell ref="B350:I353"/>
    <mergeCell ref="B734:M735"/>
    <mergeCell ref="C375:D375"/>
    <mergeCell ref="C366:D366"/>
    <mergeCell ref="C367:D367"/>
    <mergeCell ref="C368:D368"/>
    <mergeCell ref="C369:D369"/>
    <mergeCell ref="C370:D370"/>
    <mergeCell ref="C381:D381"/>
    <mergeCell ref="C382:D382"/>
    <mergeCell ref="C383:D383"/>
    <mergeCell ref="C384:D384"/>
    <mergeCell ref="C385:D385"/>
    <mergeCell ref="C376:D376"/>
    <mergeCell ref="C377:D377"/>
    <mergeCell ref="C378:D378"/>
    <mergeCell ref="C379:D379"/>
    <mergeCell ref="C380:D380"/>
    <mergeCell ref="C391:D391"/>
    <mergeCell ref="C392:D392"/>
    <mergeCell ref="C393:D393"/>
    <mergeCell ref="C394:D394"/>
    <mergeCell ref="C395:D395"/>
    <mergeCell ref="C386:D386"/>
    <mergeCell ref="C387:D387"/>
    <mergeCell ref="C388:D388"/>
    <mergeCell ref="C389:D389"/>
    <mergeCell ref="C390:D390"/>
    <mergeCell ref="C401:D404"/>
    <mergeCell ref="C405:D405"/>
    <mergeCell ref="C406:D406"/>
    <mergeCell ref="A401:A404"/>
    <mergeCell ref="B420:M423"/>
    <mergeCell ref="C396:D396"/>
    <mergeCell ref="C397:D397"/>
    <mergeCell ref="C398:D398"/>
    <mergeCell ref="C399:D399"/>
    <mergeCell ref="C400:D400"/>
    <mergeCell ref="B512:M515"/>
    <mergeCell ref="B531:M534"/>
    <mergeCell ref="B544:M547"/>
    <mergeCell ref="B561:M564"/>
    <mergeCell ref="B433:M436"/>
    <mergeCell ref="B448:M451"/>
    <mergeCell ref="B466:M469"/>
    <mergeCell ref="B484:M487"/>
    <mergeCell ref="B497:M500"/>
    <mergeCell ref="B689:M692"/>
    <mergeCell ref="B704:M707"/>
    <mergeCell ref="B729:M732"/>
    <mergeCell ref="B747:M750"/>
    <mergeCell ref="B773:M776"/>
    <mergeCell ref="B587:M590"/>
    <mergeCell ref="B602:M605"/>
    <mergeCell ref="B617:M620"/>
    <mergeCell ref="B636:M639"/>
    <mergeCell ref="B676:M679"/>
    <mergeCell ref="B871:M874"/>
    <mergeCell ref="B892:M895"/>
    <mergeCell ref="B914:M917"/>
    <mergeCell ref="B946:M949"/>
    <mergeCell ref="B964:M967"/>
    <mergeCell ref="B787:M790"/>
    <mergeCell ref="B809:M812"/>
    <mergeCell ref="B823:M826"/>
    <mergeCell ref="B840:M843"/>
    <mergeCell ref="B856:M859"/>
    <mergeCell ref="B1051:M1054"/>
    <mergeCell ref="B1066:M1069"/>
    <mergeCell ref="B1079:M1082"/>
    <mergeCell ref="B1093:M1096"/>
    <mergeCell ref="B1107:M1110"/>
    <mergeCell ref="B977:M980"/>
    <mergeCell ref="B998:M1001"/>
    <mergeCell ref="B1012:M1015"/>
    <mergeCell ref="B1025:M1028"/>
    <mergeCell ref="B1038:M1041"/>
    <mergeCell ref="B1191:M1194"/>
    <mergeCell ref="B1221:M1224"/>
    <mergeCell ref="B1235:M1238"/>
    <mergeCell ref="B1250:M1253"/>
    <mergeCell ref="B1264:M1267"/>
    <mergeCell ref="B1121:M1124"/>
    <mergeCell ref="B1136:M1139"/>
    <mergeCell ref="B1149:M1152"/>
    <mergeCell ref="B1165:M1168"/>
    <mergeCell ref="B1178:M1181"/>
    <mergeCell ref="B1355:M1358"/>
    <mergeCell ref="B1370:M1373"/>
    <mergeCell ref="B1383:M1386"/>
    <mergeCell ref="B1397:M1400"/>
    <mergeCell ref="B1410:M1413"/>
    <mergeCell ref="B1281:M1284"/>
    <mergeCell ref="B1294:M1297"/>
    <mergeCell ref="B1313:M1316"/>
    <mergeCell ref="B1327:M1330"/>
    <mergeCell ref="B1340:M1343"/>
    <mergeCell ref="B1537:M1540"/>
    <mergeCell ref="B1550:M1553"/>
    <mergeCell ref="B1563:M1566"/>
    <mergeCell ref="B1576:M1579"/>
    <mergeCell ref="B1589:M1592"/>
    <mergeCell ref="B1425:M1428"/>
    <mergeCell ref="B1447:M1450"/>
    <mergeCell ref="B1461:M1464"/>
    <mergeCell ref="B1485:M1488"/>
    <mergeCell ref="B1499:M1502"/>
  </mergeCells>
  <pageMargins left="0.23622047244094491" right="0.23622047244094491" top="0.74803149606299213" bottom="0.74803149606299213" header="0.31496062992125984" footer="0.31496062992125984"/>
  <pageSetup paperSize="9" scale="50" fitToHeight="0" orientation="landscape" r:id="rId1"/>
  <headerFooter>
    <oddFooter>Strona &amp;P z &amp;N</oddFooter>
  </headerFooter>
  <rowBreaks count="17" manualBreakCount="17">
    <brk id="107" max="18" man="1"/>
    <brk id="164" max="18" man="1"/>
    <brk id="184" max="18" man="1"/>
    <brk id="303" max="18" man="1"/>
    <brk id="339" max="18" man="1"/>
    <brk id="504" max="18" man="1"/>
    <brk id="578" max="18" man="1"/>
    <brk id="590" max="18" man="1"/>
    <brk id="683" max="18" man="1"/>
    <brk id="754" max="18" man="1"/>
    <brk id="1143" max="18" man="1"/>
    <brk id="1261" max="18" man="1"/>
    <brk id="1301" max="18" man="1"/>
    <brk id="1334" max="18" man="1"/>
    <brk id="1377" max="18" man="1"/>
    <brk id="1404" max="18" man="1"/>
    <brk id="155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FAC</vt:lpstr>
      <vt:lpstr>FAC!Obszar_wydruku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2024-12-03T09:48:43Z</dcterms:modified>
</cp:coreProperties>
</file>