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Klienci\Hel\Przetarg 2023-2026\"/>
    </mc:Choice>
  </mc:AlternateContent>
  <xr:revisionPtr revIDLastSave="0" documentId="13_ncr:1_{194527F3-EE65-4BDF-9D24-D1177D498C0E}" xr6:coauthVersionLast="36" xr6:coauthVersionMax="47" xr10:uidLastSave="{00000000-0000-0000-0000-000000000000}"/>
  <bookViews>
    <workbookView xWindow="-120" yWindow="-120" windowWidth="20730" windowHeight="11160" tabRatio="957" activeTab="8" xr2:uid="{00000000-000D-0000-FFFF-FFFF00000000}"/>
  </bookViews>
  <sheets>
    <sheet name="Dane ogólne" sheetId="1" r:id="rId1"/>
    <sheet name="Wykaz dróg" sheetId="2" r:id="rId2"/>
    <sheet name="Łącznie budynki budowle" sheetId="3" r:id="rId3"/>
    <sheet name="Elektronika stacjonarna" sheetId="4" r:id="rId4"/>
    <sheet name="Elektronika przenośna" sheetId="5" r:id="rId5"/>
    <sheet name="Budynki" sheetId="6" r:id="rId6"/>
    <sheet name="Budowle" sheetId="7" r:id="rId7"/>
    <sheet name="Jednostki OSP" sheetId="8" r:id="rId8"/>
    <sheet name="wykaz pojazdów " sheetId="10" r:id="rId9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0" i="7" l="1"/>
  <c r="E25" i="7"/>
  <c r="E22" i="7"/>
  <c r="G8" i="3"/>
  <c r="E63" i="4" l="1"/>
  <c r="G28" i="6" l="1"/>
  <c r="H8" i="3"/>
  <c r="F8" i="3"/>
  <c r="C8" i="3"/>
  <c r="D8" i="3"/>
  <c r="E8" i="3"/>
  <c r="E53" i="5" l="1"/>
  <c r="E53" i="4"/>
  <c r="E5" i="8" l="1"/>
  <c r="E4" i="8"/>
  <c r="E63" i="5" l="1"/>
  <c r="E21" i="5"/>
  <c r="E67" i="5" s="1"/>
  <c r="E25" i="4"/>
  <c r="C33" i="2"/>
</calcChain>
</file>

<file path=xl/sharedStrings.xml><?xml version="1.0" encoding="utf-8"?>
<sst xmlns="http://schemas.openxmlformats.org/spreadsheetml/2006/main" count="696" uniqueCount="437">
  <si>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</si>
  <si>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</si>
  <si>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</si>
  <si>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</si>
  <si>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</si>
  <si>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</si>
  <si>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</si>
  <si>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</si>
  <si>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</si>
  <si>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Gmina Miejska Hel</t>
  </si>
  <si>
    <t>ul. Wiejska 50  84-150 Hel</t>
  </si>
  <si>
    <t>587-170-51-72</t>
  </si>
  <si>
    <t>000523577</t>
  </si>
  <si>
    <t>84.11.Z</t>
  </si>
  <si>
    <t>Jednostka samorządu terytorialnego</t>
  </si>
  <si>
    <t>Miejski Ośrodek Pomocy Społecznej</t>
  </si>
  <si>
    <t>ul. Wiejska 50   84-150 Hel</t>
  </si>
  <si>
    <t>587-159-20-58</t>
  </si>
  <si>
    <t>88.99.Z</t>
  </si>
  <si>
    <t>Pomoc społeczna</t>
  </si>
  <si>
    <t>10</t>
  </si>
  <si>
    <t>Zespół Szkół Ogólnokształcących</t>
  </si>
  <si>
    <t>ul. Szkolna 1  84-150 Hel</t>
  </si>
  <si>
    <t>587-14-22-563</t>
  </si>
  <si>
    <t>85.10.Z     85.31.A     85.31.B    85.20.Z</t>
  </si>
  <si>
    <t>Jednostka oświatowa</t>
  </si>
  <si>
    <t>Miejska Biblioteka Publiczna im. Stefana Żeromskiego w Helu</t>
  </si>
  <si>
    <t>ul. Komandorska 2   84-150 Hel</t>
  </si>
  <si>
    <t>587-15-38-774</t>
  </si>
  <si>
    <t>91.01.A</t>
  </si>
  <si>
    <t>Działalność bibliotek</t>
  </si>
  <si>
    <t>Numer drogi</t>
  </si>
  <si>
    <t>Nazwa drogi lub ulicy</t>
  </si>
  <si>
    <t>Długość [m]</t>
  </si>
  <si>
    <t>Rodzaj nawierzchni</t>
  </si>
  <si>
    <t>gruntowa (mb.)</t>
  </si>
  <si>
    <t>asfaltowa (mb.)</t>
  </si>
  <si>
    <t>betonowa/kostka brukowa</t>
  </si>
  <si>
    <t>G11300122110</t>
  </si>
  <si>
    <t>Bałtycka</t>
  </si>
  <si>
    <t>G11300222110</t>
  </si>
  <si>
    <t>Boczna</t>
  </si>
  <si>
    <t>G11300322110</t>
  </si>
  <si>
    <t>Bulwar nadmorski</t>
  </si>
  <si>
    <t>G11300422110</t>
  </si>
  <si>
    <t>Kapitańska</t>
  </si>
  <si>
    <t>G11300522110</t>
  </si>
  <si>
    <t>Kaszubska</t>
  </si>
  <si>
    <t>G11300622110</t>
  </si>
  <si>
    <t>Komandorska</t>
  </si>
  <si>
    <t>G11300722110</t>
  </si>
  <si>
    <t>Kuracyjna</t>
  </si>
  <si>
    <t>G11300822110</t>
  </si>
  <si>
    <t>Leśna</t>
  </si>
  <si>
    <t>G11300922110</t>
  </si>
  <si>
    <t>Lipowa</t>
  </si>
  <si>
    <t>G11301022110</t>
  </si>
  <si>
    <t>Maszopów</t>
  </si>
  <si>
    <t>G11301122110</t>
  </si>
  <si>
    <t>Morska</t>
  </si>
  <si>
    <t>G11301222110</t>
  </si>
  <si>
    <t>Obrońców Helu</t>
  </si>
  <si>
    <t>G11301322110</t>
  </si>
  <si>
    <t>Plażowa</t>
  </si>
  <si>
    <t>G11301422110</t>
  </si>
  <si>
    <t>Portowa</t>
  </si>
  <si>
    <t>G11301522110</t>
  </si>
  <si>
    <t>Rybacka</t>
  </si>
  <si>
    <t>G11301622110</t>
  </si>
  <si>
    <t>Sosnowa</t>
  </si>
  <si>
    <t>G11301722110</t>
  </si>
  <si>
    <t>Strażacka</t>
  </si>
  <si>
    <t>G11301822110</t>
  </si>
  <si>
    <t>Szkolna</t>
  </si>
  <si>
    <t>G11301922110</t>
  </si>
  <si>
    <t>Wiejska</t>
  </si>
  <si>
    <t>G11302022110</t>
  </si>
  <si>
    <t>Żeglarska</t>
  </si>
  <si>
    <t>G11302122110</t>
  </si>
  <si>
    <t>Żeromskiego</t>
  </si>
  <si>
    <t>G11302222110</t>
  </si>
  <si>
    <t>Steyera</t>
  </si>
  <si>
    <t>G11302322110</t>
  </si>
  <si>
    <t>Sikorskiego</t>
  </si>
  <si>
    <t>G11302422110</t>
  </si>
  <si>
    <t>Przybyszewskiego</t>
  </si>
  <si>
    <t>G11302522110</t>
  </si>
  <si>
    <t>Wydmowa</t>
  </si>
  <si>
    <t>G11302622110</t>
  </si>
  <si>
    <t>Sztormowa</t>
  </si>
  <si>
    <t>G11302722110</t>
  </si>
  <si>
    <t>Bursztynowa</t>
  </si>
  <si>
    <t>G11302822110</t>
  </si>
  <si>
    <t>Ks. Grzeni</t>
  </si>
  <si>
    <t>G11302922110</t>
  </si>
  <si>
    <t>Wuja Klemensa</t>
  </si>
  <si>
    <t>RAZEM:</t>
  </si>
  <si>
    <t>L.p.</t>
  </si>
  <si>
    <t>Nazwa ubezpieczonego przedmiotu/jednostki</t>
  </si>
  <si>
    <t xml:space="preserve">Budynki </t>
  </si>
  <si>
    <t>Budowle</t>
  </si>
  <si>
    <t>Środki trwałe wg grup KŚT- gr. III, IV,V,VI,VIII maszyny, aparaty, urządzenia, wyposażenie (bez elektroniki wymienionej w wykazie all risk i bez pojazdów dla których obowiązują osobne wykazy)</t>
  </si>
  <si>
    <t>Niskocenne składniki majątku</t>
  </si>
  <si>
    <t>Księgozbiór – wartość księgozbioru bibliotecznego</t>
  </si>
  <si>
    <t>Urząd Miasta Helu</t>
  </si>
  <si>
    <t>Nie dotyczy</t>
  </si>
  <si>
    <t>nie dotyczy</t>
  </si>
  <si>
    <t>Razem:</t>
  </si>
  <si>
    <t xml:space="preserve">Urząd Gminy </t>
  </si>
  <si>
    <t>rodzaj sprzętu/nazwa</t>
  </si>
  <si>
    <t>numer inwentarzowy</t>
  </si>
  <si>
    <t>data nabycia</t>
  </si>
  <si>
    <t>ilość</t>
  </si>
  <si>
    <t>wartość księgowa brutto początkowa (zł)</t>
  </si>
  <si>
    <t>Monitor 19`` LCD E910</t>
  </si>
  <si>
    <t>16/103</t>
  </si>
  <si>
    <t>38/102</t>
  </si>
  <si>
    <t>39/102</t>
  </si>
  <si>
    <t xml:space="preserve">Monitor 21,5`` GL2250M LED </t>
  </si>
  <si>
    <t>30/sm</t>
  </si>
  <si>
    <t>31/sm</t>
  </si>
  <si>
    <t>29/sm</t>
  </si>
  <si>
    <t>50/101</t>
  </si>
  <si>
    <t>25/205</t>
  </si>
  <si>
    <t>26/205</t>
  </si>
  <si>
    <t>37/209</t>
  </si>
  <si>
    <t>51/101</t>
  </si>
  <si>
    <t>33/sm</t>
  </si>
  <si>
    <t>32/sm</t>
  </si>
  <si>
    <t>46/10</t>
  </si>
  <si>
    <t xml:space="preserve">Razem: </t>
  </si>
  <si>
    <t>LENOWO INTEL CORE I3-4160 CPU 3,60ghZ</t>
  </si>
  <si>
    <t>1/2017</t>
  </si>
  <si>
    <t>03/2017</t>
  </si>
  <si>
    <t>Drukarka OKI MB770</t>
  </si>
  <si>
    <t>NTT BISINESS INTEL CORE i5446 CPU 3,20GHz</t>
  </si>
  <si>
    <t>1/2015</t>
  </si>
  <si>
    <t>03/2015</t>
  </si>
  <si>
    <t>Razem</t>
  </si>
  <si>
    <t>Projektor BENQ MS630ST</t>
  </si>
  <si>
    <t>Komputer ZALMAN</t>
  </si>
  <si>
    <t>II/2015</t>
  </si>
  <si>
    <t>RICOH urządzenie wielofunkcyjne</t>
  </si>
  <si>
    <t>VI/2015</t>
  </si>
  <si>
    <t>Razem elektronika stacjonarna:</t>
  </si>
  <si>
    <t>27/110</t>
  </si>
  <si>
    <t>Laptop 15,6`` Asus</t>
  </si>
  <si>
    <t>28/205</t>
  </si>
  <si>
    <t>Laptop MSI</t>
  </si>
  <si>
    <t>27/104</t>
  </si>
  <si>
    <t>28/104</t>
  </si>
  <si>
    <t>28/110</t>
  </si>
  <si>
    <t>27/sm</t>
  </si>
  <si>
    <t>Laptop 15,6`` Toshiba</t>
  </si>
  <si>
    <t>29/211</t>
  </si>
  <si>
    <t>Laptop 15,6`` Asus Outlet</t>
  </si>
  <si>
    <t>28/sm</t>
  </si>
  <si>
    <t>Laptop 15,6</t>
  </si>
  <si>
    <t>54/101</t>
  </si>
  <si>
    <t>Laptop ASUS</t>
  </si>
  <si>
    <t>II/2017</t>
  </si>
  <si>
    <t xml:space="preserve">Laptop Lenovo V330 15,6” </t>
  </si>
  <si>
    <t>V/2019</t>
  </si>
  <si>
    <t xml:space="preserve">Nazwa jednostki </t>
  </si>
  <si>
    <t>Nazwa budynku</t>
  </si>
  <si>
    <t>Lokalizacja</t>
  </si>
  <si>
    <t>Rok budowy – otrzymania majątku</t>
  </si>
  <si>
    <t>powierzchnia użytkowa w m²</t>
  </si>
  <si>
    <t>Suma Ubezpieczenia</t>
  </si>
  <si>
    <t>Czy jest to wartość księgowa brutto (KB) czy odtworzeniowa  (O)</t>
  </si>
  <si>
    <t>Konstrukcja Budynku (mury, stropy)</t>
  </si>
  <si>
    <t>Pokrycie dachu</t>
  </si>
  <si>
    <t>Liczba kondygnacji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</si>
  <si>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</si>
  <si>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</si>
  <si>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</si>
  <si>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</si>
  <si>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</si>
  <si>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Tymczasowego zakwaterowania ( Brama Wartownia)</t>
  </si>
  <si>
    <t>ul. Helska 4</t>
  </si>
  <si>
    <t>brak danych</t>
  </si>
  <si>
    <t>Miejska Biblioteka Publiczna</t>
  </si>
  <si>
    <t>ul. Komandorska 2</t>
  </si>
  <si>
    <t>Remiza strażacka</t>
  </si>
  <si>
    <t>ul. Morska 9</t>
  </si>
  <si>
    <t>Hala widowiskowo-sportowa</t>
  </si>
  <si>
    <t xml:space="preserve">ul. Wuja Klemensa </t>
  </si>
  <si>
    <t>Budynek Gminy Miejskiej</t>
  </si>
  <si>
    <t>ul. Wiejska 50</t>
  </si>
  <si>
    <t xml:space="preserve">Stacja transformatorowa przy bunkrach łącznie z kosztem transformatora </t>
  </si>
  <si>
    <t>ul. Helska</t>
  </si>
  <si>
    <t>Budynek mieszkalny</t>
  </si>
  <si>
    <t>ul. Wiejska 17</t>
  </si>
  <si>
    <t>ul. Wiejska 47</t>
  </si>
  <si>
    <t>ul. Wiejska 66</t>
  </si>
  <si>
    <t>ul. Wiejska 70</t>
  </si>
  <si>
    <t>ul. Wiejska 72</t>
  </si>
  <si>
    <t>Budynek wolnostojący</t>
  </si>
  <si>
    <t>ul. Wiejska 78</t>
  </si>
  <si>
    <t>ul. Wiejska 79</t>
  </si>
  <si>
    <t>ul. Wiejska 80</t>
  </si>
  <si>
    <t>ul. Wiejska 97</t>
  </si>
  <si>
    <t>ul. Wiejska 109</t>
  </si>
  <si>
    <t>ul. Leśna 2</t>
  </si>
  <si>
    <t>ul. Żeromskiego 12</t>
  </si>
  <si>
    <t>ul. Morska 5</t>
  </si>
  <si>
    <t>ul. Sikorskiego 13</t>
  </si>
  <si>
    <t>3.</t>
  </si>
  <si>
    <t>Budynek szkoły</t>
  </si>
  <si>
    <t>ul. Szkolna 1</t>
  </si>
  <si>
    <t>Kuchnia</t>
  </si>
  <si>
    <t>1971/2009</t>
  </si>
  <si>
    <t>Kotlownia</t>
  </si>
  <si>
    <t>LP</t>
  </si>
  <si>
    <t>Suma ubezpieczenia</t>
  </si>
  <si>
    <t>PR-pierwsze ryzyko                KB-wartość księgowa brutto</t>
  </si>
  <si>
    <t>Rok budowy / otrzymania majątku</t>
  </si>
  <si>
    <t>1.</t>
  </si>
  <si>
    <t>Gmina Miasta Hel</t>
  </si>
  <si>
    <t>Boisko piłkarskie im. Macieja Płażyńskiego  ul. Adama Steyra</t>
  </si>
  <si>
    <t>ul. Adama Steyra</t>
  </si>
  <si>
    <t>PR</t>
  </si>
  <si>
    <t>Stanowisko B – 2 – Muzeum Obrony Wybrzeża UL. Helska 16</t>
  </si>
  <si>
    <t>UL. Helska 16</t>
  </si>
  <si>
    <t>Wieża Dalmierza – Muzeum Obrony Wybrzeża ul. Helska 16</t>
  </si>
  <si>
    <t>Sieć elektryczna do B-2</t>
  </si>
  <si>
    <t>Stanowisko B – 1, B – 3, Budynki magazynowe – Muzeum Obrony Wybrzeża</t>
  </si>
  <si>
    <t>Sieć kanalizacji deszczowej wraz z przepompowniami</t>
  </si>
  <si>
    <t>Urządzenia technologiczne przepompowni k.deszcz.</t>
  </si>
  <si>
    <t>Ogrodzenie z siatki żelaznej</t>
  </si>
  <si>
    <t>Boisko i drogi</t>
  </si>
  <si>
    <t>Chodniki z płyt betonowych</t>
  </si>
  <si>
    <t>Chodniki z kostki brukowej</t>
  </si>
  <si>
    <t>Budowle: pozostałe zgodnie z wykazem w zał.nr 8 do SIWZ- zakładka 7. w tym m.in.: drogi, place, chodniki,urządzenia kanalizacji deszczowej, burz.-sztorm., sieć wodna , sieć kanalizacyjna, sieć wodociągowa</t>
  </si>
  <si>
    <t>Budowle (grupa 2, zgodnie z wykazem w zał. nr 8 do SIWZ- zakładka 7.</t>
  </si>
  <si>
    <t>Lp.</t>
  </si>
  <si>
    <t>Jednostka</t>
  </si>
  <si>
    <t>OSP -liczba strażaków</t>
  </si>
  <si>
    <t>MDP- liczba strażaków</t>
  </si>
  <si>
    <t>Łączna liczba strażaków</t>
  </si>
  <si>
    <t>OSP HEL</t>
  </si>
  <si>
    <t>Pojazd zarejestrowany na (zgodnie z dowodem rejestracyjnym)</t>
  </si>
  <si>
    <t>Numer rejestracyjny</t>
  </si>
  <si>
    <t>Rodzaj pojazdu</t>
  </si>
  <si>
    <t>Marka</t>
  </si>
  <si>
    <t>Typ, model</t>
  </si>
  <si>
    <t>Pojemność silnika(cm3)</t>
  </si>
  <si>
    <t>Ładowność</t>
  </si>
  <si>
    <t>Numer podwozia/nadwozia VIN</t>
  </si>
  <si>
    <t>Rok produkcji</t>
  </si>
  <si>
    <t>Przebieg</t>
  </si>
  <si>
    <t>Liczba miejsc</t>
  </si>
  <si>
    <t>Wartość</t>
  </si>
  <si>
    <t>OC, AC, NNW</t>
  </si>
  <si>
    <t>Okres Ubezpieczenia 12 miesięcy</t>
  </si>
  <si>
    <t>GPU30TT</t>
  </si>
  <si>
    <t>osobowy</t>
  </si>
  <si>
    <t>Peugeot</t>
  </si>
  <si>
    <t>Bipper</t>
  </si>
  <si>
    <t>VF3AJ8HSL94909022</t>
  </si>
  <si>
    <t>GPU AV10</t>
  </si>
  <si>
    <t>przyczepa sceniczna</t>
  </si>
  <si>
    <t>ALSPAW</t>
  </si>
  <si>
    <t>SX9EMBS3CKAWK1087</t>
  </si>
  <si>
    <t>OC</t>
  </si>
  <si>
    <t>OC, NNW</t>
  </si>
  <si>
    <t>Ochotnicza Straż Pożarna w Helu</t>
  </si>
  <si>
    <t>GPU9GR8</t>
  </si>
  <si>
    <t>specjalny</t>
  </si>
  <si>
    <t>KAMAZ-2 AXLE</t>
  </si>
  <si>
    <t>XTC432656JL439113</t>
  </si>
  <si>
    <t>OC,AC,NNW</t>
  </si>
  <si>
    <t>GPU05SF</t>
  </si>
  <si>
    <t>Magirus</t>
  </si>
  <si>
    <t>FM 192 D</t>
  </si>
  <si>
    <t>GPU30FU</t>
  </si>
  <si>
    <t xml:space="preserve">przyczepa </t>
  </si>
  <si>
    <t>Świdnik</t>
  </si>
  <si>
    <t>Tema</t>
  </si>
  <si>
    <t>SWH2360S6CB016982</t>
  </si>
  <si>
    <t>GPU 33KN</t>
  </si>
  <si>
    <t>Renault</t>
  </si>
  <si>
    <t>Kangoo</t>
  </si>
  <si>
    <t>VF1KCTGEF37196385</t>
  </si>
  <si>
    <t>OC,NNW</t>
  </si>
  <si>
    <t>GPU AX08</t>
  </si>
  <si>
    <t>przyczepa</t>
  </si>
  <si>
    <t>RED</t>
  </si>
  <si>
    <t>SWH5B07000H164198</t>
  </si>
  <si>
    <t>Gotówka od kradzieży z włamaniem</t>
  </si>
  <si>
    <t>Gotówka od rabunku w lokalach</t>
  </si>
  <si>
    <t>Gotówka od rabunku w czasie transportu</t>
  </si>
  <si>
    <t>Piwnice (tak/nie)</t>
  </si>
  <si>
    <t>Windy (liczba)</t>
  </si>
  <si>
    <t>O</t>
  </si>
  <si>
    <t>Laptop ASUS E410M</t>
  </si>
  <si>
    <t>X/2021</t>
  </si>
  <si>
    <t>Tablet Lenovo HA1A7MAH</t>
  </si>
  <si>
    <t>Komputer GF65</t>
  </si>
  <si>
    <t>GPU EY26</t>
  </si>
  <si>
    <t>Polaris</t>
  </si>
  <si>
    <t>Sportsman</t>
  </si>
  <si>
    <t>TAPSEF575NJ069854</t>
  </si>
  <si>
    <t>Laptop</t>
  </si>
  <si>
    <t>GPU2MU5</t>
  </si>
  <si>
    <t>FORD</t>
  </si>
  <si>
    <t>FOCUS</t>
  </si>
  <si>
    <t>WF0LXXGCBLBU47948</t>
  </si>
  <si>
    <t>GPU GN98</t>
  </si>
  <si>
    <t>BRENDERUP</t>
  </si>
  <si>
    <t>YU100B1114MP707027</t>
  </si>
  <si>
    <t>PRZYCZEPA</t>
  </si>
  <si>
    <t>Volkswagen</t>
  </si>
  <si>
    <t>Wietmars</t>
  </si>
  <si>
    <t>WV1ZZZ2DZ5H017301</t>
  </si>
  <si>
    <t>Projektor ACER H6531BD</t>
  </si>
  <si>
    <t xml:space="preserve">Tablica interaktywna SMART SBM680 </t>
  </si>
  <si>
    <t>20/21</t>
  </si>
  <si>
    <t>Tablica interaktywna iBOARD 96" + projektor Epson</t>
  </si>
  <si>
    <t>10/22</t>
  </si>
  <si>
    <t>Monitor interaktywny OPTOMA 65"5651RK</t>
  </si>
  <si>
    <t>11/22</t>
  </si>
  <si>
    <t xml:space="preserve">Monitor interaktywny AVTEK 65" </t>
  </si>
  <si>
    <t>41/22</t>
  </si>
  <si>
    <t>Monitor interaktywny OPTOMA 750P751RK</t>
  </si>
  <si>
    <t>45/22</t>
  </si>
  <si>
    <t>Monitor interaktywny OPTOMA 75" 3751RK</t>
  </si>
  <si>
    <t>2/23, 3/23, 4/23</t>
  </si>
  <si>
    <t xml:space="preserve">Monitor interaktywny MAC 65" 4K </t>
  </si>
  <si>
    <t>6/23, 7/23, 8/23, 9/23</t>
  </si>
  <si>
    <t>6660, 6661, 6662 , 6663. 6664</t>
  </si>
  <si>
    <t>Komputer BRUTUS PC M10</t>
  </si>
  <si>
    <t>37/21</t>
  </si>
  <si>
    <t>Komputer Apple Mac Mini</t>
  </si>
  <si>
    <t>25/22</t>
  </si>
  <si>
    <t>Drukarka BROTHER MFC-9140 CND</t>
  </si>
  <si>
    <t>6767</t>
  </si>
  <si>
    <t xml:space="preserve">Drukarka HP MFP </t>
  </si>
  <si>
    <t>21/21</t>
  </si>
  <si>
    <t>Drukarka 3D Makerbot Sketch</t>
  </si>
  <si>
    <t>43/21</t>
  </si>
  <si>
    <t>Drukarka HP 179FNW</t>
  </si>
  <si>
    <t>6/22</t>
  </si>
  <si>
    <t>Drukarka BROTHERDCP-L3550CDW</t>
  </si>
  <si>
    <t>29/22</t>
  </si>
  <si>
    <t>Laptop ASUS X555L</t>
  </si>
  <si>
    <t>6666, 6667</t>
  </si>
  <si>
    <t>Laptop ASUS R541UA</t>
  </si>
  <si>
    <t>6735</t>
  </si>
  <si>
    <t>Laptop ASUS 15"</t>
  </si>
  <si>
    <t>6/19</t>
  </si>
  <si>
    <t>Laptop LENOVO 14"</t>
  </si>
  <si>
    <t>7/19</t>
  </si>
  <si>
    <t>8/19</t>
  </si>
  <si>
    <t>9/19</t>
  </si>
  <si>
    <t>10/19</t>
  </si>
  <si>
    <t>3/20</t>
  </si>
  <si>
    <t>Laptop DELL 5406</t>
  </si>
  <si>
    <t>5/20</t>
  </si>
  <si>
    <t>Laptop ASUS X509DA-EJ253T</t>
  </si>
  <si>
    <t>6/20</t>
  </si>
  <si>
    <t xml:space="preserve">Laptop LENOVO </t>
  </si>
  <si>
    <t>10/21</t>
  </si>
  <si>
    <t>Laptop LENOVO</t>
  </si>
  <si>
    <t>11/21</t>
  </si>
  <si>
    <t>12/21</t>
  </si>
  <si>
    <t>Laptop HP 2X7V7EA</t>
  </si>
  <si>
    <t>47/21</t>
  </si>
  <si>
    <t>48/21</t>
  </si>
  <si>
    <t>49/21</t>
  </si>
  <si>
    <t>50/21</t>
  </si>
  <si>
    <t>51/21</t>
  </si>
  <si>
    <t>52/21</t>
  </si>
  <si>
    <t>53/21</t>
  </si>
  <si>
    <t>54/21</t>
  </si>
  <si>
    <t>55/21</t>
  </si>
  <si>
    <t>56/21</t>
  </si>
  <si>
    <t>57/21</t>
  </si>
  <si>
    <t>Laptop ACER NX EGJEP</t>
  </si>
  <si>
    <t>3/22</t>
  </si>
  <si>
    <t>13/22</t>
  </si>
  <si>
    <t>Laptop HP i3-1115G4</t>
  </si>
  <si>
    <t>42/22</t>
  </si>
  <si>
    <t>43/22</t>
  </si>
  <si>
    <t>Laptop Lenovo</t>
  </si>
  <si>
    <t>Laptop HP 255</t>
  </si>
  <si>
    <t>Laptop Lenowo V15 i5</t>
  </si>
  <si>
    <t>Firewall fortigate</t>
  </si>
  <si>
    <t xml:space="preserve">Komputer PC </t>
  </si>
  <si>
    <t>Komputer AiO</t>
  </si>
  <si>
    <t>GPU9XH8</t>
  </si>
  <si>
    <t>Laptop B590</t>
  </si>
  <si>
    <t>Nagrywarka zewnętrzna DVD Asus</t>
  </si>
  <si>
    <r>
      <rPr>
        <u/>
        <sz val="10"/>
        <color rgb="FF000000"/>
        <rFont val="Times New Roman"/>
        <family val="1"/>
        <charset val="238"/>
      </rPr>
      <t>QUAD/</t>
    </r>
    <r>
      <rPr>
        <sz val="10"/>
        <color rgb="FF000000"/>
        <rFont val="Times New Roman"/>
        <family val="1"/>
        <charset val="238"/>
      </rPr>
      <t xml:space="preserve">ciągnik rolnicy </t>
    </r>
  </si>
  <si>
    <t>Łącznie</t>
  </si>
  <si>
    <t>Zestaw komputerowy</t>
  </si>
  <si>
    <t>Monitor Philips 19`` LED</t>
  </si>
  <si>
    <t>Drukarka OKI B431</t>
  </si>
  <si>
    <t>Dysk zewnętrzny Toshiba 1 TB</t>
  </si>
  <si>
    <t>Router Asus RT-AC56U</t>
  </si>
  <si>
    <t>Switch USW-PRO</t>
  </si>
  <si>
    <t>Switch USW-Lite</t>
  </si>
  <si>
    <t>Serwer Eterio</t>
  </si>
  <si>
    <t>murowany</t>
  </si>
  <si>
    <t>papa</t>
  </si>
  <si>
    <t>brak</t>
  </si>
  <si>
    <t>nie</t>
  </si>
  <si>
    <t>podpowniczenie 50%</t>
  </si>
  <si>
    <t>murowana</t>
  </si>
  <si>
    <t>niepodpiwniczony częściowo</t>
  </si>
  <si>
    <t>murowany, konstrukcja stalowa</t>
  </si>
  <si>
    <t>blachodachówka</t>
  </si>
  <si>
    <t>blachodachówka i papa</t>
  </si>
  <si>
    <t>podpiwniczony częściowo</t>
  </si>
  <si>
    <t>Murowany</t>
  </si>
  <si>
    <t>tak</t>
  </si>
  <si>
    <t>blachodachówa i częściowo papa</t>
  </si>
  <si>
    <t>3 i 4</t>
  </si>
  <si>
    <t>Nakłady inwestycyjne</t>
  </si>
  <si>
    <t>Boisko wielofunkcyjne przy ZSO</t>
  </si>
  <si>
    <t>ul. Żeromskiego</t>
  </si>
  <si>
    <t>Cmentarz komunalny</t>
  </si>
  <si>
    <t>ul. Dworcowa</t>
  </si>
  <si>
    <t>Park obrońców Helu</t>
  </si>
  <si>
    <t>ul. Wiejska</t>
  </si>
  <si>
    <t>Park Kaszubski</t>
  </si>
  <si>
    <t>Park Galeria rzeźby kaszubskiej</t>
  </si>
  <si>
    <t>Skwerek</t>
  </si>
  <si>
    <t>ul. Żeglarska</t>
  </si>
  <si>
    <t>Place zabaw</t>
  </si>
  <si>
    <t>ul.: Szkolna, Żeromskiego</t>
  </si>
  <si>
    <t>Bursztynowa latarnia wraz zgablotą ochronną</t>
  </si>
  <si>
    <t>16.05.2024-15.05-2025</t>
  </si>
  <si>
    <t>16.05.2023-15.05-2024</t>
  </si>
  <si>
    <t>Okres Ubezpieczenia w drugim roku ubezpieczenia</t>
  </si>
  <si>
    <t>Okres Ubezpieczenia w trzecim roku ubezpieczenia</t>
  </si>
  <si>
    <t>16.05.2025-15.05-2026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</si>
</sst>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z_ł_-;\-* #,##0.00\ _z_ł_-;_-* &quot;-&quot;??\ _z_ł_-;_-@_-"/>
    <numFmt numFmtId="164" formatCode="0.0"/>
    <numFmt numFmtId="165" formatCode="#,##0.00\ [$zł-415];[Red]\-#,##0.00\ [$zł-415]"/>
    <numFmt numFmtId="166" formatCode="#,##0\ [$zł-415];[Red]\-#,##0\ [$zł-415]"/>
    <numFmt numFmtId="167" formatCode="d/mm/yyyy"/>
    <numFmt numFmtId="168" formatCode="yy/mm/dd;@"/>
    <numFmt numFmtId="169" formatCode="#,##0.00&quot; zł&quot;"/>
    <numFmt numFmtId="170" formatCode="#,##0.00\ [$zł];[Red]\-#,##0.00\ [$zł]"/>
    <numFmt numFmtId="171" formatCode="#,##0.00\ &quot;zł&quot;"/>
  </numFmts>
  <fonts count="31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name val="Verdana"/>
      <family val="2"/>
      <charset val="1"/>
    </font>
    <font>
      <sz val="10"/>
      <name val="Times New Roman"/>
      <family val="1"/>
      <charset val="238"/>
    </font>
    <font>
      <sz val="9"/>
      <color rgb="FF000000"/>
      <name val="Verdana"/>
      <family val="2"/>
      <charset val="1"/>
    </font>
    <font>
      <b/>
      <sz val="10"/>
      <name val="Times New Roman"/>
      <family val="1"/>
      <charset val="238"/>
    </font>
    <font>
      <b/>
      <sz val="11"/>
      <color rgb="FF000000"/>
      <name val="Calibri"/>
      <family val="2"/>
      <charset val="1"/>
    </font>
    <font>
      <b/>
      <sz val="9"/>
      <color rgb="FF000000"/>
      <name val="Verdana"/>
      <family val="2"/>
      <charset val="1"/>
    </font>
    <font>
      <b/>
      <sz val="8"/>
      <color rgb="FF000000"/>
      <name val="Verdana"/>
      <family val="2"/>
      <charset val="238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u/>
      <sz val="10"/>
      <color rgb="FF00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Verdana"/>
      <family val="2"/>
      <charset val="1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indexed="8"/>
      <name val="Verdana"/>
      <family val="2"/>
      <charset val="1"/>
    </font>
    <font>
      <b/>
      <sz val="8"/>
      <name val="Verdana"/>
      <family val="2"/>
      <charset val="1"/>
    </font>
    <font>
      <sz val="11"/>
      <color rgb="FF000000"/>
      <name val="Calibri"/>
      <family val="2"/>
      <charset val="1"/>
    </font>
    <font>
      <u/>
      <sz val="10"/>
      <color rgb="FF000000"/>
      <name val="Times New Roman"/>
      <family val="1"/>
      <charset val="238"/>
    </font>
    <font>
      <sz val="9"/>
      <color theme="5"/>
      <name val="Times New Roman"/>
      <family val="1"/>
      <charset val="238"/>
    </font>
    <font>
      <sz val="11"/>
      <color theme="5" tint="0.7999816888943144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969696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0C0C0"/>
      </patternFill>
    </fill>
    <fill>
      <patternFill patternType="solid">
        <fgColor rgb="FF6666FF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6699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3" fillId="0" borderId="0"/>
    <xf numFmtId="0" fontId="24" fillId="0" borderId="0"/>
    <xf numFmtId="43" fontId="27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horizontal="center" vertical="center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165" fontId="9" fillId="5" borderId="0" xfId="0" applyNumberFormat="1" applyFont="1" applyFill="1" applyAlignment="1">
      <alignment horizontal="center" vertical="center"/>
    </xf>
    <xf numFmtId="0" fontId="8" fillId="0" borderId="8" xfId="0" applyFont="1" applyBorder="1" applyAlignment="1">
      <alignment vertical="center"/>
    </xf>
    <xf numFmtId="165" fontId="8" fillId="0" borderId="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right" vertical="center"/>
      <protection locked="0"/>
    </xf>
    <xf numFmtId="168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vertical="center"/>
    </xf>
    <xf numFmtId="0" fontId="10" fillId="7" borderId="0" xfId="0" applyFont="1" applyFill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2" fillId="0" borderId="5" xfId="1" applyFont="1" applyBorder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0" fontId="10" fillId="0" borderId="0" xfId="0" applyFont="1"/>
    <xf numFmtId="0" fontId="22" fillId="2" borderId="5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0" fontId="25" fillId="0" borderId="1" xfId="2" applyNumberFormat="1" applyFont="1" applyBorder="1" applyAlignment="1">
      <alignment horizontal="center" vertical="center" wrapText="1"/>
    </xf>
    <xf numFmtId="4" fontId="26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/>
    </xf>
    <xf numFmtId="1" fontId="8" fillId="1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1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vertical="center"/>
    </xf>
    <xf numFmtId="171" fontId="8" fillId="0" borderId="1" xfId="0" applyNumberFormat="1" applyFont="1" applyBorder="1" applyAlignment="1">
      <alignment horizontal="right" vertical="center"/>
    </xf>
    <xf numFmtId="171" fontId="11" fillId="0" borderId="1" xfId="0" applyNumberFormat="1" applyFont="1" applyBorder="1" applyAlignment="1">
      <alignment horizontal="right" vertical="center"/>
    </xf>
    <xf numFmtId="171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9" fillId="5" borderId="1" xfId="0" applyFont="1" applyFill="1" applyBorder="1" applyAlignment="1">
      <alignment vertical="center"/>
    </xf>
    <xf numFmtId="171" fontId="9" fillId="5" borderId="1" xfId="0" applyNumberFormat="1" applyFont="1" applyFill="1" applyBorder="1" applyAlignment="1">
      <alignment horizontal="right" vertical="center"/>
    </xf>
    <xf numFmtId="165" fontId="8" fillId="13" borderId="1" xfId="0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vertical="center"/>
    </xf>
    <xf numFmtId="165" fontId="9" fillId="5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7" fontId="3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67" fontId="3" fillId="0" borderId="21" xfId="0" applyNumberFormat="1" applyFont="1" applyBorder="1" applyAlignment="1" applyProtection="1">
      <alignment horizontal="center" vertical="center" wrapText="1"/>
      <protection locked="0"/>
    </xf>
    <xf numFmtId="165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7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center" vertical="center" wrapText="1"/>
    </xf>
    <xf numFmtId="165" fontId="11" fillId="6" borderId="21" xfId="0" applyNumberFormat="1" applyFont="1" applyFill="1" applyBorder="1" applyAlignment="1">
      <alignment horizontal="right" vertical="center"/>
    </xf>
    <xf numFmtId="0" fontId="11" fillId="6" borderId="21" xfId="0" applyFont="1" applyFill="1" applyBorder="1" applyAlignment="1">
      <alignment horizontal="center" vertical="center"/>
    </xf>
    <xf numFmtId="165" fontId="11" fillId="6" borderId="21" xfId="0" applyNumberFormat="1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69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43" fontId="8" fillId="10" borderId="1" xfId="3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9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right" vertical="center"/>
    </xf>
    <xf numFmtId="0" fontId="11" fillId="14" borderId="7" xfId="0" applyFont="1" applyFill="1" applyBorder="1" applyAlignment="1">
      <alignment horizontal="left" vertical="center" wrapText="1"/>
    </xf>
    <xf numFmtId="4" fontId="11" fillId="14" borderId="7" xfId="0" applyNumberFormat="1" applyFont="1" applyFill="1" applyBorder="1" applyAlignment="1">
      <alignment horizontal="center" vertical="center" wrapText="1"/>
    </xf>
    <xf numFmtId="165" fontId="11" fillId="14" borderId="7" xfId="0" applyNumberFormat="1" applyFont="1" applyFill="1" applyBorder="1" applyAlignment="1">
      <alignment horizontal="right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vertical="center"/>
    </xf>
    <xf numFmtId="0" fontId="11" fillId="14" borderId="28" xfId="0" applyFont="1" applyFill="1" applyBorder="1" applyAlignment="1">
      <alignment vertical="center"/>
    </xf>
    <xf numFmtId="165" fontId="3" fillId="12" borderId="4" xfId="0" applyNumberFormat="1" applyFont="1" applyFill="1" applyBorder="1" applyAlignment="1">
      <alignment horizontal="right" vertical="center"/>
    </xf>
    <xf numFmtId="165" fontId="3" fillId="12" borderId="27" xfId="0" applyNumberFormat="1" applyFont="1" applyFill="1" applyBorder="1" applyAlignment="1">
      <alignment horizontal="right" vertical="center" wrapText="1"/>
    </xf>
    <xf numFmtId="165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169" fontId="22" fillId="2" borderId="5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16" fontId="4" fillId="0" borderId="16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165" fontId="18" fillId="0" borderId="21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</cellXfs>
  <cellStyles count="4">
    <cellStyle name="Dziesiętny" xfId="3" builtinId="3"/>
    <cellStyle name="Excel Built-in Explanatory Text" xfId="2" xr:uid="{00000000-0005-0000-0000-000001000000}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66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"/>
  <sheetViews>
    <sheetView workbookViewId="0">
      <selection activeCell="H5" sqref="H5:I5"/>
    </sheetView>
  </sheetViews>
  <sheetFormatPr defaultRowHeight="14.5" x14ac:dyDescent="0.35"/>
  <cols>
    <col min="1" max="1" width="8" style="1"/>
    <col min="2" max="2" width="18.1796875" style="1"/>
    <col min="3" max="3" width="21.7265625" style="1"/>
    <col min="4" max="4" width="16.7265625" style="1"/>
    <col min="5" max="5" width="13.1796875" style="1"/>
    <col min="6" max="6" width="16.7265625" style="1"/>
    <col min="7" max="7" width="45.54296875" style="1"/>
    <col min="8" max="8" width="13" style="1"/>
    <col min="9" max="9" width="18.7265625" style="1"/>
    <col min="10" max="1025" width="8" style="1"/>
  </cols>
  <sheetData>
    <row r="1" spans="1:1024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5" customFormat="1" ht="40.4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4"/>
    </row>
    <row r="3" spans="1:1024" ht="30" customHeight="1" x14ac:dyDescent="0.35">
      <c r="A3" s="6">
        <v>1</v>
      </c>
      <c r="B3" s="7" t="s">
        <v>9</v>
      </c>
      <c r="C3" s="6" t="s">
        <v>10</v>
      </c>
      <c r="D3" s="8" t="s">
        <v>11</v>
      </c>
      <c r="E3" s="9" t="s">
        <v>12</v>
      </c>
      <c r="F3" s="8" t="s">
        <v>13</v>
      </c>
      <c r="G3" s="10" t="s">
        <v>14</v>
      </c>
      <c r="H3" s="6">
        <v>35</v>
      </c>
      <c r="I3" s="6">
        <v>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1024" ht="23" x14ac:dyDescent="0.35">
      <c r="A4" s="11">
        <v>2</v>
      </c>
      <c r="B4" s="12" t="s">
        <v>15</v>
      </c>
      <c r="C4" s="12" t="s">
        <v>16</v>
      </c>
      <c r="D4" s="13" t="s">
        <v>17</v>
      </c>
      <c r="E4" s="13">
        <v>2838434</v>
      </c>
      <c r="F4" s="13" t="s">
        <v>18</v>
      </c>
      <c r="G4" s="14" t="s">
        <v>19</v>
      </c>
      <c r="H4" s="14" t="s">
        <v>20</v>
      </c>
      <c r="I4" s="12"/>
      <c r="J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024" ht="23" x14ac:dyDescent="0.35">
      <c r="A5" s="11">
        <v>3</v>
      </c>
      <c r="B5" s="11" t="s">
        <v>21</v>
      </c>
      <c r="C5" s="11" t="s">
        <v>22</v>
      </c>
      <c r="D5" s="11" t="s">
        <v>23</v>
      </c>
      <c r="E5" s="11">
        <v>191330999</v>
      </c>
      <c r="F5" s="11" t="s">
        <v>24</v>
      </c>
      <c r="G5" s="11" t="s">
        <v>25</v>
      </c>
      <c r="H5" s="239">
        <v>53</v>
      </c>
      <c r="I5" s="239">
        <v>252</v>
      </c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024" ht="34.5" x14ac:dyDescent="0.35">
      <c r="A6" s="11">
        <v>4</v>
      </c>
      <c r="B6" s="12" t="s">
        <v>26</v>
      </c>
      <c r="C6" s="11" t="s">
        <v>27</v>
      </c>
      <c r="D6" s="15" t="s">
        <v>28</v>
      </c>
      <c r="E6" s="15">
        <v>192667703</v>
      </c>
      <c r="F6" s="15" t="s">
        <v>29</v>
      </c>
      <c r="G6" s="14" t="s">
        <v>30</v>
      </c>
      <c r="H6" s="11">
        <v>4</v>
      </c>
      <c r="I6" s="1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3"/>
  <sheetViews>
    <sheetView topLeftCell="A22" workbookViewId="0">
      <selection activeCell="C13" sqref="C13"/>
    </sheetView>
  </sheetViews>
  <sheetFormatPr defaultRowHeight="14.5" x14ac:dyDescent="0.35"/>
  <cols>
    <col min="1" max="1" width="15.26953125" style="17"/>
    <col min="2" max="2" width="22.26953125" style="17"/>
    <col min="3" max="3" width="10.54296875" style="17"/>
    <col min="4" max="4" width="13.1796875" style="17"/>
    <col min="5" max="5" width="13.7265625" style="17"/>
    <col min="6" max="6" width="9.81640625" style="17"/>
    <col min="7" max="1025" width="8" style="17"/>
  </cols>
  <sheetData>
    <row r="1" spans="1:1024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9" customFormat="1" ht="20.25" customHeight="1" x14ac:dyDescent="0.25">
      <c r="A2" s="240" t="s">
        <v>31</v>
      </c>
      <c r="B2" s="240" t="s">
        <v>32</v>
      </c>
      <c r="C2" s="241" t="s">
        <v>33</v>
      </c>
      <c r="D2" s="242" t="s">
        <v>34</v>
      </c>
      <c r="E2" s="242"/>
      <c r="F2" s="242"/>
    </row>
    <row r="3" spans="1:1024" ht="35.5" x14ac:dyDescent="0.35">
      <c r="A3" s="240"/>
      <c r="B3" s="240"/>
      <c r="C3" s="241"/>
      <c r="D3" s="2" t="s">
        <v>35</v>
      </c>
      <c r="E3" s="20" t="s">
        <v>36</v>
      </c>
      <c r="F3" s="21" t="s">
        <v>37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5" customFormat="1" ht="11.5" x14ac:dyDescent="0.25">
      <c r="A4" s="13" t="s">
        <v>38</v>
      </c>
      <c r="B4" s="22" t="s">
        <v>39</v>
      </c>
      <c r="C4" s="23">
        <v>478</v>
      </c>
      <c r="D4" s="13"/>
      <c r="E4" s="24">
        <v>433</v>
      </c>
      <c r="F4" s="15">
        <v>45</v>
      </c>
    </row>
    <row r="5" spans="1:1024" s="25" customFormat="1" ht="24.65" customHeight="1" x14ac:dyDescent="0.25">
      <c r="A5" s="13" t="s">
        <v>40</v>
      </c>
      <c r="B5" s="22" t="s">
        <v>41</v>
      </c>
      <c r="C5" s="23">
        <v>293</v>
      </c>
      <c r="D5" s="13"/>
      <c r="E5" s="24">
        <v>293</v>
      </c>
      <c r="F5" s="15"/>
    </row>
    <row r="6" spans="1:1024" s="25" customFormat="1" ht="11.5" x14ac:dyDescent="0.25">
      <c r="A6" s="13" t="s">
        <v>42</v>
      </c>
      <c r="B6" s="22" t="s">
        <v>43</v>
      </c>
      <c r="C6" s="23">
        <v>325</v>
      </c>
      <c r="D6" s="13"/>
      <c r="E6" s="24"/>
      <c r="F6" s="15">
        <v>325</v>
      </c>
    </row>
    <row r="7" spans="1:1024" s="25" customFormat="1" ht="11.5" x14ac:dyDescent="0.25">
      <c r="A7" s="13" t="s">
        <v>44</v>
      </c>
      <c r="B7" s="22" t="s">
        <v>45</v>
      </c>
      <c r="C7" s="23">
        <v>298</v>
      </c>
      <c r="D7" s="13"/>
      <c r="E7" s="24">
        <v>298</v>
      </c>
      <c r="F7" s="15"/>
    </row>
    <row r="8" spans="1:1024" s="25" customFormat="1" ht="11.5" x14ac:dyDescent="0.25">
      <c r="A8" s="13" t="s">
        <v>46</v>
      </c>
      <c r="B8" s="22" t="s">
        <v>47</v>
      </c>
      <c r="C8" s="23">
        <v>297</v>
      </c>
      <c r="D8" s="13"/>
      <c r="E8" s="24">
        <v>297</v>
      </c>
      <c r="F8" s="15"/>
    </row>
    <row r="9" spans="1:1024" s="25" customFormat="1" ht="11.5" x14ac:dyDescent="0.25">
      <c r="A9" s="13" t="s">
        <v>48</v>
      </c>
      <c r="B9" s="22" t="s">
        <v>49</v>
      </c>
      <c r="C9" s="23">
        <v>236</v>
      </c>
      <c r="D9" s="13"/>
      <c r="E9" s="24">
        <v>236</v>
      </c>
      <c r="F9" s="15"/>
    </row>
    <row r="10" spans="1:1024" s="25" customFormat="1" ht="11.5" x14ac:dyDescent="0.25">
      <c r="A10" s="13" t="s">
        <v>50</v>
      </c>
      <c r="B10" s="22" t="s">
        <v>51</v>
      </c>
      <c r="C10" s="23">
        <v>900</v>
      </c>
      <c r="D10" s="13"/>
      <c r="E10" s="24">
        <v>400</v>
      </c>
      <c r="F10" s="15">
        <v>500</v>
      </c>
    </row>
    <row r="11" spans="1:1024" s="25" customFormat="1" ht="11.5" x14ac:dyDescent="0.25">
      <c r="A11" s="13" t="s">
        <v>52</v>
      </c>
      <c r="B11" s="22" t="s">
        <v>53</v>
      </c>
      <c r="C11" s="23">
        <v>604</v>
      </c>
      <c r="D11" s="13"/>
      <c r="E11" s="24">
        <v>269</v>
      </c>
      <c r="F11" s="15">
        <v>335</v>
      </c>
    </row>
    <row r="12" spans="1:1024" s="25" customFormat="1" ht="11.5" x14ac:dyDescent="0.25">
      <c r="A12" s="13" t="s">
        <v>54</v>
      </c>
      <c r="B12" s="22" t="s">
        <v>55</v>
      </c>
      <c r="C12" s="23">
        <v>118</v>
      </c>
      <c r="D12" s="13"/>
      <c r="E12" s="24"/>
      <c r="F12" s="15">
        <v>118</v>
      </c>
    </row>
    <row r="13" spans="1:1024" s="25" customFormat="1" ht="11.5" x14ac:dyDescent="0.25">
      <c r="A13" s="13" t="s">
        <v>56</v>
      </c>
      <c r="B13" s="22" t="s">
        <v>57</v>
      </c>
      <c r="C13" s="23">
        <v>536</v>
      </c>
      <c r="D13" s="13"/>
      <c r="E13" s="24"/>
      <c r="F13" s="15">
        <v>395</v>
      </c>
    </row>
    <row r="14" spans="1:1024" s="25" customFormat="1" ht="11.5" x14ac:dyDescent="0.25">
      <c r="A14" s="13" t="s">
        <v>58</v>
      </c>
      <c r="B14" s="22" t="s">
        <v>59</v>
      </c>
      <c r="C14" s="23">
        <v>268</v>
      </c>
      <c r="D14" s="13"/>
      <c r="E14" s="24">
        <v>60</v>
      </c>
      <c r="F14" s="15">
        <v>208</v>
      </c>
    </row>
    <row r="15" spans="1:1024" s="25" customFormat="1" ht="11.5" x14ac:dyDescent="0.25">
      <c r="A15" s="13" t="s">
        <v>60</v>
      </c>
      <c r="B15" s="22" t="s">
        <v>61</v>
      </c>
      <c r="C15" s="23">
        <v>249</v>
      </c>
      <c r="D15" s="13"/>
      <c r="E15" s="24">
        <v>249</v>
      </c>
      <c r="F15" s="15"/>
    </row>
    <row r="16" spans="1:1024" s="25" customFormat="1" ht="11.5" x14ac:dyDescent="0.25">
      <c r="A16" s="13" t="s">
        <v>62</v>
      </c>
      <c r="B16" s="22" t="s">
        <v>63</v>
      </c>
      <c r="C16" s="23">
        <v>98</v>
      </c>
      <c r="D16" s="13"/>
      <c r="E16" s="24"/>
      <c r="F16" s="15">
        <v>98</v>
      </c>
    </row>
    <row r="17" spans="1:6" s="25" customFormat="1" ht="11.5" x14ac:dyDescent="0.25">
      <c r="A17" s="13" t="s">
        <v>64</v>
      </c>
      <c r="B17" s="22" t="s">
        <v>65</v>
      </c>
      <c r="C17" s="23">
        <v>323</v>
      </c>
      <c r="D17" s="13"/>
      <c r="E17" s="24"/>
      <c r="F17" s="15">
        <v>323</v>
      </c>
    </row>
    <row r="18" spans="1:6" s="25" customFormat="1" ht="11.5" x14ac:dyDescent="0.25">
      <c r="A18" s="13" t="s">
        <v>66</v>
      </c>
      <c r="B18" s="22" t="s">
        <v>67</v>
      </c>
      <c r="C18" s="23">
        <v>198</v>
      </c>
      <c r="D18" s="13"/>
      <c r="E18" s="24">
        <v>98</v>
      </c>
      <c r="F18" s="15">
        <v>100</v>
      </c>
    </row>
    <row r="19" spans="1:6" s="25" customFormat="1" ht="11.5" x14ac:dyDescent="0.25">
      <c r="A19" s="13" t="s">
        <v>68</v>
      </c>
      <c r="B19" s="22" t="s">
        <v>69</v>
      </c>
      <c r="C19" s="23">
        <v>345</v>
      </c>
      <c r="D19" s="13"/>
      <c r="E19" s="24"/>
      <c r="F19" s="15">
        <v>345</v>
      </c>
    </row>
    <row r="20" spans="1:6" s="25" customFormat="1" ht="11.5" x14ac:dyDescent="0.25">
      <c r="A20" s="13" t="s">
        <v>70</v>
      </c>
      <c r="B20" s="22" t="s">
        <v>71</v>
      </c>
      <c r="C20" s="23">
        <v>73</v>
      </c>
      <c r="D20" s="13"/>
      <c r="E20" s="24"/>
      <c r="F20" s="15">
        <v>73</v>
      </c>
    </row>
    <row r="21" spans="1:6" s="25" customFormat="1" ht="11.5" x14ac:dyDescent="0.25">
      <c r="A21" s="13" t="s">
        <v>72</v>
      </c>
      <c r="B21" s="22" t="s">
        <v>73</v>
      </c>
      <c r="C21" s="23">
        <v>90</v>
      </c>
      <c r="D21" s="13"/>
      <c r="E21" s="24"/>
      <c r="F21" s="15">
        <v>90</v>
      </c>
    </row>
    <row r="22" spans="1:6" s="25" customFormat="1" ht="11.5" x14ac:dyDescent="0.25">
      <c r="A22" s="13" t="s">
        <v>74</v>
      </c>
      <c r="B22" s="22" t="s">
        <v>75</v>
      </c>
      <c r="C22" s="23">
        <v>871</v>
      </c>
      <c r="D22" s="13"/>
      <c r="E22" s="24"/>
      <c r="F22" s="15">
        <v>871</v>
      </c>
    </row>
    <row r="23" spans="1:6" s="25" customFormat="1" ht="11.5" x14ac:dyDescent="0.25">
      <c r="A23" s="13" t="s">
        <v>76</v>
      </c>
      <c r="B23" s="22" t="s">
        <v>77</v>
      </c>
      <c r="C23" s="23">
        <v>56</v>
      </c>
      <c r="D23" s="13"/>
      <c r="E23" s="24"/>
      <c r="F23" s="15">
        <v>56</v>
      </c>
    </row>
    <row r="24" spans="1:6" s="25" customFormat="1" ht="11.5" x14ac:dyDescent="0.25">
      <c r="A24" s="13" t="s">
        <v>78</v>
      </c>
      <c r="B24" s="22" t="s">
        <v>79</v>
      </c>
      <c r="C24" s="23">
        <v>781</v>
      </c>
      <c r="D24" s="13"/>
      <c r="E24" s="24">
        <v>400</v>
      </c>
      <c r="F24" s="15">
        <v>381</v>
      </c>
    </row>
    <row r="25" spans="1:6" s="25" customFormat="1" ht="11.5" x14ac:dyDescent="0.25">
      <c r="A25" s="13" t="s">
        <v>80</v>
      </c>
      <c r="B25" s="22" t="s">
        <v>81</v>
      </c>
      <c r="C25" s="23">
        <v>1202</v>
      </c>
      <c r="D25" s="13"/>
      <c r="E25" s="24">
        <v>1202</v>
      </c>
      <c r="F25" s="15"/>
    </row>
    <row r="26" spans="1:6" s="25" customFormat="1" ht="11.5" x14ac:dyDescent="0.25">
      <c r="A26" s="13" t="s">
        <v>82</v>
      </c>
      <c r="B26" s="22" t="s">
        <v>83</v>
      </c>
      <c r="C26" s="23">
        <v>1569</v>
      </c>
      <c r="D26" s="13"/>
      <c r="E26" s="24">
        <v>1376</v>
      </c>
      <c r="F26" s="15">
        <v>193</v>
      </c>
    </row>
    <row r="27" spans="1:6" s="25" customFormat="1" ht="11.5" x14ac:dyDescent="0.25">
      <c r="A27" s="13" t="s">
        <v>84</v>
      </c>
      <c r="B27" s="22" t="s">
        <v>85</v>
      </c>
      <c r="C27" s="23">
        <v>580</v>
      </c>
      <c r="D27" s="13"/>
      <c r="E27" s="24">
        <v>580</v>
      </c>
      <c r="F27" s="15"/>
    </row>
    <row r="28" spans="1:6" s="25" customFormat="1" ht="11.5" x14ac:dyDescent="0.25">
      <c r="A28" s="13" t="s">
        <v>86</v>
      </c>
      <c r="B28" s="22" t="s">
        <v>87</v>
      </c>
      <c r="C28" s="23">
        <v>323</v>
      </c>
      <c r="D28" s="13"/>
      <c r="E28" s="24">
        <v>323</v>
      </c>
      <c r="F28" s="15"/>
    </row>
    <row r="29" spans="1:6" s="25" customFormat="1" ht="11.5" x14ac:dyDescent="0.25">
      <c r="A29" s="13" t="s">
        <v>88</v>
      </c>
      <c r="B29" s="22" t="s">
        <v>89</v>
      </c>
      <c r="C29" s="23">
        <v>171</v>
      </c>
      <c r="D29" s="13"/>
      <c r="E29" s="24">
        <v>171</v>
      </c>
      <c r="F29" s="15"/>
    </row>
    <row r="30" spans="1:6" x14ac:dyDescent="0.35">
      <c r="A30" s="13" t="s">
        <v>90</v>
      </c>
      <c r="B30" s="22" t="s">
        <v>91</v>
      </c>
      <c r="C30" s="23">
        <v>348</v>
      </c>
      <c r="D30" s="13"/>
      <c r="E30" s="24">
        <v>348</v>
      </c>
      <c r="F30" s="26"/>
    </row>
    <row r="31" spans="1:6" x14ac:dyDescent="0.35">
      <c r="A31" s="13" t="s">
        <v>92</v>
      </c>
      <c r="B31" s="22" t="s">
        <v>93</v>
      </c>
      <c r="C31" s="23">
        <v>60</v>
      </c>
      <c r="D31" s="13"/>
      <c r="E31" s="24">
        <v>60</v>
      </c>
      <c r="F31" s="26"/>
    </row>
    <row r="32" spans="1:6" x14ac:dyDescent="0.35">
      <c r="A32" s="13" t="s">
        <v>94</v>
      </c>
      <c r="B32" s="22" t="s">
        <v>95</v>
      </c>
      <c r="C32" s="23">
        <v>118</v>
      </c>
      <c r="D32" s="13"/>
      <c r="E32" s="24"/>
      <c r="F32" s="26">
        <v>118</v>
      </c>
    </row>
    <row r="33" spans="1:6" x14ac:dyDescent="0.35">
      <c r="A33" s="27"/>
      <c r="B33" s="28" t="s">
        <v>96</v>
      </c>
      <c r="C33" s="29">
        <f>C32+C31+C30+C29+C28+C27+C26+C25+C24+C23+C22+C21+C20+C19+C18+C17+C16+C15+C14+C13+C12+C11+C10+C9+C8+C7+C6+C5+C4</f>
        <v>11808</v>
      </c>
      <c r="D33" s="30"/>
      <c r="E33" s="27"/>
      <c r="F33" s="27"/>
    </row>
  </sheetData>
  <mergeCells count="4">
    <mergeCell ref="A2:A3"/>
    <mergeCell ref="B2:B3"/>
    <mergeCell ref="C2:C3"/>
    <mergeCell ref="D2:F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8"/>
  <sheetViews>
    <sheetView topLeftCell="B1" zoomScale="90" zoomScaleNormal="90" workbookViewId="0">
      <selection activeCell="D4" sqref="D4"/>
    </sheetView>
  </sheetViews>
  <sheetFormatPr defaultRowHeight="14.5" x14ac:dyDescent="0.35"/>
  <cols>
    <col min="1" max="1" width="8" style="27"/>
    <col min="2" max="2" width="25.1796875" style="27"/>
    <col min="3" max="3" width="18.54296875" style="27"/>
    <col min="4" max="4" width="19.7265625" style="27"/>
    <col min="5" max="5" width="42.453125" style="27"/>
    <col min="6" max="6" width="15.26953125" style="27"/>
    <col min="7" max="7" width="16.26953125" style="27" customWidth="1"/>
    <col min="8" max="8" width="19.26953125" style="27"/>
    <col min="9" max="9" width="13.81640625" style="27" customWidth="1"/>
    <col min="10" max="10" width="14.54296875" style="27" customWidth="1"/>
    <col min="11" max="11" width="15.54296875" style="27" customWidth="1"/>
    <col min="12" max="1026" width="8" style="27"/>
  </cols>
  <sheetData>
    <row r="1" spans="1:18" s="31" customFormat="1" x14ac:dyDescent="0.35"/>
    <row r="2" spans="1:18" s="34" customFormat="1" ht="73" customHeight="1" x14ac:dyDescent="0.35">
      <c r="A2" s="18" t="s">
        <v>97</v>
      </c>
      <c r="B2" s="32" t="s">
        <v>98</v>
      </c>
      <c r="C2" s="2" t="s">
        <v>99</v>
      </c>
      <c r="D2" s="33" t="s">
        <v>100</v>
      </c>
      <c r="E2" s="33" t="s">
        <v>101</v>
      </c>
      <c r="F2" s="33" t="s">
        <v>102</v>
      </c>
      <c r="G2" s="33" t="s">
        <v>418</v>
      </c>
      <c r="H2" s="33" t="s">
        <v>103</v>
      </c>
      <c r="I2" s="125" t="s">
        <v>289</v>
      </c>
      <c r="J2" s="125" t="s">
        <v>290</v>
      </c>
      <c r="K2" s="125" t="s">
        <v>291</v>
      </c>
    </row>
    <row r="3" spans="1:18" s="38" customFormat="1" ht="23.15" customHeight="1" x14ac:dyDescent="0.35">
      <c r="A3" s="35">
        <v>1</v>
      </c>
      <c r="B3" s="11" t="s">
        <v>104</v>
      </c>
      <c r="C3" s="36">
        <v>64917915.090000004</v>
      </c>
      <c r="D3" s="37">
        <v>15292266.49</v>
      </c>
      <c r="E3" s="36">
        <v>546597.36</v>
      </c>
      <c r="F3" s="36">
        <v>387414.62</v>
      </c>
      <c r="G3" s="36">
        <v>9235508.6600000001</v>
      </c>
      <c r="H3" s="36">
        <v>0</v>
      </c>
      <c r="I3" s="124"/>
      <c r="J3" s="124"/>
      <c r="K3" s="124"/>
      <c r="L3" s="34"/>
      <c r="M3" s="34"/>
      <c r="N3" s="34"/>
      <c r="O3" s="34"/>
      <c r="P3" s="34"/>
      <c r="Q3" s="34"/>
      <c r="R3" s="34"/>
    </row>
    <row r="4" spans="1:18" x14ac:dyDescent="0.35">
      <c r="A4" s="35">
        <v>2</v>
      </c>
      <c r="B4" s="11" t="s">
        <v>21</v>
      </c>
      <c r="C4" s="238">
        <v>10748021.99</v>
      </c>
      <c r="D4" s="238">
        <v>148822.70000000001</v>
      </c>
      <c r="E4" s="238">
        <v>88851.08</v>
      </c>
      <c r="F4" s="238">
        <v>1084677.57</v>
      </c>
      <c r="G4" s="238"/>
      <c r="H4" s="238">
        <v>80733.710000000006</v>
      </c>
      <c r="I4" s="126"/>
      <c r="J4" s="126"/>
      <c r="K4" s="126"/>
    </row>
    <row r="5" spans="1:18" ht="23" x14ac:dyDescent="0.35">
      <c r="A5" s="35">
        <v>3</v>
      </c>
      <c r="B5" s="11" t="s">
        <v>26</v>
      </c>
      <c r="C5" s="36" t="s">
        <v>105</v>
      </c>
      <c r="D5" s="36" t="s">
        <v>105</v>
      </c>
      <c r="E5" s="37" t="s">
        <v>106</v>
      </c>
      <c r="F5" s="36">
        <v>145634.97</v>
      </c>
      <c r="G5" s="36"/>
      <c r="H5" s="36">
        <v>318152.59000000003</v>
      </c>
      <c r="I5" s="126"/>
      <c r="J5" s="126"/>
      <c r="K5" s="126"/>
    </row>
    <row r="6" spans="1:18" ht="23" x14ac:dyDescent="0.35">
      <c r="A6" s="35">
        <v>4</v>
      </c>
      <c r="B6" s="39" t="s">
        <v>15</v>
      </c>
      <c r="C6" s="40" t="s">
        <v>105</v>
      </c>
      <c r="D6" s="40" t="s">
        <v>105</v>
      </c>
      <c r="E6" s="40"/>
      <c r="F6" s="40" t="s">
        <v>105</v>
      </c>
      <c r="G6" s="40"/>
      <c r="H6" s="40" t="s">
        <v>105</v>
      </c>
      <c r="I6" s="126"/>
      <c r="J6" s="126"/>
      <c r="K6" s="126"/>
    </row>
    <row r="7" spans="1:18" x14ac:dyDescent="0.35">
      <c r="A7" s="91"/>
      <c r="B7" s="148"/>
      <c r="C7" s="149"/>
      <c r="D7" s="149"/>
      <c r="E7" s="149"/>
      <c r="F7" s="150"/>
      <c r="G7" s="150"/>
      <c r="H7" s="149"/>
      <c r="I7" s="151"/>
      <c r="J7" s="151"/>
      <c r="K7" s="151"/>
    </row>
    <row r="8" spans="1:18" x14ac:dyDescent="0.35">
      <c r="B8" s="41" t="s">
        <v>107</v>
      </c>
      <c r="C8" s="42">
        <f>SUM(C3:C6)</f>
        <v>75665937.079999998</v>
      </c>
      <c r="D8" s="42">
        <f>SUM(D3:D6)</f>
        <v>15441089.189999999</v>
      </c>
      <c r="E8" s="42">
        <f>SUM(E3:E6)</f>
        <v>635448.43999999994</v>
      </c>
      <c r="F8" s="42">
        <f>SUM(F3:F6)</f>
        <v>1617727.16</v>
      </c>
      <c r="G8" s="42">
        <f>G3</f>
        <v>9235508.6600000001</v>
      </c>
      <c r="H8" s="42">
        <f>SUM(H3:H6)</f>
        <v>398886.30000000005</v>
      </c>
    </row>
  </sheetData>
  <pageMargins left="0.7" right="0.7" top="0.75" bottom="0.75" header="0.51180555555555496" footer="0.51180555555555496"/>
  <pageSetup paperSize="9" firstPageNumber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3"/>
  <sheetViews>
    <sheetView workbookViewId="0">
      <selection activeCell="F18" sqref="F18"/>
    </sheetView>
  </sheetViews>
  <sheetFormatPr defaultRowHeight="14.5" x14ac:dyDescent="0.35"/>
  <cols>
    <col min="1" max="1" width="38.1796875" style="31"/>
    <col min="2" max="2" width="13" style="31"/>
    <col min="3" max="3" width="10.54296875" style="31"/>
    <col min="4" max="4" width="8" style="31"/>
    <col min="5" max="5" width="16.7265625" style="31"/>
    <col min="6" max="1025" width="8" style="31"/>
  </cols>
  <sheetData>
    <row r="1" spans="1:1024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x14ac:dyDescent="0.35">
      <c r="A3" s="245" t="s">
        <v>108</v>
      </c>
      <c r="B3" s="245"/>
      <c r="C3" s="245"/>
      <c r="D3" s="245"/>
      <c r="E3" s="24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46" customFormat="1" ht="39" x14ac:dyDescent="0.35">
      <c r="A4" s="43" t="s">
        <v>109</v>
      </c>
      <c r="B4" s="43" t="s">
        <v>110</v>
      </c>
      <c r="C4" s="44" t="s">
        <v>111</v>
      </c>
      <c r="D4" s="45" t="s">
        <v>112</v>
      </c>
      <c r="E4" s="43" t="s">
        <v>113</v>
      </c>
    </row>
    <row r="5" spans="1:1024" s="51" customFormat="1" ht="13" x14ac:dyDescent="0.35">
      <c r="A5" s="47" t="s">
        <v>114</v>
      </c>
      <c r="B5" s="48" t="s">
        <v>115</v>
      </c>
      <c r="C5" s="48">
        <v>2012</v>
      </c>
      <c r="D5" s="49">
        <v>1</v>
      </c>
      <c r="E5" s="50">
        <v>260.27</v>
      </c>
    </row>
    <row r="6" spans="1:1024" x14ac:dyDescent="0.35">
      <c r="A6" s="52" t="s">
        <v>395</v>
      </c>
      <c r="B6" s="48" t="s">
        <v>116</v>
      </c>
      <c r="C6" s="48">
        <v>2013</v>
      </c>
      <c r="D6" s="49">
        <v>1</v>
      </c>
      <c r="E6" s="50">
        <v>2045</v>
      </c>
    </row>
    <row r="7" spans="1:1024" x14ac:dyDescent="0.35">
      <c r="A7" s="52" t="s">
        <v>396</v>
      </c>
      <c r="B7" s="48" t="s">
        <v>117</v>
      </c>
      <c r="C7" s="48">
        <v>2013</v>
      </c>
      <c r="D7" s="49">
        <v>1</v>
      </c>
      <c r="E7" s="50">
        <v>578.22</v>
      </c>
    </row>
    <row r="8" spans="1:1024" x14ac:dyDescent="0.35">
      <c r="A8" s="52" t="s">
        <v>118</v>
      </c>
      <c r="B8" s="48" t="s">
        <v>119</v>
      </c>
      <c r="C8" s="48">
        <v>2014</v>
      </c>
      <c r="D8" s="49">
        <v>1</v>
      </c>
      <c r="E8" s="50">
        <v>468.42</v>
      </c>
    </row>
    <row r="9" spans="1:1024" x14ac:dyDescent="0.35">
      <c r="A9" s="52" t="s">
        <v>118</v>
      </c>
      <c r="B9" s="48" t="s">
        <v>120</v>
      </c>
      <c r="C9" s="48">
        <v>2014</v>
      </c>
      <c r="D9" s="49">
        <v>1</v>
      </c>
      <c r="E9" s="50">
        <v>468.42</v>
      </c>
    </row>
    <row r="10" spans="1:1024" x14ac:dyDescent="0.35">
      <c r="A10" s="52" t="s">
        <v>397</v>
      </c>
      <c r="B10" s="48" t="s">
        <v>121</v>
      </c>
      <c r="C10" s="48">
        <v>2014</v>
      </c>
      <c r="D10" s="49">
        <v>1</v>
      </c>
      <c r="E10" s="50">
        <v>659</v>
      </c>
    </row>
    <row r="11" spans="1:1024" x14ac:dyDescent="0.35">
      <c r="A11" s="52" t="s">
        <v>395</v>
      </c>
      <c r="B11" s="48" t="s">
        <v>122</v>
      </c>
      <c r="C11" s="48">
        <v>2015</v>
      </c>
      <c r="D11" s="49">
        <v>1</v>
      </c>
      <c r="E11" s="50">
        <v>2498</v>
      </c>
    </row>
    <row r="12" spans="1:1024" x14ac:dyDescent="0.35">
      <c r="A12" s="52" t="s">
        <v>395</v>
      </c>
      <c r="B12" s="48" t="s">
        <v>123</v>
      </c>
      <c r="C12" s="48">
        <v>2015</v>
      </c>
      <c r="D12" s="49">
        <v>1</v>
      </c>
      <c r="E12" s="50">
        <v>1966</v>
      </c>
    </row>
    <row r="13" spans="1:1024" x14ac:dyDescent="0.35">
      <c r="A13" s="52" t="s">
        <v>395</v>
      </c>
      <c r="B13" s="48" t="s">
        <v>124</v>
      </c>
      <c r="C13" s="48">
        <v>2015</v>
      </c>
      <c r="D13" s="49">
        <v>1</v>
      </c>
      <c r="E13" s="50">
        <v>1832</v>
      </c>
    </row>
    <row r="14" spans="1:1024" x14ac:dyDescent="0.35">
      <c r="A14" s="52" t="s">
        <v>395</v>
      </c>
      <c r="B14" s="48" t="s">
        <v>125</v>
      </c>
      <c r="C14" s="48">
        <v>2015</v>
      </c>
      <c r="D14" s="49">
        <v>1</v>
      </c>
      <c r="E14" s="50">
        <v>3063</v>
      </c>
    </row>
    <row r="15" spans="1:1024" x14ac:dyDescent="0.35">
      <c r="A15" s="52" t="s">
        <v>395</v>
      </c>
      <c r="B15" s="48" t="s">
        <v>126</v>
      </c>
      <c r="C15" s="48">
        <v>2015</v>
      </c>
      <c r="D15" s="49">
        <v>1</v>
      </c>
      <c r="E15" s="50">
        <v>3069.94</v>
      </c>
    </row>
    <row r="16" spans="1:1024" x14ac:dyDescent="0.35">
      <c r="A16" s="52" t="s">
        <v>398</v>
      </c>
      <c r="B16" s="48" t="s">
        <v>127</v>
      </c>
      <c r="C16" s="48">
        <v>2015</v>
      </c>
      <c r="D16" s="49">
        <v>1</v>
      </c>
      <c r="E16" s="50">
        <v>228.6</v>
      </c>
    </row>
    <row r="17" spans="1:5" x14ac:dyDescent="0.35">
      <c r="A17" s="52" t="s">
        <v>399</v>
      </c>
      <c r="B17" s="48" t="s">
        <v>128</v>
      </c>
      <c r="C17" s="48">
        <v>2016</v>
      </c>
      <c r="D17" s="53">
        <v>1</v>
      </c>
      <c r="E17" s="54">
        <v>454.01</v>
      </c>
    </row>
    <row r="18" spans="1:5" x14ac:dyDescent="0.35">
      <c r="A18" s="52" t="s">
        <v>400</v>
      </c>
      <c r="B18" s="48"/>
      <c r="C18" s="55">
        <v>2022</v>
      </c>
      <c r="D18" s="53">
        <v>2</v>
      </c>
      <c r="E18" s="54">
        <v>7134</v>
      </c>
    </row>
    <row r="19" spans="1:5" x14ac:dyDescent="0.35">
      <c r="A19" s="52" t="s">
        <v>401</v>
      </c>
      <c r="B19" s="48"/>
      <c r="C19" s="55">
        <v>2022</v>
      </c>
      <c r="D19" s="53">
        <v>2</v>
      </c>
      <c r="E19" s="54">
        <v>1230</v>
      </c>
    </row>
    <row r="20" spans="1:5" x14ac:dyDescent="0.35">
      <c r="A20" s="52" t="s">
        <v>387</v>
      </c>
      <c r="B20" s="48"/>
      <c r="C20" s="55">
        <v>2022</v>
      </c>
      <c r="D20" s="53">
        <v>1</v>
      </c>
      <c r="E20" s="54">
        <v>11193</v>
      </c>
    </row>
    <row r="21" spans="1:5" x14ac:dyDescent="0.35">
      <c r="A21" s="52" t="s">
        <v>388</v>
      </c>
      <c r="B21" s="48"/>
      <c r="C21" s="55">
        <v>2022</v>
      </c>
      <c r="D21" s="53">
        <v>1</v>
      </c>
      <c r="E21" s="54">
        <v>3690</v>
      </c>
    </row>
    <row r="22" spans="1:5" x14ac:dyDescent="0.35">
      <c r="A22" s="52" t="s">
        <v>389</v>
      </c>
      <c r="B22" s="48"/>
      <c r="C22" s="55">
        <v>2022</v>
      </c>
      <c r="D22" s="53">
        <v>5</v>
      </c>
      <c r="E22" s="54">
        <v>27675</v>
      </c>
    </row>
    <row r="23" spans="1:5" x14ac:dyDescent="0.35">
      <c r="A23" s="52" t="s">
        <v>402</v>
      </c>
      <c r="B23" s="48"/>
      <c r="C23" s="55">
        <v>2022</v>
      </c>
      <c r="D23" s="53">
        <v>1</v>
      </c>
      <c r="E23" s="54">
        <v>14022</v>
      </c>
    </row>
    <row r="24" spans="1:5" x14ac:dyDescent="0.35">
      <c r="A24" s="52" t="s">
        <v>395</v>
      </c>
      <c r="B24" s="48" t="s">
        <v>129</v>
      </c>
      <c r="C24" s="55">
        <v>2016</v>
      </c>
      <c r="D24" s="49">
        <v>1</v>
      </c>
      <c r="E24" s="50">
        <v>2797.85</v>
      </c>
    </row>
    <row r="25" spans="1:5" ht="20.25" customHeight="1" x14ac:dyDescent="0.35">
      <c r="A25" s="56"/>
      <c r="B25" s="56"/>
      <c r="C25" s="56"/>
      <c r="D25" s="57" t="s">
        <v>130</v>
      </c>
      <c r="E25" s="58">
        <f>SUM(E5:E24)</f>
        <v>85332.73000000001</v>
      </c>
    </row>
    <row r="26" spans="1:5" x14ac:dyDescent="0.35">
      <c r="A26"/>
      <c r="B26"/>
      <c r="C26"/>
      <c r="D26"/>
      <c r="E26"/>
    </row>
    <row r="27" spans="1:5" x14ac:dyDescent="0.35">
      <c r="A27" s="245" t="s">
        <v>15</v>
      </c>
      <c r="B27" s="245"/>
      <c r="C27" s="245"/>
      <c r="D27" s="245"/>
      <c r="E27" s="245"/>
    </row>
    <row r="28" spans="1:5" ht="39" x14ac:dyDescent="0.35">
      <c r="A28" s="43" t="s">
        <v>109</v>
      </c>
      <c r="B28" s="43" t="s">
        <v>110</v>
      </c>
      <c r="C28" s="44" t="s">
        <v>111</v>
      </c>
      <c r="D28" s="45" t="s">
        <v>112</v>
      </c>
      <c r="E28" s="43" t="s">
        <v>113</v>
      </c>
    </row>
    <row r="29" spans="1:5" x14ac:dyDescent="0.35">
      <c r="A29" s="59" t="s">
        <v>131</v>
      </c>
      <c r="B29" s="53" t="s">
        <v>132</v>
      </c>
      <c r="C29" s="53" t="s">
        <v>133</v>
      </c>
      <c r="D29" s="53">
        <v>1</v>
      </c>
      <c r="E29" s="60">
        <v>1950</v>
      </c>
    </row>
    <row r="30" spans="1:5" x14ac:dyDescent="0.35">
      <c r="A30" s="59" t="s">
        <v>134</v>
      </c>
      <c r="B30" s="53"/>
      <c r="C30" s="53">
        <v>2019</v>
      </c>
      <c r="D30" s="53">
        <v>2</v>
      </c>
      <c r="E30" s="60">
        <v>6900</v>
      </c>
    </row>
    <row r="31" spans="1:5" x14ac:dyDescent="0.35">
      <c r="A31" s="61" t="s">
        <v>135</v>
      </c>
      <c r="B31" s="49" t="s">
        <v>136</v>
      </c>
      <c r="C31" s="49" t="s">
        <v>137</v>
      </c>
      <c r="D31" s="49">
        <v>1</v>
      </c>
      <c r="E31" s="62">
        <v>3400</v>
      </c>
    </row>
    <row r="32" spans="1:5" x14ac:dyDescent="0.35">
      <c r="A32" s="63"/>
      <c r="B32" s="63"/>
      <c r="C32" s="63"/>
      <c r="D32" s="64" t="s">
        <v>138</v>
      </c>
      <c r="E32" s="58">
        <v>12250</v>
      </c>
    </row>
    <row r="33" spans="1:5" x14ac:dyDescent="0.35">
      <c r="A33"/>
      <c r="B33"/>
      <c r="C33"/>
      <c r="D33"/>
      <c r="E33"/>
    </row>
    <row r="34" spans="1:5" x14ac:dyDescent="0.35">
      <c r="A34" s="246" t="s">
        <v>21</v>
      </c>
      <c r="B34" s="246"/>
      <c r="C34" s="246"/>
      <c r="D34" s="246"/>
      <c r="E34" s="246"/>
    </row>
    <row r="35" spans="1:5" ht="39" x14ac:dyDescent="0.35">
      <c r="A35" s="43" t="s">
        <v>109</v>
      </c>
      <c r="B35" s="43" t="s">
        <v>110</v>
      </c>
      <c r="C35" s="44" t="s">
        <v>111</v>
      </c>
      <c r="D35" s="45" t="s">
        <v>112</v>
      </c>
      <c r="E35" s="43" t="s">
        <v>113</v>
      </c>
    </row>
    <row r="36" spans="1:5" x14ac:dyDescent="0.35">
      <c r="A36" s="128" t="s">
        <v>139</v>
      </c>
      <c r="B36" s="134">
        <v>6738</v>
      </c>
      <c r="C36" s="65">
        <v>2018</v>
      </c>
      <c r="D36" s="66">
        <v>1</v>
      </c>
      <c r="E36" s="131">
        <v>2079</v>
      </c>
    </row>
    <row r="37" spans="1:5" x14ac:dyDescent="0.35">
      <c r="A37" s="128" t="s">
        <v>315</v>
      </c>
      <c r="B37" s="138" t="s">
        <v>317</v>
      </c>
      <c r="C37" s="65">
        <v>2021</v>
      </c>
      <c r="D37" s="66">
        <v>1</v>
      </c>
      <c r="E37" s="131">
        <v>2198.9899999999998</v>
      </c>
    </row>
    <row r="38" spans="1:5" x14ac:dyDescent="0.35">
      <c r="A38" s="128" t="s">
        <v>316</v>
      </c>
      <c r="B38" s="138">
        <v>6672</v>
      </c>
      <c r="C38" s="65">
        <v>2017</v>
      </c>
      <c r="D38" s="66">
        <v>1</v>
      </c>
      <c r="E38" s="131">
        <v>3489.99</v>
      </c>
    </row>
    <row r="39" spans="1:5" x14ac:dyDescent="0.35">
      <c r="A39" s="140" t="s">
        <v>318</v>
      </c>
      <c r="B39" s="138" t="s">
        <v>319</v>
      </c>
      <c r="C39" s="65">
        <v>2022</v>
      </c>
      <c r="D39" s="66">
        <v>1</v>
      </c>
      <c r="E39" s="131">
        <v>7100</v>
      </c>
    </row>
    <row r="40" spans="1:5" x14ac:dyDescent="0.35">
      <c r="A40" s="128" t="s">
        <v>320</v>
      </c>
      <c r="B40" s="138" t="s">
        <v>321</v>
      </c>
      <c r="C40" s="65">
        <v>2022</v>
      </c>
      <c r="D40" s="66">
        <v>1</v>
      </c>
      <c r="E40" s="131">
        <v>7000</v>
      </c>
    </row>
    <row r="41" spans="1:5" x14ac:dyDescent="0.35">
      <c r="A41" s="128" t="s">
        <v>322</v>
      </c>
      <c r="B41" s="138" t="s">
        <v>323</v>
      </c>
      <c r="C41" s="65">
        <v>2022</v>
      </c>
      <c r="D41" s="66">
        <v>1</v>
      </c>
      <c r="E41" s="131">
        <v>6400</v>
      </c>
    </row>
    <row r="42" spans="1:5" x14ac:dyDescent="0.35">
      <c r="A42" s="128" t="s">
        <v>324</v>
      </c>
      <c r="B42" s="138" t="s">
        <v>325</v>
      </c>
      <c r="C42" s="65">
        <v>2022</v>
      </c>
      <c r="D42" s="66">
        <v>1</v>
      </c>
      <c r="E42" s="131">
        <v>7777</v>
      </c>
    </row>
    <row r="43" spans="1:5" x14ac:dyDescent="0.35">
      <c r="A43" s="132" t="s">
        <v>326</v>
      </c>
      <c r="B43" s="139" t="s">
        <v>327</v>
      </c>
      <c r="C43" s="67">
        <v>2023</v>
      </c>
      <c r="D43" s="68">
        <v>3</v>
      </c>
      <c r="E43" s="131">
        <v>22005</v>
      </c>
    </row>
    <row r="44" spans="1:5" ht="26" x14ac:dyDescent="0.35">
      <c r="A44" s="128" t="s">
        <v>328</v>
      </c>
      <c r="B44" s="138" t="s">
        <v>329</v>
      </c>
      <c r="C44" s="65">
        <v>2023</v>
      </c>
      <c r="D44" s="66">
        <v>4</v>
      </c>
      <c r="E44" s="133">
        <v>24000</v>
      </c>
    </row>
    <row r="45" spans="1:5" ht="39" x14ac:dyDescent="0.35">
      <c r="A45" s="128" t="s">
        <v>331</v>
      </c>
      <c r="B45" s="138" t="s">
        <v>330</v>
      </c>
      <c r="C45" s="65">
        <v>2017</v>
      </c>
      <c r="D45" s="66">
        <v>5</v>
      </c>
      <c r="E45" s="133">
        <v>11420</v>
      </c>
    </row>
    <row r="46" spans="1:5" x14ac:dyDescent="0.35">
      <c r="A46" s="128" t="s">
        <v>298</v>
      </c>
      <c r="B46" s="138" t="s">
        <v>332</v>
      </c>
      <c r="C46" s="65">
        <v>2021</v>
      </c>
      <c r="D46" s="66">
        <v>1</v>
      </c>
      <c r="E46" s="131">
        <v>5769</v>
      </c>
    </row>
    <row r="47" spans="1:5" x14ac:dyDescent="0.35">
      <c r="A47" s="128" t="s">
        <v>333</v>
      </c>
      <c r="B47" s="138" t="s">
        <v>334</v>
      </c>
      <c r="C47" s="65">
        <v>2022</v>
      </c>
      <c r="D47" s="66">
        <v>1</v>
      </c>
      <c r="E47" s="131">
        <v>3689</v>
      </c>
    </row>
    <row r="48" spans="1:5" x14ac:dyDescent="0.35">
      <c r="A48" s="135" t="s">
        <v>335</v>
      </c>
      <c r="B48" s="138" t="s">
        <v>336</v>
      </c>
      <c r="C48" s="65">
        <v>2018</v>
      </c>
      <c r="D48" s="66">
        <v>1</v>
      </c>
      <c r="E48" s="131">
        <v>1628.84</v>
      </c>
    </row>
    <row r="49" spans="1:5" x14ac:dyDescent="0.35">
      <c r="A49" s="132" t="s">
        <v>337</v>
      </c>
      <c r="B49" s="139" t="s">
        <v>338</v>
      </c>
      <c r="C49" s="67">
        <v>2020</v>
      </c>
      <c r="D49" s="68">
        <v>1</v>
      </c>
      <c r="E49" s="131">
        <v>1974.96</v>
      </c>
    </row>
    <row r="50" spans="1:5" x14ac:dyDescent="0.35">
      <c r="A50" s="128" t="s">
        <v>339</v>
      </c>
      <c r="B50" s="138" t="s">
        <v>340</v>
      </c>
      <c r="C50" s="65">
        <v>2021</v>
      </c>
      <c r="D50" s="66">
        <v>1</v>
      </c>
      <c r="E50" s="131">
        <v>6999</v>
      </c>
    </row>
    <row r="51" spans="1:5" x14ac:dyDescent="0.35">
      <c r="A51" s="128" t="s">
        <v>341</v>
      </c>
      <c r="B51" s="138" t="s">
        <v>342</v>
      </c>
      <c r="C51" s="65">
        <v>2022</v>
      </c>
      <c r="D51" s="66">
        <v>1</v>
      </c>
      <c r="E51" s="131">
        <v>1653.87</v>
      </c>
    </row>
    <row r="52" spans="1:5" x14ac:dyDescent="0.35">
      <c r="A52" s="128" t="s">
        <v>343</v>
      </c>
      <c r="B52" s="138" t="s">
        <v>344</v>
      </c>
      <c r="C52" s="65">
        <v>2022</v>
      </c>
      <c r="D52" s="66">
        <v>1</v>
      </c>
      <c r="E52" s="131">
        <v>3466.22</v>
      </c>
    </row>
    <row r="53" spans="1:5" x14ac:dyDescent="0.35">
      <c r="A53" s="128"/>
      <c r="B53" s="134"/>
      <c r="C53" s="65"/>
      <c r="D53" s="57" t="s">
        <v>138</v>
      </c>
      <c r="E53" s="58">
        <f>SUM(E36:E52)</f>
        <v>118650.87</v>
      </c>
    </row>
    <row r="56" spans="1:5" x14ac:dyDescent="0.35">
      <c r="A56" s="243" t="s">
        <v>26</v>
      </c>
      <c r="B56" s="243"/>
      <c r="C56" s="243"/>
      <c r="D56" s="243"/>
      <c r="E56" s="243"/>
    </row>
    <row r="57" spans="1:5" ht="34.5" x14ac:dyDescent="0.35">
      <c r="A57" s="33" t="s">
        <v>109</v>
      </c>
      <c r="B57" s="33" t="s">
        <v>110</v>
      </c>
      <c r="C57" s="69" t="s">
        <v>111</v>
      </c>
      <c r="D57" s="70" t="s">
        <v>112</v>
      </c>
      <c r="E57" s="33" t="s">
        <v>113</v>
      </c>
    </row>
    <row r="58" spans="1:5" x14ac:dyDescent="0.35">
      <c r="A58" s="26" t="s">
        <v>140</v>
      </c>
      <c r="B58" s="15"/>
      <c r="C58" s="15" t="s">
        <v>141</v>
      </c>
      <c r="D58" s="15">
        <v>1</v>
      </c>
      <c r="E58" s="71">
        <v>4520</v>
      </c>
    </row>
    <row r="59" spans="1:5" x14ac:dyDescent="0.35">
      <c r="A59" s="72" t="s">
        <v>142</v>
      </c>
      <c r="B59" s="15"/>
      <c r="C59" s="15" t="s">
        <v>143</v>
      </c>
      <c r="D59" s="15">
        <v>1</v>
      </c>
      <c r="E59" s="73">
        <v>10442.700000000001</v>
      </c>
    </row>
    <row r="60" spans="1:5" x14ac:dyDescent="0.35">
      <c r="A60" s="63"/>
      <c r="B60" s="63"/>
      <c r="C60" s="63"/>
      <c r="D60" s="74" t="s">
        <v>138</v>
      </c>
      <c r="E60" s="75">
        <v>14962.7</v>
      </c>
    </row>
    <row r="63" spans="1:5" x14ac:dyDescent="0.35">
      <c r="C63" s="244" t="s">
        <v>144</v>
      </c>
      <c r="D63" s="244"/>
      <c r="E63" s="76">
        <f>SUM(E25,E32,E53,E60)</f>
        <v>231196.30000000002</v>
      </c>
    </row>
  </sheetData>
  <mergeCells count="5">
    <mergeCell ref="A56:E56"/>
    <mergeCell ref="C63:D63"/>
    <mergeCell ref="A3:E3"/>
    <mergeCell ref="A27:E27"/>
    <mergeCell ref="A34:E3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7"/>
  <sheetViews>
    <sheetView topLeftCell="A52" workbookViewId="0">
      <selection activeCell="A57" sqref="A57:E57"/>
    </sheetView>
  </sheetViews>
  <sheetFormatPr defaultRowHeight="14.5" x14ac:dyDescent="0.35"/>
  <cols>
    <col min="1" max="1" width="33.453125" style="31"/>
    <col min="2" max="2" width="16.453125" style="31"/>
    <col min="3" max="3" width="10.54296875" style="31"/>
    <col min="4" max="4" width="9.453125" style="31"/>
    <col min="5" max="5" width="20.453125" style="31"/>
    <col min="6" max="1025" width="8" style="31"/>
  </cols>
  <sheetData>
    <row r="1" spans="1:1024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35">
      <c r="A2" s="245" t="s">
        <v>108</v>
      </c>
      <c r="B2" s="245"/>
      <c r="C2" s="245"/>
      <c r="D2" s="245"/>
      <c r="E2" s="24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51" customFormat="1" ht="38.15" customHeight="1" x14ac:dyDescent="0.35">
      <c r="A3" s="43" t="s">
        <v>109</v>
      </c>
      <c r="B3" s="43" t="s">
        <v>110</v>
      </c>
      <c r="C3" s="44" t="s">
        <v>111</v>
      </c>
      <c r="D3" s="45" t="s">
        <v>112</v>
      </c>
      <c r="E3" s="43" t="s">
        <v>113</v>
      </c>
    </row>
    <row r="4" spans="1:1024" x14ac:dyDescent="0.35">
      <c r="A4" s="77" t="s">
        <v>391</v>
      </c>
      <c r="B4" s="78" t="s">
        <v>145</v>
      </c>
      <c r="C4" s="78">
        <v>2013</v>
      </c>
      <c r="D4" s="79">
        <v>1</v>
      </c>
      <c r="E4" s="80">
        <v>1812</v>
      </c>
    </row>
    <row r="5" spans="1:1024" x14ac:dyDescent="0.35">
      <c r="A5" s="52" t="s">
        <v>392</v>
      </c>
      <c r="B5" s="81"/>
      <c r="C5" s="48">
        <v>2014</v>
      </c>
      <c r="D5" s="49">
        <v>1</v>
      </c>
      <c r="E5" s="82">
        <v>119</v>
      </c>
    </row>
    <row r="6" spans="1:1024" x14ac:dyDescent="0.35">
      <c r="A6" s="52" t="s">
        <v>146</v>
      </c>
      <c r="B6" s="48" t="s">
        <v>147</v>
      </c>
      <c r="C6" s="83">
        <v>2014</v>
      </c>
      <c r="D6" s="84">
        <v>1</v>
      </c>
      <c r="E6" s="82">
        <v>2709</v>
      </c>
    </row>
    <row r="7" spans="1:1024" x14ac:dyDescent="0.35">
      <c r="A7" s="52" t="s">
        <v>148</v>
      </c>
      <c r="B7" s="85" t="s">
        <v>149</v>
      </c>
      <c r="C7" s="48">
        <v>2015</v>
      </c>
      <c r="D7" s="84">
        <v>1</v>
      </c>
      <c r="E7" s="82">
        <v>2312</v>
      </c>
    </row>
    <row r="8" spans="1:1024" x14ac:dyDescent="0.35">
      <c r="A8" s="52" t="s">
        <v>148</v>
      </c>
      <c r="B8" s="48" t="s">
        <v>150</v>
      </c>
      <c r="C8" s="48">
        <v>2015</v>
      </c>
      <c r="D8" s="84">
        <v>1</v>
      </c>
      <c r="E8" s="82">
        <v>2312</v>
      </c>
    </row>
    <row r="9" spans="1:1024" x14ac:dyDescent="0.35">
      <c r="A9" s="52" t="s">
        <v>148</v>
      </c>
      <c r="B9" s="48" t="s">
        <v>151</v>
      </c>
      <c r="C9" s="48">
        <v>2015</v>
      </c>
      <c r="D9" s="84">
        <v>1</v>
      </c>
      <c r="E9" s="82">
        <v>2312</v>
      </c>
    </row>
    <row r="10" spans="1:1024" x14ac:dyDescent="0.35">
      <c r="A10" s="52" t="s">
        <v>148</v>
      </c>
      <c r="B10" s="48" t="s">
        <v>152</v>
      </c>
      <c r="C10" s="48">
        <v>2015</v>
      </c>
      <c r="D10" s="84">
        <v>1</v>
      </c>
      <c r="E10" s="82">
        <v>2978</v>
      </c>
    </row>
    <row r="11" spans="1:1024" x14ac:dyDescent="0.35">
      <c r="A11" s="52" t="s">
        <v>153</v>
      </c>
      <c r="B11" s="48" t="s">
        <v>154</v>
      </c>
      <c r="C11" s="48">
        <v>2015</v>
      </c>
      <c r="D11" s="84">
        <v>1</v>
      </c>
      <c r="E11" s="82">
        <v>2599</v>
      </c>
    </row>
    <row r="12" spans="1:1024" x14ac:dyDescent="0.35">
      <c r="A12" s="52" t="s">
        <v>155</v>
      </c>
      <c r="B12" s="48" t="s">
        <v>156</v>
      </c>
      <c r="C12" s="48">
        <v>2016</v>
      </c>
      <c r="D12" s="84">
        <v>1</v>
      </c>
      <c r="E12" s="82">
        <v>2287.9899999999998</v>
      </c>
    </row>
    <row r="13" spans="1:1024" x14ac:dyDescent="0.35">
      <c r="A13" s="52" t="s">
        <v>157</v>
      </c>
      <c r="B13" s="48"/>
      <c r="C13" s="48">
        <v>2019</v>
      </c>
      <c r="D13" s="84">
        <v>1</v>
      </c>
      <c r="E13" s="82">
        <v>4646.66</v>
      </c>
    </row>
    <row r="14" spans="1:1024" x14ac:dyDescent="0.35">
      <c r="A14" s="52" t="s">
        <v>159</v>
      </c>
      <c r="B14" s="48"/>
      <c r="C14" s="48">
        <v>2021</v>
      </c>
      <c r="D14" s="84">
        <v>1</v>
      </c>
      <c r="E14" s="82">
        <v>4400</v>
      </c>
    </row>
    <row r="15" spans="1:1024" x14ac:dyDescent="0.35">
      <c r="A15" s="52" t="s">
        <v>159</v>
      </c>
      <c r="B15" s="48"/>
      <c r="C15" s="48">
        <v>2021</v>
      </c>
      <c r="D15" s="84">
        <v>1</v>
      </c>
      <c r="E15" s="82">
        <v>4400</v>
      </c>
    </row>
    <row r="16" spans="1:1024" x14ac:dyDescent="0.35">
      <c r="A16" s="52" t="s">
        <v>384</v>
      </c>
      <c r="B16" s="48"/>
      <c r="C16" s="48">
        <v>2022</v>
      </c>
      <c r="D16" s="84">
        <v>1</v>
      </c>
      <c r="E16" s="82">
        <v>6027</v>
      </c>
    </row>
    <row r="17" spans="1:5" x14ac:dyDescent="0.35">
      <c r="A17" s="52" t="s">
        <v>385</v>
      </c>
      <c r="B17" s="48"/>
      <c r="C17" s="48">
        <v>2022</v>
      </c>
      <c r="D17" s="84">
        <v>3</v>
      </c>
      <c r="E17" s="82">
        <v>12915</v>
      </c>
    </row>
    <row r="18" spans="1:5" x14ac:dyDescent="0.35">
      <c r="A18" s="52" t="s">
        <v>386</v>
      </c>
      <c r="B18" s="48"/>
      <c r="C18" s="48">
        <v>2022</v>
      </c>
      <c r="D18" s="84">
        <v>5</v>
      </c>
      <c r="E18" s="82">
        <v>13694</v>
      </c>
    </row>
    <row r="19" spans="1:5" x14ac:dyDescent="0.35">
      <c r="A19" s="52" t="s">
        <v>303</v>
      </c>
      <c r="B19" s="48"/>
      <c r="C19" s="48">
        <v>2021</v>
      </c>
      <c r="D19" s="84">
        <v>1</v>
      </c>
      <c r="E19" s="82">
        <v>4400</v>
      </c>
    </row>
    <row r="20" spans="1:5" x14ac:dyDescent="0.35">
      <c r="A20" s="52" t="s">
        <v>146</v>
      </c>
      <c r="B20" s="48" t="s">
        <v>158</v>
      </c>
      <c r="C20" s="48">
        <v>2016</v>
      </c>
      <c r="D20" s="84">
        <v>1</v>
      </c>
      <c r="E20" s="82">
        <v>3288</v>
      </c>
    </row>
    <row r="21" spans="1:5" ht="25.5" customHeight="1" x14ac:dyDescent="0.35">
      <c r="A21" s="86"/>
      <c r="B21" s="86"/>
      <c r="C21" s="161"/>
      <c r="D21" s="158" t="s">
        <v>138</v>
      </c>
      <c r="E21" s="162">
        <f>SUM(E4:E20)</f>
        <v>73211.649999999994</v>
      </c>
    </row>
    <row r="22" spans="1:5" x14ac:dyDescent="0.35">
      <c r="A22"/>
      <c r="B22"/>
      <c r="C22"/>
      <c r="D22"/>
      <c r="E22" s="87"/>
    </row>
    <row r="23" spans="1:5" x14ac:dyDescent="0.35">
      <c r="A23" s="247" t="s">
        <v>21</v>
      </c>
      <c r="B23" s="247"/>
      <c r="C23" s="247"/>
      <c r="D23" s="247"/>
      <c r="E23" s="247"/>
    </row>
    <row r="24" spans="1:5" ht="26" x14ac:dyDescent="0.35">
      <c r="A24" s="43" t="s">
        <v>109</v>
      </c>
      <c r="B24" s="43" t="s">
        <v>110</v>
      </c>
      <c r="C24" s="44" t="s">
        <v>111</v>
      </c>
      <c r="D24" s="45" t="s">
        <v>112</v>
      </c>
      <c r="E24" s="88" t="s">
        <v>113</v>
      </c>
    </row>
    <row r="25" spans="1:5" x14ac:dyDescent="0.35">
      <c r="A25" s="128" t="s">
        <v>345</v>
      </c>
      <c r="B25" s="138" t="s">
        <v>346</v>
      </c>
      <c r="C25" s="65">
        <v>2017</v>
      </c>
      <c r="D25" s="66">
        <v>2</v>
      </c>
      <c r="E25" s="129">
        <v>4598</v>
      </c>
    </row>
    <row r="26" spans="1:5" x14ac:dyDescent="0.35">
      <c r="A26" s="128" t="s">
        <v>347</v>
      </c>
      <c r="B26" s="138" t="s">
        <v>348</v>
      </c>
      <c r="C26" s="65">
        <v>2018</v>
      </c>
      <c r="D26" s="66">
        <v>1</v>
      </c>
      <c r="E26" s="129">
        <v>1999</v>
      </c>
    </row>
    <row r="27" spans="1:5" ht="28.5" customHeight="1" x14ac:dyDescent="0.35">
      <c r="A27" s="128" t="s">
        <v>349</v>
      </c>
      <c r="B27" s="138" t="s">
        <v>350</v>
      </c>
      <c r="C27" s="65">
        <v>2019</v>
      </c>
      <c r="D27" s="66">
        <v>1</v>
      </c>
      <c r="E27" s="129">
        <v>1299</v>
      </c>
    </row>
    <row r="28" spans="1:5" x14ac:dyDescent="0.35">
      <c r="A28" s="128" t="s">
        <v>351</v>
      </c>
      <c r="B28" s="138" t="s">
        <v>352</v>
      </c>
      <c r="C28" s="65">
        <v>2019</v>
      </c>
      <c r="D28" s="66">
        <v>1</v>
      </c>
      <c r="E28" s="129">
        <v>1249</v>
      </c>
    </row>
    <row r="29" spans="1:5" x14ac:dyDescent="0.35">
      <c r="A29" s="128" t="s">
        <v>351</v>
      </c>
      <c r="B29" s="138" t="s">
        <v>353</v>
      </c>
      <c r="C29" s="65">
        <v>2019</v>
      </c>
      <c r="D29" s="66">
        <v>1</v>
      </c>
      <c r="E29" s="129">
        <v>1249</v>
      </c>
    </row>
    <row r="30" spans="1:5" x14ac:dyDescent="0.35">
      <c r="A30" s="128" t="s">
        <v>351</v>
      </c>
      <c r="B30" s="138" t="s">
        <v>354</v>
      </c>
      <c r="C30" s="65">
        <v>2019</v>
      </c>
      <c r="D30" s="66">
        <v>1</v>
      </c>
      <c r="E30" s="129">
        <v>1249</v>
      </c>
    </row>
    <row r="31" spans="1:5" x14ac:dyDescent="0.35">
      <c r="A31" s="128" t="s">
        <v>351</v>
      </c>
      <c r="B31" s="138" t="s">
        <v>355</v>
      </c>
      <c r="C31" s="65">
        <v>2019</v>
      </c>
      <c r="D31" s="66">
        <v>1</v>
      </c>
      <c r="E31" s="129">
        <v>1249</v>
      </c>
    </row>
    <row r="32" spans="1:5" x14ac:dyDescent="0.35">
      <c r="A32" s="128" t="s">
        <v>159</v>
      </c>
      <c r="B32" s="138" t="s">
        <v>356</v>
      </c>
      <c r="C32" s="65">
        <v>2020</v>
      </c>
      <c r="D32" s="66">
        <v>1</v>
      </c>
      <c r="E32" s="129">
        <v>2899</v>
      </c>
    </row>
    <row r="33" spans="1:5" x14ac:dyDescent="0.35">
      <c r="A33" s="128" t="s">
        <v>357</v>
      </c>
      <c r="B33" s="138" t="s">
        <v>358</v>
      </c>
      <c r="C33" s="65">
        <v>2020</v>
      </c>
      <c r="D33" s="66">
        <v>1</v>
      </c>
      <c r="E33" s="129">
        <v>3199</v>
      </c>
    </row>
    <row r="34" spans="1:5" ht="15" customHeight="1" x14ac:dyDescent="0.35">
      <c r="A34" s="128" t="s">
        <v>359</v>
      </c>
      <c r="B34" s="138" t="s">
        <v>360</v>
      </c>
      <c r="C34" s="65">
        <v>2020</v>
      </c>
      <c r="D34" s="66">
        <v>1</v>
      </c>
      <c r="E34" s="129">
        <v>2649</v>
      </c>
    </row>
    <row r="35" spans="1:5" x14ac:dyDescent="0.35">
      <c r="A35" s="128" t="s">
        <v>361</v>
      </c>
      <c r="B35" s="138" t="s">
        <v>362</v>
      </c>
      <c r="C35" s="65">
        <v>2021</v>
      </c>
      <c r="D35" s="66">
        <v>1</v>
      </c>
      <c r="E35" s="129">
        <v>1949</v>
      </c>
    </row>
    <row r="36" spans="1:5" x14ac:dyDescent="0.35">
      <c r="A36" s="128" t="s">
        <v>363</v>
      </c>
      <c r="B36" s="138" t="s">
        <v>364</v>
      </c>
      <c r="C36" s="65">
        <v>2021</v>
      </c>
      <c r="D36" s="66">
        <v>1</v>
      </c>
      <c r="E36" s="129">
        <v>1949</v>
      </c>
    </row>
    <row r="37" spans="1:5" x14ac:dyDescent="0.35">
      <c r="A37" s="128" t="s">
        <v>363</v>
      </c>
      <c r="B37" s="138" t="s">
        <v>365</v>
      </c>
      <c r="C37" s="65">
        <v>2021</v>
      </c>
      <c r="D37" s="66">
        <v>1</v>
      </c>
      <c r="E37" s="129">
        <v>1949</v>
      </c>
    </row>
    <row r="38" spans="1:5" x14ac:dyDescent="0.35">
      <c r="A38" s="128" t="s">
        <v>366</v>
      </c>
      <c r="B38" s="138" t="s">
        <v>367</v>
      </c>
      <c r="C38" s="65">
        <v>2021</v>
      </c>
      <c r="D38" s="66">
        <v>1</v>
      </c>
      <c r="E38" s="129">
        <v>2759</v>
      </c>
    </row>
    <row r="39" spans="1:5" x14ac:dyDescent="0.35">
      <c r="A39" s="128" t="s">
        <v>366</v>
      </c>
      <c r="B39" s="138" t="s">
        <v>368</v>
      </c>
      <c r="C39" s="65">
        <v>2021</v>
      </c>
      <c r="D39" s="66">
        <v>1</v>
      </c>
      <c r="E39" s="129">
        <v>2759</v>
      </c>
    </row>
    <row r="40" spans="1:5" x14ac:dyDescent="0.35">
      <c r="A40" s="128" t="s">
        <v>366</v>
      </c>
      <c r="B40" s="138" t="s">
        <v>369</v>
      </c>
      <c r="C40" s="65">
        <v>2021</v>
      </c>
      <c r="D40" s="66">
        <v>1</v>
      </c>
      <c r="E40" s="129">
        <v>2759</v>
      </c>
    </row>
    <row r="41" spans="1:5" x14ac:dyDescent="0.35">
      <c r="A41" s="128" t="s">
        <v>366</v>
      </c>
      <c r="B41" s="138" t="s">
        <v>370</v>
      </c>
      <c r="C41" s="65">
        <v>2021</v>
      </c>
      <c r="D41" s="66">
        <v>1</v>
      </c>
      <c r="E41" s="129">
        <v>2759</v>
      </c>
    </row>
    <row r="42" spans="1:5" x14ac:dyDescent="0.35">
      <c r="A42" s="128" t="s">
        <v>366</v>
      </c>
      <c r="B42" s="138" t="s">
        <v>371</v>
      </c>
      <c r="C42" s="65">
        <v>2021</v>
      </c>
      <c r="D42" s="66">
        <v>1</v>
      </c>
      <c r="E42" s="129">
        <v>2759</v>
      </c>
    </row>
    <row r="43" spans="1:5" x14ac:dyDescent="0.35">
      <c r="A43" s="128" t="s">
        <v>366</v>
      </c>
      <c r="B43" s="138" t="s">
        <v>372</v>
      </c>
      <c r="C43" s="65">
        <v>2021</v>
      </c>
      <c r="D43" s="66">
        <v>1</v>
      </c>
      <c r="E43" s="129">
        <v>2759</v>
      </c>
    </row>
    <row r="44" spans="1:5" x14ac:dyDescent="0.35">
      <c r="A44" s="128" t="s">
        <v>366</v>
      </c>
      <c r="B44" s="138" t="s">
        <v>373</v>
      </c>
      <c r="C44" s="65">
        <v>2021</v>
      </c>
      <c r="D44" s="66">
        <v>1</v>
      </c>
      <c r="E44" s="129">
        <v>2759</v>
      </c>
    </row>
    <row r="45" spans="1:5" x14ac:dyDescent="0.35">
      <c r="A45" s="128" t="s">
        <v>366</v>
      </c>
      <c r="B45" s="138" t="s">
        <v>374</v>
      </c>
      <c r="C45" s="65">
        <v>2021</v>
      </c>
      <c r="D45" s="66">
        <v>1</v>
      </c>
      <c r="E45" s="129">
        <v>2759</v>
      </c>
    </row>
    <row r="46" spans="1:5" x14ac:dyDescent="0.35">
      <c r="A46" s="128" t="s">
        <v>366</v>
      </c>
      <c r="B46" s="138" t="s">
        <v>375</v>
      </c>
      <c r="C46" s="65">
        <v>2021</v>
      </c>
      <c r="D46" s="66">
        <v>1</v>
      </c>
      <c r="E46" s="129">
        <v>2689</v>
      </c>
    </row>
    <row r="47" spans="1:5" x14ac:dyDescent="0.35">
      <c r="A47" s="128" t="s">
        <v>366</v>
      </c>
      <c r="B47" s="138" t="s">
        <v>376</v>
      </c>
      <c r="C47" s="65">
        <v>2021</v>
      </c>
      <c r="D47" s="66">
        <v>1</v>
      </c>
      <c r="E47" s="129">
        <v>2689</v>
      </c>
    </row>
    <row r="48" spans="1:5" x14ac:dyDescent="0.35">
      <c r="A48" s="128" t="s">
        <v>366</v>
      </c>
      <c r="B48" s="138" t="s">
        <v>377</v>
      </c>
      <c r="C48" s="65">
        <v>2021</v>
      </c>
      <c r="D48" s="66">
        <v>1</v>
      </c>
      <c r="E48" s="129">
        <v>2689</v>
      </c>
    </row>
    <row r="49" spans="1:5" x14ac:dyDescent="0.35">
      <c r="A49" s="128" t="s">
        <v>378</v>
      </c>
      <c r="B49" s="138" t="s">
        <v>379</v>
      </c>
      <c r="C49" s="65">
        <v>2022</v>
      </c>
      <c r="D49" s="66">
        <v>1</v>
      </c>
      <c r="E49" s="129">
        <v>2699</v>
      </c>
    </row>
    <row r="50" spans="1:5" x14ac:dyDescent="0.35">
      <c r="A50" s="130" t="s">
        <v>159</v>
      </c>
      <c r="B50" s="141" t="s">
        <v>380</v>
      </c>
      <c r="C50" s="65">
        <v>2022</v>
      </c>
      <c r="D50" s="66">
        <v>1</v>
      </c>
      <c r="E50" s="129">
        <v>2399</v>
      </c>
    </row>
    <row r="51" spans="1:5" x14ac:dyDescent="0.35">
      <c r="A51" s="128" t="s">
        <v>381</v>
      </c>
      <c r="B51" s="138" t="s">
        <v>382</v>
      </c>
      <c r="C51" s="65">
        <v>2022</v>
      </c>
      <c r="D51" s="66">
        <v>1</v>
      </c>
      <c r="E51" s="129">
        <v>2279</v>
      </c>
    </row>
    <row r="52" spans="1:5" x14ac:dyDescent="0.35">
      <c r="A52" s="128" t="s">
        <v>381</v>
      </c>
      <c r="B52" s="141" t="s">
        <v>383</v>
      </c>
      <c r="C52" s="65">
        <v>2022</v>
      </c>
      <c r="D52" s="66">
        <v>1</v>
      </c>
      <c r="E52" s="129">
        <v>2279</v>
      </c>
    </row>
    <row r="53" spans="1:5" x14ac:dyDescent="0.35">
      <c r="A53" s="132"/>
      <c r="B53" s="142"/>
      <c r="C53" s="67"/>
      <c r="D53" s="136" t="s">
        <v>138</v>
      </c>
      <c r="E53" s="160">
        <f>SUM(E25:E52)</f>
        <v>67281</v>
      </c>
    </row>
    <row r="54" spans="1:5" x14ac:dyDescent="0.35">
      <c r="A54" s="143"/>
      <c r="B54" s="144"/>
      <c r="C54" s="145"/>
      <c r="D54" s="146"/>
      <c r="E54" s="147"/>
    </row>
    <row r="55" spans="1:5" x14ac:dyDescent="0.35">
      <c r="A55" s="143"/>
      <c r="B55" s="144"/>
      <c r="C55" s="145"/>
      <c r="D55" s="146"/>
      <c r="E55" s="147"/>
    </row>
    <row r="57" spans="1:5" x14ac:dyDescent="0.35">
      <c r="A57" s="271" t="s">
        <v>26</v>
      </c>
      <c r="B57" s="271"/>
      <c r="C57" s="271"/>
      <c r="D57" s="271"/>
      <c r="E57" s="271"/>
    </row>
    <row r="58" spans="1:5" ht="26" x14ac:dyDescent="0.35">
      <c r="A58" s="43" t="s">
        <v>109</v>
      </c>
      <c r="B58" s="43" t="s">
        <v>110</v>
      </c>
      <c r="C58" s="44" t="s">
        <v>111</v>
      </c>
      <c r="D58" s="45" t="s">
        <v>112</v>
      </c>
      <c r="E58" s="88" t="s">
        <v>113</v>
      </c>
    </row>
    <row r="59" spans="1:5" x14ac:dyDescent="0.35">
      <c r="A59" s="89" t="s">
        <v>159</v>
      </c>
      <c r="B59" s="90"/>
      <c r="C59" s="49" t="s">
        <v>160</v>
      </c>
      <c r="D59" s="49">
        <v>1</v>
      </c>
      <c r="E59" s="152">
        <v>4999</v>
      </c>
    </row>
    <row r="60" spans="1:5" x14ac:dyDescent="0.35">
      <c r="A60" s="156" t="s">
        <v>161</v>
      </c>
      <c r="B60" s="90"/>
      <c r="C60" s="49" t="s">
        <v>162</v>
      </c>
      <c r="D60" s="49">
        <v>1</v>
      </c>
      <c r="E60" s="153">
        <v>3518.91</v>
      </c>
    </row>
    <row r="61" spans="1:5" x14ac:dyDescent="0.35">
      <c r="A61" s="157" t="s">
        <v>295</v>
      </c>
      <c r="B61" s="61"/>
      <c r="C61" s="49" t="s">
        <v>296</v>
      </c>
      <c r="D61" s="90">
        <v>2</v>
      </c>
      <c r="E61" s="154">
        <v>3658</v>
      </c>
    </row>
    <row r="62" spans="1:5" x14ac:dyDescent="0.35">
      <c r="A62" s="157" t="s">
        <v>297</v>
      </c>
      <c r="B62" s="61"/>
      <c r="C62" s="90" t="s">
        <v>296</v>
      </c>
      <c r="D62" s="90">
        <v>4</v>
      </c>
      <c r="E62" s="154">
        <v>7316</v>
      </c>
    </row>
    <row r="63" spans="1:5" x14ac:dyDescent="0.35">
      <c r="A63" s="155"/>
      <c r="B63" s="155"/>
      <c r="C63" s="155"/>
      <c r="D63" s="158" t="s">
        <v>138</v>
      </c>
      <c r="E63" s="159">
        <f>SUM(E59:E62)</f>
        <v>19491.91</v>
      </c>
    </row>
    <row r="67" spans="4:5" x14ac:dyDescent="0.35">
      <c r="D67" s="31" t="s">
        <v>394</v>
      </c>
      <c r="E67" s="87">
        <f>SUM(E21,E53,E63)</f>
        <v>159984.56</v>
      </c>
    </row>
  </sheetData>
  <mergeCells count="3">
    <mergeCell ref="A57:E57"/>
    <mergeCell ref="A2:E2"/>
    <mergeCell ref="A23:E23"/>
  </mergeCells>
  <pageMargins left="0.25" right="0.25" top="0.75" bottom="0.75" header="0.3" footer="0.3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M28"/>
  <sheetViews>
    <sheetView topLeftCell="A16" zoomScale="80" zoomScaleNormal="80" workbookViewId="0">
      <selection activeCell="I29" sqref="I29"/>
    </sheetView>
  </sheetViews>
  <sheetFormatPr defaultColWidth="8.7265625" defaultRowHeight="14.5" x14ac:dyDescent="0.35"/>
  <cols>
    <col min="1" max="1" width="8" style="27"/>
    <col min="2" max="2" width="23.7265625" style="27"/>
    <col min="3" max="3" width="32.54296875" style="27"/>
    <col min="4" max="4" width="17" style="27"/>
    <col min="5" max="5" width="13.1796875" style="27"/>
    <col min="6" max="6" width="22.26953125" style="27"/>
    <col min="7" max="7" width="15.54296875" style="27"/>
    <col min="8" max="8" width="12.81640625" style="27" customWidth="1"/>
    <col min="9" max="9" width="22" style="27"/>
    <col min="10" max="10" width="12.453125" style="27" customWidth="1"/>
    <col min="11" max="11" width="10.54296875" style="27"/>
    <col min="12" max="13" width="17.1796875" style="27" customWidth="1"/>
    <col min="14" max="14" width="22.7265625" style="27" customWidth="1"/>
    <col min="15" max="15" width="16.453125" style="27" customWidth="1"/>
    <col min="16" max="16" width="12.26953125" style="27"/>
    <col min="17" max="17" width="9.7265625" style="27"/>
    <col min="18" max="18" width="16.1796875" style="27"/>
    <col min="19" max="1027" width="8" style="27"/>
    <col min="1028" max="16384" width="8.7265625" style="31"/>
  </cols>
  <sheetData>
    <row r="1" spans="1:1026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</row>
    <row r="2" spans="1:1026" s="217" customFormat="1" ht="24.65" customHeight="1" x14ac:dyDescent="0.35">
      <c r="A2" s="91"/>
      <c r="B2" s="91"/>
      <c r="C2" s="215"/>
      <c r="D2" s="215"/>
      <c r="E2" s="215"/>
      <c r="F2" s="216"/>
      <c r="G2" s="216"/>
      <c r="H2" s="21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</row>
    <row r="3" spans="1:1026" ht="73.900000000000006" customHeight="1" thickBot="1" x14ac:dyDescent="0.4">
      <c r="A3" s="164" t="s">
        <v>97</v>
      </c>
      <c r="B3" s="164" t="s">
        <v>163</v>
      </c>
      <c r="C3" s="165" t="s">
        <v>164</v>
      </c>
      <c r="D3" s="165" t="s">
        <v>165</v>
      </c>
      <c r="E3" s="165" t="s">
        <v>166</v>
      </c>
      <c r="F3" s="165" t="s">
        <v>167</v>
      </c>
      <c r="G3" s="166" t="s">
        <v>168</v>
      </c>
      <c r="H3" s="92" t="s">
        <v>169</v>
      </c>
      <c r="I3" s="93" t="s">
        <v>170</v>
      </c>
      <c r="J3" s="93" t="s">
        <v>171</v>
      </c>
      <c r="K3" s="93" t="s">
        <v>172</v>
      </c>
      <c r="L3" s="93" t="s">
        <v>293</v>
      </c>
      <c r="M3" s="93" t="s">
        <v>292</v>
      </c>
      <c r="N3" s="93" t="s">
        <v>173</v>
      </c>
      <c r="O3" s="93" t="s">
        <v>174</v>
      </c>
      <c r="P3" s="93" t="s">
        <v>175</v>
      </c>
      <c r="Q3" s="93" t="s">
        <v>176</v>
      </c>
      <c r="R3" s="94" t="s">
        <v>177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</row>
    <row r="4" spans="1:1026" ht="39" customHeight="1" x14ac:dyDescent="0.35">
      <c r="A4" s="248">
        <v>1</v>
      </c>
      <c r="B4" s="251" t="s">
        <v>9</v>
      </c>
      <c r="C4" s="167" t="s">
        <v>178</v>
      </c>
      <c r="D4" s="163" t="s">
        <v>179</v>
      </c>
      <c r="E4" s="168" t="s">
        <v>180</v>
      </c>
      <c r="F4" s="163">
        <v>248</v>
      </c>
      <c r="G4" s="169">
        <v>1359536</v>
      </c>
      <c r="H4" s="218"/>
      <c r="I4" s="163" t="s">
        <v>403</v>
      </c>
      <c r="J4" s="163" t="s">
        <v>404</v>
      </c>
      <c r="K4" s="163"/>
      <c r="L4" s="163" t="s">
        <v>405</v>
      </c>
      <c r="M4" s="163" t="s">
        <v>406</v>
      </c>
      <c r="N4" s="219"/>
      <c r="O4" s="219"/>
      <c r="P4" s="219"/>
      <c r="Q4" s="219"/>
      <c r="R4" s="220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</row>
    <row r="5" spans="1:1026" ht="57.75" customHeight="1" x14ac:dyDescent="0.35">
      <c r="A5" s="249"/>
      <c r="B5" s="252"/>
      <c r="C5" s="95" t="s">
        <v>181</v>
      </c>
      <c r="D5" s="12" t="s">
        <v>182</v>
      </c>
      <c r="E5" s="96" t="s">
        <v>180</v>
      </c>
      <c r="F5" s="11">
        <v>570</v>
      </c>
      <c r="G5" s="97">
        <v>4053840</v>
      </c>
      <c r="H5" s="22"/>
      <c r="I5" s="12" t="s">
        <v>403</v>
      </c>
      <c r="J5" s="12" t="s">
        <v>404</v>
      </c>
      <c r="K5" s="12">
        <v>3</v>
      </c>
      <c r="L5" s="12"/>
      <c r="M5" s="12" t="s">
        <v>407</v>
      </c>
      <c r="N5" s="13"/>
      <c r="O5" s="13"/>
      <c r="P5" s="13"/>
      <c r="Q5" s="13"/>
      <c r="R5" s="22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4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</row>
    <row r="6" spans="1:1026" s="217" customFormat="1" ht="24.65" customHeight="1" x14ac:dyDescent="0.35">
      <c r="A6" s="249"/>
      <c r="B6" s="252"/>
      <c r="C6" s="95" t="s">
        <v>183</v>
      </c>
      <c r="D6" s="11" t="s">
        <v>184</v>
      </c>
      <c r="E6" s="96" t="s">
        <v>180</v>
      </c>
      <c r="F6" s="15">
        <v>320</v>
      </c>
      <c r="G6" s="97">
        <v>1460480</v>
      </c>
      <c r="H6" s="22"/>
      <c r="I6" s="11" t="s">
        <v>408</v>
      </c>
      <c r="J6" s="11" t="s">
        <v>404</v>
      </c>
      <c r="K6" s="11">
        <v>2</v>
      </c>
      <c r="L6" s="11" t="s">
        <v>405</v>
      </c>
      <c r="M6" s="11" t="s">
        <v>409</v>
      </c>
      <c r="N6" s="15"/>
      <c r="O6" s="15"/>
      <c r="P6" s="15"/>
      <c r="Q6" s="15"/>
      <c r="R6" s="222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pans="1:1026" ht="61.15" customHeight="1" x14ac:dyDescent="0.35">
      <c r="A7" s="249"/>
      <c r="B7" s="252"/>
      <c r="C7" s="95" t="s">
        <v>185</v>
      </c>
      <c r="D7" s="11" t="s">
        <v>186</v>
      </c>
      <c r="E7" s="96" t="s">
        <v>180</v>
      </c>
      <c r="F7" s="11">
        <v>2851.96</v>
      </c>
      <c r="G7" s="97">
        <v>9805038</v>
      </c>
      <c r="H7" s="22"/>
      <c r="I7" s="11" t="s">
        <v>410</v>
      </c>
      <c r="J7" s="11" t="s">
        <v>411</v>
      </c>
      <c r="K7" s="11"/>
      <c r="L7" s="11"/>
      <c r="M7" s="11"/>
      <c r="N7" s="15"/>
      <c r="O7" s="15"/>
      <c r="P7" s="15"/>
      <c r="Q7" s="15"/>
      <c r="R7" s="222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</row>
    <row r="8" spans="1:1026" ht="24.65" customHeight="1" x14ac:dyDescent="0.35">
      <c r="A8" s="249"/>
      <c r="B8" s="252"/>
      <c r="C8" s="95" t="s">
        <v>187</v>
      </c>
      <c r="D8" s="11" t="s">
        <v>188</v>
      </c>
      <c r="E8" s="96" t="s">
        <v>180</v>
      </c>
      <c r="F8" s="15">
        <v>870</v>
      </c>
      <c r="G8" s="97">
        <v>5672400</v>
      </c>
      <c r="H8" s="22"/>
      <c r="I8" s="11" t="s">
        <v>403</v>
      </c>
      <c r="J8" s="11" t="s">
        <v>412</v>
      </c>
      <c r="K8" s="11">
        <v>3</v>
      </c>
      <c r="L8" s="11" t="s">
        <v>405</v>
      </c>
      <c r="M8" s="11" t="s">
        <v>413</v>
      </c>
      <c r="N8" s="15"/>
      <c r="O8" s="15"/>
      <c r="P8" s="15"/>
      <c r="Q8" s="15"/>
      <c r="R8" s="22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</row>
    <row r="9" spans="1:1026" ht="48.65" customHeight="1" x14ac:dyDescent="0.35">
      <c r="A9" s="249"/>
      <c r="B9" s="252"/>
      <c r="C9" s="95" t="s">
        <v>189</v>
      </c>
      <c r="D9" s="11" t="s">
        <v>190</v>
      </c>
      <c r="E9" s="96" t="s">
        <v>180</v>
      </c>
      <c r="F9" s="15">
        <v>30</v>
      </c>
      <c r="G9" s="97">
        <v>236397.51</v>
      </c>
      <c r="H9" s="22"/>
      <c r="I9" s="11" t="s">
        <v>403</v>
      </c>
      <c r="J9" s="11" t="s">
        <v>404</v>
      </c>
      <c r="K9" s="11"/>
      <c r="L9" s="11"/>
      <c r="M9" s="11"/>
      <c r="N9" s="15"/>
      <c r="O9" s="15"/>
      <c r="P9" s="15"/>
      <c r="Q9" s="15"/>
      <c r="R9" s="22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</row>
    <row r="10" spans="1:1026" ht="24.65" customHeight="1" x14ac:dyDescent="0.35">
      <c r="A10" s="249"/>
      <c r="B10" s="252"/>
      <c r="C10" s="11" t="s">
        <v>191</v>
      </c>
      <c r="D10" s="11" t="s">
        <v>192</v>
      </c>
      <c r="E10" s="96" t="s">
        <v>180</v>
      </c>
      <c r="F10" s="15">
        <v>308.58</v>
      </c>
      <c r="G10" s="236">
        <v>1828953.66</v>
      </c>
      <c r="H10" s="13" t="s">
        <v>294</v>
      </c>
      <c r="I10" s="11" t="s">
        <v>414</v>
      </c>
      <c r="J10" s="11" t="s">
        <v>404</v>
      </c>
      <c r="K10" s="11">
        <v>2</v>
      </c>
      <c r="L10" s="11" t="s">
        <v>405</v>
      </c>
      <c r="M10" s="11" t="s">
        <v>406</v>
      </c>
      <c r="N10" s="15"/>
      <c r="O10" s="15"/>
      <c r="P10" s="15"/>
      <c r="Q10" s="15"/>
      <c r="R10" s="22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</row>
    <row r="11" spans="1:1026" ht="24.65" customHeight="1" x14ac:dyDescent="0.35">
      <c r="A11" s="249"/>
      <c r="B11" s="252"/>
      <c r="C11" s="11" t="s">
        <v>191</v>
      </c>
      <c r="D11" s="11" t="s">
        <v>193</v>
      </c>
      <c r="E11" s="96" t="s">
        <v>180</v>
      </c>
      <c r="F11" s="15">
        <v>526.29999999999995</v>
      </c>
      <c r="G11" s="236">
        <v>3119380.1</v>
      </c>
      <c r="H11" s="223" t="s">
        <v>294</v>
      </c>
      <c r="I11" s="11" t="s">
        <v>403</v>
      </c>
      <c r="J11" s="11" t="s">
        <v>404</v>
      </c>
      <c r="K11" s="11">
        <v>2</v>
      </c>
      <c r="L11" s="11" t="s">
        <v>405</v>
      </c>
      <c r="M11" s="11" t="s">
        <v>406</v>
      </c>
      <c r="N11" s="15"/>
      <c r="O11" s="15"/>
      <c r="P11" s="15"/>
      <c r="Q11" s="15"/>
      <c r="R11" s="22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</row>
    <row r="12" spans="1:1026" ht="24.65" customHeight="1" x14ac:dyDescent="0.35">
      <c r="A12" s="249"/>
      <c r="B12" s="252"/>
      <c r="C12" s="11" t="s">
        <v>191</v>
      </c>
      <c r="D12" s="11" t="s">
        <v>194</v>
      </c>
      <c r="E12" s="96" t="s">
        <v>180</v>
      </c>
      <c r="F12" s="15">
        <v>655.76</v>
      </c>
      <c r="G12" s="236">
        <v>3886689.52</v>
      </c>
      <c r="H12" s="213" t="s">
        <v>294</v>
      </c>
      <c r="I12" s="11" t="s">
        <v>403</v>
      </c>
      <c r="J12" s="11" t="s">
        <v>411</v>
      </c>
      <c r="K12" s="11">
        <v>3</v>
      </c>
      <c r="L12" s="11" t="s">
        <v>405</v>
      </c>
      <c r="M12" s="11" t="s">
        <v>415</v>
      </c>
      <c r="N12" s="15"/>
      <c r="O12" s="15"/>
      <c r="P12" s="15"/>
      <c r="Q12" s="15"/>
      <c r="R12" s="22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</row>
    <row r="13" spans="1:1026" ht="24.65" customHeight="1" x14ac:dyDescent="0.35">
      <c r="A13" s="249"/>
      <c r="B13" s="252"/>
      <c r="C13" s="11" t="s">
        <v>191</v>
      </c>
      <c r="D13" s="11" t="s">
        <v>195</v>
      </c>
      <c r="E13" s="96" t="s">
        <v>180</v>
      </c>
      <c r="F13" s="15">
        <v>579.91999999999996</v>
      </c>
      <c r="G13" s="236">
        <v>3437185.84</v>
      </c>
      <c r="H13" s="213" t="s">
        <v>294</v>
      </c>
      <c r="I13" s="11" t="s">
        <v>403</v>
      </c>
      <c r="J13" s="11" t="s">
        <v>404</v>
      </c>
      <c r="K13" s="11">
        <v>2</v>
      </c>
      <c r="L13" s="11" t="s">
        <v>405</v>
      </c>
      <c r="M13" s="11" t="s">
        <v>415</v>
      </c>
      <c r="N13" s="15"/>
      <c r="O13" s="15"/>
      <c r="P13" s="15"/>
      <c r="Q13" s="15"/>
      <c r="R13" s="22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</row>
    <row r="14" spans="1:1026" ht="24.65" customHeight="1" x14ac:dyDescent="0.35">
      <c r="A14" s="249"/>
      <c r="B14" s="252"/>
      <c r="C14" s="11" t="s">
        <v>191</v>
      </c>
      <c r="D14" s="11" t="s">
        <v>196</v>
      </c>
      <c r="E14" s="96" t="s">
        <v>180</v>
      </c>
      <c r="F14" s="15">
        <v>586.79</v>
      </c>
      <c r="G14" s="236">
        <v>3477904.33</v>
      </c>
      <c r="H14" s="213" t="s">
        <v>294</v>
      </c>
      <c r="I14" s="11" t="s">
        <v>403</v>
      </c>
      <c r="J14" s="11" t="s">
        <v>404</v>
      </c>
      <c r="K14" s="11">
        <v>3</v>
      </c>
      <c r="L14" s="11" t="s">
        <v>405</v>
      </c>
      <c r="M14" s="11" t="s">
        <v>415</v>
      </c>
      <c r="N14" s="15"/>
      <c r="O14" s="15"/>
      <c r="P14" s="15"/>
      <c r="Q14" s="15"/>
      <c r="R14" s="22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</row>
    <row r="15" spans="1:1026" ht="24.65" customHeight="1" x14ac:dyDescent="0.35">
      <c r="A15" s="249"/>
      <c r="B15" s="252"/>
      <c r="C15" s="11" t="s">
        <v>197</v>
      </c>
      <c r="D15" s="11" t="s">
        <v>198</v>
      </c>
      <c r="E15" s="96" t="s">
        <v>180</v>
      </c>
      <c r="F15" s="15"/>
      <c r="G15" s="236">
        <v>200000</v>
      </c>
      <c r="H15" s="213" t="s">
        <v>294</v>
      </c>
      <c r="I15" s="11"/>
      <c r="J15" s="11"/>
      <c r="K15" s="11"/>
      <c r="L15" s="11"/>
      <c r="M15" s="11"/>
      <c r="N15" s="15"/>
      <c r="O15" s="15"/>
      <c r="P15" s="15"/>
      <c r="Q15" s="15"/>
      <c r="R15" s="22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</row>
    <row r="16" spans="1:1026" ht="24.65" customHeight="1" x14ac:dyDescent="0.35">
      <c r="A16" s="249"/>
      <c r="B16" s="252"/>
      <c r="C16" s="11" t="s">
        <v>191</v>
      </c>
      <c r="D16" s="11" t="s">
        <v>199</v>
      </c>
      <c r="E16" s="96" t="s">
        <v>180</v>
      </c>
      <c r="F16" s="15">
        <v>867.17</v>
      </c>
      <c r="G16" s="236">
        <v>5139716.59</v>
      </c>
      <c r="H16" s="213" t="s">
        <v>294</v>
      </c>
      <c r="I16" s="11" t="s">
        <v>403</v>
      </c>
      <c r="J16" s="11" t="s">
        <v>404</v>
      </c>
      <c r="K16" s="11">
        <v>3</v>
      </c>
      <c r="L16" s="11" t="s">
        <v>405</v>
      </c>
      <c r="M16" s="11" t="s">
        <v>415</v>
      </c>
      <c r="N16" s="15"/>
      <c r="O16" s="15"/>
      <c r="P16" s="15"/>
      <c r="Q16" s="15"/>
      <c r="R16" s="22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</row>
    <row r="17" spans="1:1026" ht="43.5" customHeight="1" x14ac:dyDescent="0.35">
      <c r="A17" s="249"/>
      <c r="B17" s="252"/>
      <c r="C17" s="11" t="s">
        <v>191</v>
      </c>
      <c r="D17" s="11" t="s">
        <v>200</v>
      </c>
      <c r="E17" s="96" t="s">
        <v>180</v>
      </c>
      <c r="F17" s="15">
        <v>748.13</v>
      </c>
      <c r="G17" s="236">
        <v>4434166.51</v>
      </c>
      <c r="H17" s="213" t="s">
        <v>294</v>
      </c>
      <c r="I17" s="11" t="s">
        <v>403</v>
      </c>
      <c r="J17" s="11" t="s">
        <v>404</v>
      </c>
      <c r="K17" s="11">
        <v>3</v>
      </c>
      <c r="L17" s="11" t="s">
        <v>405</v>
      </c>
      <c r="M17" s="11" t="s">
        <v>415</v>
      </c>
      <c r="N17" s="15"/>
      <c r="O17" s="15"/>
      <c r="P17" s="15"/>
      <c r="Q17" s="15"/>
      <c r="R17" s="22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</row>
    <row r="18" spans="1:1026" x14ac:dyDescent="0.35">
      <c r="A18" s="249"/>
      <c r="B18" s="252"/>
      <c r="C18" s="11" t="s">
        <v>191</v>
      </c>
      <c r="D18" s="11" t="s">
        <v>201</v>
      </c>
      <c r="E18" s="96" t="s">
        <v>180</v>
      </c>
      <c r="F18" s="15"/>
      <c r="G18" s="236">
        <v>1701720</v>
      </c>
      <c r="H18" s="12" t="s">
        <v>294</v>
      </c>
      <c r="I18" s="11"/>
      <c r="J18" s="11"/>
      <c r="K18" s="11"/>
      <c r="L18" s="11"/>
      <c r="M18" s="11"/>
      <c r="N18" s="15"/>
      <c r="O18" s="15"/>
      <c r="P18" s="15"/>
      <c r="Q18" s="15"/>
      <c r="R18" s="22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</row>
    <row r="19" spans="1:1026" ht="24.65" customHeight="1" x14ac:dyDescent="0.35">
      <c r="A19" s="249"/>
      <c r="B19" s="252"/>
      <c r="C19" s="11" t="s">
        <v>191</v>
      </c>
      <c r="D19" s="11" t="s">
        <v>202</v>
      </c>
      <c r="E19" s="96" t="s">
        <v>180</v>
      </c>
      <c r="F19" s="15">
        <v>678.3</v>
      </c>
      <c r="G19" s="236">
        <v>4020284.1</v>
      </c>
      <c r="H19" s="213" t="s">
        <v>294</v>
      </c>
      <c r="I19" s="11" t="s">
        <v>403</v>
      </c>
      <c r="J19" s="11" t="s">
        <v>411</v>
      </c>
      <c r="K19" s="11">
        <v>3</v>
      </c>
      <c r="L19" s="11" t="s">
        <v>405</v>
      </c>
      <c r="M19" s="11" t="s">
        <v>406</v>
      </c>
      <c r="N19" s="15"/>
      <c r="O19" s="15"/>
      <c r="P19" s="15"/>
      <c r="Q19" s="15"/>
      <c r="R19" s="22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</row>
    <row r="20" spans="1:1026" ht="24.65" customHeight="1" x14ac:dyDescent="0.35">
      <c r="A20" s="249"/>
      <c r="B20" s="252"/>
      <c r="C20" s="11" t="s">
        <v>191</v>
      </c>
      <c r="D20" s="11" t="s">
        <v>203</v>
      </c>
      <c r="E20" s="96" t="s">
        <v>180</v>
      </c>
      <c r="F20" s="15">
        <v>182.34</v>
      </c>
      <c r="G20" s="236">
        <v>1080729.18</v>
      </c>
      <c r="H20" s="213" t="s">
        <v>294</v>
      </c>
      <c r="I20" s="11" t="s">
        <v>403</v>
      </c>
      <c r="J20" s="11" t="s">
        <v>404</v>
      </c>
      <c r="K20" s="11">
        <v>2</v>
      </c>
      <c r="L20" s="11" t="s">
        <v>405</v>
      </c>
      <c r="M20" s="11" t="s">
        <v>406</v>
      </c>
      <c r="N20" s="15"/>
      <c r="O20" s="15"/>
      <c r="P20" s="15"/>
      <c r="Q20" s="15"/>
      <c r="R20" s="22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</row>
    <row r="21" spans="1:1026" ht="24.65" customHeight="1" x14ac:dyDescent="0.35">
      <c r="A21" s="249"/>
      <c r="B21" s="252"/>
      <c r="C21" s="11" t="s">
        <v>191</v>
      </c>
      <c r="D21" s="11" t="s">
        <v>204</v>
      </c>
      <c r="E21" s="96" t="s">
        <v>180</v>
      </c>
      <c r="F21" s="15">
        <v>526.49</v>
      </c>
      <c r="G21" s="236">
        <v>3129596.23</v>
      </c>
      <c r="H21" s="13" t="s">
        <v>294</v>
      </c>
      <c r="I21" s="11" t="s">
        <v>403</v>
      </c>
      <c r="J21" s="11" t="s">
        <v>404</v>
      </c>
      <c r="K21" s="11">
        <v>1</v>
      </c>
      <c r="L21" s="11" t="s">
        <v>405</v>
      </c>
      <c r="M21" s="11" t="s">
        <v>406</v>
      </c>
      <c r="N21" s="15"/>
      <c r="O21" s="15"/>
      <c r="P21" s="15"/>
      <c r="Q21" s="15"/>
      <c r="R21" s="22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</row>
    <row r="22" spans="1:1026" ht="24.65" customHeight="1" x14ac:dyDescent="0.35">
      <c r="A22" s="249"/>
      <c r="B22" s="252"/>
      <c r="C22" s="11" t="s">
        <v>191</v>
      </c>
      <c r="D22" s="11" t="s">
        <v>205</v>
      </c>
      <c r="E22" s="96" t="s">
        <v>180</v>
      </c>
      <c r="F22" s="15">
        <v>349.79</v>
      </c>
      <c r="G22" s="236">
        <v>2073205.33</v>
      </c>
      <c r="H22" s="213" t="s">
        <v>294</v>
      </c>
      <c r="I22" s="11" t="s">
        <v>403</v>
      </c>
      <c r="J22" s="11" t="s">
        <v>404</v>
      </c>
      <c r="K22" s="11">
        <v>2</v>
      </c>
      <c r="L22" s="11" t="s">
        <v>405</v>
      </c>
      <c r="M22" s="11" t="s">
        <v>406</v>
      </c>
      <c r="N22" s="15"/>
      <c r="O22" s="15"/>
      <c r="P22" s="15"/>
      <c r="Q22" s="15"/>
      <c r="R22" s="22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</row>
    <row r="23" spans="1:1026" ht="24.65" customHeight="1" thickBot="1" x14ac:dyDescent="0.4">
      <c r="A23" s="250"/>
      <c r="B23" s="253"/>
      <c r="C23" s="170" t="s">
        <v>191</v>
      </c>
      <c r="D23" s="170" t="s">
        <v>206</v>
      </c>
      <c r="E23" s="171" t="s">
        <v>180</v>
      </c>
      <c r="F23" s="212">
        <v>809.97</v>
      </c>
      <c r="G23" s="237">
        <v>4800692.1900000004</v>
      </c>
      <c r="H23" s="214" t="s">
        <v>294</v>
      </c>
      <c r="I23" s="170" t="s">
        <v>403</v>
      </c>
      <c r="J23" s="170" t="s">
        <v>404</v>
      </c>
      <c r="K23" s="170">
        <v>3</v>
      </c>
      <c r="L23" s="170" t="s">
        <v>405</v>
      </c>
      <c r="M23" s="170" t="s">
        <v>406</v>
      </c>
      <c r="N23" s="212"/>
      <c r="O23" s="212"/>
      <c r="P23" s="212"/>
      <c r="Q23" s="212"/>
      <c r="R23" s="22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</row>
    <row r="24" spans="1:1026" s="217" customFormat="1" ht="35.15" customHeight="1" x14ac:dyDescent="0.35">
      <c r="A24" s="272" t="s">
        <v>207</v>
      </c>
      <c r="B24" s="273" t="s">
        <v>21</v>
      </c>
      <c r="C24" s="163" t="s">
        <v>208</v>
      </c>
      <c r="D24" s="163" t="s">
        <v>209</v>
      </c>
      <c r="E24" s="163" t="s">
        <v>180</v>
      </c>
      <c r="F24" s="219">
        <v>6126.67</v>
      </c>
      <c r="G24" s="274">
        <v>8714113</v>
      </c>
      <c r="H24" s="275"/>
      <c r="I24" s="163" t="s">
        <v>403</v>
      </c>
      <c r="J24" s="163" t="s">
        <v>416</v>
      </c>
      <c r="K24" s="276" t="s">
        <v>417</v>
      </c>
      <c r="L24" s="163" t="s">
        <v>405</v>
      </c>
      <c r="M24" s="163" t="s">
        <v>406</v>
      </c>
      <c r="N24" s="219"/>
      <c r="O24" s="219"/>
      <c r="P24" s="219"/>
      <c r="Q24" s="219"/>
      <c r="R24" s="22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</row>
    <row r="25" spans="1:1026" ht="24.65" customHeight="1" x14ac:dyDescent="0.35">
      <c r="A25" s="277"/>
      <c r="B25" s="254"/>
      <c r="C25" s="98" t="s">
        <v>210</v>
      </c>
      <c r="D25" s="225" t="s">
        <v>209</v>
      </c>
      <c r="E25" s="225" t="s">
        <v>211</v>
      </c>
      <c r="F25" s="226"/>
      <c r="G25" s="99">
        <v>1598890.3</v>
      </c>
      <c r="H25" s="227"/>
      <c r="I25" s="11"/>
      <c r="J25" s="11"/>
      <c r="K25" s="11"/>
      <c r="L25" s="11"/>
      <c r="M25" s="11"/>
      <c r="N25" s="15"/>
      <c r="O25" s="15"/>
      <c r="P25" s="15"/>
      <c r="Q25" s="15"/>
      <c r="R25" s="22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</row>
    <row r="26" spans="1:1026" ht="15" thickBot="1" x14ac:dyDescent="0.4">
      <c r="A26" s="278"/>
      <c r="B26" s="250"/>
      <c r="C26" s="279" t="s">
        <v>212</v>
      </c>
      <c r="D26" s="279" t="s">
        <v>209</v>
      </c>
      <c r="E26" s="279">
        <v>1997</v>
      </c>
      <c r="F26" s="280"/>
      <c r="G26" s="281">
        <v>435018.69</v>
      </c>
      <c r="H26" s="282"/>
      <c r="I26" s="283"/>
      <c r="J26" s="283"/>
      <c r="K26" s="283"/>
      <c r="L26" s="283"/>
      <c r="M26" s="283"/>
      <c r="N26" s="284"/>
      <c r="O26" s="284"/>
      <c r="P26" s="284"/>
      <c r="Q26" s="284"/>
      <c r="R26" s="285"/>
    </row>
    <row r="27" spans="1:1026" x14ac:dyDescent="0.35">
      <c r="F27" s="31"/>
      <c r="G27" s="112"/>
    </row>
    <row r="28" spans="1:1026" x14ac:dyDescent="0.35">
      <c r="F28" s="228" t="s">
        <v>96</v>
      </c>
      <c r="G28" s="229">
        <f>SUM(G4:G26)</f>
        <v>75665937.079999983</v>
      </c>
    </row>
  </sheetData>
  <mergeCells count="4">
    <mergeCell ref="A4:A23"/>
    <mergeCell ref="B4:B23"/>
    <mergeCell ref="A24:A26"/>
    <mergeCell ref="B24:B26"/>
  </mergeCells>
  <pageMargins left="0.7" right="0.7" top="0.75" bottom="0.75" header="0.51180555555555496" footer="0.51180555555555496"/>
  <pageSetup paperSize="9" firstPageNumber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0"/>
  <sheetViews>
    <sheetView topLeftCell="A19" workbookViewId="0">
      <selection activeCell="E3" sqref="E3:E17"/>
    </sheetView>
  </sheetViews>
  <sheetFormatPr defaultRowHeight="14.5" x14ac:dyDescent="0.35"/>
  <cols>
    <col min="1" max="1" width="8" style="63"/>
    <col min="2" max="2" width="18.54296875" style="63"/>
    <col min="3" max="3" width="34.81640625" style="63"/>
    <col min="4" max="4" width="25.26953125" style="63"/>
    <col min="5" max="5" width="17.54296875" style="63"/>
    <col min="6" max="6" width="16.1796875" style="63"/>
    <col min="7" max="7" width="15.54296875" style="63"/>
    <col min="8" max="8" width="10.81640625" style="63"/>
    <col min="9" max="1025" width="8" style="63"/>
  </cols>
  <sheetData>
    <row r="1" spans="1:250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</row>
    <row r="2" spans="1:250" ht="44.25" customHeight="1" thickBot="1" x14ac:dyDescent="0.4">
      <c r="A2" s="187" t="s">
        <v>213</v>
      </c>
      <c r="B2" s="187" t="s">
        <v>163</v>
      </c>
      <c r="C2" s="188" t="s">
        <v>164</v>
      </c>
      <c r="D2" s="188" t="s">
        <v>165</v>
      </c>
      <c r="E2" s="188" t="s">
        <v>214</v>
      </c>
      <c r="F2" s="189" t="s">
        <v>215</v>
      </c>
      <c r="G2" s="188" t="s">
        <v>167</v>
      </c>
      <c r="H2" s="190" t="s">
        <v>216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</row>
    <row r="3" spans="1:250" ht="41.25" customHeight="1" x14ac:dyDescent="0.35">
      <c r="A3" s="257" t="s">
        <v>217</v>
      </c>
      <c r="B3" s="261" t="s">
        <v>218</v>
      </c>
      <c r="C3" s="191" t="s">
        <v>219</v>
      </c>
      <c r="D3" s="192" t="s">
        <v>220</v>
      </c>
      <c r="E3" s="193">
        <v>840509.52</v>
      </c>
      <c r="F3" s="176" t="s">
        <v>221</v>
      </c>
      <c r="G3" s="194"/>
      <c r="H3" s="173"/>
      <c r="I3" s="31"/>
    </row>
    <row r="4" spans="1:250" ht="37.5" customHeight="1" x14ac:dyDescent="0.35">
      <c r="A4" s="258"/>
      <c r="B4" s="262"/>
      <c r="C4" s="101" t="s">
        <v>222</v>
      </c>
      <c r="D4" s="102" t="s">
        <v>223</v>
      </c>
      <c r="E4" s="71">
        <v>1063434.2</v>
      </c>
      <c r="F4" s="65" t="s">
        <v>221</v>
      </c>
      <c r="G4" s="72"/>
      <c r="H4" s="174"/>
      <c r="I4" s="31"/>
    </row>
    <row r="5" spans="1:250" ht="39.75" customHeight="1" x14ac:dyDescent="0.35">
      <c r="A5" s="258"/>
      <c r="B5" s="262"/>
      <c r="C5" s="101" t="s">
        <v>224</v>
      </c>
      <c r="D5" s="102" t="s">
        <v>223</v>
      </c>
      <c r="E5" s="71">
        <v>548852.6</v>
      </c>
      <c r="F5" s="65" t="s">
        <v>221</v>
      </c>
      <c r="G5" s="72"/>
      <c r="H5" s="174"/>
      <c r="I5" s="31"/>
    </row>
    <row r="6" spans="1:250" ht="13" customHeight="1" x14ac:dyDescent="0.35">
      <c r="A6" s="258"/>
      <c r="B6" s="262"/>
      <c r="C6" s="101" t="s">
        <v>225</v>
      </c>
      <c r="D6" s="102"/>
      <c r="E6" s="71">
        <v>50661.84</v>
      </c>
      <c r="F6" s="65" t="s">
        <v>221</v>
      </c>
      <c r="G6" s="72"/>
      <c r="H6" s="174"/>
      <c r="I6" s="31"/>
    </row>
    <row r="7" spans="1:250" ht="44.5" customHeight="1" x14ac:dyDescent="0.35">
      <c r="A7" s="258"/>
      <c r="B7" s="262"/>
      <c r="C7" s="101" t="s">
        <v>226</v>
      </c>
      <c r="D7" s="102"/>
      <c r="E7" s="71">
        <v>300000</v>
      </c>
      <c r="F7" s="65" t="s">
        <v>221</v>
      </c>
      <c r="G7" s="72"/>
      <c r="H7" s="174"/>
      <c r="I7" s="31"/>
    </row>
    <row r="8" spans="1:250" ht="44.5" customHeight="1" x14ac:dyDescent="0.35">
      <c r="A8" s="258"/>
      <c r="B8" s="262"/>
      <c r="C8" s="103" t="s">
        <v>227</v>
      </c>
      <c r="D8" s="104"/>
      <c r="E8" s="105">
        <v>10000573.189999999</v>
      </c>
      <c r="F8" s="106"/>
      <c r="G8" s="107"/>
      <c r="H8" s="195"/>
      <c r="I8" s="31"/>
    </row>
    <row r="9" spans="1:250" ht="44.5" customHeight="1" x14ac:dyDescent="0.35">
      <c r="A9" s="258"/>
      <c r="B9" s="262"/>
      <c r="C9" s="103" t="s">
        <v>228</v>
      </c>
      <c r="D9" s="104"/>
      <c r="E9" s="105">
        <v>578235.14</v>
      </c>
      <c r="F9" s="106"/>
      <c r="G9" s="107"/>
      <c r="H9" s="195"/>
      <c r="I9" s="31"/>
    </row>
    <row r="10" spans="1:250" ht="44.5" customHeight="1" x14ac:dyDescent="0.35">
      <c r="A10" s="259"/>
      <c r="B10" s="263"/>
      <c r="C10" s="230" t="s">
        <v>419</v>
      </c>
      <c r="D10" s="231" t="s">
        <v>420</v>
      </c>
      <c r="E10" s="232">
        <v>650000</v>
      </c>
      <c r="F10" s="233"/>
      <c r="G10" s="234"/>
      <c r="H10" s="235"/>
      <c r="I10" s="31"/>
    </row>
    <row r="11" spans="1:250" ht="44.5" customHeight="1" x14ac:dyDescent="0.35">
      <c r="A11" s="259"/>
      <c r="B11" s="263"/>
      <c r="C11" s="230" t="s">
        <v>421</v>
      </c>
      <c r="D11" s="231" t="s">
        <v>422</v>
      </c>
      <c r="E11" s="232">
        <v>200000</v>
      </c>
      <c r="F11" s="233"/>
      <c r="G11" s="234"/>
      <c r="H11" s="235"/>
      <c r="I11" s="31"/>
    </row>
    <row r="12" spans="1:250" ht="44.5" customHeight="1" x14ac:dyDescent="0.35">
      <c r="A12" s="259"/>
      <c r="B12" s="263"/>
      <c r="C12" s="230" t="s">
        <v>423</v>
      </c>
      <c r="D12" s="231" t="s">
        <v>424</v>
      </c>
      <c r="E12" s="232">
        <v>200000</v>
      </c>
      <c r="F12" s="233"/>
      <c r="G12" s="234"/>
      <c r="H12" s="235"/>
      <c r="I12" s="31"/>
    </row>
    <row r="13" spans="1:250" ht="44.5" customHeight="1" x14ac:dyDescent="0.35">
      <c r="A13" s="259"/>
      <c r="B13" s="263"/>
      <c r="C13" s="230" t="s">
        <v>425</v>
      </c>
      <c r="D13" s="231" t="s">
        <v>420</v>
      </c>
      <c r="E13" s="232">
        <v>200000</v>
      </c>
      <c r="F13" s="233"/>
      <c r="G13" s="234"/>
      <c r="H13" s="235"/>
      <c r="I13" s="31"/>
    </row>
    <row r="14" spans="1:250" ht="44.5" customHeight="1" x14ac:dyDescent="0.35">
      <c r="A14" s="259"/>
      <c r="B14" s="263"/>
      <c r="C14" s="230" t="s">
        <v>426</v>
      </c>
      <c r="D14" s="231" t="s">
        <v>422</v>
      </c>
      <c r="E14" s="232">
        <v>300000</v>
      </c>
      <c r="F14" s="233"/>
      <c r="G14" s="234"/>
      <c r="H14" s="235"/>
      <c r="I14" s="31"/>
    </row>
    <row r="15" spans="1:250" ht="44.5" customHeight="1" x14ac:dyDescent="0.35">
      <c r="A15" s="259"/>
      <c r="B15" s="263"/>
      <c r="C15" s="230" t="s">
        <v>427</v>
      </c>
      <c r="D15" s="231" t="s">
        <v>428</v>
      </c>
      <c r="E15" s="232">
        <v>100000</v>
      </c>
      <c r="F15" s="233"/>
      <c r="G15" s="234"/>
      <c r="H15" s="235"/>
      <c r="I15" s="31"/>
    </row>
    <row r="16" spans="1:250" ht="44.5" customHeight="1" x14ac:dyDescent="0.35">
      <c r="A16" s="259"/>
      <c r="B16" s="263"/>
      <c r="C16" s="230" t="s">
        <v>429</v>
      </c>
      <c r="D16" s="231" t="s">
        <v>430</v>
      </c>
      <c r="E16" s="232">
        <v>60000</v>
      </c>
      <c r="F16" s="233"/>
      <c r="G16" s="234"/>
      <c r="H16" s="235"/>
      <c r="I16" s="31"/>
    </row>
    <row r="17" spans="1:9" ht="44.5" customHeight="1" thickBot="1" x14ac:dyDescent="0.4">
      <c r="A17" s="259"/>
      <c r="B17" s="263"/>
      <c r="C17" s="230" t="s">
        <v>431</v>
      </c>
      <c r="D17" s="231" t="s">
        <v>428</v>
      </c>
      <c r="E17" s="232">
        <v>200000</v>
      </c>
      <c r="F17" s="233"/>
      <c r="G17" s="234"/>
      <c r="H17" s="235"/>
      <c r="I17" s="31"/>
    </row>
    <row r="18" spans="1:9" ht="12.75" customHeight="1" x14ac:dyDescent="0.35">
      <c r="A18" s="257">
        <v>2</v>
      </c>
      <c r="B18" s="264" t="s">
        <v>21</v>
      </c>
      <c r="C18" s="175" t="s">
        <v>229</v>
      </c>
      <c r="D18" s="176" t="s">
        <v>209</v>
      </c>
      <c r="E18" s="177">
        <v>86679.17</v>
      </c>
      <c r="F18" s="178"/>
      <c r="G18" s="172"/>
      <c r="H18" s="179">
        <v>2006</v>
      </c>
      <c r="I18" s="108"/>
    </row>
    <row r="19" spans="1:9" x14ac:dyDescent="0.35">
      <c r="A19" s="258"/>
      <c r="B19" s="265"/>
      <c r="C19" s="103" t="s">
        <v>230</v>
      </c>
      <c r="D19" s="106" t="s">
        <v>209</v>
      </c>
      <c r="E19" s="109">
        <v>46630.5</v>
      </c>
      <c r="F19" s="110"/>
      <c r="G19" s="111"/>
      <c r="H19" s="180">
        <v>1971</v>
      </c>
      <c r="I19" s="108"/>
    </row>
    <row r="20" spans="1:9" x14ac:dyDescent="0.35">
      <c r="A20" s="258"/>
      <c r="B20" s="265"/>
      <c r="C20" s="103" t="s">
        <v>231</v>
      </c>
      <c r="D20" s="106" t="s">
        <v>209</v>
      </c>
      <c r="E20" s="109">
        <v>4278.03</v>
      </c>
      <c r="F20" s="110"/>
      <c r="G20" s="111"/>
      <c r="H20" s="180">
        <v>1971</v>
      </c>
      <c r="I20" s="108"/>
    </row>
    <row r="21" spans="1:9" ht="15" thickBot="1" x14ac:dyDescent="0.4">
      <c r="A21" s="260"/>
      <c r="B21" s="266"/>
      <c r="C21" s="181" t="s">
        <v>232</v>
      </c>
      <c r="D21" s="182" t="s">
        <v>209</v>
      </c>
      <c r="E21" s="183">
        <v>11235</v>
      </c>
      <c r="F21" s="184"/>
      <c r="G21" s="185"/>
      <c r="H21" s="186">
        <v>1971</v>
      </c>
      <c r="I21" s="108"/>
    </row>
    <row r="22" spans="1:9" x14ac:dyDescent="0.35">
      <c r="C22"/>
      <c r="D22" s="113" t="s">
        <v>107</v>
      </c>
      <c r="E22" s="114">
        <f>SUM(E3:E21)</f>
        <v>15441089.189999999</v>
      </c>
    </row>
    <row r="23" spans="1:9" x14ac:dyDescent="0.35">
      <c r="C23"/>
      <c r="D23"/>
      <c r="E23"/>
    </row>
    <row r="24" spans="1:9" x14ac:dyDescent="0.35">
      <c r="C24"/>
      <c r="D24"/>
      <c r="E24"/>
    </row>
    <row r="25" spans="1:9" ht="12.75" customHeight="1" x14ac:dyDescent="0.35">
      <c r="C25" s="267" t="s">
        <v>233</v>
      </c>
      <c r="D25" s="267"/>
      <c r="E25" s="255">
        <f>SUM(E8,E9,E19:E21)</f>
        <v>10640951.859999999</v>
      </c>
    </row>
    <row r="26" spans="1:9" x14ac:dyDescent="0.35">
      <c r="C26" s="267"/>
      <c r="D26" s="267"/>
      <c r="E26" s="255"/>
    </row>
    <row r="27" spans="1:9" x14ac:dyDescent="0.35">
      <c r="C27" s="267"/>
      <c r="D27" s="267"/>
      <c r="E27" s="255"/>
    </row>
    <row r="28" spans="1:9" x14ac:dyDescent="0.35">
      <c r="C28" s="267"/>
      <c r="D28" s="267"/>
      <c r="E28" s="255"/>
    </row>
    <row r="29" spans="1:9" ht="25.5" customHeight="1" x14ac:dyDescent="0.35">
      <c r="C29"/>
      <c r="D29"/>
      <c r="E29"/>
    </row>
    <row r="30" spans="1:9" ht="28.5" customHeight="1" x14ac:dyDescent="0.35">
      <c r="C30" s="256" t="s">
        <v>234</v>
      </c>
      <c r="D30" s="256"/>
      <c r="E30" s="115">
        <f>SUM(E3:E7,E10:E18)</f>
        <v>4800137.33</v>
      </c>
    </row>
  </sheetData>
  <mergeCells count="7">
    <mergeCell ref="E25:E28"/>
    <mergeCell ref="C30:D30"/>
    <mergeCell ref="A3:A17"/>
    <mergeCell ref="B3:B17"/>
    <mergeCell ref="A18:A21"/>
    <mergeCell ref="B18:B21"/>
    <mergeCell ref="C25:D2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Z5"/>
  <sheetViews>
    <sheetView workbookViewId="0">
      <selection activeCell="C6" sqref="C6"/>
    </sheetView>
  </sheetViews>
  <sheetFormatPr defaultRowHeight="14.5" x14ac:dyDescent="0.35"/>
  <cols>
    <col min="2" max="2" width="9.453125"/>
    <col min="3" max="3" width="19.7265625"/>
    <col min="4" max="4" width="17.54296875"/>
    <col min="5" max="5" width="14.54296875"/>
  </cols>
  <sheetData>
    <row r="2" spans="1:208" s="116" customFormat="1" ht="26.5" customHeight="1" x14ac:dyDescent="0.35">
      <c r="A2" s="268" t="s">
        <v>235</v>
      </c>
      <c r="B2" s="269" t="s">
        <v>236</v>
      </c>
      <c r="C2" s="268" t="s">
        <v>237</v>
      </c>
      <c r="D2" s="270" t="s">
        <v>238</v>
      </c>
      <c r="E2" s="268" t="s">
        <v>239</v>
      </c>
    </row>
    <row r="3" spans="1:208" s="116" customFormat="1" ht="21.65" customHeight="1" x14ac:dyDescent="0.35">
      <c r="A3" s="268"/>
      <c r="B3" s="269"/>
      <c r="C3" s="268"/>
      <c r="D3" s="270"/>
      <c r="E3" s="268"/>
    </row>
    <row r="4" spans="1:208" s="120" customFormat="1" ht="16.399999999999999" customHeight="1" x14ac:dyDescent="0.25">
      <c r="A4" s="117">
        <v>1</v>
      </c>
      <c r="B4" s="118" t="s">
        <v>240</v>
      </c>
      <c r="C4" s="119">
        <v>77</v>
      </c>
      <c r="D4" s="119">
        <v>15</v>
      </c>
      <c r="E4" s="119">
        <f>SUM(C4:D4)</f>
        <v>92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</row>
    <row r="5" spans="1:208" ht="17.899999999999999" customHeight="1" x14ac:dyDescent="0.35">
      <c r="A5" s="117"/>
      <c r="B5" s="121" t="s">
        <v>107</v>
      </c>
      <c r="C5" s="122">
        <v>77</v>
      </c>
      <c r="D5" s="122">
        <v>15</v>
      </c>
      <c r="E5" s="122">
        <f>SUM(C5:D5)</f>
        <v>92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</row>
  </sheetData>
  <mergeCells count="5"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3"/>
  <sheetViews>
    <sheetView tabSelected="1" zoomScale="89" zoomScaleNormal="89" workbookViewId="0">
      <selection activeCell="L11" sqref="L11"/>
    </sheetView>
  </sheetViews>
  <sheetFormatPr defaultColWidth="8" defaultRowHeight="14.5" x14ac:dyDescent="0.35"/>
  <cols>
    <col min="1" max="1" width="15" style="127" customWidth="1"/>
    <col min="2" max="2" width="22.26953125" style="31" customWidth="1"/>
    <col min="3" max="3" width="13.26953125" style="31" customWidth="1"/>
    <col min="4" max="4" width="16.7265625" style="31" customWidth="1"/>
    <col min="5" max="5" width="14.81640625" style="31" customWidth="1"/>
    <col min="6" max="6" width="12.1796875" style="31" customWidth="1"/>
    <col min="7" max="7" width="12.54296875" style="31" customWidth="1"/>
    <col min="8" max="8" width="26.26953125" style="31" customWidth="1"/>
    <col min="9" max="9" width="13.81640625" style="31" customWidth="1"/>
    <col min="10" max="10" width="9.26953125" style="31" customWidth="1"/>
    <col min="11" max="11" width="9.7265625" style="31" customWidth="1"/>
    <col min="12" max="13" width="14" style="31" customWidth="1"/>
    <col min="14" max="16" width="13.26953125" style="123" customWidth="1"/>
    <col min="17" max="1024" width="8" style="31"/>
  </cols>
  <sheetData>
    <row r="1" spans="1:1023" x14ac:dyDescent="0.35">
      <c r="B1"/>
      <c r="C1"/>
      <c r="D1"/>
      <c r="E1"/>
      <c r="F1"/>
      <c r="G1"/>
      <c r="H1"/>
      <c r="I1"/>
      <c r="J1"/>
      <c r="K1"/>
      <c r="L1"/>
      <c r="M1"/>
      <c r="N1" s="137"/>
      <c r="O1" s="137"/>
      <c r="P1" s="13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65" x14ac:dyDescent="0.35">
      <c r="A2" s="198" t="s">
        <v>241</v>
      </c>
      <c r="B2" s="199" t="s">
        <v>242</v>
      </c>
      <c r="C2" s="198" t="s">
        <v>243</v>
      </c>
      <c r="D2" s="200" t="s">
        <v>244</v>
      </c>
      <c r="E2" s="198" t="s">
        <v>245</v>
      </c>
      <c r="F2" s="201" t="s">
        <v>246</v>
      </c>
      <c r="G2" s="198" t="s">
        <v>247</v>
      </c>
      <c r="H2" s="198" t="s">
        <v>248</v>
      </c>
      <c r="I2" s="198" t="s">
        <v>249</v>
      </c>
      <c r="J2" s="198" t="s">
        <v>250</v>
      </c>
      <c r="K2" s="198" t="s">
        <v>251</v>
      </c>
      <c r="L2" s="202" t="s">
        <v>252</v>
      </c>
      <c r="M2" s="203" t="s">
        <v>253</v>
      </c>
      <c r="N2" s="204" t="s">
        <v>254</v>
      </c>
      <c r="O2" s="204" t="s">
        <v>434</v>
      </c>
      <c r="P2" s="204" t="s">
        <v>435</v>
      </c>
    </row>
    <row r="3" spans="1:1023" ht="26" x14ac:dyDescent="0.35">
      <c r="A3" s="196" t="s">
        <v>104</v>
      </c>
      <c r="B3" s="205" t="s">
        <v>255</v>
      </c>
      <c r="C3" s="196" t="s">
        <v>256</v>
      </c>
      <c r="D3" s="196" t="s">
        <v>257</v>
      </c>
      <c r="E3" s="196" t="s">
        <v>258</v>
      </c>
      <c r="F3" s="205">
        <v>1399</v>
      </c>
      <c r="G3" s="205">
        <v>1700</v>
      </c>
      <c r="H3" s="196" t="s">
        <v>259</v>
      </c>
      <c r="I3" s="205">
        <v>2010</v>
      </c>
      <c r="J3" s="205">
        <v>278111</v>
      </c>
      <c r="K3" s="205">
        <v>5</v>
      </c>
      <c r="L3" s="206">
        <v>16300</v>
      </c>
      <c r="M3" s="196" t="s">
        <v>253</v>
      </c>
      <c r="N3" s="197" t="s">
        <v>433</v>
      </c>
      <c r="O3" s="197" t="s">
        <v>432</v>
      </c>
      <c r="P3" s="197" t="s">
        <v>436</v>
      </c>
    </row>
    <row r="4" spans="1:1023" ht="26" x14ac:dyDescent="0.35">
      <c r="A4" s="196" t="s">
        <v>104</v>
      </c>
      <c r="B4" s="205" t="s">
        <v>260</v>
      </c>
      <c r="C4" s="196" t="s">
        <v>261</v>
      </c>
      <c r="D4" s="196" t="s">
        <v>262</v>
      </c>
      <c r="E4" s="196"/>
      <c r="F4" s="205"/>
      <c r="G4" s="205"/>
      <c r="H4" s="196" t="s">
        <v>263</v>
      </c>
      <c r="I4" s="205">
        <v>2019</v>
      </c>
      <c r="J4" s="205"/>
      <c r="K4" s="205"/>
      <c r="L4" s="206"/>
      <c r="M4" s="196" t="s">
        <v>264</v>
      </c>
      <c r="N4" s="197" t="s">
        <v>433</v>
      </c>
      <c r="O4" s="197" t="s">
        <v>432</v>
      </c>
      <c r="P4" s="197" t="s">
        <v>436</v>
      </c>
    </row>
    <row r="5" spans="1:1023" ht="26" x14ac:dyDescent="0.35">
      <c r="A5" s="196" t="s">
        <v>266</v>
      </c>
      <c r="B5" s="205" t="s">
        <v>267</v>
      </c>
      <c r="C5" s="196" t="s">
        <v>268</v>
      </c>
      <c r="D5" s="196" t="s">
        <v>269</v>
      </c>
      <c r="E5" s="196">
        <v>432656</v>
      </c>
      <c r="F5" s="205">
        <v>6700</v>
      </c>
      <c r="G5" s="205">
        <v>15900</v>
      </c>
      <c r="H5" s="196" t="s">
        <v>270</v>
      </c>
      <c r="I5" s="205">
        <v>2018</v>
      </c>
      <c r="J5" s="205">
        <v>5830</v>
      </c>
      <c r="K5" s="205">
        <v>6</v>
      </c>
      <c r="L5" s="206">
        <v>805650</v>
      </c>
      <c r="M5" s="196" t="s">
        <v>271</v>
      </c>
      <c r="N5" s="197" t="s">
        <v>433</v>
      </c>
      <c r="O5" s="197" t="s">
        <v>432</v>
      </c>
      <c r="P5" s="197" t="s">
        <v>436</v>
      </c>
    </row>
    <row r="6" spans="1:1023" ht="26" x14ac:dyDescent="0.35">
      <c r="A6" s="207" t="s">
        <v>104</v>
      </c>
      <c r="B6" s="208" t="s">
        <v>272</v>
      </c>
      <c r="C6" s="207" t="s">
        <v>268</v>
      </c>
      <c r="D6" s="207" t="s">
        <v>273</v>
      </c>
      <c r="E6" s="207" t="s">
        <v>274</v>
      </c>
      <c r="F6" s="205">
        <v>9506</v>
      </c>
      <c r="G6" s="208">
        <v>12000</v>
      </c>
      <c r="H6" s="208">
        <v>4900111867</v>
      </c>
      <c r="I6" s="208">
        <v>1981</v>
      </c>
      <c r="J6" s="208"/>
      <c r="K6" s="208">
        <v>3</v>
      </c>
      <c r="L6" s="208"/>
      <c r="M6" s="207" t="s">
        <v>265</v>
      </c>
      <c r="N6" s="197" t="s">
        <v>433</v>
      </c>
      <c r="O6" s="197" t="s">
        <v>432</v>
      </c>
      <c r="P6" s="197" t="s">
        <v>436</v>
      </c>
    </row>
    <row r="7" spans="1:1023" ht="26" x14ac:dyDescent="0.35">
      <c r="A7" s="207" t="s">
        <v>104</v>
      </c>
      <c r="B7" s="208" t="s">
        <v>275</v>
      </c>
      <c r="C7" s="207" t="s">
        <v>276</v>
      </c>
      <c r="D7" s="207" t="s">
        <v>277</v>
      </c>
      <c r="E7" s="207" t="s">
        <v>278</v>
      </c>
      <c r="F7" s="205"/>
      <c r="G7" s="208"/>
      <c r="H7" s="208" t="s">
        <v>279</v>
      </c>
      <c r="I7" s="208">
        <v>2012</v>
      </c>
      <c r="J7" s="208"/>
      <c r="K7" s="208"/>
      <c r="L7" s="208"/>
      <c r="M7" s="207" t="s">
        <v>264</v>
      </c>
      <c r="N7" s="197" t="s">
        <v>433</v>
      </c>
      <c r="O7" s="197" t="s">
        <v>432</v>
      </c>
      <c r="P7" s="197" t="s">
        <v>436</v>
      </c>
    </row>
    <row r="8" spans="1:1023" ht="26" x14ac:dyDescent="0.35">
      <c r="A8" s="207" t="s">
        <v>104</v>
      </c>
      <c r="B8" s="208" t="s">
        <v>280</v>
      </c>
      <c r="C8" s="207" t="s">
        <v>256</v>
      </c>
      <c r="D8" s="207" t="s">
        <v>281</v>
      </c>
      <c r="E8" s="207" t="s">
        <v>282</v>
      </c>
      <c r="F8" s="205">
        <v>1461</v>
      </c>
      <c r="G8" s="208">
        <v>1650</v>
      </c>
      <c r="H8" s="208" t="s">
        <v>283</v>
      </c>
      <c r="I8" s="208">
        <v>2007</v>
      </c>
      <c r="J8" s="208"/>
      <c r="K8" s="208">
        <v>5</v>
      </c>
      <c r="L8" s="208"/>
      <c r="M8" s="207" t="s">
        <v>284</v>
      </c>
      <c r="N8" s="197" t="s">
        <v>433</v>
      </c>
      <c r="O8" s="197" t="s">
        <v>432</v>
      </c>
      <c r="P8" s="197" t="s">
        <v>436</v>
      </c>
    </row>
    <row r="9" spans="1:1023" ht="26" x14ac:dyDescent="0.35">
      <c r="A9" s="209" t="s">
        <v>266</v>
      </c>
      <c r="B9" s="210" t="s">
        <v>285</v>
      </c>
      <c r="C9" s="210" t="s">
        <v>286</v>
      </c>
      <c r="D9" s="210" t="s">
        <v>277</v>
      </c>
      <c r="E9" s="210" t="s">
        <v>287</v>
      </c>
      <c r="F9" s="210"/>
      <c r="G9" s="210"/>
      <c r="H9" s="210" t="s">
        <v>288</v>
      </c>
      <c r="I9" s="210">
        <v>2019</v>
      </c>
      <c r="J9" s="210"/>
      <c r="K9" s="210"/>
      <c r="L9" s="211">
        <v>6900</v>
      </c>
      <c r="M9" s="210" t="s">
        <v>264</v>
      </c>
      <c r="N9" s="197" t="s">
        <v>433</v>
      </c>
      <c r="O9" s="197" t="s">
        <v>432</v>
      </c>
      <c r="P9" s="197" t="s">
        <v>436</v>
      </c>
    </row>
    <row r="10" spans="1:1023" ht="26" x14ac:dyDescent="0.35">
      <c r="A10" s="196" t="s">
        <v>104</v>
      </c>
      <c r="B10" s="205" t="s">
        <v>299</v>
      </c>
      <c r="C10" s="196" t="s">
        <v>393</v>
      </c>
      <c r="D10" s="205" t="s">
        <v>300</v>
      </c>
      <c r="E10" s="205" t="s">
        <v>301</v>
      </c>
      <c r="F10" s="205">
        <v>567</v>
      </c>
      <c r="G10" s="205"/>
      <c r="H10" s="205" t="s">
        <v>302</v>
      </c>
      <c r="I10" s="205">
        <v>2021</v>
      </c>
      <c r="J10" s="205"/>
      <c r="K10" s="205"/>
      <c r="L10" s="205"/>
      <c r="M10" s="205" t="s">
        <v>265</v>
      </c>
      <c r="N10" s="197" t="s">
        <v>433</v>
      </c>
      <c r="O10" s="197" t="s">
        <v>432</v>
      </c>
      <c r="P10" s="197" t="s">
        <v>436</v>
      </c>
    </row>
    <row r="11" spans="1:1023" ht="26" x14ac:dyDescent="0.35">
      <c r="A11" s="196" t="s">
        <v>104</v>
      </c>
      <c r="B11" s="205" t="s">
        <v>304</v>
      </c>
      <c r="C11" s="205" t="s">
        <v>256</v>
      </c>
      <c r="D11" s="205" t="s">
        <v>305</v>
      </c>
      <c r="E11" s="205" t="s">
        <v>306</v>
      </c>
      <c r="F11" s="205">
        <v>1560</v>
      </c>
      <c r="G11" s="205"/>
      <c r="H11" s="205" t="s">
        <v>307</v>
      </c>
      <c r="I11" s="205">
        <v>2011</v>
      </c>
      <c r="J11" s="205"/>
      <c r="K11" s="205"/>
      <c r="L11" s="205"/>
      <c r="M11" s="205" t="s">
        <v>284</v>
      </c>
      <c r="N11" s="197" t="s">
        <v>433</v>
      </c>
      <c r="O11" s="197" t="s">
        <v>432</v>
      </c>
      <c r="P11" s="197" t="s">
        <v>436</v>
      </c>
    </row>
    <row r="12" spans="1:1023" ht="26" x14ac:dyDescent="0.35">
      <c r="A12" s="196" t="s">
        <v>266</v>
      </c>
      <c r="B12" s="205" t="s">
        <v>308</v>
      </c>
      <c r="C12" s="205" t="s">
        <v>311</v>
      </c>
      <c r="D12" s="205" t="s">
        <v>309</v>
      </c>
      <c r="E12" s="205">
        <v>22605</v>
      </c>
      <c r="F12" s="205"/>
      <c r="G12" s="205"/>
      <c r="H12" s="205" t="s">
        <v>310</v>
      </c>
      <c r="I12" s="205">
        <v>2021</v>
      </c>
      <c r="J12" s="205"/>
      <c r="K12" s="205"/>
      <c r="L12" s="205"/>
      <c r="M12" s="205" t="s">
        <v>264</v>
      </c>
      <c r="N12" s="197" t="s">
        <v>433</v>
      </c>
      <c r="O12" s="197" t="s">
        <v>432</v>
      </c>
      <c r="P12" s="197" t="s">
        <v>436</v>
      </c>
    </row>
    <row r="13" spans="1:1023" ht="26" x14ac:dyDescent="0.35">
      <c r="A13" s="196" t="s">
        <v>266</v>
      </c>
      <c r="B13" s="205" t="s">
        <v>390</v>
      </c>
      <c r="C13" s="205" t="s">
        <v>256</v>
      </c>
      <c r="D13" s="205" t="s">
        <v>312</v>
      </c>
      <c r="E13" s="205" t="s">
        <v>313</v>
      </c>
      <c r="F13" s="205">
        <v>2799</v>
      </c>
      <c r="G13" s="205"/>
      <c r="H13" s="205" t="s">
        <v>314</v>
      </c>
      <c r="I13" s="205">
        <v>2004</v>
      </c>
      <c r="J13" s="205"/>
      <c r="K13" s="205"/>
      <c r="L13" s="205"/>
      <c r="M13" s="205" t="s">
        <v>265</v>
      </c>
      <c r="N13" s="197" t="s">
        <v>433</v>
      </c>
      <c r="O13" s="197" t="s">
        <v>432</v>
      </c>
      <c r="P13" s="197" t="s">
        <v>436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Dane ogólne</vt:lpstr>
      <vt:lpstr>Wykaz dróg</vt:lpstr>
      <vt:lpstr>Łącznie budynki budowle</vt:lpstr>
      <vt:lpstr>Elektronika stacjonarna</vt:lpstr>
      <vt:lpstr>Elektronika przenośna</vt:lpstr>
      <vt:lpstr>Budynki</vt:lpstr>
      <vt:lpstr>Budowle</vt:lpstr>
      <vt:lpstr>Jednostki OSP</vt:lpstr>
      <vt:lpstr>wykaz pojazdów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</dc:creator>
  <dc:description/>
  <cp:lastModifiedBy>Kasia</cp:lastModifiedBy>
  <cp:revision>19</cp:revision>
  <cp:lastPrinted>2023-02-23T13:57:53Z</cp:lastPrinted>
  <dcterms:created xsi:type="dcterms:W3CDTF">2015-06-05T18:19:34Z</dcterms:created>
  <dcterms:modified xsi:type="dcterms:W3CDTF">2023-04-21T07:10:50Z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