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Y:\wspolny\sprawy\jednorazówka\2025\dok\"/>
    </mc:Choice>
  </mc:AlternateContent>
  <xr:revisionPtr revIDLastSave="0" documentId="13_ncr:1_{1654A76B-FA9A-495B-9E10-F53A7E255C64}" xr6:coauthVersionLast="45" xr6:coauthVersionMax="45" xr10:uidLastSave="{00000000-0000-0000-0000-000000000000}"/>
  <bookViews>
    <workbookView xWindow="1656" yWindow="288" windowWidth="9336" windowHeight="7872" xr2:uid="{00000000-000D-0000-FFFF-FFFF00000000}"/>
    <workbookView xWindow="-48" yWindow="-48" windowWidth="23136" windowHeight="12432" xr2:uid="{BED8DBC2-33D5-4302-AA18-2D291C607464}"/>
  </bookViews>
  <sheets>
    <sheet name="zadania" sheetId="2" r:id="rId1"/>
  </sheets>
  <definedNames>
    <definedName name="_xlnm.Print_Area" localSheetId="0">zadania!$A$1:$M$698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00" i="2" l="1"/>
  <c r="F621" i="2" l="1"/>
  <c r="I621" i="2" s="1"/>
  <c r="H621" i="2"/>
  <c r="H615" i="2"/>
  <c r="H616" i="2"/>
  <c r="H617" i="2"/>
  <c r="H618" i="2"/>
  <c r="H619" i="2"/>
  <c r="H620" i="2"/>
  <c r="H622" i="2"/>
  <c r="H614" i="2"/>
  <c r="F615" i="2"/>
  <c r="F616" i="2"/>
  <c r="I616" i="2" s="1"/>
  <c r="F617" i="2"/>
  <c r="I617" i="2" s="1"/>
  <c r="F618" i="2"/>
  <c r="I618" i="2" s="1"/>
  <c r="F619" i="2"/>
  <c r="I619" i="2" s="1"/>
  <c r="F620" i="2"/>
  <c r="I620" i="2" s="1"/>
  <c r="F622" i="2"/>
  <c r="F614" i="2"/>
  <c r="J622" i="2" l="1"/>
  <c r="J615" i="2"/>
  <c r="J614" i="2"/>
  <c r="I615" i="2"/>
  <c r="J620" i="2"/>
  <c r="I622" i="2"/>
  <c r="J621" i="2"/>
  <c r="I614" i="2"/>
  <c r="J618" i="2"/>
  <c r="J617" i="2"/>
  <c r="J619" i="2"/>
  <c r="J616" i="2"/>
  <c r="H684" i="2"/>
  <c r="H685" i="2"/>
  <c r="H686" i="2"/>
  <c r="H687" i="2"/>
  <c r="H688" i="2"/>
  <c r="H689" i="2"/>
  <c r="H683" i="2"/>
  <c r="H673" i="2"/>
  <c r="H662" i="2"/>
  <c r="H663" i="2"/>
  <c r="H661" i="2"/>
  <c r="H646" i="2"/>
  <c r="H647" i="2"/>
  <c r="H648" i="2"/>
  <c r="H649" i="2"/>
  <c r="H650" i="2"/>
  <c r="H651" i="2"/>
  <c r="H645" i="2"/>
  <c r="H633" i="2"/>
  <c r="H634" i="2"/>
  <c r="H635" i="2"/>
  <c r="H632" i="2"/>
  <c r="H604" i="2"/>
  <c r="H589" i="2"/>
  <c r="H590" i="2"/>
  <c r="H591" i="2"/>
  <c r="H592" i="2"/>
  <c r="H593" i="2"/>
  <c r="H594" i="2"/>
  <c r="H588" i="2"/>
  <c r="H574" i="2"/>
  <c r="H575" i="2"/>
  <c r="H576" i="2"/>
  <c r="H577" i="2"/>
  <c r="H578" i="2"/>
  <c r="H573" i="2"/>
  <c r="H564" i="2"/>
  <c r="H563" i="2"/>
  <c r="H551" i="2"/>
  <c r="H552" i="2"/>
  <c r="H553" i="2"/>
  <c r="H550" i="2"/>
  <c r="H540" i="2"/>
  <c r="H521" i="2"/>
  <c r="H522" i="2"/>
  <c r="H523" i="2"/>
  <c r="H524" i="2"/>
  <c r="H520" i="2"/>
  <c r="H491" i="2"/>
  <c r="H492" i="2"/>
  <c r="H493" i="2"/>
  <c r="H494" i="2"/>
  <c r="H495" i="2"/>
  <c r="H496" i="2"/>
  <c r="H497" i="2"/>
  <c r="H498" i="2"/>
  <c r="H499" i="2"/>
  <c r="H500" i="2"/>
  <c r="J500" i="2" s="1"/>
  <c r="I500" i="2"/>
  <c r="H501" i="2"/>
  <c r="H490" i="2"/>
  <c r="H480" i="2"/>
  <c r="H465" i="2"/>
  <c r="H455" i="2"/>
  <c r="H445" i="2"/>
  <c r="H435" i="2"/>
  <c r="H424" i="2"/>
  <c r="H425" i="2"/>
  <c r="H423" i="2"/>
  <c r="H413" i="2"/>
  <c r="H412" i="2"/>
  <c r="H396" i="2"/>
  <c r="H387" i="2"/>
  <c r="H377" i="2"/>
  <c r="H376" i="2"/>
  <c r="H366" i="2"/>
  <c r="H345" i="2"/>
  <c r="H346" i="2"/>
  <c r="H347" i="2"/>
  <c r="H348" i="2"/>
  <c r="H349" i="2"/>
  <c r="H350" i="2"/>
  <c r="H351" i="2"/>
  <c r="H344" i="2"/>
  <c r="H329" i="2"/>
  <c r="H328" i="2"/>
  <c r="H327" i="2"/>
  <c r="H326" i="2"/>
  <c r="H325" i="2"/>
  <c r="H324" i="2"/>
  <c r="H323" i="2"/>
  <c r="H313" i="2"/>
  <c r="H301" i="2"/>
  <c r="H302" i="2"/>
  <c r="H303" i="2"/>
  <c r="H300" i="2"/>
  <c r="H290" i="2"/>
  <c r="H289" i="2"/>
  <c r="H279" i="2"/>
  <c r="H269" i="2"/>
  <c r="J269" i="2" s="1"/>
  <c r="H235" i="2"/>
  <c r="H236" i="2"/>
  <c r="H237" i="2"/>
  <c r="H238" i="2"/>
  <c r="H239" i="2"/>
  <c r="H240" i="2"/>
  <c r="H241" i="2"/>
  <c r="H242" i="2"/>
  <c r="H243" i="2"/>
  <c r="H244" i="2"/>
  <c r="H245" i="2"/>
  <c r="H246" i="2"/>
  <c r="H247" i="2"/>
  <c r="H248" i="2"/>
  <c r="H249" i="2"/>
  <c r="H250" i="2"/>
  <c r="H251" i="2"/>
  <c r="H252" i="2"/>
  <c r="H253" i="2"/>
  <c r="H254" i="2"/>
  <c r="H234" i="2"/>
  <c r="H223" i="2"/>
  <c r="H222" i="2"/>
  <c r="H212" i="2"/>
  <c r="H211" i="2"/>
  <c r="H201" i="2"/>
  <c r="H189" i="2"/>
  <c r="H190" i="2"/>
  <c r="H172" i="2"/>
  <c r="H173" i="2"/>
  <c r="H174" i="2"/>
  <c r="H175" i="2"/>
  <c r="H176" i="2"/>
  <c r="H177" i="2"/>
  <c r="H178" i="2"/>
  <c r="H139" i="2"/>
  <c r="H140" i="2"/>
  <c r="H141" i="2"/>
  <c r="H138" i="2"/>
  <c r="H118" i="2"/>
  <c r="H106" i="2"/>
  <c r="H84" i="2"/>
  <c r="H85" i="2"/>
  <c r="H86" i="2"/>
  <c r="H37" i="2"/>
  <c r="F633" i="2"/>
  <c r="I633" i="2" s="1"/>
  <c r="F634" i="2"/>
  <c r="I634" i="2" s="1"/>
  <c r="F635" i="2"/>
  <c r="I635" i="2" s="1"/>
  <c r="I623" i="2" l="1"/>
  <c r="J635" i="2"/>
  <c r="J634" i="2"/>
  <c r="J633" i="2"/>
  <c r="J623" i="2"/>
  <c r="F576" i="2"/>
  <c r="F577" i="2"/>
  <c r="F578" i="2"/>
  <c r="I578" i="2" s="1"/>
  <c r="J624" i="2" l="1"/>
  <c r="J578" i="2"/>
  <c r="I576" i="2"/>
  <c r="J576" i="2"/>
  <c r="I577" i="2"/>
  <c r="J577" i="2"/>
  <c r="H36" i="2"/>
  <c r="F118" i="2"/>
  <c r="F96" i="2"/>
  <c r="F37" i="2"/>
  <c r="F16" i="2"/>
  <c r="J37" i="2" l="1"/>
  <c r="I37" i="2"/>
  <c r="J118" i="2"/>
  <c r="I118" i="2"/>
  <c r="F252" i="2"/>
  <c r="F253" i="2"/>
  <c r="F36" i="2"/>
  <c r="F501" i="2"/>
  <c r="J36" i="2" l="1"/>
  <c r="I36" i="2"/>
  <c r="I38" i="2" s="1"/>
  <c r="J501" i="2"/>
  <c r="I501" i="2"/>
  <c r="I252" i="2"/>
  <c r="J252" i="2"/>
  <c r="I253" i="2"/>
  <c r="J253" i="2"/>
  <c r="F345" i="2"/>
  <c r="F425" i="2"/>
  <c r="F201" i="2"/>
  <c r="F248" i="2"/>
  <c r="F249" i="2"/>
  <c r="F250" i="2"/>
  <c r="F251" i="2"/>
  <c r="F254" i="2"/>
  <c r="I248" i="2" l="1"/>
  <c r="J248" i="2"/>
  <c r="I249" i="2"/>
  <c r="J249" i="2"/>
  <c r="I254" i="2"/>
  <c r="J254" i="2"/>
  <c r="I251" i="2"/>
  <c r="J251" i="2"/>
  <c r="I201" i="2"/>
  <c r="J201" i="2"/>
  <c r="J250" i="2"/>
  <c r="I250" i="2"/>
  <c r="I425" i="2"/>
  <c r="J425" i="2"/>
  <c r="I345" i="2"/>
  <c r="J345" i="2"/>
  <c r="F689" i="2"/>
  <c r="F688" i="2"/>
  <c r="F687" i="2"/>
  <c r="F686" i="2"/>
  <c r="F685" i="2"/>
  <c r="F684" i="2"/>
  <c r="F683" i="2"/>
  <c r="F673" i="2"/>
  <c r="F663" i="2"/>
  <c r="F662" i="2"/>
  <c r="F661" i="2"/>
  <c r="F651" i="2"/>
  <c r="F650" i="2"/>
  <c r="F649" i="2"/>
  <c r="F648" i="2"/>
  <c r="F647" i="2"/>
  <c r="F646" i="2"/>
  <c r="F645" i="2"/>
  <c r="F632" i="2"/>
  <c r="F604" i="2"/>
  <c r="F594" i="2"/>
  <c r="F593" i="2"/>
  <c r="F592" i="2"/>
  <c r="F591" i="2"/>
  <c r="F590" i="2"/>
  <c r="F589" i="2"/>
  <c r="F588" i="2"/>
  <c r="F575" i="2"/>
  <c r="F574" i="2"/>
  <c r="F573" i="2"/>
  <c r="F564" i="2"/>
  <c r="F563" i="2"/>
  <c r="F553" i="2"/>
  <c r="F552" i="2"/>
  <c r="F551" i="2"/>
  <c r="F550" i="2"/>
  <c r="F540" i="2"/>
  <c r="F524" i="2"/>
  <c r="F523" i="2"/>
  <c r="F522" i="2"/>
  <c r="F521" i="2"/>
  <c r="F520" i="2"/>
  <c r="F499" i="2"/>
  <c r="F498" i="2"/>
  <c r="F497" i="2"/>
  <c r="F496" i="2"/>
  <c r="F495" i="2"/>
  <c r="F494" i="2"/>
  <c r="F493" i="2"/>
  <c r="F492" i="2"/>
  <c r="F491" i="2"/>
  <c r="F490" i="2"/>
  <c r="F480" i="2"/>
  <c r="F465" i="2"/>
  <c r="F455" i="2"/>
  <c r="F445" i="2"/>
  <c r="F435" i="2"/>
  <c r="F424" i="2"/>
  <c r="F423" i="2"/>
  <c r="F413" i="2"/>
  <c r="F412" i="2"/>
  <c r="F396" i="2"/>
  <c r="F387" i="2"/>
  <c r="F377" i="2"/>
  <c r="F376" i="2"/>
  <c r="F366" i="2"/>
  <c r="F351" i="2"/>
  <c r="F350" i="2"/>
  <c r="F349" i="2"/>
  <c r="F348" i="2"/>
  <c r="F347" i="2"/>
  <c r="F346" i="2"/>
  <c r="F344" i="2"/>
  <c r="F329" i="2"/>
  <c r="F328" i="2"/>
  <c r="F327" i="2"/>
  <c r="F326" i="2"/>
  <c r="F325" i="2"/>
  <c r="F324" i="2"/>
  <c r="F323" i="2"/>
  <c r="F313" i="2"/>
  <c r="F303" i="2"/>
  <c r="F302" i="2"/>
  <c r="F301" i="2"/>
  <c r="F300" i="2"/>
  <c r="F290" i="2"/>
  <c r="F289" i="2"/>
  <c r="F279" i="2"/>
  <c r="F269" i="2"/>
  <c r="F247" i="2"/>
  <c r="F246" i="2"/>
  <c r="F245" i="2"/>
  <c r="F244" i="2"/>
  <c r="F243" i="2"/>
  <c r="F242" i="2"/>
  <c r="F241" i="2"/>
  <c r="F240" i="2"/>
  <c r="F239" i="2"/>
  <c r="F238" i="2"/>
  <c r="F237" i="2"/>
  <c r="F236" i="2"/>
  <c r="F235" i="2"/>
  <c r="F234" i="2"/>
  <c r="F223" i="2"/>
  <c r="F222" i="2"/>
  <c r="F212" i="2"/>
  <c r="F211" i="2"/>
  <c r="H200" i="2"/>
  <c r="F200" i="2"/>
  <c r="I200" i="2" s="1"/>
  <c r="F190" i="2"/>
  <c r="F189" i="2"/>
  <c r="H188" i="2"/>
  <c r="F188" i="2"/>
  <c r="F178" i="2"/>
  <c r="F177" i="2"/>
  <c r="F176" i="2"/>
  <c r="F175" i="2"/>
  <c r="F174" i="2"/>
  <c r="F173" i="2"/>
  <c r="F172" i="2"/>
  <c r="H171" i="2"/>
  <c r="F171" i="2"/>
  <c r="H161" i="2"/>
  <c r="F161" i="2"/>
  <c r="H151" i="2"/>
  <c r="F151" i="2"/>
  <c r="F141" i="2"/>
  <c r="F140" i="2"/>
  <c r="F139" i="2"/>
  <c r="F138" i="2"/>
  <c r="H128" i="2"/>
  <c r="F128" i="2"/>
  <c r="H117" i="2"/>
  <c r="F117" i="2"/>
  <c r="H107" i="2"/>
  <c r="F107" i="2"/>
  <c r="I107" i="2" s="1"/>
  <c r="F106" i="2"/>
  <c r="I96" i="2"/>
  <c r="I97" i="2" s="1"/>
  <c r="H96" i="2"/>
  <c r="J96" i="2" s="1"/>
  <c r="J97" i="2" s="1"/>
  <c r="F86" i="2"/>
  <c r="F85" i="2"/>
  <c r="F84" i="2"/>
  <c r="H83" i="2"/>
  <c r="F83" i="2"/>
  <c r="I83" i="2" s="1"/>
  <c r="H73" i="2"/>
  <c r="F73" i="2"/>
  <c r="I73" i="2" s="1"/>
  <c r="I74" i="2" s="1"/>
  <c r="H63" i="2"/>
  <c r="F63" i="2"/>
  <c r="I63" i="2" s="1"/>
  <c r="I64" i="2" s="1"/>
  <c r="H53" i="2"/>
  <c r="F53" i="2"/>
  <c r="I53" i="2" s="1"/>
  <c r="I54" i="2" s="1"/>
  <c r="H26" i="2"/>
  <c r="F26" i="2"/>
  <c r="I26" i="2" s="1"/>
  <c r="I27" i="2" s="1"/>
  <c r="I16" i="2"/>
  <c r="I17" i="2" s="1"/>
  <c r="H16" i="2"/>
  <c r="J16" i="2" s="1"/>
  <c r="J17" i="2" s="1"/>
  <c r="I177" i="2" l="1"/>
  <c r="J177" i="2"/>
  <c r="I234" i="2"/>
  <c r="J234" i="2"/>
  <c r="J242" i="2"/>
  <c r="I242" i="2"/>
  <c r="I301" i="2"/>
  <c r="J301" i="2"/>
  <c r="J327" i="2"/>
  <c r="I327" i="2"/>
  <c r="I350" i="2"/>
  <c r="J350" i="2"/>
  <c r="I413" i="2"/>
  <c r="J413" i="2"/>
  <c r="I494" i="2"/>
  <c r="J494" i="2"/>
  <c r="J498" i="2"/>
  <c r="I498" i="2"/>
  <c r="I550" i="2"/>
  <c r="J550" i="2"/>
  <c r="I563" i="2"/>
  <c r="J563" i="2"/>
  <c r="I575" i="2"/>
  <c r="J575" i="2"/>
  <c r="I591" i="2"/>
  <c r="J591" i="2"/>
  <c r="I604" i="2"/>
  <c r="I605" i="2" s="1"/>
  <c r="J604" i="2"/>
  <c r="J605" i="2" s="1"/>
  <c r="I647" i="2"/>
  <c r="J647" i="2"/>
  <c r="I651" i="2"/>
  <c r="J651" i="2"/>
  <c r="I673" i="2"/>
  <c r="I674" i="2" s="1"/>
  <c r="J673" i="2"/>
  <c r="J674" i="2" s="1"/>
  <c r="J686" i="2"/>
  <c r="I686" i="2"/>
  <c r="I84" i="2"/>
  <c r="J84" i="2"/>
  <c r="I138" i="2"/>
  <c r="J138" i="2"/>
  <c r="I174" i="2"/>
  <c r="J174" i="2"/>
  <c r="J178" i="2"/>
  <c r="I178" i="2"/>
  <c r="I190" i="2"/>
  <c r="J190" i="2"/>
  <c r="I212" i="2"/>
  <c r="J212" i="2"/>
  <c r="I235" i="2"/>
  <c r="J235" i="2"/>
  <c r="I239" i="2"/>
  <c r="J239" i="2"/>
  <c r="I243" i="2"/>
  <c r="J243" i="2"/>
  <c r="I247" i="2"/>
  <c r="J247" i="2"/>
  <c r="I289" i="2"/>
  <c r="J289" i="2"/>
  <c r="I302" i="2"/>
  <c r="J302" i="2"/>
  <c r="I324" i="2"/>
  <c r="J324" i="2"/>
  <c r="I328" i="2"/>
  <c r="J328" i="2"/>
  <c r="J347" i="2"/>
  <c r="I347" i="2"/>
  <c r="I351" i="2"/>
  <c r="J351" i="2"/>
  <c r="J387" i="2"/>
  <c r="J388" i="2" s="1"/>
  <c r="I387" i="2"/>
  <c r="I388" i="2" s="1"/>
  <c r="J423" i="2"/>
  <c r="I423" i="2"/>
  <c r="I455" i="2"/>
  <c r="I456" i="2" s="1"/>
  <c r="J455" i="2"/>
  <c r="J456" i="2" s="1"/>
  <c r="I491" i="2"/>
  <c r="J491" i="2"/>
  <c r="I495" i="2"/>
  <c r="J495" i="2"/>
  <c r="I499" i="2"/>
  <c r="J499" i="2"/>
  <c r="I523" i="2"/>
  <c r="J523" i="2"/>
  <c r="I551" i="2"/>
  <c r="J551" i="2"/>
  <c r="I564" i="2"/>
  <c r="I565" i="2" s="1"/>
  <c r="J564" i="2"/>
  <c r="I588" i="2"/>
  <c r="J588" i="2"/>
  <c r="I592" i="2"/>
  <c r="J592" i="2"/>
  <c r="I632" i="2"/>
  <c r="J632" i="2"/>
  <c r="J648" i="2"/>
  <c r="I648" i="2"/>
  <c r="I661" i="2"/>
  <c r="J661" i="2"/>
  <c r="J683" i="2"/>
  <c r="I683" i="2"/>
  <c r="J687" i="2"/>
  <c r="I687" i="2"/>
  <c r="I173" i="2"/>
  <c r="J173" i="2"/>
  <c r="I211" i="2"/>
  <c r="J211" i="2"/>
  <c r="I238" i="2"/>
  <c r="J238" i="2"/>
  <c r="I323" i="2"/>
  <c r="J323" i="2"/>
  <c r="I346" i="2"/>
  <c r="J346" i="2"/>
  <c r="I377" i="2"/>
  <c r="J377" i="2"/>
  <c r="I445" i="2"/>
  <c r="I446" i="2" s="1"/>
  <c r="J445" i="2"/>
  <c r="J446" i="2" s="1"/>
  <c r="I522" i="2"/>
  <c r="J522" i="2"/>
  <c r="I85" i="2"/>
  <c r="J85" i="2"/>
  <c r="I106" i="2"/>
  <c r="I108" i="2" s="1"/>
  <c r="J106" i="2"/>
  <c r="I139" i="2"/>
  <c r="J139" i="2"/>
  <c r="I175" i="2"/>
  <c r="J175" i="2"/>
  <c r="I222" i="2"/>
  <c r="J222" i="2"/>
  <c r="I236" i="2"/>
  <c r="J236" i="2"/>
  <c r="I240" i="2"/>
  <c r="J240" i="2"/>
  <c r="I244" i="2"/>
  <c r="J244" i="2"/>
  <c r="I269" i="2"/>
  <c r="I270" i="2" s="1"/>
  <c r="J270" i="2"/>
  <c r="I290" i="2"/>
  <c r="J290" i="2"/>
  <c r="I303" i="2"/>
  <c r="J303" i="2"/>
  <c r="I325" i="2"/>
  <c r="J325" i="2"/>
  <c r="I329" i="2"/>
  <c r="J329" i="2"/>
  <c r="I348" i="2"/>
  <c r="J348" i="2"/>
  <c r="I366" i="2"/>
  <c r="I367" i="2" s="1"/>
  <c r="J366" i="2"/>
  <c r="J367" i="2" s="1"/>
  <c r="I396" i="2"/>
  <c r="I397" i="2" s="1"/>
  <c r="J396" i="2"/>
  <c r="J397" i="2" s="1"/>
  <c r="I424" i="2"/>
  <c r="J424" i="2"/>
  <c r="I465" i="2"/>
  <c r="I466" i="2" s="1"/>
  <c r="J465" i="2"/>
  <c r="J466" i="2" s="1"/>
  <c r="I492" i="2"/>
  <c r="J492" i="2"/>
  <c r="I496" i="2"/>
  <c r="J496" i="2"/>
  <c r="I520" i="2"/>
  <c r="J520" i="2"/>
  <c r="I524" i="2"/>
  <c r="J524" i="2"/>
  <c r="I552" i="2"/>
  <c r="J552" i="2"/>
  <c r="J573" i="2"/>
  <c r="I573" i="2"/>
  <c r="I589" i="2"/>
  <c r="J589" i="2"/>
  <c r="I593" i="2"/>
  <c r="J593" i="2"/>
  <c r="I645" i="2"/>
  <c r="J645" i="2"/>
  <c r="I649" i="2"/>
  <c r="J649" i="2"/>
  <c r="J662" i="2"/>
  <c r="I662" i="2"/>
  <c r="I684" i="2"/>
  <c r="J684" i="2"/>
  <c r="I688" i="2"/>
  <c r="J688" i="2"/>
  <c r="I189" i="2"/>
  <c r="J189" i="2"/>
  <c r="I246" i="2"/>
  <c r="J246" i="2"/>
  <c r="J490" i="2"/>
  <c r="I490" i="2"/>
  <c r="I86" i="2"/>
  <c r="J86" i="2"/>
  <c r="I140" i="2"/>
  <c r="J140" i="2"/>
  <c r="I172" i="2"/>
  <c r="J172" i="2"/>
  <c r="I176" i="2"/>
  <c r="J176" i="2"/>
  <c r="I223" i="2"/>
  <c r="J223" i="2"/>
  <c r="I237" i="2"/>
  <c r="J237" i="2"/>
  <c r="I241" i="2"/>
  <c r="J241" i="2"/>
  <c r="I245" i="2"/>
  <c r="J245" i="2"/>
  <c r="I279" i="2"/>
  <c r="I280" i="2" s="1"/>
  <c r="J279" i="2"/>
  <c r="J280" i="2" s="1"/>
  <c r="I300" i="2"/>
  <c r="J300" i="2"/>
  <c r="I313" i="2"/>
  <c r="J313" i="2"/>
  <c r="J314" i="2" s="1"/>
  <c r="J326" i="2"/>
  <c r="I326" i="2"/>
  <c r="I344" i="2"/>
  <c r="J344" i="2"/>
  <c r="I349" i="2"/>
  <c r="J349" i="2"/>
  <c r="I376" i="2"/>
  <c r="J376" i="2"/>
  <c r="I412" i="2"/>
  <c r="J412" i="2"/>
  <c r="J435" i="2"/>
  <c r="J436" i="2" s="1"/>
  <c r="I435" i="2"/>
  <c r="I436" i="2" s="1"/>
  <c r="I480" i="2"/>
  <c r="I481" i="2" s="1"/>
  <c r="J480" i="2"/>
  <c r="J481" i="2" s="1"/>
  <c r="J493" i="2"/>
  <c r="I493" i="2"/>
  <c r="I497" i="2"/>
  <c r="J497" i="2"/>
  <c r="J521" i="2"/>
  <c r="I521" i="2"/>
  <c r="I540" i="2"/>
  <c r="I541" i="2" s="1"/>
  <c r="J540" i="2"/>
  <c r="J541" i="2" s="1"/>
  <c r="I553" i="2"/>
  <c r="J553" i="2"/>
  <c r="I574" i="2"/>
  <c r="J574" i="2"/>
  <c r="I590" i="2"/>
  <c r="J590" i="2"/>
  <c r="I594" i="2"/>
  <c r="J594" i="2"/>
  <c r="I646" i="2"/>
  <c r="J646" i="2"/>
  <c r="I650" i="2"/>
  <c r="J650" i="2"/>
  <c r="I663" i="2"/>
  <c r="J663" i="2"/>
  <c r="I685" i="2"/>
  <c r="J685" i="2"/>
  <c r="I689" i="2"/>
  <c r="J689" i="2"/>
  <c r="J141" i="2"/>
  <c r="I141" i="2"/>
  <c r="J151" i="2"/>
  <c r="J152" i="2" s="1"/>
  <c r="J117" i="2"/>
  <c r="J119" i="2" s="1"/>
  <c r="J171" i="2"/>
  <c r="J63" i="2"/>
  <c r="J64" i="2" s="1"/>
  <c r="J73" i="2"/>
  <c r="J74" i="2" s="1"/>
  <c r="J188" i="2"/>
  <c r="I202" i="2"/>
  <c r="J38" i="2"/>
  <c r="I117" i="2"/>
  <c r="I119" i="2" s="1"/>
  <c r="J83" i="2"/>
  <c r="J98" i="2"/>
  <c r="I151" i="2"/>
  <c r="I152" i="2" s="1"/>
  <c r="I171" i="2"/>
  <c r="I188" i="2"/>
  <c r="J18" i="2"/>
  <c r="J53" i="2"/>
  <c r="J54" i="2" s="1"/>
  <c r="J26" i="2"/>
  <c r="J27" i="2" s="1"/>
  <c r="J107" i="2"/>
  <c r="J200" i="2"/>
  <c r="I128" i="2"/>
  <c r="I129" i="2" s="1"/>
  <c r="J128" i="2"/>
  <c r="J129" i="2" s="1"/>
  <c r="I161" i="2"/>
  <c r="I162" i="2" s="1"/>
  <c r="J161" i="2"/>
  <c r="J162" i="2" s="1"/>
  <c r="I314" i="2"/>
  <c r="I291" i="2" l="1"/>
  <c r="I426" i="2"/>
  <c r="I87" i="2"/>
  <c r="I352" i="2"/>
  <c r="I595" i="2"/>
  <c r="I378" i="2"/>
  <c r="I414" i="2"/>
  <c r="I255" i="2"/>
  <c r="I652" i="2"/>
  <c r="I502" i="2"/>
  <c r="I224" i="2"/>
  <c r="I330" i="2"/>
  <c r="I213" i="2"/>
  <c r="I579" i="2"/>
  <c r="J398" i="2"/>
  <c r="J368" i="2"/>
  <c r="J447" i="2"/>
  <c r="J75" i="2"/>
  <c r="J457" i="2"/>
  <c r="J675" i="2"/>
  <c r="J28" i="2"/>
  <c r="J65" i="2"/>
  <c r="J55" i="2"/>
  <c r="J389" i="2"/>
  <c r="J467" i="2"/>
  <c r="J378" i="2"/>
  <c r="J542" i="2"/>
  <c r="J39" i="2"/>
  <c r="J271" i="2"/>
  <c r="J315" i="2"/>
  <c r="J153" i="2"/>
  <c r="J202" i="2"/>
  <c r="J565" i="2"/>
  <c r="J414" i="2"/>
  <c r="I664" i="2"/>
  <c r="J213" i="2"/>
  <c r="J120" i="2"/>
  <c r="I142" i="2"/>
  <c r="J304" i="2"/>
  <c r="J525" i="2"/>
  <c r="J502" i="2"/>
  <c r="J352" i="2"/>
  <c r="J191" i="2"/>
  <c r="J281" i="2"/>
  <c r="J291" i="2"/>
  <c r="J224" i="2"/>
  <c r="J108" i="2"/>
  <c r="J426" i="2"/>
  <c r="I525" i="2"/>
  <c r="I690" i="2"/>
  <c r="J437" i="2"/>
  <c r="J179" i="2"/>
  <c r="I191" i="2"/>
  <c r="J652" i="2"/>
  <c r="J595" i="2"/>
  <c r="J87" i="2"/>
  <c r="J142" i="2"/>
  <c r="I304" i="2"/>
  <c r="I179" i="2"/>
  <c r="J664" i="2"/>
  <c r="J606" i="2"/>
  <c r="J579" i="2"/>
  <c r="J690" i="2"/>
  <c r="I554" i="2"/>
  <c r="J163" i="2"/>
  <c r="J130" i="2"/>
  <c r="J330" i="2"/>
  <c r="J255" i="2"/>
  <c r="J636" i="2"/>
  <c r="J482" i="2"/>
  <c r="I636" i="2"/>
  <c r="J554" i="2"/>
  <c r="J379" i="2" l="1"/>
  <c r="J427" i="2"/>
  <c r="J109" i="2"/>
  <c r="J415" i="2"/>
  <c r="J331" i="2"/>
  <c r="J88" i="2"/>
  <c r="J580" i="2"/>
  <c r="J225" i="2"/>
  <c r="J353" i="2"/>
  <c r="J214" i="2"/>
  <c r="J203" i="2"/>
  <c r="J566" i="2"/>
  <c r="J256" i="2"/>
  <c r="J596" i="2"/>
  <c r="J292" i="2"/>
  <c r="J503" i="2"/>
  <c r="J653" i="2"/>
  <c r="J665" i="2"/>
  <c r="J192" i="2"/>
  <c r="J305" i="2"/>
  <c r="J143" i="2"/>
  <c r="J526" i="2"/>
  <c r="J691" i="2"/>
  <c r="J180" i="2"/>
  <c r="J555" i="2"/>
  <c r="J637" i="2"/>
</calcChain>
</file>

<file path=xl/sharedStrings.xml><?xml version="1.0" encoding="utf-8"?>
<sst xmlns="http://schemas.openxmlformats.org/spreadsheetml/2006/main" count="1384" uniqueCount="296">
  <si>
    <t>Materiały medyczne</t>
  </si>
  <si>
    <t>33140000-3</t>
  </si>
  <si>
    <t>L.p.</t>
  </si>
  <si>
    <t>Opis przedmiotu zamówienia</t>
  </si>
  <si>
    <t>j.m.</t>
  </si>
  <si>
    <t>Ilość</t>
  </si>
  <si>
    <t>Ilość w opakowaniu</t>
  </si>
  <si>
    <t>Ilość  opakowań</t>
  </si>
  <si>
    <t>Cena netto opakowania</t>
  </si>
  <si>
    <t>Cena brutto opakowania</t>
  </si>
  <si>
    <t>Wartość netto</t>
  </si>
  <si>
    <t>Wartość brutto</t>
  </si>
  <si>
    <t>Stawka Vat (%)</t>
  </si>
  <si>
    <t>Przedmiot zamówienia /
Nr katalogowy / Producent</t>
  </si>
  <si>
    <t>szt.</t>
  </si>
  <si>
    <t>wg tabeli poniżej</t>
  </si>
  <si>
    <t>Razem</t>
  </si>
  <si>
    <t>wartość VAT:</t>
  </si>
  <si>
    <t xml:space="preserve">Data ważności certyfikatu zgodności 
</t>
  </si>
  <si>
    <t>Zadanie nr 1</t>
  </si>
  <si>
    <t>Zestawy medyczne</t>
  </si>
  <si>
    <t>33141620-2</t>
  </si>
  <si>
    <t>Zadanie nr 3</t>
  </si>
  <si>
    <t>Zadanie nr 5</t>
  </si>
  <si>
    <t>Urządzenia i przyrządy do transfuzji i infuzji</t>
  </si>
  <si>
    <t>33194000-6</t>
  </si>
  <si>
    <t>Przyrząd do przetacznia krwi, transfuzji , komora  kroplowa wolna od PCV, całość bez zawartości ftalanów (inforamacja na opakowaniu jednodtkowym.), zacisk rolkowy, wypoosażony w uchwyt na dren oraz możliwość zabezpieczenia igły biorczej po użyciu, opakowanie kolorystyczne  Pakowany  folia -papier. Sterylny. Na każdym opakowaniu musi być zaznaczona data ważności , numer serii i wszystkie informacje w języku polskim. Produkt powinien być dostarczony z informacją ,iż nie zawiera lateksu. Pakowane folia-papier.</t>
  </si>
  <si>
    <t>Zadanie nr 4</t>
  </si>
  <si>
    <t>Zadanie nr 9</t>
  </si>
  <si>
    <t>Kaniula</t>
  </si>
  <si>
    <t>33141220-8</t>
  </si>
  <si>
    <t>Jednorazowe, niechemiczne artykuły medyczne i hematologiczne</t>
  </si>
  <si>
    <t>33141000-0</t>
  </si>
  <si>
    <t>Zadanie nr 23</t>
  </si>
  <si>
    <t>Test do wykrywania Helicobacter pyroli (ureazowy)</t>
  </si>
  <si>
    <t>Zadanie nr 6</t>
  </si>
  <si>
    <t>Zadanie nr 7</t>
  </si>
  <si>
    <t>Zadanie nr 8</t>
  </si>
  <si>
    <t>Czujnik do pulsoksymetrii, jednorazowy, sterylny, nie zawierający lateksu, samoprzylepny, hypoalergiczny dla wrażliwej skóry
- zapinany za pomocą dwóch pasków (na jednym czujnik, drugi jako stabilizator na kostkę)
- sensor kompatybilny z technologią OxiMax o-sensor kompatybilnyu z technologią Nellocor, dla niemowląt i dzieci ważących od 3kg do 40 kg. Na każdym opakowaniu musi być zaznaczona data ważności, numer serii.</t>
  </si>
  <si>
    <t>Igły medyczne</t>
  </si>
  <si>
    <t>33141320-9</t>
  </si>
  <si>
    <t>Igła do punkcji mostka z możliwością aspiracji szpiku z talerza biodrowego średnica 16g (1,6 mm) zakres regulacyjny na mechanizmie gwintowym od 10 do 25mm
powinna posiadać prowadnik gwintowy wyposażony w skalę milimetrową umożliwiającą precyzyjne ustalenie głębokości wkłucia.
posiadająca ostrze w kształcie ostrosłupa.
posiadająca blokadę mandrynu z zabezpieczeniem przed omyłkowym odwrotnym połączeniem z kaniulą
prowadnik gwintowy połączony z rękojeścią na zatrzask umożliwiający jego demontaż dla uzyskania kaniuli o długości 90mm.
posiadająca stożek Luer Lock dla połączenia ze strzykawką. Sterylna.</t>
  </si>
  <si>
    <t>Dren z automatycznym zamknięciem VacuStop
- długość 200 cm; średnica 6 mm
- wykonany z medycznego PCV ze wzmocnieniem na całej długości w postaci podłużnych żebrowań na zewnątrz oraz gładki wewnątrz drenu
- na jednym końcu elastyczny żeński łącznik do ssaka, a na drugim końcu łącznik typu schodkowego z kontrolą odsysania wyposażony w automatyczny zawór zamykający ssanie 
- sterylny, jednorazowy, pakowany pojedynczo, wszystkie elementy zmontowane ze sobą w trwały sposób, gotowy do użycia po wyjęciu z opakowania
Na każdym opakowaniu musi być zaznaczona data ważności, numer serii i wszystkie informacje w języku polskim</t>
  </si>
  <si>
    <t>Zestaw do toracentezy/paracentezy z automatycznym zaworem jednokierunkowym
Wyposażony:
- w igła Veressa
- worek kolekcyjny o poj. 2000 ml. z kranikiem spustowym
- strzykawka poj. 60 ml ze złączem Luer-Lock
- dren w zestawie o długości  miń. 130 cm, z automatyczną jednokierunkową zastawką
Na każdym opakowaniu musi być zaznaczona data ważności, numer serii i wszystkie informacje w języku polskim</t>
  </si>
  <si>
    <t>Igła do biopsji prostaty do pistoletu Promag Ultra.Rozmiar 18Gx250
posiadająca echo marker pozwalający na łatwe pozycjonowanie jej pod nadzorem USG
wyposażona w znacznik co 1 cm dla łatwego i precyzyjnego wprowadzenia. Sterylna
wyposażona w specjalny zdejmowany uchwyt dla łatwego umieszczenia igły w pistolecie biopsyjnym oraz wydobycie jej po zabiegu końcówka kaniuli oraz mandryn posiadające wzmocnienie zabezpieczające przed wygięciem. Sterylna.</t>
  </si>
  <si>
    <t>Zestaw do nakłuć opłucnej (worek ze skalą pomiarową poj. 200 ml , strzykawka 60 ml ze skalą pomiarową , dren dł min. 130 cm, 14 G ,16G, 18 G).sterylny z obiegiem zamkniętym zaworem jednokierunkowym uniwmożliwiającym cofanie się płynu. Pakowany pojedyńczo ( blistr-pack), z datą ważności, numerem katalogowym lub referencyjnym, metodą wyjałowienia na opakowaniu. Sterylny. Produkt powinien być dostarczony z informacją ,iż nie zawiera lateksu.</t>
  </si>
  <si>
    <t>Strzykawki</t>
  </si>
  <si>
    <t>33141310-6</t>
  </si>
  <si>
    <t>Zadanie nr 13</t>
  </si>
  <si>
    <t>Zadanie nr 19</t>
  </si>
  <si>
    <t>Bone Injection Gun - wkłucie doszpikowe. Dla dzieci.</t>
  </si>
  <si>
    <t>Bone Injection Gun - wkłucie doszpikowe 15 G,  33,3 mm .Sterylny. Dla dorosłych.</t>
  </si>
  <si>
    <t>Igła nakłuwacz palca . Sterylna . Do pobrań krwi włośniczkowej dla potrzeb badań diagnostycznych: hemoglobiny, grup krwi, cholesterolu, gazometrii krwi i innych.
Dla dorosłych o skórze normalnej i grubszej. Igła 21G ( 0,8 mm) . Głębokość nakłucia/nacięcia 2,4 mm. Sterylna. Na każdym opakowaniu musi być zaznaczona data ważności, numer serii.</t>
  </si>
  <si>
    <t>Zadanie nr 15</t>
  </si>
  <si>
    <t xml:space="preserve"> Torba na wymiociny - przezroczysta  lub kolorowa ze skalą  pomiarową. Wyposażona w uchwyt wykonany z plastiku  dostosowany do kształtu  twarzy  zapewnijący jednocześnie higieniczne i proste zamknięcie po napełnieniu oraz bezpieczną utylizację odpadu. Na każdym opakowaniu numer serii i data ważności. </t>
  </si>
  <si>
    <t xml:space="preserve">Worki na mocz dla niemowląt chlopcy sterylne , pojemność 100 ml.Worki wykonane z delikatnej mocnej foliiPE , bezlateksowe, gwarantujace bezpieczny kontakt ze skora dziecka. Samoprzylepna częśc worka pokryta antyalegicznym klejem, dodatkowe uszczelnienie z antyalergicznej pianki. sterylne. Na każdym opakowaniu musi być zaznaczona data ważności , numer serii i wszystkie informacje w języku polskim </t>
  </si>
  <si>
    <t xml:space="preserve">Worki na mocz dla niemowląt dziewczynki sterylne, pojemność 100 ml Worki wykonane z delikatnej mocnej folii PE , bezlateksowe, gwarantujące bezpieczny kontakt ze skórą dziecka. Samoprzylepna część worka pokryta antyalegicznym klejem, dodatkowe uszczelnienie z antyalergicznej pianki. Sterylne. Na każdym opakowaniu musi być zaznaczona data ważności , numer serii i wszystkie informacje w języku polskim </t>
  </si>
  <si>
    <t>Plastikowe wieszaki do worków na mocz.</t>
  </si>
  <si>
    <t>Zadanie nr 16</t>
  </si>
  <si>
    <t>Środki do pielęgnacji jamy ustnej</t>
  </si>
  <si>
    <t>33700000-7</t>
  </si>
  <si>
    <t xml:space="preserve">Jednorazowy aplikator gąbkowy do nawilżania jamy ustnej. Długość całkowita 15,5 cm., długość części gąbkowej 2,5 cm. Uchwyt wykonany z poliestry, gąbka wykonana z polipropylenu. Zarejestrowane jako wyrób medyczny klasy I. Pakowany pojedyńczo. </t>
  </si>
  <si>
    <t xml:space="preserve">Razem </t>
  </si>
  <si>
    <t>Zadanie nr 17</t>
  </si>
  <si>
    <t xml:space="preserve">Worek do dobowej zbiórki moczu, bezlateksowy o pojemności 2000 ml ,  z zastawką antyrefluksową , z spustem  szybkiego oprożniania typu poprzecznego (T).Dren o dużej średnicy (7,0x9,8) wykonany z materiału zapobiegającego jego zginaniu i skręcaniu . Zakończony uniwersalnym  łącznikiem schodkowym standardowa długośc drenu od 90 cm do 110 cm. Widoczna skala pomiarowa. Wzmocnione  otwory do podwieszania pasujące do standardowych wieszaków. Tylna  ściana worka biała. .Sterylny. Na każdym opakowaniu musi być zaznaczona data ważności , numer serii i wszystkie informacje w języku polskim </t>
  </si>
  <si>
    <t>Zadanie nr 18</t>
  </si>
  <si>
    <t>0,45 x 16 mm 26 G 5/8 . Igła iniekcyjna wykonana ze stali nierdzewnej , ostrze pokryte silikonem, osłana igły i łącznik  wykonane z polipropylenu. (oznaczenie rozmiaru kodem kolorowym).Sterylna</t>
  </si>
  <si>
    <t>0,5 x 25 mm  25 G 1 Igła iniekcyjna wykonana ze stali nierdzewnej , ostrze pokryte silikonem, osłana igły i łącznik  wykonane z polipropylenu. (oznaczenie rozmiaru kodem kolorowym).Sterylna</t>
  </si>
  <si>
    <t>0,6 x 30 mm 23 G x 1 1/4 . Igła iniekcyjna wykonana ze stali nierdzewnej , ostrze pokryte silikonem, osłana igły i łącznik  wykonane z polipropylenu. (oznaczenie rozmiaru kodem kolorowym).Sterylna</t>
  </si>
  <si>
    <t>0,7 x 30 mm  22 G x 1 1/4 .Igła iniekcyjna wykonana ze stali nierdzewnej , ostrze pokryte silikonem, osłana igły i łącznik  wykonane z polipropylenu. (oznaczenie rozmiaru kodem kolorowym).Sterylna</t>
  </si>
  <si>
    <t>0,8 x 40 mm 21 G x 1 1/2. Igła iniekcyjna wykonana ze stali nierdzewnej , ostrze pokryte silikonem, osłana igły i łącznik  wykonane z polipropylenu. (oznaczenie rozmiaru kodem kolorowym).Sterylna</t>
  </si>
  <si>
    <t>0,9 x 40 mm 21 G x 1 1/2. Igła iniekcyjna wykonana ze stali nierdzewnej , ostrze pokryte silikonem, osłana igły i łącznik  wykonane z polipropylenu. (oznaczenie rozmiaru kodem kolorowym).Sterylna</t>
  </si>
  <si>
    <t>1,1 x 40 mm 19 g x 1 1/2. Igła iniekcyjna wykonana ze stali nierdzewnej , ostrze pokryte silikonem, osłana igły i łącznik  wykonane z polipropylenu. (oznaczenie rozmiaru kodem kolorowym).Sterylna</t>
  </si>
  <si>
    <t>1,2  x 40 mm 18 G x 1 1/2 .Igła iniekcyjna wykonana ze stali nierdzewnej , ostrze pokryte silikonem, osłana igły i łącznik  wykonane z polipropylenu. (oznaczenie rozmiaru kodem kolorowym).Sterylna</t>
  </si>
  <si>
    <t>Zadanie nr 20</t>
  </si>
  <si>
    <t>Urządzenia i przyrządy do infuzji</t>
  </si>
  <si>
    <t>33194100-7</t>
  </si>
  <si>
    <t>Przedłużacz do pompy infuzyjnej przezroczysty, dł  150 cm, sterylny. Na każdym opakowaniu musi być zaznaczona data ważności, numer serii i wszystkie informacje w języku polskim. Produkt powinien być dostarczony z informacją, iż nie zawiera lateksu. Pakowane folia-papier.</t>
  </si>
  <si>
    <t>Przedłużacz do pompy infuzyjnej bursztynowy dł. 150 cm, sterylny. Na każdym opakowaniu musi być zaznaczona data ważności, numer serii i wszystkie informacje w języku polskim. Produkt powinien być dostarczony z informacją, iż nie zawiera lateksu. Pakowane folia-papier.</t>
  </si>
  <si>
    <t>Kranik trójdrożny do podawania płynów przez wenflon , jednorazowego użytku, wolne od lateksu. Sterylny ( z możliwością podawnia lipidów). Na każdym opakowaniu musi być zaznaczona data ważności, numer serii i wszystkie informacje w języku polskim. Produkt powinien być dostarczony z informacją ,iż nie zawiera lateksu. Pakowane folia-papier.</t>
  </si>
  <si>
    <t>Zadanie nr 21</t>
  </si>
  <si>
    <t>Dreny</t>
  </si>
  <si>
    <t>33141640-8</t>
  </si>
  <si>
    <t>Dren łączący do odsysania  pola operacyjnego  CH 24/210 cm ( lejek-Kapkon). Na każdym opakowaniu musi być zaznaczona data ważności, numer serii i wszystkie informacje w języku polskim.</t>
  </si>
  <si>
    <t>Dren łączący do odsysania pola opercyjnego dł 210 cm ( lejek-lejek ) , sterylny. Na każdym opakowaniu musi być zaznaczona data ważności, numer serii i wszystkie informacje w języku polskim.</t>
  </si>
  <si>
    <t>Zadanie nr 22</t>
  </si>
  <si>
    <t xml:space="preserve">Strzykawka 50/60 ml do pomp infuzyjnych , transparentana , posiadająca  uszczelnienie tłoka oraz podwójną skalę .Podziałka skali wycechowana w mililitrach pomiarową . Kryza ograniczająca wysuwanie się tłoka. Kompatybilna z posiadanymi przez zamawiającego ( ASCOR AP 22, ACOR AP 14).Sterylna. Na każdym opakowaniu musi być zaznaczona data ważności, numer serii i wszystkie informacje w języku polskim. Produkt powinien być dostarczony z informacją ,iż nie zawiera lateksu. Pakowane folia-papier. </t>
  </si>
  <si>
    <t>Strzykawka 50/60 ml do pomp infuzyjnych ,bursztynowa , posiadająca  uszczelnienie tłoka oraz podwójną skalę pomiarową . Podziałka skali wycechowana w mililitrach . Kryza ograniczająca wysuwanie się tłoka .Kompatybilna z posiadanymi przez zamawiającego ( ASCOR AP 22, ACOR AP 14).Sterylna Na każdym opakowaniu musi być zaznaczona data ważności, numer serii i wszystkie informacje w języku polskim. Produkt powinien być dostarczony z informacją ,iż nie zawiera lateksu. Pakowane folia-papier.</t>
  </si>
  <si>
    <t>Zadanie nr 24</t>
  </si>
  <si>
    <t>Cewniki</t>
  </si>
  <si>
    <t>33141200-2</t>
  </si>
  <si>
    <t>Cewnik Foleya urologiczny dwudrożny z balonem, wykonany z lateksu pokrytego warstwą silikonu, z zastawką  lateksową, z końcówkami kodowanymi kolorami. Sterylny. Na każdym opakowaniu musi być zaznaczona data ważności, numer serii i wszystkie informacje w języku polskim. Pakowane folia-papier.</t>
  </si>
  <si>
    <t>6 F / balon 5-10 ml</t>
  </si>
  <si>
    <t>8 F / balon 5-10 ml</t>
  </si>
  <si>
    <t>10 F / balon 5-10 ml</t>
  </si>
  <si>
    <t>12 F / balon 5-15 ml lub 5-10 ml</t>
  </si>
  <si>
    <t>14 F / balon 5-15 ml lub 5-10 ml</t>
  </si>
  <si>
    <t>16 F / balon 5-15 ml lub 5-10 ml</t>
  </si>
  <si>
    <t>18 F / balon 5-15 ml lub 5-10 ml</t>
  </si>
  <si>
    <t>20 F / balon 5-15 ml lub 5-10 ml</t>
  </si>
  <si>
    <t>22 F / balon 5-15 ml lub  5-10 ml</t>
  </si>
  <si>
    <t>24 F / balon 5-15 ml lub 5-10 ml</t>
  </si>
  <si>
    <t>Cewnik Foleya urologiczny dwudrożny  rozmiar od 18 F  do 24 F  (  w rozmiar  zależności od potrzeb Zamawiającego), z balonem 30 ml-50 ml, wykonany z lateksu pokryty silikonem z zastawką lateksową , oznaczenie rozmiaru cewnika kodami kolorowymi końcówek cewnika.. Sterylny. Na każdym opakowaniu musi być zaznaczona data ważności, numer serii i wszystkie informacje w języku polskim. Pakowane folia-papier.</t>
  </si>
  <si>
    <t>Cewnik Foleya urologiczny trójdrożny  rozmiar od 18 F  do 24 F  (  w rozmiar  zależności od potrzeb Zamawiającego), z balonem 30 ml, wykonany z lateksu pokryty silikonem z zastawką lateksową , oznaczenie rozmiaru cewnika kodami kolorowymi końcówek cewnika. Sterylny. Na każdym opakowaniu musi być zaznaczona data ważności, numer serii i wszystkie informacje w języku polskim. Pakowane folia-papier.</t>
  </si>
  <si>
    <t xml:space="preserve">Cewnik Nelaton rozmiar  od 6 F do 22F (w rozmiar  zależności od potrzeb Zamawiającego), wykonany z elastycznego PCV  bez ftalanów.Barwny kod nasadek.Gładko zakończony, dł.400 mm z  powierzchnią zmrożoną.Sterylny </t>
  </si>
  <si>
    <t xml:space="preserve">szt </t>
  </si>
  <si>
    <t>szt</t>
  </si>
  <si>
    <t xml:space="preserve">Nożyczki do podcinania zaciskaczy do pępowiny jedorazowe. Sterylne. Na każdym opakowaniu musi być zaznaczona data ważności, numer serii i wszystkie informacje w języku polskim. Pakowane folia-papier. Rozmiar do XXS, XS , S, M ,L -XL  </t>
  </si>
  <si>
    <t>Wzierniki  jednorazowe produkt wykonane z przezroczystego poliestru, śruby oznaczające rozmiar mają różne kolory. Wziernik stosowany w gabinetach i oddziałach ginekologicznych w celu oceny i diagnostyki szyjki macicy. Wziernik jest sterylny, gotowy bezpośrednio do użycia.</t>
  </si>
  <si>
    <t>Zaciskacz do pępowiny po zamknięciu nie ma możliwości ponownego otwarcia zaciskacza. Bezpieczne ząbki zaciskowe o zaoblonych krawędziach nie powodujące  przecinania pępowiny.Pakowany pojedynczo w sterylnym opakowaniu. Bez zawartości ftalanów. Na każdym opakowaniu musi być zaznaczona data ważności, numer serii i wszystkie informacje w języku polskim. Pakowane folia-papier.</t>
  </si>
  <si>
    <t>Zadanie nr 25</t>
  </si>
  <si>
    <t>Zadanie nr 43</t>
  </si>
  <si>
    <t>Zadanie nr 44</t>
  </si>
  <si>
    <t>Zadanie nr 45</t>
  </si>
  <si>
    <t>Zadanie nr 46</t>
  </si>
  <si>
    <t>Zadanie nr 48</t>
  </si>
  <si>
    <t>Zadanie nr 49</t>
  </si>
  <si>
    <t xml:space="preserve"> </t>
  </si>
  <si>
    <t>Zadanie nr 50</t>
  </si>
  <si>
    <t>Przyrząd do przetacznia płynów infuzyjnych przy użyciu infuzyjnych pomp perystaltycznych produkcji Ascor. Sterylny. na każdym opakowaniu musi być zaznaczona data ważności , numer serii i wszystkie informacje w języku polskim. Pakowany w rękaw foliowo-papierowy. Długość przyrządu 230/13 cm.</t>
  </si>
  <si>
    <t>Przyrząd do przetoczeń do pompy MEDIMA (Medima Line S)  Sterylny.na każdym opakowaniu musi być zaznaczona data ważności , numer serii i wszystkie informacje w języku polskim. Pakowany w rękaw foliowo-papierowy.</t>
  </si>
  <si>
    <t>Zadanie nr 51</t>
  </si>
  <si>
    <t>Strzykawki j.uż. 2 ml .Strzykawka dwuczęściowa ,z końcówką luer , posiadająca  kontrastujący tłok  oraz    czytelną  rozszerzoną skalę pomiarową , musi posiadać zabezpieczenie przed wypadnięciem tłoka, nazwa producenta, typ  strzykawki  nadrukowane na cylindrze.Sterylne. Na każdym opakowaniu musi być zaznaczona data ważności , numer serii i wszystkie informacje w języku polskim. 2 ml skala do 3 ml.</t>
  </si>
  <si>
    <t>Zadanie nr 52</t>
  </si>
  <si>
    <t>Paski testowe do pomiaru stężenia glukozy we krwi</t>
  </si>
  <si>
    <t>33141625-7</t>
  </si>
  <si>
    <r>
      <rPr>
        <b/>
        <sz val="11"/>
        <color indexed="8"/>
        <rFont val="Times New Roman"/>
        <family val="1"/>
        <charset val="238"/>
      </rPr>
      <t xml:space="preserve">Paski testowe do pomiaru stężenia glukozy we krwi
</t>
    </r>
    <r>
      <rPr>
        <sz val="11"/>
        <color indexed="8"/>
        <rFont val="Times New Roman"/>
        <family val="1"/>
        <charset val="238"/>
      </rPr>
      <t xml:space="preserve">
(Wykonawca zapewnia na czas trwania umowy 40 szt. kompatybilnych glukometrów oraz roztwory kontrolne niskie 20 szt i wysokie stężenia w ilości 20 szt oraz przeszkolenie personelu z prawidłowego użytkowania urządzenia.)
1) Zakres wyników pomiaru glikemii wyświetlanych przez glukometr: 10-600 mg/dl
2) Paski przeznaczone do pomiaru stężenia glukozy we krwi kapilarnej, żylnej i tętniczej oraz przeznaczone do stosowania przez profesjonalny personel medyczny (potwierdzenie w instrukcji obsługi)
3) Enzym: dehydrogenaza glukozowa (GDH)
4) Automatyczny wyrzut zużytego paska za pomocą przycisku
5) Zakres hematokrytu: 10-65 %
6) Atest Jednostki Notyfikowanej poświadczający zgodność dokładności pomiaru z normą ISO15197:2013
7) Potwierdzony w instrukcjach obsługi maksymalny błąd pomiarowy glukometrów i pasków testowych: ±15mg/dl dla stężeń glukozy &lt;100mg/dl i ±15% dla stężeń glukozy &gt;100mg/dl
8) Czas pomiaru od chwili zassania próbki do 5s.
9) Zarejestrowane jako wyrób medyczny</t>
    </r>
  </si>
  <si>
    <t>Konektor do podłączenia zestawu typu Enfit do  strzykawki EnLock  ( A 6  X 5 SZT) przejściówka do strzykawki</t>
  </si>
  <si>
    <t xml:space="preserve"> Zestaw uniwersalny do żywienia  dojelitowego służący do podłączenia  worka z dietą  lub butelki z dietą ze zgłębnikiem, umożliwiający  żywienie pacjenta metodą ciągłego wlewu kroplowego ( metodą grawitacyjna ) . Zestaw ze złączem i portem medycznym typu Enfit.</t>
  </si>
  <si>
    <t xml:space="preserve">Zestaw do żywienia dojelitowego służący do podłączenia worka z dietą ( opakowanie miękkie typu Pack) ze zgłębnikiem umożliwiający  żywienie  pacjenta  metodą ciągłego wlewu  za pomocą pompy do żywiwnia dojelitowego typu Flocare 800 </t>
  </si>
  <si>
    <t>Zgłębnik gastrostomijny typu ( G-tube ) z wewnętrznym balonemmocującym . Rozmiar zgłębnika CH 18/23 lub 20/23 cm., wypełnienie balonu 15 ml sterylnej wody . Używany jako wymiennik istniejacego zgłębnika lub jaki początkowy zgłębnik gastrostomijny podczas interwencji operacyjnej.. Zgłębnik wykonany  z silikanu zapewniajacy komfort pacjentowi, , nie wymaga  użycia  endoskopu,. Zgłębnik w części wewnętrznej ( balonowej) posiada  potrójną linię cieniodajną  widoczną w promieniach RTG, w części zewnętrznej  zawiera   centymetrową podziałkę ułatwiajacą  kontrolę kontrolę zakładania  i połozenia  zgłębnika względem kanału stomii/ powłok. Dalszy  koniec  zgłębnika zakończony  jednym centralnym  otworem przelotowym, bliższy koniec zgłębnika  umożliwia  podłączenie zestawu  żywieniowego lub strzykawki  żywieniowej , dodatkowo  posiada  szczelne zamknięcie ( kapturek z silikonu). Zestaw zawiera  zacisk do regulacji przepływu zabezpieczajacy  przed cofaniem się diety oraz  zewnętrzną  płytkę mocujacą wykonaną z silikonu, umożliwiającą  trwałe umiejscowienie zgłębnika w stosunku  do powłok  brzusznych oraz odpowiedni jej kształt , który kieruję położenie zgłębnika na zewnęątrz powłok brzusznych pod odpowiednim katem ( około 90 stopni) zapewniający pacjentowi komfort  i pielęgnację. Rozmiar w zalezności od potrzeb zamawiającego.</t>
  </si>
  <si>
    <t>Zgłębnik gastrostomijny zakładany techniką " pull" pod kontrolą endoskopii , nie wymagajacy interwencji na otwartej jamie brzusznej,  rozmiar zgłębnika CH 18 dł 40 cm. Zgłębnik wykonany z miękkiego przezroczystego  poliuretanu , nietwardaniejący  przy dłuższym stosowaniu . Posiada nadrukowany rozmiar , cieniodajną linie kontrastującą w promieniach RTG, hydromerową powłokę ułatwiającą wprowadzenie  oraz  oznakowanie centryczną podziałką. Zestaw zawiera  zewnętrzną płytkę mocującą wykonaną z silikonu , umożliwiającą trwałe umocowanie zgłębnika  w stosunku do powłok brzusznych oraz odpowiedni jej  kształt , który  kieruje połozenie  . Zestaw zawiera przezroczysty , poliuretanowy zgłębnik o długosci 40 cm z wewnętrznym dyskiem mocujacym składający się z silikonu ( płatki kończynki cieniodajne w  promieniach RTG) , sztywnego stabilizujacego  pierścienia z Makrolonu , zacisk do regulacji przepływu , zacisk zabezpieczajacy utrzymanie odpowiedniej pozycji zgłębnika , jednorazowy skalpel , igłę punkcyjną z trokarem i łacznikiem ułatwiajacym wprowadzenie nici  oraz nić trakcyjną do przeciagania  zgłębnika . Blizszy koniec  ( po jego odcięciu )  zakóńczony złączem typu Enfit , służący do  łaczenia z zestawami do podaży diet  dojelitowych.</t>
  </si>
  <si>
    <t>Strzykawka 3 częściowa , enteralna typu ENFIT  60 ml . Końcówka niecentryczna</t>
  </si>
  <si>
    <t xml:space="preserve">Konektor do podłączenia strzykawki  typu Enfit ze  zgłębnikiem, gastrostomią  EnLock  (A 6 X 5 SZT) </t>
  </si>
  <si>
    <t>Wyroby do transfuzji krwi</t>
  </si>
  <si>
    <t>33194220-4</t>
  </si>
  <si>
    <t>Kaniula wykonana z podwójnie oczyszczonego teflonu (PTEF), bez portu bocznego ze zdejmowalnym uchwytem ułatwiającym wprowadzenie do naczynia żylnego Posiadająca zastawkę bezzwrotną zapobiegającą wypływowi krwi, widoczne w USG. Na opakowaniach jednostkowych i zbiorczych kaniul muszą być zawarte, naniesione przez producenta, istotne informacje takie jak: długość i rozmiar kaniuli, wartości przepływów w ml/min. Rodzaj materiału z jakiego wykonana jest kaniula oraz metoda jej sterylizacji, informacja o tym iż produkt jest bezlateksowy, widoczna data ważności. Nr serii( wszystkie informacje w języku polskim). Kaniula musi być pakowana w opakowanie typu folia - papier  wielowarstwowy wykonany z materiału odpornego na mikro- rozszczelnienia, zabezpieczające przed wilgocią gwarantujące bezpieczeństwo  mikrobiologiczne jej użytkowania np.: Tyvek Jałowe. Oznaczenie kodem kolorowym rozmiaru kaniuli.
Kaniula noworodkowa 26 G/19 mm, 13ml/min, Kaniula noworodkowa 24 G/19 mm 13 ml/min,
( rozmiar w zależności od potrzeb zamawiającego.) .</t>
  </si>
  <si>
    <t xml:space="preserve">Końcówka do odsysania z dwoma otworami, trzema końcówkami wymiennymi i drenem, typu Filter Flow  sterylna </t>
  </si>
  <si>
    <t xml:space="preserve">Ostrza chirurgiczne wykonane  ze stali węglowej, numer ostrza i nazwa producenta wygrawerowane na ostrzu nr 11 sterylne </t>
  </si>
  <si>
    <t xml:space="preserve">Ostrza chirurgiczne wykonane  ze stali węglowej, numer ostrza i nazwa producenta wygrawerowane na ostrzu nr 15 sterylne </t>
  </si>
  <si>
    <t xml:space="preserve">Ostrza chirurgiczne wykonane  ze stali węglowej, numer ostrza i nazwa producenta wygrawerowane na ostrzu nr 20 sterylne </t>
  </si>
  <si>
    <t xml:space="preserve">Ostrza chirurgiczne wykonane  ze stali węglowej, numer ostrza i nazwa producenta wygrawerowane na ostrzu nr 21 sterylne </t>
  </si>
  <si>
    <t xml:space="preserve">Ostrza chirurgiczne wykonane  ze stali węglowej, numer ostrza i nazwa producenta wygrawerowane na ostrzu nr 22- sterylne </t>
  </si>
  <si>
    <t>Jednorazowe niechemiczne artykuły medyczne i hematologiczne</t>
  </si>
  <si>
    <t>31711140-6</t>
  </si>
  <si>
    <t>* Zestaw do dializy czasowej powinien być opakowany w rękaw papierowo-foliowy, poszczególne elementy składowe zestawu powinny być ułożone na tacce plastikowej z odpowiednimi wgłębieniami uniemożliwiającymi przemieszczanie się ich i wyginanie. Zestawy dodatkowo powinny być pakowane  w dodatkowe opakowanie zbiorcze typu kartonik,opatrzone informacją   (na zewnątrz opakowania zbiorczego i jednostkowego) o produkcie medycznym(nazwa, parametry, numer referencyjny, LOT, data przydatności nie krótsza niż rok , metoda wyjałowienia). Na zestawach powinna być  umieszczona informacja w języku polskim objaśniająca technikę wykonania wkłucia, opis zestawu, a także uwagi producenta co do stosowania niniejszych cewników.</t>
  </si>
  <si>
    <t>* na każdym opakowaniu musi być zaznaczona data ważności , numer serii i wszystkie informacje w języku polskim.</t>
  </si>
  <si>
    <t>Kaniula dotętnicza  z zaworem odcinającym Typu Floswiitch zapobiegającym wypływowi krwi ,redukując w ten sposób ryzyko zatoru powietrznego w dojściu dotętniczym oraz potencjalnej ekspozycji na krew. Kaniula przeznaczona do wprowadznia do tętnic obwodowych w celu pobierania krwi na gazometrię lub inwazyjnego monitorowania ciśnienia .Sterylna , jednorazowa o wymiarze : 20 G 1,1 mmx 45 mm wielkość przepływu 49 ml/min. Na opakowaniach jednostkowych i zbiorczych kaniul muszą być zawarte, naniesione przez producenta, istotne informacje takie jak :długość i rozmiar kaniuli, wartość przepływów w ml/min, rodzaj materiału z jakiego wykonana jest kaniula oraz rodzaj steryliacji, informacja o tym ,iż produkt jest bezlateksowy,.Widoczna data ważności, nr sereii ( wszystkie inforacje w języku polskim. Kaniula musi być pakowana  w opakowanie typu folia-papier wielowarstwowy, wykonany z materiału odpornego  na mikro-rozszczelnienia, zabezpieczające przed wilgocią gwarantujące bezpieczeństwo mikrobiologiczne. Sterylne.</t>
  </si>
  <si>
    <t>Mandryn wypełniający całość światła kaniuli z końcówką Luer-Lock. Jałowy. Pakowany pojedynczo (blistr –pack) z datą ważności , numerem serii , numerem referencyjnym lub numer katalogowy    ,metodą wyjałowienia na opakowaniu. Sterylny.  Zapewniający szczelność i zapobiega wypływaniu krwi. Kompatybilny z każdym standardowym produktem do kaniulacji .Rozmiar (20 G, 22 G, 18 G, 17 G) w zależności od potrzeb zamawiającego.</t>
  </si>
  <si>
    <t xml:space="preserve">  Czujnik do ciągłego pomiaru rzutu serca z dostępu tętniczego; kompatybilny z posiadaną przez Szpital platformą kliniczną EV 1000 i monitorem Vigileo firmy Edwards Lifesciences; opis: długość linii 125cm; dwa niezależne gniazda sygnału ciśnienia; połączenia gniazd sygnału ciśnienia – bezpinowe; czujnik pozwalający na inwazyjny pomiar ciśnienia krwi na zewnętrznym monitorze funkcji życiowych bez konieczności podłączania dodatkowych przetworników ciśnienia i linii pomiarowych; sterylny j.użytku  Czujnik rzutu minutowego FloTrac</t>
  </si>
  <si>
    <t>Czujnik do pomiaru ciśnienia metodą bezpośrednią – pojedynczy, kompatybilny z posiadaną przez Szpital platformą kliniczną EV 1000; sterylny j.użytku; opis: długość linii płuczącej 150cm; biureta wyposażona w system zabezpieczający przed zapowietrzeniem (szpikulec w biurecie z trzema otworami); jeden przetwornik do krwawego pomiaru ciśnienia o częstotliwości własnej samego przetwornika≥200Hz, błąd pomiaru przetwornika (nieliniowość i histereza) do 15%; odpowiednie oznaczenie drenów – kolorystyczne oznakowanie linii i kraników; system przepłukiwania uruchamiany wielokierunkowo przez pociąganie za niebieski wypustek; połączenie przetwornika z kablem łączącym z monitorem, bezpinowe, chroniące przed zalaniem (wodoodporne); linia nie powinna wymagać stosowania dodatkowych eliminatorów zakłóceń rezonansowych w warunkach OIT lub na Bloku Operacyjnym; przetwornik zawiera osobny port do testowania poprawności działania systemu; linia z przetwornikiem: /kabel sygnałowy/ monitor  Linia z przetwornikiem ciśnienia pojedynczo</t>
  </si>
  <si>
    <t>Zestaw do szynowania moczowodów
typu Double-J 4,7 Ch:
• cewnik o śr. 4,7 Ch oraz dł. 26 cm,
• otwarty-zamknięty,
• popychacz o dł. 40 i 70 cm (do
wyboru przez Zamawiającego</t>
  </si>
  <si>
    <t>Zestaw do szynowania moczowodów
typu Double-J 4,7 Ch:
• cewnik o śr. 4,7 Ch oraz dł. 26 cm,
• otwarty-otwarty,
• popychacz o dł. 40 i 70 cm (do
wyboru przez Zamawiającego).</t>
  </si>
  <si>
    <t>Zestaw do szynowania moczowodów
typu Double-J 4,7 Ch:
• cewnik o śr. 4,7 Ch oraz dł. 28 cm,
• otwarty-zamknięty,
• popychacz o dł. 40 i 70 cm (do
wyboru przez Zamawiającego).</t>
  </si>
  <si>
    <t>Zestaw do szynowania moczowodów
typu Double-J 4,7 Ch:
• cewnik o śr. 4,7 Ch oraz dł. 28 cm,
• otwarty-otwarty,
• popychacz o dł. 40 i 70 cm (do
wyboru przez Zamawiającego)</t>
  </si>
  <si>
    <t>Zestaw do szynowania moczowodów
typu Double-J 4,8 Ch z magnesem:
• cewnik o śr. 4,8 Ch oraz dł. 26 cm,
• pętla pęcherzowa wyposażona
w magnes do wychwytywania,
• urządzenie wychwytujące z
końcówką magnetyczną wygiętą
pod kątem 30°,
• otwarty-otwarty,
• popychacz o dł. 40.</t>
  </si>
  <si>
    <t>* na każdym opakowaniu musi być zaznaczona data ważności , numer serii i wszystkie informacje w języku polskim .</t>
  </si>
  <si>
    <t>Bezigłowy zawór dostępu naczyniowego. Bezigłowy port do wielokrotnego zastosowania bez mechanicznych części wewnętrznych o prostym torze przepływu, przezroczysty, bezbarwny, z podzielną silikonową membraną, kompatybilny z końcówką Luer Lock, o przepływie minimalnym 525 ml/min., do stosowania na 7 dni lub 100 razy. Sterylny. Pakowany pojedynczo(blistr –pack) z datą ważności , numerem serii , numerem referencyjnym  lub numer katalogowy, metodą wyjałowienia na opakowaniu. Na każdym opakowaniu musi być zaznaczona data ważności, numer serii i wszystkie informacje w języku polskim. Produkt powinien być dostarczony z informacją, iż nie zawiera lateksu. Pakowane folia-papier</t>
  </si>
  <si>
    <t>Przedłużacz  z portem bez igłowym dwudrożny. Posiadający dwie zastawki luer, do bezpiecznej , bezigłowej iniekcji, oraz dren długości 22 cm, zaciski na drenie w zestawie , obrotowy łacznik luer  lock -męski. Rozmiar zastawek  1,2 x 2,5 mm. Pakowany pojedynczo(blistr –pack) z datą ważności, numerem serii, numerem referencyjnym  lub numer katalogowy, metodą wyjałowienia na opakowaniu. Sterylny. Na każdym opakowaniu musi być zaznaczona data ważności, numer serii i wszystkie informacje w języku polskim. Produkt powinien być dostarczony z informacją ,iż nie zawiera lateksu. Pakowane folia-papier.
Dop. odp. przedłużacze z portem bezigłowym o długości 9 cm z dwoma zastawkami o wymiarach 1,2x3,0 cm.</t>
  </si>
  <si>
    <t>Przedłużacz  z portem bez igłowym trójdrożnym. Posiadający trzy zastawki luer o wymiarach 1,2 x 25 mm, do bezpiecznej bezigłowej iniekcji, oraz dren o długości 21 cm, zaciski na drenie w zestawie, obrotowy łacznik luer-lock męski. Pakowany pojedynczo(blistr –pack) z datą ważności, numerem serii, numerem referencyjnym lub numer katalogowy, metodą wyjałowienia na opakowaniu. Sterylny. Na każdym opakowaniu musi być zaznaczona data ważności, numer serii i wszystkie informacje w języku polskim. Produkt powinien być dostarczony z informacją, iż nie zawiera lateksu. Pakowane folia-papier
Dop. odp. przedłużacze z portem bezigłowym o długości 9 cm z trzema zastawkami o wymiarach 1,2x3,0 cm.</t>
  </si>
  <si>
    <t xml:space="preserve"> Aparat do przygotowywania i pobierania leków z butelek
+ dla wszystkich opakowań o pojemności 3 – 1000ml
+ szczelna zatyczka zamyka łącznik ze zintegrowaną zastawką i wbudowanym filtrem 0,45 mcg zapewniając maksymalnąochronę przed zanieczyszczeniami
+ łatwy w obsłudze i higienie przy wielokrotnych pobraniach leków 
+ dołączona zastawka zabezpieczająca lek przed wyciekaniem, po rozłączeniu strzykawki. Sterylny. Pakowany folia-papier, nr serii, data ważności na opakowaniu.
Dop. odp. przyrząd do wielokrotnego pobierania płynu/leku posiada filtr odpowietrzający, czyli bakteryjny o wielkości porów 0,1 µm, nie zawierające PVC, DEHP i lateksu, z osłonką zabezpieczającą port do pobrań chroniącą przed przypadkową kontaminacją poprzez brak bezpośredniego kontaktu z otoczeniem zewnętrznym, objętość wypełnienia 0,25 ml, kompatybilne z opakowaniami płynów infuzyjnych typu butelka, pakowany pojedynczo.
Dopuszczono Przyrząd do wielokrotnego pobierania płynu/leku posiada filtr odpowietrzający, czyli bakteryjny o wielkości porów 0,1 µm, nie zawierające PVC, DEHP i lateksu, z osłonką zabezpieczającą port do pobrań chroniącą przed przypadkową kontaminacją poprzez brak bezpośredniego kontaktu z otoczeniem zewnętrznym, objętość wypełnienia 0,25 ml, kompatybilne z opakowaniami płynów infuzyjnych typu butelka, pakowany pojedynczo</t>
  </si>
  <si>
    <t>Zestaw cewników naczyniowych, permanentnych, wykonane z kauczuku silikonowego,miękkie,  z mufą ,,dakronową”, kształt kanałów ,,podwójne D”, z szczelinami bocznymi wycinanymi laserowo, kształt wylotu cewnika, Spiral Z”, końcówki cewnika silikonowe z nadrukiem objętości wypełnienia na ramionach dostępne w wymiarach: cewnik o średnicy 14,5 Fr,: o długości 19 cm, 23 cm, 28 cm, 33 cm. w zależności od potrzeb zamawiającego. W skład zestawu wchodzą: igła wprowadzająca gr. 18 G, prowadnica J prosta, rozrywana koszulka/ rozszerzacz (pull-apart) 16 Fr z PTFE, tunel rozwidlony, skalpel nr 11, rozszerzacz 12 Fr,  gaziki 10x10 cm , strzykawka 12 ml,  samoprzylepny opatrunek na ranę, Sterylny.  na każdym opakowaniu musi być zaznaczona data ważności , numer serii i wszystkie informacje w języku polskim.</t>
  </si>
  <si>
    <t>Adapter do podciśnieniowych systemów pobierania krwi. Adapter jest kompatybilny z żeńskimi końcówkami Luer wenflonów, cewników itp., mogą być także stosowane z igłami iniekcyjnymi.</t>
  </si>
  <si>
    <t>Zadanie nr 41</t>
  </si>
  <si>
    <t>Cewniki moczowodowe wyskalowane cylindryczne, proste z końcem zamkniętym z jednym/dwoma / sześcioma otworami bocznymi, typu Nelaton, dł. Ok. 70 cm CH4. Sterylny. Na każdym opakowaniu musi być zaznaczona data ważności, numer serii i wszystkie informacje w języku polskim .</t>
  </si>
  <si>
    <t>Cewniki moczowodowe typu Nelaton cylindryczny, prosty z końcem zamkniętym z jednym/dwoma / sześcioma otworami bocznymi, dł. Ok. 70 cm CH5. Sterylny. Na każdym opakowaniu musi być zaznaczona data ważności, numer serii i wszystkie informacje w języku polskim .</t>
  </si>
  <si>
    <t>Cewniki pooperacyjne typu Dufour, trójdrożne, balon 30-50 ml, lateks pokryty hydrożelem, CH22. Sterylny.  Na każdym opakowaniu musi być zaznaczona data ważności, numer serii i wszystkie informacje w języku polskim.</t>
  </si>
  <si>
    <t>Cewniki pooperacyjne typu Dufour, trójdrożne, balon 60-80 ml, lateks pokryty hydrożelem, CH24. Sterylny. Na każdym opakowaniu musi być zaznaczona data ważności, numer serii i wszystkie informacje w języku polskim .</t>
  </si>
  <si>
    <t>Przyrządy używane na salach operacyjnych</t>
  </si>
  <si>
    <t>33162200-5</t>
  </si>
  <si>
    <t>Nefrostomia 2-stopniowa hydrofilna
Zestaw zawiera
-cewnik wykonany z poliuretanu, dł. Całkowita 250mm, dł. Z zagięciem typ J 215mm
-igła z mandrynem do wyprostowania cewki
-koniec do-nerkowy pokryt hydrożelem na dł. 90mm
-łącznik do worka na mocz
-igła 2-częściowa 18G dł. 20cm
-prowadnica Lunderquista z miękkim bezpiecznym końcem typ J
-rozm.9Fr</t>
  </si>
  <si>
    <t>Nefrostomia 2-stopniowa hydrofilna z zabalonem 2,5ml
Zestaw zawiera
-cewnik wykonany z poliuretanu z zagięciem typu J
-zako nczenie balonem 2,5ml wolnym od lateksu
-koniec do-nerkowy pokryty hydrożelem na dł. 90mm
-łącznik do worka na mocz
-igła 2-częściowa 18G 20cm
-prowadnica Lunderquista z miękkim bezpiecznym końcem typ J
-rozm.10CH</t>
  </si>
  <si>
    <t>* na każdym opakowaniu musi być zaznaczona data ważności, numer serii i wszystkie informacje w języku polskim.</t>
  </si>
  <si>
    <t>Uchwyt elektrod z przełącznikiem cięcie-koagulacja, wielorazowy, kompatybilny z generatorem Force Triad Valleylab , kabel 5m,wtyk 3-pionowy</t>
  </si>
  <si>
    <t>Przewód elektrody powrotnej pacjenta z klipsem o szerokości styku od 2,5cm do 4cm, przewód dł.od 4,6m do 5m kompatybilny z generatorem Valleylab</t>
  </si>
  <si>
    <t>Elektroda powrotna dla dorosłych z klejem elektroprzewodzącym i dzielonym stykiem szerokości od 2,5cm do 4cm, wyposażona w system kontroli jakości styku kompatybilny z systemem REM generatora Valleylab oraz żelem zapewniającym przwidłowe przyleganie do skóry.</t>
  </si>
  <si>
    <t>Kabel elektrody neutralnej z klipsem o dł. 5m kompatybilny z diatermią AESCULAP</t>
  </si>
  <si>
    <t>Elektroda EKG F 50-55</t>
  </si>
  <si>
    <t>Elektroda EKG LFO-360 (mała, dla dzieci)</t>
  </si>
  <si>
    <t xml:space="preserve">Elektroda całodobowa do holtera wykonana na podłożu pianki PE z nacięciem do umocowania przewodu, prostokątna 35 x 55 mm </t>
  </si>
  <si>
    <t>Elektroda silikonowo-węglowa   6 cm x 12 cm  z podwójnym  przyłączem  do zabiegów fizjoterapeutycznych</t>
  </si>
  <si>
    <t>Żel ścierny, przeznaczony do mechanicznego usuwania warstwy rogowej naskórka, utrudniającej otrzymanie czytelnego zapisu elektrycznego z powierzchni skóry. Zalecany  przed wykonaniem standardowego badania EKG i EEG, 24-godzinnego monitorowania EKG i EEG metodą Holtera, badania wysiłkowego na bieżni i cykloergometrze. Poprawia przewodnictwo skóry, ogranicza zapis artefaktów, odporny na wysychanie, posiada neutralny odczyn pH, nie wykazuje właściwości alergizujących , poj.  160ml</t>
  </si>
  <si>
    <t>Żel do USG, poj. 5 l   bezbarwny, bezwonny, hypoalergiczny, bakteriostatyczny, całkowicie wodny roztwór nieuszkadzający głowic. Duże opakowanie powinno zawierać dodatkowo pusty pojemnik o pojemności 250 ml w celu przelania żelu z dużego opakowania</t>
  </si>
  <si>
    <t>Żel do EKG, poj. 0,25 l</t>
  </si>
  <si>
    <t>Wyroby diagnostyczne</t>
  </si>
  <si>
    <t>33124130-5</t>
  </si>
  <si>
    <t>Papier do aparatu USG VIDEOPRINTER K-65HM/CE</t>
  </si>
  <si>
    <t>Papier KTG BISTOS 300 BT  130x120x250</t>
  </si>
  <si>
    <t>Papier z nadrukiem do aparatu EKG ASCARD A4 112x25 PAS</t>
  </si>
  <si>
    <t>Papier do defibrylatora life pack 106x22 PAS z nadrukiem</t>
  </si>
  <si>
    <t>Papier EKG Gold / BTL-08 210 x 20</t>
  </si>
  <si>
    <t>Kubek jednorazowego użytku, poj. 200 ml</t>
  </si>
  <si>
    <t>kieliszek do leków plastikowy ze skalą do 30ml (ze stałą miarką grawerowaną 5,10,15)</t>
  </si>
  <si>
    <t>Osłonki lateksowe suche na głowice USG</t>
  </si>
  <si>
    <t>Szkiełka podstawowe z polem  matowym   25,4 mm x  76,2 mm</t>
  </si>
  <si>
    <t>Koc przeżycia - folia aluminiowa</t>
  </si>
  <si>
    <t>Opaska uciskowa - staza automatyczna Typu  JETPULL</t>
  </si>
  <si>
    <t>Staza gumowa bezlateksowa (25 szt.)</t>
  </si>
  <si>
    <t>Szyna Kramera 500 mm x 70 mm</t>
  </si>
  <si>
    <t>Szyna Kramera 1000 mm x 100 mm</t>
  </si>
  <si>
    <t>Szyna Kramera 1500 mm x 100 mm</t>
  </si>
  <si>
    <t>Szyna aluminiowa 230 x 20 mm</t>
  </si>
  <si>
    <t>Opaska identyfikacyjna dla niemowląt i dzieci, miękka z zaoblonymi końcami</t>
  </si>
  <si>
    <t>opaska  identyfikacyjna  Z – Band  Direct  dla  dzieci  do  drukarki  ZEBRA HC 100  o  wymiarach  177 mm  x  25 mm</t>
  </si>
  <si>
    <t>opaska  identyfikacyjna Z – Band Direct  dla  dorosłych  do  drukarki  ZEBRA  HC 100  o  wymiarach  279,4 mm  x  25,4 mm</t>
  </si>
  <si>
    <t>Elektrody</t>
  </si>
  <si>
    <t xml:space="preserve">Wartość Vat : </t>
  </si>
  <si>
    <t>Pojemnik na zużyte igły z pokrywą, poj. 0,7 l</t>
  </si>
  <si>
    <t>Pojemnik na zużyte igły z pokrywą, poj. 1 l</t>
  </si>
  <si>
    <t xml:space="preserve">Pojemnik na zużyte igły z pokrywą, poj. 0,7 l (prostokątny)  </t>
  </si>
  <si>
    <t>Pojemnik na zużyte igły z pokrywą poj. 2,0 l wysokość 22 cm</t>
  </si>
  <si>
    <t>Pojemnik na zużyte igły z pokrywą poj. 5 l</t>
  </si>
  <si>
    <t>Pojemnik na zużyte igły z pokrywą poj. 10 l</t>
  </si>
  <si>
    <t>Pojemnik 100 ml do transportu moczu z nakrętką, niesterylny</t>
  </si>
  <si>
    <t>Zadanie nr 2</t>
  </si>
  <si>
    <t xml:space="preserve">Przyrząd do precyzyjnego podawania płynów infuzyjnych i lipidów, z regulacją prędkości przepływu w zakresie 2ml/h - 350ml/h (dla płynów infuzyjnych), z podwójną skalą: w mm/h oraz literową; z możliwością podłączenia zestawu kroplowego, jednoznacznie zaznaczoną pozycją wyłączenia/zamknięcia przepływu i naniesionym znacznikiem kierunku zwiększani/zmniejszania nastawy; wyposażony po obu stronach w przezierne dreny odporne na zamknięcie światła i przeciekanie, o łącznej długości do 45cm, bez portu do wstrzyknięć, z łącznikami typu luer lock (męskim i żeńskim) z koreczkami ochronnymi; posiadający wyprofilowany uchwyt gwarantujący pewne trzymanie regulatora; opakowanie folia-papier, z dokładnymi danymi producenta produktu na opakowaniu; z obrazkową instrukcją podłączenia regulatora w języku polskim dołączoną do produktu. </t>
  </si>
  <si>
    <t>Zadanie nr 10</t>
  </si>
  <si>
    <t>Zadanie nr 11</t>
  </si>
  <si>
    <t>Zadanie nr 12</t>
  </si>
  <si>
    <t>Wszystkie oferowane wyroby medyczne muszą posiadać aktualne dokumenty potwierdzające dopuszczenie  do obrotu zgodnie z obowiązującymi przepisami  (certyfikaty, deklaracje zgodności CE producenta potwierdzające zgodność wyrobu z wymaganiami dyrektyw Unii Europejskiej, potwierdzenie zgłoszenia do Rejestru Wytwórców i Wyrobów Medycznych Prezesa Urzędu Rejestracji produktów Leczniczych, Wyrobów Medycznych i produktów Biobójczych).</t>
  </si>
  <si>
    <t>Ilość wierszy tabeli dostosować do oferowanego asortymentu (każdy nr katalogowy w odrębnym wierszu)</t>
  </si>
  <si>
    <t>Nr pozycji zadania powyżej</t>
  </si>
  <si>
    <r>
      <t>Przedmiot zamówienia
(</t>
    </r>
    <r>
      <rPr>
        <sz val="11"/>
        <color indexed="8"/>
        <rFont val="Times New Roman"/>
        <family val="1"/>
        <charset val="238"/>
      </rPr>
      <t>Podać nazwę zgodną z nazewnictwem używanym w wystawianych dokumentach dostaw oraz fakturach)</t>
    </r>
  </si>
  <si>
    <t>Nr katalogowy</t>
  </si>
  <si>
    <t>Producent</t>
  </si>
  <si>
    <t>Przyrząd do przetacznia płynów infuzyjnych , komora kroplowa wykonana z PP z filtrem płynu o wielkości oczek 15 µm całość wolna od ftalanów ( informacja na opakowaniu jednostkowym). Dwukanałowy, ostry kolec komory kroplowej ze zmatowioną powierzchnią, gwarantujący szczelne i pewne połączenie z pojemnikami z płynami , zacisk rolkowy,wyposażony  w uchwyt na drenie oraz możliowość  zabezpieczenia igły biorczej po użyciu . Długość przyrządu min. 150 cm .  Zakończenie drenu luer-loc.Opakowanie  folia-papier. Sterylny.  Na każdym opakowaniu musi być zaznaczona data ważności , numer serii i wszystkie informacje w języku polskim</t>
  </si>
  <si>
    <t>33141300-3</t>
  </si>
  <si>
    <t>Urządzenia do pobierania krwi</t>
  </si>
  <si>
    <t xml:space="preserve">Strzykawka do pomp infuzyjnych. Strzykawka 3-częściowa do pomp o pojemności 50/60 ml. Posiada przezroczysty cylinder oraz czarna, wyraźną skala , które umożliwiają precyzyjne odmierzanie leku, oraz blokadę tłoka zabezpieczającą przed niekontrolowanym wysunięciu się tłoka z komory strzykawki. Strzykawka jest bezpieczna dla osób uczulonych na lateks - nie zawiera żadnych lateksowych elementów. . Kompatybilna z posiadanymi przez zamawiającego ( pompy infuzyjne Perfusor  Space).Sterylna. Na każdym opakowaniu musi być zaznaczona data ważności, numer serii i wszystkie informacje w języku polskim. Produkt powinien być dostarczony z informacją ,iż nie zawiera lateksu. Pakowane folia-papier. </t>
  </si>
  <si>
    <t>Strzykawka do pomp infuzyjnych. Strzykawka 3-częściowa do pomp o pojemności 50/60 ml. Posiada bursztynowy cylinder oraz czarna, wyraźną skalę, które umożliwiają precyzyjne odmierzanie leku oraz blokadę tłoka zabezpieczającą przed niekontrolowanym wysunięciu się tłoka z komory strzykawki . Strzykawka jest bezpieczna dla osób uczulonych na lateks - nie zawiera żadnych lateksowych elementów. . Kompatybilna z posiadanymi przez zamawiającego ( pompy infuzyjne Perfusor  Space).Sterylna. Na każdym opakowaniu musi być zaznaczona data ważności, numer serii i wszystkie informacje w języku polskim. Produkt powinien być dostarczony z informacją ,iż nie zawiera lateksu. Pakowane folia-papier.</t>
  </si>
  <si>
    <t>Strzykawki j.uż. 5 ml . Strzykawka dwuczęściowa ,z końcówką luer , posiadająca  kontrastujący tłok  oraz czytelną rozszerzoną skalę pomiarową , musi posiadać   zabezpieczenie przed wypadnięciem tłoka, nazwa producenta, typ  strzykawki  nadrukowane na cylindrze. Sterylne. na każdym opakowaniu musi być zaznaczona data ważności , numer serii i wszystkie informacje w języku polskim.  5 ml skala do 6 ml.</t>
  </si>
  <si>
    <t>Strzykawki j.uż. 10 ml. Strzykawka dwuczęściowa ,z końcówką luer , posiadająca  kontrastujący tłok  oraz czytelną rozszerzoną skalę pomiarową , musi posiadać  zabezpieczenie przed wypadnięciem tłoka, nazwa producenta, typ  strzykawki  nadrukowane na cylindrze.  Sterylne. na każdym opakowaniu musi być zaznaczona data ważności , numer serii i wszystkie informacje w języku polskim. 10 ml skala do 12 ml.</t>
  </si>
  <si>
    <t>Strzykawki j.uż. 20 ml .Strzykawka dwuczęściowa ,z końcówką luer , posiadająca  kontrastujący tłok  oraz czytelną rozszerzoną skalę pomiarową , musi posiadać  zabezpieczenie przed wypadnięciem tłoka, nazwa producenta, typ  strzykawki  nadrukowane na cylindrze.  Sterylne. na każdym opakowaniu musi być zaznaczona data ważności , numer serii i wszystkie informacje w języku polskim. 20 ml skala do 24 ml.</t>
  </si>
  <si>
    <t>Zadanie nr 26</t>
  </si>
  <si>
    <t>Zadanie nr 27</t>
  </si>
  <si>
    <t>Zadanie nr 28</t>
  </si>
  <si>
    <t>Zadanie nr 29</t>
  </si>
  <si>
    <t>Zadanie nr 30</t>
  </si>
  <si>
    <t>Zadanie nr 31</t>
  </si>
  <si>
    <t>Zadanie nr 32</t>
  </si>
  <si>
    <t>Zadanie nr 34</t>
  </si>
  <si>
    <t>Zadanie nr 33</t>
  </si>
  <si>
    <t>Zadanie nr 38</t>
  </si>
  <si>
    <t>Zadanie nr 39</t>
  </si>
  <si>
    <t>Zadanie nr 40</t>
  </si>
  <si>
    <t>Zadanie nr 42</t>
  </si>
  <si>
    <t>Zadanie nr 47</t>
  </si>
  <si>
    <t>Formularz cenowy</t>
  </si>
  <si>
    <t>Sterylny wężyk pacjenta, długość 250 cm, dwa zawory zwrotne, złącze luer lock. Bez zawartości lateksu oraz ftalanów (DEHP). Informacja o braku ftalanów potwierdzona w instrukcji obsługi dołączanej do każdego opakowania zbiorczego.</t>
  </si>
  <si>
    <r>
      <t>Dreny miękkie ,odporne na załamanie , wykonane z termoplastycznego PCWz metalowym trokarem, oznaczenie rozmiaru na trokarze i drenie , niebieska linia widoczna w promieniach RTG. Płaskiuchwyt z oznaczeniem rozmiaru  ułatwiajacy wprowadzenie i manipulowanie drenem, zakończone miękką niebieską końcówką.Dostępne w dwóch wersjach (</t>
    </r>
    <r>
      <rPr>
        <b/>
        <u/>
        <sz val="11"/>
        <color indexed="8"/>
        <rFont val="Times New Roman"/>
        <family val="1"/>
        <charset val="238"/>
      </rPr>
      <t>ostry trójganiec/tępy trokar</t>
    </r>
    <r>
      <rPr>
        <sz val="11"/>
        <color indexed="8"/>
        <rFont val="Times New Roman"/>
        <family val="1"/>
        <charset val="238"/>
      </rPr>
      <t xml:space="preserve"> ). Gładko wykończone otwory zmniejszają traumatyczność wprowadzenia drenu. Trzy otworyboczne w drenach z trokarem tępym, dwa boczne i jeden końcowy w drenach z trokarem ostrym znaczniki głębokości co 2 cm.Zintegrowany łacznik schodkowy . Opakowanie zawiera osłonę na ostrą końcówkę trokara, podwójnie pakowane, sterylne. W zależności od potrzeb zamawiający zamawia wersję ostry trójganiec lub tępy trokar.</t>
    </r>
  </si>
  <si>
    <t>.................................................................................</t>
  </si>
  <si>
    <t xml:space="preserve">(data i podpisy osób upoważnionych do składania </t>
  </si>
  <si>
    <t>oświadczeń woli w imieniu wykonawcy)</t>
  </si>
  <si>
    <t>Cewnik do odsysania górnych drog oddechowych,wykonany z PCV wolnego od ftalanów.posiadający dwa naprzeciwległe otwory boczne oraz otwór centralny,łatwy sposób otwierania opakowania .Kolorowy (półprzezroczysty) konektor oznaczający rozmiar cewnika, ( o powierzchni uniemożliwiającej " przyklejanie " się do błonśluzowych) , lekko zaokrągloną otwartą końcowką.Sterylny .Pakowany folia-papie pojedyńczo, w rozmiarach od 6, 8, 10, 12, 14, 16, 18F (w zależności od potrzeb zamawiającego), o długości od 500 mm do 600 mm.</t>
  </si>
  <si>
    <t xml:space="preserve">Papier KTG COROMETRICS 4305 BAO 152x90x150 </t>
  </si>
  <si>
    <t>Papier do defibrylatora Mindray Bene Heart D3 50x30 z nadrukiem</t>
  </si>
  <si>
    <t>Papier KTG COROMETRICS 4305 AAO 152x90x160</t>
  </si>
  <si>
    <t>Papier do aparatu EKG Mortara ELI 150 108x140x200 (składanka)</t>
  </si>
  <si>
    <t>Zadanie nr 14</t>
  </si>
  <si>
    <t xml:space="preserve"> Zadanie nr 36</t>
  </si>
  <si>
    <r>
      <t>Dotyczy wszystkich zadań:
UWAGA!
W celu wyliczenia ceny zadania należy uzupełnić wyłącznie kolumny:
- cena netto opakowania,
- ilość w opakowaniu</t>
    </r>
    <r>
      <rPr>
        <b/>
        <sz val="11"/>
        <color theme="4" tint="-0.249977111117893"/>
        <rFont val="Times New Roman"/>
        <family val="1"/>
        <charset val="238"/>
      </rPr>
      <t xml:space="preserve"> (ilości wskazane w formularzu są przykładowe),</t>
    </r>
    <r>
      <rPr>
        <b/>
        <sz val="11"/>
        <rFont val="Times New Roman"/>
        <family val="1"/>
        <charset val="238"/>
      </rPr>
      <t xml:space="preserve">
- stawka VAT.
Pozostałe dane zostaną uzupełnione automatycznie z uwzględnieniem następujących zasad:
- ilość opakowań jest zaokrąglana do pełnego opakowania w górę,
- wartość pozycji jest zaokąglana do 2 miejsc po przecinku (do 1 grosza).
UWAGA!
Wyliczenia wykonane w inny sposób będę traktowane jako niezgodne z SWZ.</t>
    </r>
  </si>
  <si>
    <t>Dreny brzuszne wykonane z silikonowanego tworzywa, z 3 lub 7 otworami bocznymi do wyboru, z linią widoczną w RTG, sterylne, długości 40 i 50 cm, pakowane podłużnie i pojedynczo w rękaw papierowo-foliowy, dodatkowo pakowane w sztywne opakowania zbiorcze, opatrzone informacją   (na zewnętrz opakowania zbiorczego i jednostkowego) o produkcie medycznym(nazwa, parametry, numer referencyjny, LOT, data przydatności nie krótsza niż rok czasu, metoda wyjałowienia).  Rozmiar w zależności od potrzeb zamawiającego: 12, 14, 16, 18, 20, 22, 24, 26, 28, 30, 32, 34, 36F/ 40 i 50 cm. *</t>
  </si>
  <si>
    <t>Dwuświatłowy cewnik do żyły centralnej, w zestawie Seldingera 7F-16,16Ga / 20 cm, z łącznikiem Y do bezkrwawej lokalizacji naczynia, posiadający w składzie zestawu: cewnik, prowdnik 0,035" z rdzeniem nitinolowym, rozszerzacz 8F, strzykawkę 5 ml., igłę 18Gx7 cm, skalpel zintegrowany z długą rączką. *</t>
  </si>
  <si>
    <t>Trzyświatłowy cewnik do żyły centralnej, w zestawie Seldingera 7F-16,18,18Ga/ 20cm, z łącznikiem Y do bezkrwawej lokalizacji naczynia, posiadający w składzie:cewnik, prowadnik 0,035" z rdzeniem nitinolowym, rozszerzacz 8F, igłę 18Gx7 cm, strzykawkę 5ml., skalpel zintegrowany z długą rączką. *</t>
  </si>
  <si>
    <t xml:space="preserve">Igła do znieczulenia podpajęczynówkowego Standard, rozmiar 18G, 21G, 25G, 26G, 27G, 29G/ 90 mm. Igła  prowadząca w zestawie 20G-22 G/38 mm dla rozmiarów 25-29G. Przezroczysty rowkowany uchwyt umożliwiający wizualizację  płynu mózgowo-rdzeniowego. Sterylna * </t>
  </si>
  <si>
    <t>Igła do znieczulenia podpajęczynówkowego Standard, rozmiar 26G, 27G/ 130 mm. Igła  prowadzaca w zestawie 20G-22 G/38 mm .Przezroczysty rowkowany uchwyt umożliwiający wizualizację  płynu mózgowo-rdzeniowego. Sterylna * .</t>
  </si>
  <si>
    <t>Igła do znieczulenia podpajęczynówkowego Pencil point .Rozmiar 26G, 27G/ 90 mm .Igła prowadzaca w zestawie 20G-22 G/38 mm .Przezroczysty rowkowany uchwyt umożliwiający wizualizację płynu mozgowo-rdzeniowego. Sterylna *</t>
  </si>
  <si>
    <r>
      <t xml:space="preserve">Zestaw do znieczulenia zewnątrzoponowego 18G: katerer epiduralny 20G z miękką końcwką "Soft Tip" eliminującą ryzyko przebicia opony twardej, igła Tuochy 18G/80 mm, filtr przeciwbakteryjny płaski 0,2 </t>
    </r>
    <r>
      <rPr>
        <sz val="11"/>
        <color indexed="8"/>
        <rFont val="Aptos Narrow"/>
        <family val="2"/>
      </rPr>
      <t>µ</t>
    </r>
    <r>
      <rPr>
        <sz val="11"/>
        <color indexed="8"/>
        <rFont val="Times New Roman"/>
        <family val="1"/>
        <charset val="238"/>
      </rPr>
      <t>m z zatrzaskowym i samoprzylepnym systemem mocowania do skóry, strzykawka niskooporowa 10 ml, strzykawka 10 ml, igła 0,5x25 mm i 0,9x40 mm, tulejka do wprowadzania katetera, samoprzylepne etykiety identyfikacyjne. Sterylny *</t>
    </r>
  </si>
  <si>
    <t>Dreny typu Redona, z otworami bocznymi o kształcie epipsy na dł. 10 cm nieulegającymi zamknięciu podczas zagięcia drenu, wykonane z PCV medycznego, widoczne w promieniach Rtg, elastyczne, sterylne, pakowane podłużnie w torebkę papierowo-foliową, dodatkowo pakowane w sztywne opakowania zbiorcze, opatrzone informacją (na zewnątrz opakowania zbiorczego i jednostkowego) o produkcie medycznym (nazwa, parametry, numer referencyjny, LOT, data przydatności nie krótsza niż rok, metoda wyjałowienia). Rozmiar w zależności od potrzeb zamawiającego: 8F, 10F, 12F, 14F, 16F, 18F/70 cm. *</t>
  </si>
  <si>
    <t>Sterylne butelki typu Redon do odsysania ran pooperacyjnych, o pojemności 250 ml, z harmonijką w dolnej części butelki, bez próżni, sterylne, kompatybilne z drenami o średnicy od 6F do 18F, pakowane pojedynczo w torebkę papierowo-foliową i dostarczane w kartonie zbiorczym, opatrzonym informacją   (na zewnętrz opakowania zbiorczego i jednostkowego) o produkcie medycznym(nazwa, parametry, numer referencyjny, LOT, data przydatności nie krótsza niż rok czasu, metoda wyjałowienia) *</t>
  </si>
  <si>
    <t>Dwukanałowy zestaw do dializy czasowej, sterylny. 11F/ 15 cm, 11F/ 18 cm, 11/ 20 cm oraz  12F/ 15 cm, 12F/ 18 cm, 12F/ 20 cm, 12F/ 24 cm
Zawartość zestawu: dwukanałowy kateter, prowadnik z rdzeniem nitinolowym 0,035”/70 cm z systemem wprowadzającym, kompletem rozszerzaczy 10F i 12F, igła 18Gx70 mm do nakłucia naczynia *</t>
  </si>
  <si>
    <t>Zestaw do drenażu przezskórnego metodą jednostopniową w celu wykonania nefrostomii, sterylny, pakowany podłużnie, pojedynczo w rękaw papierowo-foliowy. Igła powinna być zabezpieczona na całej długości osłoną usztywniającą w postaci przezroczystej rurki. Zestaw powinien zawierać: kateter PIGTAIL z otworami bocznymni 9F x 26cm, igłę dwuczęściową 15G x 29cm, opaskę zaciskową, kranik jednodrożny oraz łącznik do worka na mocz.*</t>
  </si>
  <si>
    <t>Zestawy do cystostomii: metalowy, rozdzieralny trokar, cewnik z pętlą o śr. 2-4 cm z otwartym zakończeniem, w zestawie: kołnierz mocujący z opaską zaciskową, strzykawka 10ml, CH14.Sterylny. *</t>
  </si>
  <si>
    <t xml:space="preserve">Jałowe koreczki luer-lock służą do szczelnego zamknięcia kaniuli, zapobiegając wypływaniu krwi na zewnątrz. Pasują do wszelkiego rodzaju końcówek męskich i żeńskich.  Korek Luer-Lock (korek zamykający światło kaniuli koreczekz  trzpieniem położonym poniżej własnej krawędzi). Pakowane pojedynczo w sposób umożliwiający jałowe otwarcie (ze wskazaniem miejsca otwarcia), z datą ważności , numerem serii, numerem referencyjnym lub numer katalogowy, metodą wyjałowienia na opakowaniu. Sterylny. Zapewniający szczelność i zapobiega wypływaniu krwi. Kompatybilny z każdym standardowym produktem do kaniulacji. </t>
  </si>
  <si>
    <r>
      <t xml:space="preserve">Przyrząd do przetacznia płynów infuzyjnych , komora kroplowa wykonana z PP z filtrem płynu o wielkości oczek 15 µm całość wolna od ftalanów (informacja na opakowaniu jednostkowym). Dwukanałowy, ostry kolec komory kroplowej ze zmatowioną powierzchnią, gwarantujący szczelne i pewne połączenie z pojemnikami z płynami , zacisk rolkowy,wyposażony  w uchwyt na drenie oraz możliowość  zabezpieczenia igły biorczej po użyciu . Długość przyrządu min. 150 cm .  Zakończenie drenu luer-lockOpakowanie  folia-papier. Sterylny. Na każdym opakowaniu musi być zaznaczona data ważności, numer serii i wszystkie informacje w języku polskim. Do podawania leków światłoczułych. </t>
    </r>
    <r>
      <rPr>
        <b/>
        <sz val="11"/>
        <color rgb="FF000000"/>
        <rFont val="Times New Roman"/>
        <family val="1"/>
        <charset val="238"/>
      </rPr>
      <t>Przyrząd koloru bursztynowego</t>
    </r>
    <r>
      <rPr>
        <sz val="11"/>
        <color indexed="8"/>
        <rFont val="Times New Roman"/>
        <family val="1"/>
        <charset val="238"/>
      </rPr>
      <t xml:space="preserve">. </t>
    </r>
  </si>
  <si>
    <t>Test antygenowy to wyrób medyczny przeznaczony do wykrywania antygenów białka nukleokapsydu grypy A, grypy B oraz wirusów: syncytialnego układu oddechowego i/lub wirusa SARS-CoV-2 w próbce wymazu z nosa.
Wynik testu jest możliwy do odczytu już po 15 minutach.</t>
  </si>
  <si>
    <r>
      <rPr>
        <b/>
        <sz val="11"/>
        <color rgb="FF000000"/>
        <rFont val="Times New Roman"/>
        <family val="1"/>
        <charset val="238"/>
      </rPr>
      <t>Strzykawka 100 ml typu Żaneta</t>
    </r>
    <r>
      <rPr>
        <sz val="11"/>
        <color indexed="8"/>
        <rFont val="Times New Roman"/>
        <family val="1"/>
        <charset val="238"/>
      </rPr>
      <t xml:space="preserve"> z końcówką cewnikową, posiadająca  uszczelnienie tłoka oraz podwójną skalę pomiarową, wyposażona w dodatkowy łącznik  redukcyjny  Luer. Sterylna. Na każdym opakowaniu musi być zaznaczona data ważności, numer serii i wszystkie informacje w języku polskim. Produkt powinien być dostarczony z informacją, iż nie zawiera lateksu. Pakowane folia-papier.</t>
    </r>
  </si>
  <si>
    <r>
      <rPr>
        <b/>
        <sz val="11"/>
        <color rgb="FF000000"/>
        <rFont val="Times New Roman"/>
        <family val="1"/>
        <charset val="238"/>
      </rPr>
      <t xml:space="preserve">Strzykawki  do podawania insuliny 1ML, U100 0,40 X 13 </t>
    </r>
    <r>
      <rPr>
        <sz val="11"/>
        <color indexed="8"/>
        <rFont val="Times New Roman"/>
        <family val="1"/>
        <charset val="238"/>
      </rPr>
      <t>:     końcówka Luer,    gumowa część tłoka z podwójnym uszczelnieniem,    gumowa część tłoka z wypustką umożliwiającą całkowite opróżnienie      łatwo wyczuwalna blokada zapobiegająca niekontrolowanemu wysunięciu tłoka z komory strzykawki     czarna skala idealnie kontrastująca i czytelna     wykonane z polipropylenu     oznaczenie o braku lateksu na cylindrze Produkt jednorazowego użytku, jałowy, niepirogenny, nietoksyczny, sterylizowany EO.</t>
    </r>
  </si>
  <si>
    <t>Zgłębnik żołądkowy wykonany z PCV wolnego do ftalanów , odpornego na załamania i skręcania się (o pwierzchni uniemożlowiającej "przyklejanie" się do błon śluzowych)  ,dwa otwory boczne, bez otworu centralnego, cyfrowa podziałka głębokości, konentory zgłębnika wyposażone we wkładki redukcyjne Luer oraz  zatyczki.Barwny kod nasadek.Sterylny*. Pakowany folia-papier, pojedyńczo. Długość: 800-1250 mm. Rozmiar w zależności od potrzeb zamawiającego:  28F 32F, 34,3F 36 F</t>
  </si>
  <si>
    <t>Zgłębnik żołądkowy wykonany z PCV wolnego do ftalanów , odpornego na załamania i skręcania się (o pwierzchni uniemożlowiającej "przyklejanie" się do błon śluzowych)  ,dwa otwory boczne, bez otworu centralnego, cyfrowa podziałka głębokości, konentory zgłębnika wyposażone we wkładki redukcyjne Luer oraz  zatyczki.Barwny kod nasadek.Sterylny. Pakowany folia-papier, pojedyńczo. Długość: 800-1000 mm. Rozmiar w zależności od potrzeb zamawiającego: 8F, 10F, 14F, 16F.,18 F, 20F.</t>
  </si>
  <si>
    <t>Wysokiej jakości szczoteczka cytologiczna typu  Cervex-Brush, która dzięki unikalnemu kształtowi pozwala na dokładne pobierania materiału z kanału szyjki macicy. Profil włosia umożliwia jednoczesne pobranie próbek wymazów głęboko z kanału szyjki macicy, tarczy oraz strefy transformacji. Szczoteczki są sterylne, pakowane pojedynczo w opakowanie typu blister.  Wykonane z tworzywa sztucznego,  rękojeści o długości 19,4 cm Produkt jednorazowy.</t>
  </si>
  <si>
    <r>
      <rPr>
        <sz val="11"/>
        <color theme="1"/>
        <rFont val="Times New Roman"/>
        <family val="1"/>
        <charset val="238"/>
      </rPr>
      <t>Szczoteczka cytologiczna prosta. Prosta, umożliwiająca pobranie próbki z kanału szyjkimacicy
- Miękkie zakończenia włosków zapobiegające przedzniszczeniem komórek
- Daleki zasięg dzięki długiej rączce</t>
    </r>
    <r>
      <rPr>
        <sz val="11"/>
        <color theme="1"/>
        <rFont val="Calibri"/>
        <family val="2"/>
        <charset val="238"/>
        <scheme val="minor"/>
      </rPr>
      <t xml:space="preserve">
- </t>
    </r>
    <r>
      <rPr>
        <sz val="11"/>
        <color theme="1"/>
        <rFont val="Times New Roman"/>
        <family val="1"/>
        <charset val="238"/>
      </rPr>
      <t>Sterylna, sterylizowana tlenkiem etylenu
- Pakowana indywidualnie w opakowanie folia/papier
- Długość całkowita: 20cm</t>
    </r>
  </si>
  <si>
    <t>Test do wykrywania płynu owodniowego . Test na wody płodowe AMNICATOR to szybki, łatwy i niezawodny sposób wykrywania wycieków wód płodowych u kobiet w ciąży. Produkt pozwala na wczesne wykrycie przedwczesnego pęknięcia błon płodowych, co jest istotnym elementem monitorowania stanu zdrowia matki i dziecka. Test jest wygodny w użyciu, zapewnia szybkie wyniki i jest bezpieczny zarówno dla matki, jak i dziecka.</t>
  </si>
  <si>
    <t>Elektroda monopolarna szpatuła, 2,5 x 20 mm, prosta, długa, wtyk śr. 2,4 mm</t>
  </si>
  <si>
    <t>Marker chirurgiczny do oznakowania skóry pacjenta,długość markera z nakrętką 16.5 cm, szerokość końcówki 1 mm, jałowy,biokompatybilny, kolor ciemny fiolet, bez lateksu, dodatkowo miarka na korpusie markera 0-7 cm.Marker w komplecie z linijką o długości 15 cm, o szerokości 2 cm,produkt pakowany pojedynczo.</t>
  </si>
  <si>
    <t>Papier do aparatu EKG Mortara ELI 280 215x280x250 (składanka)</t>
  </si>
  <si>
    <t xml:space="preserve">Sukcesywne dostawy wyrobów medycznych jednorazowego użytku.      </t>
  </si>
  <si>
    <t>Elektroda System ze złączem  QUICK COMBO do deflibrylatora Life Pack 15 (dla dorosłych)</t>
  </si>
  <si>
    <t xml:space="preserve"> Zadanie nr 35</t>
  </si>
  <si>
    <t>Zadanie nr 37</t>
  </si>
  <si>
    <t>Igła Angiocath  do odbarczania  (służąca do nakłucia klatki piersiowej w celu odbarczenia odmy prężnej rozmiar  14 G ( 2,1 x 83 mm,  249ml/min).</t>
  </si>
  <si>
    <t>Kaniula dożylna bezpieczna wykonana z poliuretanu, bez portu (kominka) z zaworem odcinającym wypływ krwi w rozmiarach:
24G-0,7mm.x19 mm. - przepływ 22ml/min.; 22G-0,9mm.x25mm. - przepływ 35ml/min.;
20G-1,1mm.x25 mm. - przepływ 65ml/min.; 20G-32mm. X 1,1mm. - przepływ 60ml/min.;
18G-1,3mm.x32 mm. - przepływ 105ml/min.; 18G-1,3mm.x45 mm. - przepływ 100ml/min.;
16G-1,7 mmx32 mm. - przepływ 195 ml/min.; 16G1,7mmx50 mm. - przepływ 185ml/min.;
14G-2,2 mmx32 mm. - przepływ 325 ml/min.; 14G-2,2 mmx50 mm. - przepływ 310 ml/min.
Duże skrzydełka z otworem, w kolorze identyfikującym rozmiar. Dwustopniowa identyfikacja wkłucia z filtrem hydrofobowym. Wbudowana, zintegrowana z kaniulą zastawka  (przegroda multidostępu stanowiąca barierę mikrobiologiczną przy ekspozycji na obciążenie mikrobiologiczne -  potwierdzone badaniami) uniemożliwiająca wypływ krwi po wyjęciu mandrynu (igły) i każdorazowo po podłączeniu do kaniuli apatatu lub strzykawki. Metalowy zatrzask w technologii pasywnej zabezpieczający przed zakłuciem. Kaniula wyposażona w 4 wtopione paski RTG, sterylne.</t>
  </si>
  <si>
    <t>Igły do nakłuć lędźwiowych 1 szt. 1.1x 90mm  typu Yale 19 G , wykonana jest z wysokiej jakości stali nierdzewnej cienkościennej nakładka zabezpieczająca wykonana jest z polipropylenu, nietoksyczne, niepirogenne doskonałe ostrze quinke (krótkie) zapewnia wysoką jakość penetracji właściwe dopasowanie igły i mandrynu zapobiega powstaniu efektu biopsji, przezroczysta osłonka igły pozwala na wizualizację płynu nie zawiera silikonu, metoda sterylizacji: tlenek etylenu okres przydatności do użycia 5 lat od daty sterylizacji, jednorazowa.</t>
  </si>
  <si>
    <t>Igły do wstrzykiwaczy insuliny typ Pen 30 G 0,30x 8 mm.Sterylne jednorazowego użytku komatybilne z wszystkimi     penami .Pakowane pojedyńczo (blister-pack ), z datą ważności, numerem serii. Numerem referencyjnym lub numer katalogowy metoda wyjałowienia na opakowaniu.Oznaczenie o braku lateksu.</t>
  </si>
  <si>
    <t>Sterylny wężyk pompy wyposażony w trzy igły przebijające środki z kontrastem i NaCl, zabezpieczone kapturkami ochronnymi. Elementy wężyka umożliwiają monitorowanie ciśnienia w systemie wężyków. Wężyk zawiera zintegrowany filtr cząsteczkowy w czujniku ciśnienia. Wbudowany zawór zwrotny na jednym końcu wężyka. Czas pracy na wężyku pompy wynosi do 24 godzin niezależnie od ilości przebytych iniekcji. Bez zawartości lateksu oraz ftalanów (DEHP). Informacja o braku ftalanów potwierdzona w instrukcji obsługi dołączanej do każdego opakowania zbiorczego.</t>
  </si>
  <si>
    <t>Załącznik Nr 2 do SWZ 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</si>
</sst>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zł&quot;_-;\-* #,##0.00\ &quot;zł&quot;_-;_-* &quot;-&quot;??\ &quot;zł&quot;_-;_-@_-"/>
    <numFmt numFmtId="164" formatCode="_-* #,##0.00\ _z_ł_-;\-* #,##0.00\ _z_ł_-;_-* &quot;-&quot;??\ _z_ł_-;_-@_-"/>
    <numFmt numFmtId="165" formatCode="[$-415]General"/>
    <numFmt numFmtId="166" formatCode="_-* #,##0.00\ _z_ł_-;\-* #,##0.00\ _z_ł_-;_-* \-??\ _z_ł_-;_-@_-"/>
    <numFmt numFmtId="167" formatCode="&quot; &quot;#,##0.00&quot;      &quot;;&quot;-&quot;#,##0.00&quot;      &quot;;&quot; -&quot;#&quot;      &quot;;@&quot; &quot;"/>
    <numFmt numFmtId="168" formatCode="&quot; &quot;#,##0.00&quot;      &quot;;&quot;-&quot;#,##0.00&quot;      &quot;;&quot;-&quot;#&quot;      &quot;;@&quot; &quot;"/>
    <numFmt numFmtId="169" formatCode="#,##0.00\ &quot;zł&quot;"/>
    <numFmt numFmtId="170" formatCode="[$-415]0%"/>
    <numFmt numFmtId="171" formatCode="[$-415]#,##0"/>
    <numFmt numFmtId="172" formatCode="#&quot; &quot;##0"/>
    <numFmt numFmtId="173" formatCode="&quot; &quot;0&quot;      &quot;;&quot;-&quot;0&quot;      &quot;;&quot;-&quot;#&quot;      &quot;;@&quot; &quot;"/>
    <numFmt numFmtId="174" formatCode="[$-415]0"/>
    <numFmt numFmtId="175" formatCode="\ #,##0.00&quot;      &quot;;\-#,##0.00&quot;      &quot;;\-#&quot;      &quot;;@\ "/>
    <numFmt numFmtId="176" formatCode="\ #,##0.00&quot;      &quot;;\-#,##0.00&quot;      &quot;;&quot; -&quot;#&quot;      &quot;;@\ "/>
    <numFmt numFmtId="177" formatCode="&quot; &quot;#,##0.00&quot;      &quot;;&quot;-&quot;#,##0.00&quot;      &quot;;&quot;-&quot;#&quot;      &quot;;&quot; &quot;@&quot; &quot;"/>
    <numFmt numFmtId="178" formatCode="[$-415]0.00"/>
    <numFmt numFmtId="180" formatCode="#,##0.00\ _z_ł"/>
    <numFmt numFmtId="181" formatCode="_-* #,##0.00&quot; zł&quot;_-;\-* #,##0.00&quot; zł&quot;_-;_-* \-??&quot; zł&quot;_-;_-@_-"/>
    <numFmt numFmtId="182" formatCode="&quot; &quot;#,##0.00&quot; zł &quot;;&quot;-&quot;#,##0.00&quot; zł &quot;;&quot;-&quot;#&quot; zł &quot;;&quot; &quot;@&quot; &quot;"/>
    <numFmt numFmtId="183" formatCode="\ #,##0.00&quot;      &quot;;\-#,##0.00&quot;      &quot;;\-#&quot;      &quot;;\ @\ "/>
  </numFmts>
  <fonts count="57">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2"/>
      <color theme="1"/>
      <name val="Times New Roman"/>
      <family val="1"/>
      <charset val="238"/>
    </font>
    <font>
      <sz val="11"/>
      <color theme="1"/>
      <name val="Times New Roman"/>
      <family val="1"/>
      <charset val="238"/>
    </font>
    <font>
      <sz val="16"/>
      <name val="Times New Roman"/>
      <family val="1"/>
      <charset val="238"/>
    </font>
    <font>
      <b/>
      <sz val="16"/>
      <color theme="1"/>
      <name val="Times New Roman"/>
      <family val="1"/>
      <charset val="238"/>
    </font>
    <font>
      <sz val="16"/>
      <color theme="1"/>
      <name val="Times New Roman"/>
      <family val="1"/>
      <charset val="238"/>
    </font>
    <font>
      <b/>
      <sz val="11"/>
      <name val="Times New Roman"/>
      <family val="1"/>
      <charset val="238"/>
    </font>
    <font>
      <sz val="11"/>
      <color rgb="FF000000"/>
      <name val="Arial11"/>
      <charset val="238"/>
    </font>
    <font>
      <sz val="11"/>
      <color indexed="8"/>
      <name val="Times New Roman"/>
      <family val="1"/>
      <charset val="238"/>
    </font>
    <font>
      <b/>
      <sz val="11"/>
      <color indexed="8"/>
      <name val="Times New Roman"/>
      <family val="1"/>
      <charset val="238"/>
    </font>
    <font>
      <sz val="11"/>
      <color rgb="FF000000"/>
      <name val="Arial1"/>
      <charset val="238"/>
    </font>
    <font>
      <sz val="10"/>
      <color rgb="FF000000"/>
      <name val="Arial CE1"/>
      <charset val="238"/>
    </font>
    <font>
      <sz val="11"/>
      <name val="Times New Roman"/>
      <family val="1"/>
      <charset val="238"/>
    </font>
    <font>
      <sz val="11"/>
      <color rgb="FF000000"/>
      <name val="Calibri"/>
      <family val="2"/>
      <charset val="238"/>
    </font>
    <font>
      <sz val="10"/>
      <color rgb="FF000000"/>
      <name val="Arial CE"/>
      <charset val="238"/>
    </font>
    <font>
      <sz val="12"/>
      <color rgb="FF000000"/>
      <name val="Times New Roman"/>
      <family val="1"/>
      <charset val="238"/>
    </font>
    <font>
      <sz val="8"/>
      <color rgb="FF000000"/>
      <name val="Times New Roman"/>
      <family val="1"/>
      <charset val="238"/>
    </font>
    <font>
      <sz val="10"/>
      <color indexed="8"/>
      <name val="Times New Roman"/>
      <family val="1"/>
      <charset val="238"/>
    </font>
    <font>
      <sz val="10"/>
      <name val="Arial CE"/>
      <family val="2"/>
      <charset val="238"/>
    </font>
    <font>
      <sz val="11"/>
      <color indexed="8"/>
      <name val="Calibri"/>
      <family val="2"/>
      <charset val="238"/>
    </font>
    <font>
      <sz val="10"/>
      <name val="Arial"/>
      <family val="2"/>
      <charset val="238"/>
    </font>
    <font>
      <sz val="10"/>
      <color rgb="FF000000"/>
      <name val="Arial2"/>
      <charset val="238"/>
    </font>
    <font>
      <sz val="10"/>
      <color indexed="8"/>
      <name val="Calibri3"/>
      <charset val="238"/>
    </font>
    <font>
      <sz val="11"/>
      <color rgb="FF000000"/>
      <name val="Arial"/>
      <family val="2"/>
      <charset val="238"/>
    </font>
    <font>
      <sz val="10"/>
      <name val="Times New Roman"/>
      <family val="1"/>
      <charset val="238"/>
    </font>
    <font>
      <b/>
      <sz val="11"/>
      <color theme="1"/>
      <name val="Times New Roman"/>
      <family val="1"/>
      <charset val="238"/>
    </font>
    <font>
      <sz val="11"/>
      <color rgb="FF000000"/>
      <name val="Times New Roman"/>
      <family val="1"/>
      <charset val="238"/>
    </font>
    <font>
      <sz val="10"/>
      <color theme="1"/>
      <name val="Times New Roman"/>
      <family val="1"/>
      <charset val="238"/>
    </font>
    <font>
      <sz val="10"/>
      <color indexed="8"/>
      <name val="Calibri"/>
      <family val="2"/>
      <charset val="238"/>
    </font>
    <font>
      <b/>
      <sz val="10"/>
      <color indexed="8"/>
      <name val="Calibri3"/>
      <charset val="238"/>
    </font>
    <font>
      <b/>
      <sz val="10"/>
      <color indexed="8"/>
      <name val="Times New Roman"/>
      <family val="1"/>
      <charset val="238"/>
    </font>
    <font>
      <sz val="11"/>
      <color indexed="8"/>
      <name val="Calibri3"/>
      <charset val="238"/>
    </font>
    <font>
      <b/>
      <sz val="10"/>
      <name val="Times New Roman"/>
      <family val="1"/>
    </font>
    <font>
      <b/>
      <sz val="10"/>
      <name val="Times New Roman"/>
      <family val="1"/>
      <charset val="238"/>
    </font>
    <font>
      <sz val="11"/>
      <name val="Calibri"/>
      <family val="2"/>
      <charset val="238"/>
      <scheme val="minor"/>
    </font>
    <font>
      <b/>
      <sz val="16"/>
      <color rgb="FF000000"/>
      <name val="Times New Roman"/>
      <family val="1"/>
      <charset val="238"/>
    </font>
    <font>
      <sz val="16"/>
      <color rgb="FF000000"/>
      <name val="Times New Roman"/>
      <family val="1"/>
      <charset val="238"/>
    </font>
    <font>
      <sz val="10"/>
      <color rgb="FF000000"/>
      <name val="Calibri3"/>
      <charset val="238"/>
    </font>
    <font>
      <b/>
      <sz val="10"/>
      <color rgb="FF000000"/>
      <name val="Calibri3"/>
      <charset val="238"/>
    </font>
    <font>
      <sz val="11"/>
      <color rgb="FF000000"/>
      <name val="Calibri3"/>
      <charset val="238"/>
    </font>
    <font>
      <b/>
      <sz val="10"/>
      <name val="Times New Roman"/>
      <family val="1"/>
      <charset val="1"/>
    </font>
    <font>
      <b/>
      <sz val="16"/>
      <color indexed="8"/>
      <name val="Times New Roman"/>
      <family val="1"/>
      <charset val="238"/>
    </font>
    <font>
      <sz val="11"/>
      <color indexed="8"/>
      <name val="Arial11"/>
      <charset val="238"/>
    </font>
    <font>
      <b/>
      <sz val="11"/>
      <color indexed="8"/>
      <name val="Calibri"/>
      <family val="2"/>
      <charset val="238"/>
    </font>
    <font>
      <sz val="10"/>
      <color rgb="FF000000"/>
      <name val="Times New Roman"/>
      <family val="1"/>
      <charset val="238"/>
    </font>
    <font>
      <b/>
      <sz val="10"/>
      <color rgb="FF000000"/>
      <name val="Times New Roman"/>
      <family val="1"/>
      <charset val="238"/>
    </font>
    <font>
      <sz val="10"/>
      <color rgb="FF000000"/>
      <name val="Arial"/>
      <family val="2"/>
      <charset val="238"/>
    </font>
    <font>
      <sz val="11"/>
      <color indexed="10"/>
      <name val="Times New Roman"/>
      <family val="1"/>
      <charset val="238"/>
    </font>
    <font>
      <b/>
      <u/>
      <sz val="11"/>
      <color indexed="8"/>
      <name val="Times New Roman"/>
      <family val="1"/>
      <charset val="238"/>
    </font>
    <font>
      <i/>
      <sz val="12"/>
      <color theme="1"/>
      <name val="Times New Roman"/>
      <family val="1"/>
      <charset val="238"/>
    </font>
    <font>
      <b/>
      <sz val="11"/>
      <color theme="4" tint="-0.249977111117893"/>
      <name val="Times New Roman"/>
      <family val="1"/>
      <charset val="238"/>
    </font>
    <font>
      <sz val="11"/>
      <color indexed="8"/>
      <name val="Aptos Narrow"/>
      <family val="2"/>
    </font>
    <font>
      <b/>
      <sz val="11"/>
      <color rgb="FF000000"/>
      <name val="Times New Roman"/>
      <family val="1"/>
      <charset val="238"/>
    </font>
    <font>
      <sz val="11"/>
      <color theme="1"/>
      <name val="Calibri"/>
      <family val="1"/>
      <charset val="238"/>
      <scheme val="minor"/>
    </font>
    <font>
      <sz val="16"/>
      <color theme="1"/>
      <name val="Calibri"/>
      <family val="2"/>
      <charset val="238"/>
      <scheme val="minor"/>
    </font>
  </fonts>
  <fills count="2">
    <fill>
      <patternFill patternType="none"/>
    </fill>
    <fill>
      <patternFill patternType="gray125"/>
    </fill>
  </fills>
  <borders count="51">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8"/>
      </top>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bottom style="thin">
        <color indexed="64"/>
      </bottom>
      <diagonal/>
    </border>
    <border>
      <left style="thin">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s>
  <cellStyleXfs count="49">
    <xf numFmtId="0" fontId="0" fillId="0" borderId="0"/>
    <xf numFmtId="44" fontId="1" fillId="0" borderId="0" applyFont="0" applyFill="0" applyBorder="0" applyAlignment="0" applyProtection="0"/>
    <xf numFmtId="165" fontId="9" fillId="0" borderId="0"/>
    <xf numFmtId="0" fontId="9" fillId="0" borderId="0"/>
    <xf numFmtId="165" fontId="12" fillId="0" borderId="0"/>
    <xf numFmtId="0" fontId="13" fillId="0" borderId="0"/>
    <xf numFmtId="0" fontId="13" fillId="0" borderId="0"/>
    <xf numFmtId="0" fontId="15" fillId="0" borderId="0"/>
    <xf numFmtId="0" fontId="13" fillId="0" borderId="0"/>
    <xf numFmtId="9" fontId="13" fillId="0" borderId="0"/>
    <xf numFmtId="0" fontId="12" fillId="0" borderId="0"/>
    <xf numFmtId="165" fontId="16" fillId="0" borderId="0"/>
    <xf numFmtId="0" fontId="12" fillId="0" borderId="0" applyNumberFormat="0" applyBorder="0" applyProtection="0"/>
    <xf numFmtId="170" fontId="12" fillId="0" borderId="0" applyBorder="0" applyProtection="0"/>
    <xf numFmtId="165" fontId="12" fillId="0" borderId="0"/>
    <xf numFmtId="165" fontId="16" fillId="0" borderId="0"/>
    <xf numFmtId="170" fontId="16" fillId="0" borderId="0"/>
    <xf numFmtId="0" fontId="20" fillId="0" borderId="0"/>
    <xf numFmtId="0" fontId="21" fillId="0" borderId="0"/>
    <xf numFmtId="0" fontId="22" fillId="0" borderId="0"/>
    <xf numFmtId="168" fontId="23" fillId="0" borderId="0"/>
    <xf numFmtId="165" fontId="15" fillId="0" borderId="0"/>
    <xf numFmtId="0" fontId="12" fillId="0" borderId="0"/>
    <xf numFmtId="9" fontId="1" fillId="0" borderId="0" applyFont="0" applyFill="0" applyBorder="0" applyAlignment="0" applyProtection="0"/>
    <xf numFmtId="165" fontId="16" fillId="0" borderId="0"/>
    <xf numFmtId="0" fontId="9" fillId="0" borderId="0" applyNumberFormat="0" applyBorder="0" applyProtection="0"/>
    <xf numFmtId="0" fontId="15" fillId="0" borderId="0" applyNumberFormat="0" applyBorder="0" applyProtection="0"/>
    <xf numFmtId="165" fontId="16" fillId="0" borderId="0" applyBorder="0" applyProtection="0"/>
    <xf numFmtId="0" fontId="13" fillId="0" borderId="0" applyNumberFormat="0" applyBorder="0" applyProtection="0"/>
    <xf numFmtId="9" fontId="13" fillId="0" borderId="0" applyBorder="0" applyProtection="0"/>
    <xf numFmtId="181" fontId="22" fillId="0" borderId="0" applyFill="0" applyBorder="0" applyAlignment="0" applyProtection="0"/>
    <xf numFmtId="0" fontId="20" fillId="0" borderId="0"/>
    <xf numFmtId="182" fontId="25" fillId="0" borderId="0"/>
    <xf numFmtId="165" fontId="15" fillId="0" borderId="0" applyBorder="0" applyProtection="0"/>
    <xf numFmtId="165" fontId="16" fillId="0" borderId="0" applyBorder="0" applyProtection="0"/>
    <xf numFmtId="170" fontId="16" fillId="0" borderId="0" applyBorder="0" applyProtection="0"/>
    <xf numFmtId="170" fontId="16" fillId="0" borderId="0"/>
    <xf numFmtId="44" fontId="21" fillId="0" borderId="0" applyFont="0" applyFill="0" applyBorder="0" applyAlignment="0" applyProtection="0"/>
    <xf numFmtId="0" fontId="12" fillId="0" borderId="0"/>
    <xf numFmtId="0" fontId="21" fillId="0" borderId="0"/>
    <xf numFmtId="0" fontId="1" fillId="0" borderId="0"/>
    <xf numFmtId="165" fontId="12" fillId="0" borderId="0" applyBorder="0" applyProtection="0"/>
    <xf numFmtId="9" fontId="21" fillId="0" borderId="0" applyFont="0" applyFill="0" applyBorder="0" applyAlignment="0" applyProtection="0"/>
    <xf numFmtId="9" fontId="20" fillId="0" borderId="0" applyFill="0" applyBorder="0" applyAlignment="0" applyProtection="0"/>
    <xf numFmtId="9" fontId="21" fillId="0" borderId="0" applyFill="0" applyBorder="0" applyProtection="0"/>
    <xf numFmtId="0" fontId="22" fillId="0" borderId="0"/>
    <xf numFmtId="0" fontId="21" fillId="0" borderId="0"/>
    <xf numFmtId="0" fontId="48" fillId="0" borderId="0" applyNumberFormat="0" applyBorder="0" applyProtection="0"/>
    <xf numFmtId="0" fontId="12" fillId="0" borderId="0"/>
  </cellStyleXfs>
  <cellXfs count="657">
    <xf numFmtId="0" fontId="0" fillId="0" borderId="0" xfId="0"/>
    <xf numFmtId="164" fontId="34" fillId="0" borderId="6" xfId="30" applyNumberFormat="1" applyFont="1" applyFill="1" applyBorder="1" applyAlignment="1" applyProtection="1">
      <alignment horizontal="center" vertical="center" wrapText="1"/>
    </xf>
    <xf numFmtId="166" fontId="8" fillId="0" borderId="0" xfId="30" applyNumberFormat="1" applyFont="1" applyFill="1" applyBorder="1" applyAlignment="1" applyProtection="1">
      <alignment horizontal="center" vertical="center" wrapText="1"/>
    </xf>
    <xf numFmtId="169" fontId="11" fillId="0" borderId="0" xfId="1" applyNumberFormat="1" applyFont="1" applyFill="1" applyBorder="1" applyAlignment="1" applyProtection="1">
      <alignment horizontal="center" vertical="center" wrapText="1"/>
    </xf>
    <xf numFmtId="164" fontId="11" fillId="0" borderId="19" xfId="1" applyNumberFormat="1" applyFont="1" applyFill="1" applyBorder="1" applyAlignment="1" applyProtection="1">
      <alignment horizontal="center" vertical="center" wrapText="1"/>
    </xf>
    <xf numFmtId="9" fontId="14" fillId="0" borderId="6" xfId="44" applyFont="1" applyFill="1" applyBorder="1" applyAlignment="1" applyProtection="1">
      <alignment horizontal="center" vertical="center"/>
    </xf>
    <xf numFmtId="44" fontId="47" fillId="0" borderId="0" xfId="1" applyFont="1" applyFill="1" applyBorder="1" applyAlignment="1">
      <alignment horizontal="right" vertical="center"/>
    </xf>
    <xf numFmtId="164" fontId="35" fillId="0" borderId="6" xfId="30" applyNumberFormat="1" applyFont="1" applyFill="1" applyBorder="1" applyAlignment="1">
      <alignment horizontal="center" vertical="center" wrapText="1"/>
    </xf>
    <xf numFmtId="9" fontId="10" fillId="0" borderId="31" xfId="23" applyFont="1" applyFill="1" applyBorder="1" applyAlignment="1">
      <alignment horizontal="center" vertical="center"/>
    </xf>
    <xf numFmtId="164" fontId="11" fillId="0" borderId="36" xfId="1" applyNumberFormat="1" applyFont="1" applyFill="1" applyBorder="1" applyAlignment="1" applyProtection="1">
      <alignment vertical="center" wrapText="1"/>
    </xf>
    <xf numFmtId="164" fontId="11" fillId="0" borderId="36" xfId="1" applyNumberFormat="1" applyFont="1" applyFill="1" applyBorder="1" applyAlignment="1" applyProtection="1">
      <alignment horizontal="center" vertical="center" wrapText="1"/>
    </xf>
    <xf numFmtId="164" fontId="11" fillId="0" borderId="37" xfId="1" applyNumberFormat="1" applyFont="1" applyFill="1" applyBorder="1" applyAlignment="1" applyProtection="1">
      <alignment horizontal="center" vertical="center" wrapText="1"/>
    </xf>
    <xf numFmtId="164" fontId="10" fillId="0" borderId="36" xfId="1" applyNumberFormat="1" applyFont="1" applyFill="1" applyBorder="1" applyAlignment="1">
      <alignment horizontal="center" vertical="center" wrapText="1"/>
    </xf>
    <xf numFmtId="44" fontId="10" fillId="0" borderId="35" xfId="1" applyFont="1" applyFill="1" applyBorder="1" applyAlignment="1"/>
    <xf numFmtId="44" fontId="10" fillId="0" borderId="31" xfId="1" applyFont="1" applyFill="1" applyBorder="1" applyAlignment="1"/>
    <xf numFmtId="9" fontId="10" fillId="0" borderId="36" xfId="23" applyFont="1" applyFill="1" applyBorder="1" applyAlignment="1">
      <alignment horizontal="center" vertical="center"/>
    </xf>
    <xf numFmtId="164" fontId="8" fillId="0" borderId="36" xfId="1" applyNumberFormat="1" applyFont="1" applyFill="1" applyBorder="1" applyAlignment="1" applyProtection="1">
      <alignment horizontal="center" vertical="center" wrapText="1"/>
    </xf>
    <xf numFmtId="2" fontId="10" fillId="0" borderId="36" xfId="3" applyNumberFormat="1" applyFont="1" applyFill="1" applyBorder="1" applyAlignment="1">
      <alignment horizontal="center" vertical="center" wrapText="1"/>
    </xf>
    <xf numFmtId="9" fontId="14" fillId="0" borderId="6" xfId="18" applyNumberFormat="1" applyFont="1" applyFill="1" applyBorder="1" applyAlignment="1">
      <alignment horizontal="center" vertical="center"/>
    </xf>
    <xf numFmtId="0" fontId="14" fillId="0" borderId="6" xfId="18" applyFont="1" applyFill="1" applyBorder="1" applyAlignment="1">
      <alignment horizontal="center" vertical="center"/>
    </xf>
    <xf numFmtId="180" fontId="14" fillId="0" borderId="6" xfId="0" applyNumberFormat="1" applyFont="1" applyFill="1" applyBorder="1" applyAlignment="1">
      <alignment horizontal="center" vertical="center" wrapText="1"/>
    </xf>
    <xf numFmtId="166" fontId="8" fillId="0" borderId="29" xfId="30" applyNumberFormat="1" applyFont="1" applyFill="1" applyBorder="1" applyAlignment="1" applyProtection="1">
      <alignment horizontal="center" vertical="center" wrapText="1"/>
    </xf>
    <xf numFmtId="9" fontId="14" fillId="0" borderId="6" xfId="42" applyFont="1" applyFill="1" applyBorder="1" applyAlignment="1" applyProtection="1">
      <alignment horizontal="center" vertical="center"/>
    </xf>
    <xf numFmtId="4" fontId="10" fillId="0" borderId="21" xfId="1" applyNumberFormat="1" applyFont="1" applyFill="1" applyBorder="1" applyAlignment="1"/>
    <xf numFmtId="4" fontId="10" fillId="0" borderId="22" xfId="1" applyNumberFormat="1" applyFont="1" applyFill="1" applyBorder="1" applyAlignment="1"/>
    <xf numFmtId="164" fontId="11" fillId="0" borderId="6" xfId="1" applyNumberFormat="1" applyFont="1" applyFill="1" applyBorder="1" applyAlignment="1" applyProtection="1">
      <alignment horizontal="center" vertical="center" wrapText="1"/>
    </xf>
    <xf numFmtId="0" fontId="11" fillId="0" borderId="6" xfId="5" applyFont="1" applyFill="1" applyBorder="1" applyAlignment="1">
      <alignment horizontal="center" vertical="center" wrapText="1"/>
    </xf>
    <xf numFmtId="0" fontId="11" fillId="0" borderId="6" xfId="3" applyFont="1" applyFill="1" applyBorder="1" applyAlignment="1">
      <alignment horizontal="center" vertical="center" wrapText="1"/>
    </xf>
    <xf numFmtId="0" fontId="0" fillId="0" borderId="6" xfId="0" applyFill="1" applyBorder="1"/>
    <xf numFmtId="2" fontId="11" fillId="0" borderId="6" xfId="5" applyNumberFormat="1" applyFont="1" applyFill="1" applyBorder="1" applyAlignment="1">
      <alignment horizontal="center" vertical="center" wrapText="1"/>
    </xf>
    <xf numFmtId="0" fontId="19" fillId="0" borderId="6" xfId="3" applyFont="1" applyFill="1" applyBorder="1" applyAlignment="1">
      <alignment horizontal="center" vertical="center"/>
    </xf>
    <xf numFmtId="0" fontId="10" fillId="0" borderId="6" xfId="7" applyFont="1" applyFill="1" applyBorder="1" applyAlignment="1">
      <alignment horizontal="left" vertical="center" wrapText="1"/>
    </xf>
    <xf numFmtId="3" fontId="19" fillId="0" borderId="6" xfId="5" applyNumberFormat="1" applyFont="1" applyFill="1" applyBorder="1" applyAlignment="1">
      <alignment horizontal="center" vertical="center"/>
    </xf>
    <xf numFmtId="3" fontId="19" fillId="0" borderId="6" xfId="3" applyNumberFormat="1" applyFont="1" applyFill="1" applyBorder="1" applyAlignment="1">
      <alignment horizontal="center" vertical="center" wrapText="1"/>
    </xf>
    <xf numFmtId="0" fontId="26" fillId="0" borderId="6" xfId="0" applyFont="1" applyFill="1" applyBorder="1" applyAlignment="1">
      <alignment horizontal="center" vertical="center"/>
    </xf>
    <xf numFmtId="168" fontId="19" fillId="0" borderId="6" xfId="3" applyNumberFormat="1" applyFont="1" applyFill="1" applyBorder="1" applyAlignment="1">
      <alignment horizontal="center" vertical="center" wrapText="1"/>
    </xf>
    <xf numFmtId="166" fontId="14" fillId="0" borderId="6" xfId="0" applyNumberFormat="1" applyFont="1" applyFill="1" applyBorder="1" applyAlignment="1">
      <alignment vertical="center" wrapText="1"/>
    </xf>
    <xf numFmtId="9" fontId="24" fillId="0" borderId="6" xfId="9" applyFont="1" applyFill="1" applyBorder="1" applyAlignment="1">
      <alignment horizontal="center" vertical="center"/>
    </xf>
    <xf numFmtId="9" fontId="24" fillId="0" borderId="6" xfId="3" applyNumberFormat="1" applyFont="1" applyFill="1" applyBorder="1" applyAlignment="1">
      <alignment horizontal="center" vertical="center" wrapText="1"/>
    </xf>
    <xf numFmtId="0" fontId="10" fillId="0" borderId="6" xfId="7" applyFont="1" applyFill="1" applyBorder="1" applyAlignment="1">
      <alignment vertical="center" wrapText="1"/>
    </xf>
    <xf numFmtId="9" fontId="46" fillId="0" borderId="6" xfId="1" applyNumberFormat="1" applyFont="1" applyFill="1" applyBorder="1" applyAlignment="1">
      <alignment horizontal="center" vertical="center" wrapText="1"/>
    </xf>
    <xf numFmtId="180" fontId="14" fillId="0" borderId="29" xfId="0" applyNumberFormat="1" applyFont="1" applyFill="1" applyBorder="1" applyAlignment="1">
      <alignment horizontal="center" vertical="center" wrapText="1"/>
    </xf>
    <xf numFmtId="0" fontId="0" fillId="0" borderId="0" xfId="0" applyFill="1"/>
    <xf numFmtId="0" fontId="56" fillId="0" borderId="0" xfId="0" applyFont="1" applyFill="1"/>
    <xf numFmtId="0" fontId="8" fillId="0" borderId="0" xfId="0" applyFont="1" applyFill="1" applyAlignment="1">
      <alignment horizontal="left" vertical="center" wrapText="1"/>
    </xf>
    <xf numFmtId="0" fontId="5" fillId="0" borderId="0" xfId="18" applyFont="1" applyFill="1"/>
    <xf numFmtId="0" fontId="5" fillId="0" borderId="0" xfId="0" applyFont="1" applyFill="1"/>
    <xf numFmtId="0" fontId="4" fillId="0" borderId="0" xfId="0" applyFont="1" applyFill="1"/>
    <xf numFmtId="0" fontId="6" fillId="0" borderId="0" xfId="0" applyFont="1" applyFill="1"/>
    <xf numFmtId="0" fontId="6" fillId="0" borderId="0" xfId="0" applyFont="1" applyFill="1" applyAlignment="1">
      <alignment wrapText="1"/>
    </xf>
    <xf numFmtId="0" fontId="7" fillId="0" borderId="0" xfId="0" applyFont="1" applyFill="1" applyAlignment="1">
      <alignment wrapText="1"/>
    </xf>
    <xf numFmtId="0" fontId="8" fillId="0" borderId="0" xfId="0" applyFont="1" applyFill="1" applyAlignment="1">
      <alignment vertical="center" wrapText="1"/>
    </xf>
    <xf numFmtId="0" fontId="11" fillId="0" borderId="0" xfId="3" applyFont="1" applyFill="1"/>
    <xf numFmtId="0" fontId="10" fillId="0" borderId="0" xfId="3" applyFont="1" applyFill="1"/>
    <xf numFmtId="165" fontId="10" fillId="0" borderId="0" xfId="4" applyFont="1" applyFill="1"/>
    <xf numFmtId="2" fontId="10" fillId="0" borderId="0" xfId="4" applyNumberFormat="1" applyFont="1" applyFill="1"/>
    <xf numFmtId="0" fontId="11" fillId="0" borderId="36" xfId="5"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4" fillId="0" borderId="36" xfId="3" applyFont="1" applyFill="1" applyBorder="1" applyAlignment="1">
      <alignment horizontal="center" vertical="center"/>
    </xf>
    <xf numFmtId="0" fontId="10" fillId="0" borderId="36" xfId="5" applyFont="1" applyFill="1" applyBorder="1" applyAlignment="1">
      <alignment horizontal="left" vertical="center" wrapText="1"/>
    </xf>
    <xf numFmtId="3" fontId="14" fillId="0" borderId="36" xfId="5" applyNumberFormat="1" applyFont="1" applyFill="1" applyBorder="1" applyAlignment="1">
      <alignment horizontal="center" vertical="center" wrapText="1"/>
    </xf>
    <xf numFmtId="3" fontId="14" fillId="0" borderId="36" xfId="3" applyNumberFormat="1" applyFont="1" applyFill="1" applyBorder="1" applyAlignment="1">
      <alignment horizontal="center" vertical="center" wrapText="1"/>
    </xf>
    <xf numFmtId="0" fontId="14" fillId="0" borderId="36" xfId="3" applyFont="1" applyFill="1" applyBorder="1" applyAlignment="1">
      <alignment horizontal="center" vertical="center" wrapText="1"/>
    </xf>
    <xf numFmtId="0" fontId="14" fillId="0" borderId="36" xfId="0" applyFont="1" applyFill="1" applyBorder="1" applyAlignment="1">
      <alignment horizontal="center" vertical="center"/>
    </xf>
    <xf numFmtId="168" fontId="10" fillId="0" borderId="19" xfId="5" applyNumberFormat="1" applyFont="1" applyFill="1" applyBorder="1" applyAlignment="1">
      <alignment horizontal="center" vertical="center" wrapText="1"/>
    </xf>
    <xf numFmtId="166" fontId="14" fillId="0" borderId="19" xfId="0" applyNumberFormat="1" applyFont="1" applyFill="1" applyBorder="1" applyAlignment="1">
      <alignment vertical="center" wrapText="1"/>
    </xf>
    <xf numFmtId="170" fontId="10" fillId="0" borderId="36" xfId="9" applyNumberFormat="1" applyFont="1" applyFill="1" applyBorder="1" applyAlignment="1">
      <alignment horizontal="center" vertical="center"/>
    </xf>
    <xf numFmtId="9" fontId="14" fillId="0" borderId="34" xfId="3" applyNumberFormat="1" applyFont="1" applyFill="1" applyBorder="1" applyAlignment="1">
      <alignment horizontal="center" vertical="center" wrapText="1"/>
    </xf>
    <xf numFmtId="0" fontId="11" fillId="0" borderId="34" xfId="3" applyFont="1" applyFill="1" applyBorder="1"/>
    <xf numFmtId="0" fontId="10" fillId="0" borderId="35" xfId="3" applyFont="1" applyFill="1" applyBorder="1"/>
    <xf numFmtId="2" fontId="10" fillId="0" borderId="35" xfId="3" applyNumberFormat="1" applyFont="1" applyFill="1" applyBorder="1"/>
    <xf numFmtId="169" fontId="10" fillId="0" borderId="31" xfId="3" applyNumberFormat="1" applyFont="1" applyFill="1" applyBorder="1"/>
    <xf numFmtId="169" fontId="10" fillId="0" borderId="0" xfId="3" applyNumberFormat="1" applyFont="1" applyFill="1"/>
    <xf numFmtId="169" fontId="10" fillId="0" borderId="36" xfId="3" applyNumberFormat="1" applyFont="1" applyFill="1" applyBorder="1" applyAlignment="1">
      <alignment horizontal="right"/>
    </xf>
    <xf numFmtId="167" fontId="11" fillId="0" borderId="31" xfId="2" applyNumberFormat="1" applyFont="1" applyFill="1" applyBorder="1" applyAlignment="1">
      <alignment horizontal="center" vertical="center" wrapText="1"/>
    </xf>
    <xf numFmtId="0" fontId="3" fillId="0" borderId="0" xfId="0" applyFont="1" applyFill="1"/>
    <xf numFmtId="49" fontId="11" fillId="0" borderId="36" xfId="5" applyNumberFormat="1" applyFont="1" applyFill="1" applyBorder="1" applyAlignment="1">
      <alignment horizontal="center" vertical="center" wrapText="1"/>
    </xf>
    <xf numFmtId="170" fontId="11" fillId="0" borderId="36" xfId="5" applyNumberFormat="1" applyFont="1" applyFill="1" applyBorder="1" applyAlignment="1">
      <alignment horizontal="center" vertical="center" wrapText="1"/>
    </xf>
    <xf numFmtId="0" fontId="11" fillId="0" borderId="34" xfId="3" applyFont="1" applyFill="1" applyBorder="1" applyAlignment="1">
      <alignment horizontal="center" vertical="center" wrapText="1"/>
    </xf>
    <xf numFmtId="0" fontId="10" fillId="0" borderId="36" xfId="6" applyFont="1" applyFill="1" applyBorder="1" applyAlignment="1">
      <alignment horizontal="center" vertical="center"/>
    </xf>
    <xf numFmtId="49" fontId="10" fillId="0" borderId="36" xfId="5" applyNumberFormat="1" applyFont="1" applyFill="1" applyBorder="1" applyAlignment="1">
      <alignment horizontal="center" vertical="center"/>
    </xf>
    <xf numFmtId="1" fontId="10" fillId="0" borderId="36" xfId="5" applyNumberFormat="1" applyFont="1" applyFill="1" applyBorder="1" applyAlignment="1">
      <alignment horizontal="center" vertical="center" wrapText="1"/>
    </xf>
    <xf numFmtId="0" fontId="10" fillId="0" borderId="36" xfId="3" applyFont="1" applyFill="1" applyBorder="1" applyAlignment="1">
      <alignment horizontal="center" vertical="center"/>
    </xf>
    <xf numFmtId="168" fontId="10" fillId="0" borderId="36" xfId="5" applyNumberFormat="1" applyFont="1" applyFill="1" applyBorder="1" applyAlignment="1">
      <alignment horizontal="center" vertical="center" wrapText="1"/>
    </xf>
    <xf numFmtId="9" fontId="10" fillId="0" borderId="34" xfId="3" applyNumberFormat="1" applyFont="1" applyFill="1" applyBorder="1" applyAlignment="1">
      <alignment horizontal="center" vertical="center" wrapText="1"/>
    </xf>
    <xf numFmtId="49" fontId="10" fillId="0" borderId="35" xfId="3" applyNumberFormat="1" applyFont="1" applyFill="1" applyBorder="1"/>
    <xf numFmtId="0" fontId="10" fillId="0" borderId="31" xfId="3" applyFont="1" applyFill="1" applyBorder="1"/>
    <xf numFmtId="0" fontId="10" fillId="0" borderId="34" xfId="3" applyFont="1" applyFill="1" applyBorder="1" applyAlignment="1">
      <alignment horizontal="right"/>
    </xf>
    <xf numFmtId="167" fontId="11" fillId="0" borderId="31" xfId="2" applyNumberFormat="1" applyFont="1" applyFill="1" applyBorder="1" applyAlignment="1">
      <alignment horizontal="left" vertical="center" wrapText="1"/>
    </xf>
    <xf numFmtId="0" fontId="10" fillId="0" borderId="0" xfId="3" applyFont="1" applyFill="1" applyAlignment="1">
      <alignment horizontal="right"/>
    </xf>
    <xf numFmtId="167" fontId="11" fillId="0" borderId="0" xfId="2" applyNumberFormat="1" applyFont="1" applyFill="1" applyAlignment="1">
      <alignment horizontal="left" vertical="center" wrapText="1"/>
    </xf>
    <xf numFmtId="0" fontId="18" fillId="0" borderId="0" xfId="3" applyFont="1" applyFill="1"/>
    <xf numFmtId="0" fontId="11" fillId="0" borderId="1" xfId="5" applyFont="1" applyFill="1" applyBorder="1" applyAlignment="1">
      <alignment horizontal="left" vertical="center" wrapText="1"/>
    </xf>
    <xf numFmtId="0" fontId="10" fillId="0" borderId="45" xfId="5" applyFont="1" applyFill="1" applyBorder="1" applyAlignment="1">
      <alignment horizontal="center" vertical="center" wrapText="1"/>
    </xf>
    <xf numFmtId="0" fontId="10" fillId="0" borderId="45" xfId="5" applyFont="1" applyFill="1" applyBorder="1" applyAlignment="1">
      <alignment horizontal="left" vertical="center" wrapText="1"/>
    </xf>
    <xf numFmtId="0" fontId="11" fillId="0" borderId="45" xfId="5" applyFont="1" applyFill="1" applyBorder="1" applyAlignment="1">
      <alignment horizontal="center" vertical="center" wrapText="1"/>
    </xf>
    <xf numFmtId="49" fontId="10" fillId="0" borderId="6" xfId="10" applyNumberFormat="1" applyFont="1" applyFill="1" applyBorder="1" applyAlignment="1">
      <alignment horizontal="center" vertical="center" wrapText="1"/>
    </xf>
    <xf numFmtId="170" fontId="10" fillId="0" borderId="19" xfId="9" applyNumberFormat="1" applyFont="1" applyFill="1" applyBorder="1" applyAlignment="1">
      <alignment horizontal="center" vertical="center"/>
    </xf>
    <xf numFmtId="165" fontId="11" fillId="0" borderId="34" xfId="2" applyFont="1" applyFill="1" applyBorder="1"/>
    <xf numFmtId="165" fontId="10" fillId="0" borderId="35" xfId="2" applyFont="1" applyFill="1" applyBorder="1"/>
    <xf numFmtId="2" fontId="10" fillId="0" borderId="35" xfId="2" applyNumberFormat="1" applyFont="1" applyFill="1" applyBorder="1"/>
    <xf numFmtId="165" fontId="10" fillId="0" borderId="31" xfId="2" applyFont="1" applyFill="1" applyBorder="1"/>
    <xf numFmtId="165" fontId="18" fillId="0" borderId="0" xfId="2" applyFont="1" applyFill="1"/>
    <xf numFmtId="0" fontId="10" fillId="0" borderId="36" xfId="3" applyFont="1" applyFill="1" applyBorder="1" applyAlignment="1">
      <alignment horizontal="right"/>
    </xf>
    <xf numFmtId="166" fontId="0" fillId="0" borderId="0" xfId="0" applyNumberFormat="1" applyFill="1"/>
    <xf numFmtId="165" fontId="49" fillId="0" borderId="0" xfId="11" applyFont="1" applyFill="1"/>
    <xf numFmtId="165" fontId="10" fillId="0" borderId="0" xfId="11" applyFont="1" applyFill="1"/>
    <xf numFmtId="165" fontId="11" fillId="0" borderId="6" xfId="11" applyFont="1" applyFill="1" applyBorder="1" applyAlignment="1">
      <alignment horizontal="center" vertical="center" wrapText="1"/>
    </xf>
    <xf numFmtId="165" fontId="11" fillId="0" borderId="3" xfId="11" applyFont="1" applyFill="1" applyBorder="1" applyAlignment="1">
      <alignment horizontal="center" vertical="center" wrapText="1"/>
    </xf>
    <xf numFmtId="165" fontId="10" fillId="0" borderId="6" xfId="11" applyFont="1" applyFill="1" applyBorder="1" applyAlignment="1">
      <alignment horizontal="center" vertical="center" wrapText="1"/>
    </xf>
    <xf numFmtId="1" fontId="10" fillId="0" borderId="6" xfId="11" applyNumberFormat="1" applyFont="1" applyFill="1" applyBorder="1" applyAlignment="1">
      <alignment horizontal="center" vertical="center" wrapText="1"/>
    </xf>
    <xf numFmtId="165" fontId="10" fillId="0" borderId="0" xfId="2" applyFont="1" applyFill="1"/>
    <xf numFmtId="165" fontId="10" fillId="0" borderId="0" xfId="14" applyFont="1" applyFill="1"/>
    <xf numFmtId="165" fontId="11" fillId="0" borderId="0" xfId="2" applyFont="1" applyFill="1"/>
    <xf numFmtId="2" fontId="11" fillId="0" borderId="2" xfId="5" applyNumberFormat="1" applyFont="1" applyFill="1" applyBorder="1" applyAlignment="1">
      <alignment horizontal="center" vertical="center" wrapText="1"/>
    </xf>
    <xf numFmtId="165" fontId="10" fillId="0" borderId="36" xfId="2" applyFont="1" applyFill="1" applyBorder="1" applyAlignment="1">
      <alignment horizontal="center" vertical="center"/>
    </xf>
    <xf numFmtId="165" fontId="10" fillId="0" borderId="36" xfId="15" applyFont="1" applyFill="1" applyBorder="1" applyAlignment="1">
      <alignment horizontal="left" vertical="center" wrapText="1"/>
    </xf>
    <xf numFmtId="172" fontId="10" fillId="0" borderId="36" xfId="15" applyNumberFormat="1" applyFont="1" applyFill="1" applyBorder="1" applyAlignment="1">
      <alignment horizontal="center" vertical="center"/>
    </xf>
    <xf numFmtId="172" fontId="10" fillId="0" borderId="36" xfId="2" applyNumberFormat="1" applyFont="1" applyFill="1" applyBorder="1" applyAlignment="1">
      <alignment horizontal="center" vertical="center" wrapText="1"/>
    </xf>
    <xf numFmtId="2" fontId="10" fillId="0" borderId="36" xfId="15" applyNumberFormat="1" applyFont="1" applyFill="1" applyBorder="1" applyAlignment="1">
      <alignment horizontal="center" vertical="center" wrapText="1"/>
    </xf>
    <xf numFmtId="170" fontId="10" fillId="0" borderId="22" xfId="16" applyFont="1" applyFill="1" applyBorder="1" applyAlignment="1">
      <alignment horizontal="center" vertical="center"/>
    </xf>
    <xf numFmtId="170" fontId="10" fillId="0" borderId="37" xfId="2" applyNumberFormat="1" applyFont="1" applyFill="1" applyBorder="1" applyAlignment="1">
      <alignment horizontal="center" vertical="center" wrapText="1"/>
    </xf>
    <xf numFmtId="2" fontId="10" fillId="0" borderId="0" xfId="2" applyNumberFormat="1" applyFont="1" applyFill="1"/>
    <xf numFmtId="0" fontId="10" fillId="0" borderId="0" xfId="0" applyFont="1" applyFill="1"/>
    <xf numFmtId="165" fontId="11" fillId="0" borderId="0" xfId="14" applyFont="1" applyFill="1"/>
    <xf numFmtId="170" fontId="10" fillId="0" borderId="19" xfId="16" applyFont="1" applyFill="1" applyBorder="1" applyAlignment="1">
      <alignment horizontal="center" vertical="center"/>
    </xf>
    <xf numFmtId="170" fontId="19" fillId="0" borderId="34" xfId="2" applyNumberFormat="1" applyFont="1" applyFill="1" applyBorder="1" applyAlignment="1">
      <alignment horizontal="center" vertical="center" wrapText="1"/>
    </xf>
    <xf numFmtId="0" fontId="11" fillId="0" borderId="30" xfId="5" applyFont="1" applyFill="1" applyBorder="1" applyAlignment="1">
      <alignment horizontal="center" vertical="center" wrapText="1"/>
    </xf>
    <xf numFmtId="0" fontId="10" fillId="0" borderId="36" xfId="7" applyFont="1" applyFill="1" applyBorder="1" applyAlignment="1">
      <alignment horizontal="center" vertical="center" wrapText="1"/>
    </xf>
    <xf numFmtId="173" fontId="10" fillId="0" borderId="36" xfId="20" applyNumberFormat="1" applyFont="1" applyFill="1" applyBorder="1" applyAlignment="1">
      <alignment horizontal="center" vertical="center" wrapText="1"/>
    </xf>
    <xf numFmtId="0" fontId="10" fillId="0" borderId="36" xfId="5" applyFont="1" applyFill="1" applyBorder="1" applyAlignment="1">
      <alignment horizontal="center" vertical="center" wrapText="1"/>
    </xf>
    <xf numFmtId="9" fontId="10" fillId="0" borderId="36" xfId="9" applyFont="1" applyFill="1" applyBorder="1" applyAlignment="1">
      <alignment horizontal="center" vertical="center"/>
    </xf>
    <xf numFmtId="165" fontId="10" fillId="0" borderId="34" xfId="2" applyFont="1" applyFill="1" applyBorder="1" applyAlignment="1">
      <alignment horizontal="right"/>
    </xf>
    <xf numFmtId="0" fontId="11" fillId="0" borderId="0" xfId="19" applyFont="1" applyFill="1"/>
    <xf numFmtId="0" fontId="10" fillId="0" borderId="36" xfId="3" applyFont="1" applyFill="1" applyBorder="1" applyAlignment="1">
      <alignment vertical="center" wrapText="1"/>
    </xf>
    <xf numFmtId="3" fontId="10" fillId="0" borderId="36" xfId="5" applyNumberFormat="1" applyFont="1" applyFill="1" applyBorder="1" applyAlignment="1">
      <alignment horizontal="center" vertical="center"/>
    </xf>
    <xf numFmtId="0" fontId="10" fillId="0" borderId="36" xfId="3" applyFont="1" applyFill="1" applyBorder="1" applyAlignment="1">
      <alignment wrapText="1"/>
    </xf>
    <xf numFmtId="2" fontId="11" fillId="0" borderId="0" xfId="4" applyNumberFormat="1" applyFont="1" applyFill="1"/>
    <xf numFmtId="3" fontId="10" fillId="0" borderId="36" xfId="3" applyNumberFormat="1" applyFont="1" applyFill="1" applyBorder="1" applyAlignment="1">
      <alignment horizontal="center" vertical="center" wrapText="1"/>
    </xf>
    <xf numFmtId="165" fontId="11" fillId="0" borderId="0" xfId="4" applyFont="1" applyFill="1"/>
    <xf numFmtId="0" fontId="10" fillId="0" borderId="36" xfId="5" applyFont="1" applyFill="1" applyBorder="1" applyAlignment="1">
      <alignment vertical="center" wrapText="1"/>
    </xf>
    <xf numFmtId="1" fontId="10" fillId="0" borderId="1" xfId="5" applyNumberFormat="1" applyFont="1" applyFill="1" applyBorder="1" applyAlignment="1">
      <alignment horizontal="center" vertical="center" wrapText="1"/>
    </xf>
    <xf numFmtId="2" fontId="11" fillId="0" borderId="0" xfId="2" applyNumberFormat="1" applyFont="1" applyFill="1"/>
    <xf numFmtId="0" fontId="10" fillId="0" borderId="0" xfId="19" applyFont="1" applyFill="1"/>
    <xf numFmtId="0" fontId="10" fillId="0" borderId="6" xfId="19" applyFont="1" applyFill="1" applyBorder="1" applyAlignment="1">
      <alignment horizontal="center" vertical="center"/>
    </xf>
    <xf numFmtId="0" fontId="10" fillId="0" borderId="31" xfId="3" applyFont="1" applyFill="1" applyBorder="1" applyAlignment="1">
      <alignment horizontal="left" vertical="center" wrapText="1"/>
    </xf>
    <xf numFmtId="3" fontId="10" fillId="0" borderId="36" xfId="19" applyNumberFormat="1" applyFont="1" applyFill="1" applyBorder="1" applyAlignment="1">
      <alignment horizontal="center" vertical="center"/>
    </xf>
    <xf numFmtId="3" fontId="10" fillId="0" borderId="36" xfId="19" applyNumberFormat="1" applyFont="1" applyFill="1" applyBorder="1" applyAlignment="1">
      <alignment horizontal="center" vertical="center" wrapText="1"/>
    </xf>
    <xf numFmtId="0" fontId="10" fillId="0" borderId="36" xfId="19" applyFont="1" applyFill="1" applyBorder="1" applyAlignment="1">
      <alignment horizontal="center" vertical="center"/>
    </xf>
    <xf numFmtId="0" fontId="14" fillId="0" borderId="36" xfId="19" applyFont="1" applyFill="1" applyBorder="1" applyAlignment="1">
      <alignment horizontal="center" vertical="center"/>
    </xf>
    <xf numFmtId="175" fontId="10" fillId="0" borderId="36" xfId="19" applyNumberFormat="1" applyFont="1" applyFill="1" applyBorder="1" applyAlignment="1">
      <alignment horizontal="center" vertical="center" wrapText="1"/>
    </xf>
    <xf numFmtId="9" fontId="10" fillId="0" borderId="36" xfId="19" applyNumberFormat="1" applyFont="1" applyFill="1" applyBorder="1" applyAlignment="1">
      <alignment horizontal="center" vertical="center"/>
    </xf>
    <xf numFmtId="9" fontId="10" fillId="0" borderId="34" xfId="19" applyNumberFormat="1" applyFont="1" applyFill="1" applyBorder="1" applyAlignment="1">
      <alignment horizontal="center" vertical="center" wrapText="1"/>
    </xf>
    <xf numFmtId="0" fontId="10" fillId="0" borderId="19" xfId="19" applyFont="1" applyFill="1" applyBorder="1" applyAlignment="1">
      <alignment horizontal="center" vertical="center"/>
    </xf>
    <xf numFmtId="0" fontId="10" fillId="0" borderId="36" xfId="3" applyFont="1" applyFill="1" applyBorder="1" applyAlignment="1">
      <alignment horizontal="left" vertical="center" wrapText="1"/>
    </xf>
    <xf numFmtId="0" fontId="10" fillId="0" borderId="34" xfId="19" applyFont="1" applyFill="1" applyBorder="1" applyAlignment="1">
      <alignment horizontal="right"/>
    </xf>
    <xf numFmtId="176" fontId="11" fillId="0" borderId="31" xfId="19" applyNumberFormat="1" applyFont="1" applyFill="1" applyBorder="1" applyAlignment="1">
      <alignment horizontal="left" vertical="center" wrapText="1"/>
    </xf>
    <xf numFmtId="0" fontId="10" fillId="0" borderId="1" xfId="3" applyFont="1" applyFill="1" applyBorder="1" applyAlignment="1">
      <alignment wrapText="1"/>
    </xf>
    <xf numFmtId="171" fontId="10" fillId="0" borderId="1" xfId="15" applyNumberFormat="1" applyFont="1" applyFill="1" applyBorder="1" applyAlignment="1">
      <alignment horizontal="center" vertical="center"/>
    </xf>
    <xf numFmtId="171" fontId="10" fillId="0" borderId="1" xfId="2" applyNumberFormat="1" applyFont="1" applyFill="1" applyBorder="1" applyAlignment="1">
      <alignment horizontal="center" vertical="center" wrapText="1"/>
    </xf>
    <xf numFmtId="165" fontId="10" fillId="0" borderId="1" xfId="2" applyFont="1" applyFill="1" applyBorder="1" applyAlignment="1">
      <alignment horizontal="center" vertical="center"/>
    </xf>
    <xf numFmtId="0" fontId="14" fillId="0" borderId="1" xfId="0" applyFont="1" applyFill="1" applyBorder="1" applyAlignment="1">
      <alignment horizontal="center" vertical="center"/>
    </xf>
    <xf numFmtId="168" fontId="10" fillId="0" borderId="2" xfId="2" applyNumberFormat="1" applyFont="1" applyFill="1" applyBorder="1" applyAlignment="1">
      <alignment horizontal="center" vertical="center" wrapText="1"/>
    </xf>
    <xf numFmtId="170" fontId="10" fillId="0" borderId="31" xfId="16" applyFont="1" applyFill="1" applyBorder="1" applyAlignment="1">
      <alignment horizontal="center" vertical="center"/>
    </xf>
    <xf numFmtId="170" fontId="10" fillId="0" borderId="34" xfId="2" applyNumberFormat="1" applyFont="1" applyFill="1" applyBorder="1" applyAlignment="1">
      <alignment horizontal="center" vertical="center" wrapText="1"/>
    </xf>
    <xf numFmtId="165" fontId="11" fillId="0" borderId="3" xfId="2" applyFont="1" applyFill="1" applyBorder="1"/>
    <xf numFmtId="0" fontId="10" fillId="0" borderId="4" xfId="3" applyFont="1" applyFill="1" applyBorder="1" applyAlignment="1">
      <alignment wrapText="1"/>
    </xf>
    <xf numFmtId="165" fontId="10" fillId="0" borderId="4" xfId="2" applyFont="1" applyFill="1" applyBorder="1"/>
    <xf numFmtId="165" fontId="10" fillId="0" borderId="32" xfId="2" applyFont="1" applyFill="1" applyBorder="1"/>
    <xf numFmtId="167" fontId="11" fillId="0" borderId="33" xfId="2" applyNumberFormat="1" applyFont="1" applyFill="1" applyBorder="1" applyAlignment="1">
      <alignment horizontal="center" vertical="center" wrapText="1"/>
    </xf>
    <xf numFmtId="167" fontId="11" fillId="0" borderId="28" xfId="2" applyNumberFormat="1" applyFont="1" applyFill="1" applyBorder="1" applyAlignment="1">
      <alignment horizontal="center" vertical="center" wrapText="1"/>
    </xf>
    <xf numFmtId="0" fontId="10" fillId="0" borderId="0" xfId="3" applyFont="1" applyFill="1" applyAlignment="1">
      <alignment wrapText="1"/>
    </xf>
    <xf numFmtId="165" fontId="10" fillId="0" borderId="3" xfId="2" applyFont="1" applyFill="1" applyBorder="1" applyAlignment="1">
      <alignment horizontal="right"/>
    </xf>
    <xf numFmtId="167" fontId="11" fillId="0" borderId="5" xfId="2" applyNumberFormat="1" applyFont="1" applyFill="1" applyBorder="1" applyAlignment="1">
      <alignment horizontal="left" vertical="center" wrapText="1"/>
    </xf>
    <xf numFmtId="165" fontId="10" fillId="0" borderId="0" xfId="2" applyFont="1" applyFill="1" applyAlignment="1">
      <alignment horizontal="right"/>
    </xf>
    <xf numFmtId="9" fontId="10" fillId="0" borderId="35" xfId="9" applyFont="1" applyFill="1" applyBorder="1" applyAlignment="1">
      <alignment horizontal="center" vertical="center"/>
    </xf>
    <xf numFmtId="3" fontId="10" fillId="0" borderId="1" xfId="5" applyNumberFormat="1" applyFont="1" applyFill="1" applyBorder="1" applyAlignment="1">
      <alignment horizontal="center" vertical="center"/>
    </xf>
    <xf numFmtId="0" fontId="10" fillId="0" borderId="1" xfId="3" applyFont="1" applyFill="1" applyBorder="1" applyAlignment="1">
      <alignment horizontal="center" vertical="center"/>
    </xf>
    <xf numFmtId="9" fontId="14" fillId="0" borderId="3" xfId="18" applyNumberFormat="1" applyFont="1" applyFill="1" applyBorder="1" applyAlignment="1">
      <alignment horizontal="center" vertical="center" wrapText="1"/>
    </xf>
    <xf numFmtId="0" fontId="10" fillId="0" borderId="0" xfId="0" applyFont="1" applyFill="1" applyAlignment="1">
      <alignment wrapText="1"/>
    </xf>
    <xf numFmtId="0" fontId="10" fillId="0" borderId="8" xfId="0" applyFont="1" applyFill="1" applyBorder="1" applyAlignment="1">
      <alignment vertical="center" wrapText="1"/>
    </xf>
    <xf numFmtId="165" fontId="10" fillId="0" borderId="9" xfId="11" applyFont="1" applyFill="1" applyBorder="1" applyAlignment="1">
      <alignment horizontal="center" vertical="center" wrapText="1"/>
    </xf>
    <xf numFmtId="174" fontId="10" fillId="0" borderId="9" xfId="11" applyNumberFormat="1" applyFont="1" applyFill="1" applyBorder="1" applyAlignment="1">
      <alignment horizontal="center" vertical="center" wrapText="1"/>
    </xf>
    <xf numFmtId="0" fontId="14" fillId="0" borderId="9" xfId="0" applyFont="1" applyFill="1" applyBorder="1" applyAlignment="1">
      <alignment horizontal="center" vertical="center"/>
    </xf>
    <xf numFmtId="177" fontId="10" fillId="0" borderId="9" xfId="11" applyNumberFormat="1" applyFont="1" applyFill="1" applyBorder="1" applyAlignment="1">
      <alignment horizontal="center" vertical="center" wrapText="1"/>
    </xf>
    <xf numFmtId="170" fontId="10" fillId="0" borderId="10" xfId="11" applyNumberFormat="1" applyFont="1" applyFill="1" applyBorder="1" applyAlignment="1">
      <alignment horizontal="center" vertical="center"/>
    </xf>
    <xf numFmtId="0" fontId="10" fillId="0" borderId="6" xfId="0" applyFont="1" applyFill="1" applyBorder="1" applyAlignment="1">
      <alignment horizontal="center" vertical="center" wrapText="1"/>
    </xf>
    <xf numFmtId="165" fontId="10" fillId="0" borderId="11" xfId="21" applyFont="1" applyFill="1" applyBorder="1" applyAlignment="1">
      <alignment horizontal="center" vertical="center"/>
    </xf>
    <xf numFmtId="167" fontId="11" fillId="0" borderId="8" xfId="2" applyNumberFormat="1" applyFont="1" applyFill="1" applyBorder="1" applyAlignment="1">
      <alignment horizontal="left" vertical="center" wrapText="1"/>
    </xf>
    <xf numFmtId="0" fontId="10" fillId="0" borderId="6" xfId="3" applyFont="1" applyFill="1" applyBorder="1" applyAlignment="1">
      <alignment horizontal="center" vertical="center"/>
    </xf>
    <xf numFmtId="0" fontId="10" fillId="0" borderId="6" xfId="5" applyFont="1" applyFill="1" applyBorder="1" applyAlignment="1">
      <alignment horizontal="left" vertical="center" wrapText="1"/>
    </xf>
    <xf numFmtId="3" fontId="10" fillId="0" borderId="6" xfId="5" applyNumberFormat="1" applyFont="1" applyFill="1" applyBorder="1" applyAlignment="1">
      <alignment horizontal="center" vertical="center"/>
    </xf>
    <xf numFmtId="1" fontId="10" fillId="0" borderId="6" xfId="5" applyNumberFormat="1" applyFont="1" applyFill="1" applyBorder="1" applyAlignment="1">
      <alignment horizontal="center" vertical="center" wrapText="1"/>
    </xf>
    <xf numFmtId="0" fontId="14" fillId="0" borderId="6" xfId="0" applyFont="1" applyFill="1" applyBorder="1" applyAlignment="1">
      <alignment horizontal="center" vertical="center"/>
    </xf>
    <xf numFmtId="2" fontId="10" fillId="0" borderId="6" xfId="3" applyNumberFormat="1" applyFont="1" applyFill="1" applyBorder="1" applyAlignment="1">
      <alignment horizontal="center" vertical="center" wrapText="1"/>
    </xf>
    <xf numFmtId="9" fontId="10" fillId="0" borderId="6" xfId="9" applyFont="1" applyFill="1" applyBorder="1" applyAlignment="1">
      <alignment horizontal="center" vertical="center"/>
    </xf>
    <xf numFmtId="9" fontId="10" fillId="0" borderId="6" xfId="3" applyNumberFormat="1" applyFont="1" applyFill="1" applyBorder="1" applyAlignment="1">
      <alignment horizontal="center" vertical="center" wrapText="1"/>
    </xf>
    <xf numFmtId="0" fontId="11" fillId="0" borderId="20" xfId="3" applyFont="1" applyFill="1" applyBorder="1"/>
    <xf numFmtId="0" fontId="10" fillId="0" borderId="21" xfId="3" applyFont="1" applyFill="1" applyBorder="1"/>
    <xf numFmtId="2" fontId="10" fillId="0" borderId="21" xfId="3" applyNumberFormat="1" applyFont="1" applyFill="1" applyBorder="1"/>
    <xf numFmtId="0" fontId="10" fillId="0" borderId="22" xfId="3" applyFont="1" applyFill="1" applyBorder="1"/>
    <xf numFmtId="0" fontId="10" fillId="0" borderId="34" xfId="22" applyFont="1" applyFill="1" applyBorder="1" applyAlignment="1">
      <alignment horizontal="right" vertical="top"/>
    </xf>
    <xf numFmtId="176" fontId="11" fillId="0" borderId="31" xfId="2" applyNumberFormat="1" applyFont="1" applyFill="1" applyBorder="1" applyAlignment="1">
      <alignment horizontal="left" vertical="top" wrapText="1"/>
    </xf>
    <xf numFmtId="168" fontId="10" fillId="0" borderId="34" xfId="5" applyNumberFormat="1" applyFont="1" applyFill="1" applyBorder="1" applyAlignment="1">
      <alignment horizontal="center" vertical="center" wrapText="1"/>
    </xf>
    <xf numFmtId="170" fontId="10" fillId="0" borderId="31" xfId="9" applyNumberFormat="1" applyFont="1" applyFill="1" applyBorder="1" applyAlignment="1">
      <alignment horizontal="center" vertical="center"/>
    </xf>
    <xf numFmtId="49" fontId="10" fillId="0" borderId="36" xfId="10" applyNumberFormat="1" applyFont="1" applyFill="1" applyBorder="1" applyAlignment="1">
      <alignment horizontal="right" vertical="center"/>
    </xf>
    <xf numFmtId="49" fontId="11" fillId="0" borderId="0" xfId="3" applyNumberFormat="1" applyFont="1" applyFill="1"/>
    <xf numFmtId="178" fontId="24" fillId="0" borderId="36" xfId="3" applyNumberFormat="1" applyFont="1" applyFill="1" applyBorder="1" applyAlignment="1">
      <alignment horizontal="center" vertical="center" wrapText="1"/>
    </xf>
    <xf numFmtId="170" fontId="10" fillId="0" borderId="34" xfId="9" applyNumberFormat="1" applyFont="1" applyFill="1" applyBorder="1" applyAlignment="1">
      <alignment horizontal="center" vertical="center"/>
    </xf>
    <xf numFmtId="9" fontId="24" fillId="0" borderId="34" xfId="3" applyNumberFormat="1" applyFont="1" applyFill="1" applyBorder="1" applyAlignment="1">
      <alignment horizontal="center" vertical="center" wrapText="1"/>
    </xf>
    <xf numFmtId="9" fontId="24" fillId="0" borderId="2" xfId="3" applyNumberFormat="1" applyFont="1" applyFill="1" applyBorder="1" applyAlignment="1">
      <alignment horizontal="center" vertical="center" wrapText="1"/>
    </xf>
    <xf numFmtId="168" fontId="11" fillId="0" borderId="0" xfId="3" applyNumberFormat="1" applyFont="1" applyFill="1" applyAlignment="1">
      <alignment horizontal="left" vertical="center" wrapText="1"/>
    </xf>
    <xf numFmtId="9" fontId="10" fillId="0" borderId="34" xfId="9" applyFont="1" applyFill="1" applyBorder="1" applyAlignment="1">
      <alignment horizontal="center" vertical="center"/>
    </xf>
    <xf numFmtId="168" fontId="10" fillId="0" borderId="36" xfId="3" applyNumberFormat="1" applyFont="1" applyFill="1" applyBorder="1" applyAlignment="1">
      <alignment horizontal="center" vertical="center" wrapText="1"/>
    </xf>
    <xf numFmtId="3" fontId="14" fillId="0" borderId="36" xfId="5" applyNumberFormat="1" applyFont="1" applyFill="1" applyBorder="1" applyAlignment="1">
      <alignment horizontal="center" vertical="center"/>
    </xf>
    <xf numFmtId="168" fontId="14" fillId="0" borderId="34" xfId="3" applyNumberFormat="1" applyFont="1" applyFill="1" applyBorder="1" applyAlignment="1">
      <alignment horizontal="center" vertical="center" wrapText="1"/>
    </xf>
    <xf numFmtId="168" fontId="14" fillId="0" borderId="36" xfId="3" applyNumberFormat="1" applyFont="1" applyFill="1" applyBorder="1" applyAlignment="1">
      <alignment horizontal="center" vertical="center" wrapText="1"/>
    </xf>
    <xf numFmtId="49" fontId="11" fillId="0" borderId="0" xfId="19" applyNumberFormat="1" applyFont="1" applyFill="1"/>
    <xf numFmtId="2" fontId="11" fillId="0" borderId="1" xfId="5" applyNumberFormat="1" applyFont="1" applyFill="1" applyBorder="1" applyAlignment="1">
      <alignment horizontal="center" vertical="center" wrapText="1"/>
    </xf>
    <xf numFmtId="0" fontId="11" fillId="0" borderId="3" xfId="19" applyFont="1" applyFill="1" applyBorder="1" applyAlignment="1">
      <alignment horizontal="center" vertical="center" wrapText="1"/>
    </xf>
    <xf numFmtId="0" fontId="10" fillId="0" borderId="4" xfId="3" applyFont="1" applyFill="1" applyBorder="1" applyAlignment="1">
      <alignment vertical="center" wrapText="1"/>
    </xf>
    <xf numFmtId="49" fontId="11" fillId="0" borderId="4" xfId="19" applyNumberFormat="1" applyFont="1" applyFill="1" applyBorder="1" applyAlignment="1">
      <alignment horizontal="center" vertical="center" wrapText="1"/>
    </xf>
    <xf numFmtId="0" fontId="11" fillId="0" borderId="4" xfId="19" applyFont="1" applyFill="1" applyBorder="1" applyAlignment="1">
      <alignment horizontal="center" vertical="center" wrapText="1"/>
    </xf>
    <xf numFmtId="9" fontId="11" fillId="0" borderId="4" xfId="19" applyNumberFormat="1" applyFont="1" applyFill="1" applyBorder="1" applyAlignment="1">
      <alignment horizontal="center" vertical="center" wrapText="1"/>
    </xf>
    <xf numFmtId="0" fontId="0" fillId="0" borderId="5" xfId="0" applyFill="1" applyBorder="1"/>
    <xf numFmtId="0" fontId="10" fillId="0" borderId="29" xfId="19" applyFont="1" applyFill="1" applyBorder="1" applyAlignment="1">
      <alignment horizontal="center" vertical="center"/>
    </xf>
    <xf numFmtId="0" fontId="10" fillId="0" borderId="19" xfId="3" applyFont="1" applyFill="1" applyBorder="1" applyAlignment="1">
      <alignment vertical="center" wrapText="1"/>
    </xf>
    <xf numFmtId="49" fontId="10" fillId="0" borderId="29" xfId="19" applyNumberFormat="1" applyFont="1" applyFill="1" applyBorder="1" applyAlignment="1">
      <alignment horizontal="center" vertical="center"/>
    </xf>
    <xf numFmtId="3" fontId="10" fillId="0" borderId="29" xfId="19" applyNumberFormat="1" applyFont="1" applyFill="1" applyBorder="1" applyAlignment="1">
      <alignment horizontal="center" vertical="center" wrapText="1"/>
    </xf>
    <xf numFmtId="177" fontId="24" fillId="0" borderId="36" xfId="4" applyNumberFormat="1" applyFont="1" applyFill="1" applyBorder="1" applyAlignment="1">
      <alignment horizontal="center" vertical="center" wrapText="1"/>
    </xf>
    <xf numFmtId="9" fontId="10" fillId="0" borderId="29" xfId="19" applyNumberFormat="1" applyFont="1" applyFill="1" applyBorder="1" applyAlignment="1">
      <alignment horizontal="center" vertical="center"/>
    </xf>
    <xf numFmtId="49" fontId="10" fillId="0" borderId="6" xfId="19" applyNumberFormat="1" applyFont="1" applyFill="1" applyBorder="1" applyAlignment="1">
      <alignment horizontal="center" vertical="center"/>
    </xf>
    <xf numFmtId="3" fontId="10" fillId="0" borderId="6" xfId="19" applyNumberFormat="1" applyFont="1" applyFill="1" applyBorder="1" applyAlignment="1">
      <alignment horizontal="center" vertical="center" wrapText="1"/>
    </xf>
    <xf numFmtId="4" fontId="10" fillId="0" borderId="6" xfId="19" applyNumberFormat="1" applyFont="1" applyFill="1" applyBorder="1" applyAlignment="1">
      <alignment horizontal="center" vertical="center"/>
    </xf>
    <xf numFmtId="1" fontId="10" fillId="0" borderId="6" xfId="19" applyNumberFormat="1" applyFont="1" applyFill="1" applyBorder="1" applyAlignment="1">
      <alignment horizontal="center" vertical="center" wrapText="1"/>
    </xf>
    <xf numFmtId="0" fontId="10" fillId="0" borderId="40" xfId="3" applyFont="1" applyFill="1" applyBorder="1" applyAlignment="1">
      <alignment vertical="center" wrapText="1"/>
    </xf>
    <xf numFmtId="0" fontId="55" fillId="0" borderId="0" xfId="0" applyFont="1" applyFill="1" applyAlignment="1">
      <alignment wrapText="1"/>
    </xf>
    <xf numFmtId="0" fontId="11" fillId="0" borderId="20" xfId="19" applyFont="1" applyFill="1" applyBorder="1"/>
    <xf numFmtId="0" fontId="10" fillId="0" borderId="21" xfId="19" applyFont="1" applyFill="1" applyBorder="1"/>
    <xf numFmtId="49" fontId="10" fillId="0" borderId="21" xfId="19" applyNumberFormat="1" applyFont="1" applyFill="1" applyBorder="1"/>
    <xf numFmtId="0" fontId="10" fillId="0" borderId="22" xfId="19" applyFont="1" applyFill="1" applyBorder="1"/>
    <xf numFmtId="0" fontId="10" fillId="0" borderId="0" xfId="19" applyFont="1" applyFill="1" applyAlignment="1">
      <alignment horizontal="right"/>
    </xf>
    <xf numFmtId="176" fontId="11" fillId="0" borderId="0" xfId="19" applyNumberFormat="1" applyFont="1" applyFill="1" applyAlignment="1">
      <alignment horizontal="left" vertical="center" wrapText="1"/>
    </xf>
    <xf numFmtId="0" fontId="14" fillId="0" borderId="34" xfId="18" applyFont="1" applyFill="1" applyBorder="1" applyAlignment="1">
      <alignment horizontal="right"/>
    </xf>
    <xf numFmtId="0" fontId="11" fillId="0" borderId="21" xfId="3" applyFont="1" applyFill="1" applyBorder="1"/>
    <xf numFmtId="182" fontId="11" fillId="0" borderId="21" xfId="32" applyFont="1" applyFill="1" applyBorder="1"/>
    <xf numFmtId="165" fontId="10" fillId="0" borderId="1" xfId="21" applyFont="1" applyFill="1" applyBorder="1" applyAlignment="1">
      <alignment horizontal="left" vertical="center" wrapText="1"/>
    </xf>
    <xf numFmtId="168" fontId="10" fillId="0" borderId="2" xfId="5" applyNumberFormat="1" applyFont="1" applyFill="1" applyBorder="1" applyAlignment="1">
      <alignment horizontal="center" vertical="center" wrapText="1"/>
    </xf>
    <xf numFmtId="9" fontId="10" fillId="0" borderId="7" xfId="9" applyFont="1" applyFill="1" applyBorder="1" applyAlignment="1">
      <alignment horizontal="center" vertical="center"/>
    </xf>
    <xf numFmtId="170" fontId="19" fillId="0" borderId="2" xfId="2" applyNumberFormat="1" applyFont="1" applyFill="1" applyBorder="1" applyAlignment="1">
      <alignment horizontal="center" vertical="center" wrapText="1"/>
    </xf>
    <xf numFmtId="0" fontId="10" fillId="0" borderId="34" xfId="3" applyFont="1" applyFill="1" applyBorder="1" applyAlignment="1">
      <alignment horizontal="center" vertical="center"/>
    </xf>
    <xf numFmtId="165" fontId="10" fillId="0" borderId="12" xfId="21" applyFont="1" applyFill="1" applyBorder="1" applyAlignment="1">
      <alignment horizontal="left" vertical="center" wrapText="1"/>
    </xf>
    <xf numFmtId="3" fontId="10" fillId="0" borderId="13" xfId="5" applyNumberFormat="1" applyFont="1" applyFill="1" applyBorder="1" applyAlignment="1">
      <alignment horizontal="center" vertical="center"/>
    </xf>
    <xf numFmtId="1" fontId="10" fillId="0" borderId="13" xfId="5" applyNumberFormat="1" applyFont="1" applyFill="1" applyBorder="1" applyAlignment="1">
      <alignment horizontal="center" vertical="center" wrapText="1"/>
    </xf>
    <xf numFmtId="0" fontId="10" fillId="0" borderId="13" xfId="3" applyFont="1" applyFill="1" applyBorder="1" applyAlignment="1">
      <alignment horizontal="center" vertical="center"/>
    </xf>
    <xf numFmtId="0" fontId="14" fillId="0" borderId="13" xfId="0" applyFont="1" applyFill="1" applyBorder="1" applyAlignment="1">
      <alignment horizontal="center" vertical="center"/>
    </xf>
    <xf numFmtId="168" fontId="10" fillId="0" borderId="13" xfId="5" applyNumberFormat="1" applyFont="1" applyFill="1" applyBorder="1" applyAlignment="1">
      <alignment horizontal="center" vertical="center" wrapText="1"/>
    </xf>
    <xf numFmtId="9" fontId="10" fillId="0" borderId="13" xfId="9" applyFont="1" applyFill="1" applyBorder="1" applyAlignment="1">
      <alignment horizontal="center" vertical="center"/>
    </xf>
    <xf numFmtId="0" fontId="14" fillId="0" borderId="36" xfId="5" applyFont="1" applyFill="1" applyBorder="1" applyAlignment="1">
      <alignment horizontal="left" vertical="center" wrapText="1"/>
    </xf>
    <xf numFmtId="1" fontId="10" fillId="0" borderId="36" xfId="3" applyNumberFormat="1" applyFont="1" applyFill="1" applyBorder="1" applyAlignment="1">
      <alignment horizontal="center" vertical="center"/>
    </xf>
    <xf numFmtId="0" fontId="14" fillId="0" borderId="19" xfId="0" applyFont="1" applyFill="1" applyBorder="1" applyAlignment="1">
      <alignment horizontal="center" vertical="center"/>
    </xf>
    <xf numFmtId="9" fontId="10" fillId="0" borderId="19" xfId="9" applyFont="1" applyFill="1" applyBorder="1" applyAlignment="1">
      <alignment horizontal="center" vertical="center"/>
    </xf>
    <xf numFmtId="9" fontId="26" fillId="0" borderId="34" xfId="0" applyNumberFormat="1" applyFont="1" applyFill="1" applyBorder="1" applyAlignment="1">
      <alignment horizontal="center" vertical="center" wrapText="1"/>
    </xf>
    <xf numFmtId="0" fontId="10" fillId="0" borderId="34" xfId="3" applyFont="1" applyFill="1" applyBorder="1" applyAlignment="1">
      <alignment horizontal="right" vertical="center"/>
    </xf>
    <xf numFmtId="0" fontId="27" fillId="0" borderId="0" xfId="0" applyFont="1" applyFill="1"/>
    <xf numFmtId="165" fontId="10" fillId="0" borderId="0" xfId="21" applyFont="1" applyFill="1" applyAlignment="1">
      <alignment vertical="center"/>
    </xf>
    <xf numFmtId="165" fontId="10" fillId="0" borderId="0" xfId="21" applyFont="1" applyFill="1"/>
    <xf numFmtId="165" fontId="10" fillId="0" borderId="6" xfId="21" applyFont="1" applyFill="1" applyBorder="1" applyAlignment="1">
      <alignment horizontal="center" vertical="center"/>
    </xf>
    <xf numFmtId="3" fontId="10" fillId="0" borderId="6" xfId="17" applyNumberFormat="1" applyFont="1" applyFill="1" applyBorder="1" applyAlignment="1">
      <alignment horizontal="center" vertical="center"/>
    </xf>
    <xf numFmtId="3" fontId="10" fillId="0" borderId="6" xfId="21" applyNumberFormat="1" applyFont="1" applyFill="1" applyBorder="1" applyAlignment="1">
      <alignment horizontal="center" vertical="center" wrapText="1"/>
    </xf>
    <xf numFmtId="180" fontId="10" fillId="0" borderId="6" xfId="0" applyNumberFormat="1" applyFont="1" applyFill="1" applyBorder="1" applyAlignment="1">
      <alignment horizontal="center" vertical="center"/>
    </xf>
    <xf numFmtId="170" fontId="10" fillId="0" borderId="9" xfId="0" applyNumberFormat="1" applyFont="1" applyFill="1" applyBorder="1" applyAlignment="1">
      <alignment horizontal="center" vertical="center"/>
    </xf>
    <xf numFmtId="9" fontId="19" fillId="0" borderId="37" xfId="21" applyNumberFormat="1" applyFont="1" applyFill="1" applyBorder="1" applyAlignment="1">
      <alignment horizontal="center" vertical="center" wrapText="1"/>
    </xf>
    <xf numFmtId="177" fontId="11" fillId="0" borderId="0" xfId="0" applyNumberFormat="1" applyFont="1" applyFill="1" applyAlignment="1">
      <alignment horizontal="center" vertical="center" wrapText="1"/>
    </xf>
    <xf numFmtId="165" fontId="10" fillId="0" borderId="39" xfId="21" applyFont="1" applyFill="1" applyBorder="1" applyAlignment="1">
      <alignment horizontal="center" vertical="center"/>
    </xf>
    <xf numFmtId="168" fontId="11" fillId="0" borderId="0" xfId="21" applyNumberFormat="1" applyFont="1" applyFill="1" applyAlignment="1">
      <alignment horizontal="left" vertical="center" wrapText="1"/>
    </xf>
    <xf numFmtId="165" fontId="10" fillId="0" borderId="0" xfId="21" applyFont="1" applyFill="1" applyAlignment="1">
      <alignment horizontal="center" vertical="center"/>
    </xf>
    <xf numFmtId="0" fontId="28" fillId="0" borderId="0" xfId="0" applyFont="1" applyFill="1" applyAlignment="1">
      <alignment horizontal="left" vertical="center" wrapText="1"/>
    </xf>
    <xf numFmtId="0" fontId="28" fillId="0" borderId="0" xfId="0" applyFont="1" applyFill="1" applyAlignment="1">
      <alignment horizontal="right" vertical="center" wrapText="1"/>
    </xf>
    <xf numFmtId="0" fontId="28" fillId="0" borderId="6" xfId="0" applyFont="1" applyFill="1" applyBorder="1" applyAlignment="1">
      <alignment horizontal="center" vertical="center" wrapText="1"/>
    </xf>
    <xf numFmtId="171" fontId="10" fillId="0" borderId="6" xfId="15" applyNumberFormat="1" applyFont="1" applyFill="1" applyBorder="1" applyAlignment="1">
      <alignment horizontal="center" vertical="center"/>
    </xf>
    <xf numFmtId="0" fontId="28" fillId="0" borderId="29" xfId="0" applyFont="1" applyFill="1" applyBorder="1" applyAlignment="1">
      <alignment horizontal="center" vertical="center" wrapText="1"/>
    </xf>
    <xf numFmtId="0" fontId="14" fillId="0" borderId="29" xfId="0" applyFont="1" applyFill="1" applyBorder="1" applyAlignment="1">
      <alignment horizontal="center" vertical="center"/>
    </xf>
    <xf numFmtId="170" fontId="10" fillId="0" borderId="29" xfId="16" applyFont="1" applyFill="1" applyBorder="1" applyAlignment="1">
      <alignment horizontal="center" vertical="center"/>
    </xf>
    <xf numFmtId="0" fontId="10" fillId="0" borderId="1" xfId="5" applyFont="1" applyFill="1" applyBorder="1" applyAlignment="1">
      <alignment horizontal="center" vertical="center" wrapText="1"/>
    </xf>
    <xf numFmtId="171" fontId="14" fillId="0" borderId="6" xfId="15" applyNumberFormat="1" applyFont="1" applyFill="1" applyBorder="1" applyAlignment="1">
      <alignment horizontal="center" vertical="center"/>
    </xf>
    <xf numFmtId="0" fontId="14" fillId="0" borderId="6" xfId="0" applyFont="1" applyFill="1" applyBorder="1" applyAlignment="1">
      <alignment horizontal="center" vertical="center" wrapText="1"/>
    </xf>
    <xf numFmtId="168" fontId="14" fillId="0" borderId="36" xfId="5" applyNumberFormat="1" applyFont="1" applyFill="1" applyBorder="1" applyAlignment="1">
      <alignment horizontal="center" vertical="center" wrapText="1"/>
    </xf>
    <xf numFmtId="0" fontId="14" fillId="0" borderId="36" xfId="3" applyFont="1" applyFill="1" applyBorder="1" applyAlignment="1">
      <alignment vertical="center" wrapText="1"/>
    </xf>
    <xf numFmtId="165" fontId="10" fillId="0" borderId="21" xfId="2" applyFont="1" applyFill="1" applyBorder="1"/>
    <xf numFmtId="165" fontId="10" fillId="0" borderId="22" xfId="2" applyFont="1" applyFill="1" applyBorder="1"/>
    <xf numFmtId="165" fontId="10" fillId="0" borderId="34" xfId="2" applyFont="1" applyFill="1" applyBorder="1" applyAlignment="1">
      <alignment horizontal="right" vertical="center"/>
    </xf>
    <xf numFmtId="165" fontId="10" fillId="0" borderId="0" xfId="2" applyFont="1" applyFill="1" applyAlignment="1">
      <alignment horizontal="right" vertical="center"/>
    </xf>
    <xf numFmtId="165" fontId="10" fillId="0" borderId="0" xfId="11" applyFont="1" applyFill="1" applyBorder="1" applyAlignment="1">
      <alignment horizontal="center" vertical="center" wrapText="1"/>
    </xf>
    <xf numFmtId="1" fontId="10" fillId="0" borderId="0" xfId="11" applyNumberFormat="1" applyFont="1" applyFill="1" applyBorder="1" applyAlignment="1">
      <alignment horizontal="center" vertical="center" wrapText="1"/>
    </xf>
    <xf numFmtId="165" fontId="10" fillId="0" borderId="0" xfId="2" applyFont="1" applyFill="1" applyAlignment="1">
      <alignment horizontal="left" vertical="top"/>
    </xf>
    <xf numFmtId="0" fontId="10" fillId="0" borderId="0" xfId="22" applyFont="1" applyFill="1" applyAlignment="1">
      <alignment vertical="top"/>
    </xf>
    <xf numFmtId="165" fontId="10" fillId="0" borderId="0" xfId="2" applyFont="1" applyFill="1" applyAlignment="1">
      <alignment vertical="top"/>
    </xf>
    <xf numFmtId="0" fontId="10" fillId="0" borderId="34" xfId="5" applyFont="1" applyFill="1" applyBorder="1" applyAlignment="1">
      <alignment vertical="center" wrapText="1"/>
    </xf>
    <xf numFmtId="175" fontId="10" fillId="0" borderId="34" xfId="3" applyNumberFormat="1" applyFont="1" applyFill="1" applyBorder="1" applyAlignment="1">
      <alignment horizontal="center" vertical="center" wrapText="1"/>
    </xf>
    <xf numFmtId="9" fontId="10" fillId="0" borderId="21" xfId="3" applyNumberFormat="1" applyFont="1" applyFill="1" applyBorder="1" applyAlignment="1">
      <alignment horizontal="center" vertical="center" wrapText="1"/>
    </xf>
    <xf numFmtId="0" fontId="10" fillId="0" borderId="40" xfId="5" applyFont="1" applyFill="1" applyBorder="1" applyAlignment="1">
      <alignment horizontal="center" vertical="center" wrapText="1"/>
    </xf>
    <xf numFmtId="0" fontId="10" fillId="0" borderId="41" xfId="5" applyFont="1" applyFill="1" applyBorder="1" applyAlignment="1">
      <alignment vertical="center" wrapText="1"/>
    </xf>
    <xf numFmtId="3" fontId="10" fillId="0" borderId="40" xfId="5" applyNumberFormat="1" applyFont="1" applyFill="1" applyBorder="1" applyAlignment="1">
      <alignment horizontal="center" vertical="center"/>
    </xf>
    <xf numFmtId="175" fontId="10" fillId="0" borderId="36" xfId="3" applyNumberFormat="1" applyFont="1" applyFill="1" applyBorder="1" applyAlignment="1">
      <alignment horizontal="center" vertical="center" wrapText="1"/>
    </xf>
    <xf numFmtId="0" fontId="10" fillId="0" borderId="36" xfId="0" applyFont="1" applyFill="1" applyBorder="1" applyAlignment="1">
      <alignment horizontal="center" vertical="center"/>
    </xf>
    <xf numFmtId="165" fontId="10" fillId="0" borderId="34" xfId="2" applyFont="1" applyFill="1" applyBorder="1" applyAlignment="1">
      <alignment horizontal="left" vertical="top"/>
    </xf>
    <xf numFmtId="0" fontId="10" fillId="0" borderId="35" xfId="3" applyFont="1" applyFill="1" applyBorder="1" applyAlignment="1">
      <alignment vertical="top"/>
    </xf>
    <xf numFmtId="0" fontId="10" fillId="0" borderId="21" xfId="3" applyFont="1" applyFill="1" applyBorder="1" applyAlignment="1">
      <alignment vertical="top"/>
    </xf>
    <xf numFmtId="0" fontId="10" fillId="0" borderId="22" xfId="3" applyFont="1" applyFill="1" applyBorder="1" applyAlignment="1">
      <alignment vertical="top"/>
    </xf>
    <xf numFmtId="2" fontId="10" fillId="0" borderId="0" xfId="2" applyNumberFormat="1" applyFont="1" applyFill="1" applyAlignment="1">
      <alignment vertical="top"/>
    </xf>
    <xf numFmtId="165" fontId="10" fillId="0" borderId="0" xfId="11" applyFont="1" applyFill="1" applyAlignment="1">
      <alignment horizontal="center" vertical="center" wrapText="1"/>
    </xf>
    <xf numFmtId="1" fontId="10" fillId="0" borderId="0" xfId="11" applyNumberFormat="1" applyFont="1" applyFill="1" applyAlignment="1">
      <alignment horizontal="center" vertical="center" wrapText="1"/>
    </xf>
    <xf numFmtId="0" fontId="10" fillId="0" borderId="0" xfId="7" applyFont="1" applyFill="1"/>
    <xf numFmtId="165" fontId="11" fillId="0" borderId="0" xfId="11" applyFont="1" applyFill="1"/>
    <xf numFmtId="0" fontId="10" fillId="0" borderId="0" xfId="5" applyFont="1" applyFill="1" applyAlignment="1">
      <alignment horizontal="left" vertical="center" wrapText="1"/>
    </xf>
    <xf numFmtId="0" fontId="30" fillId="0" borderId="0" xfId="7" applyFont="1" applyFill="1"/>
    <xf numFmtId="165" fontId="31" fillId="0" borderId="0" xfId="11" applyFont="1" applyFill="1"/>
    <xf numFmtId="0" fontId="24" fillId="0" borderId="0" xfId="3" applyFont="1" applyFill="1"/>
    <xf numFmtId="0" fontId="31" fillId="0" borderId="0" xfId="3" applyFont="1" applyFill="1"/>
    <xf numFmtId="0" fontId="32" fillId="0" borderId="20" xfId="3" applyFont="1" applyFill="1" applyBorder="1"/>
    <xf numFmtId="0" fontId="32" fillId="0" borderId="21" xfId="3" applyFont="1" applyFill="1" applyBorder="1"/>
    <xf numFmtId="167" fontId="32" fillId="0" borderId="19" xfId="2" applyNumberFormat="1" applyFont="1" applyFill="1" applyBorder="1" applyAlignment="1">
      <alignment horizontal="center" vertical="center" wrapText="1"/>
    </xf>
    <xf numFmtId="0" fontId="19" fillId="0" borderId="0" xfId="3" applyFont="1" applyFill="1"/>
    <xf numFmtId="0" fontId="19" fillId="0" borderId="34" xfId="3" applyFont="1" applyFill="1" applyBorder="1" applyAlignment="1">
      <alignment horizontal="right"/>
    </xf>
    <xf numFmtId="167" fontId="32" fillId="0" borderId="31" xfId="2" applyNumberFormat="1" applyFont="1" applyFill="1" applyBorder="1" applyAlignment="1">
      <alignment horizontal="left" vertical="center" wrapText="1"/>
    </xf>
    <xf numFmtId="0" fontId="24" fillId="0" borderId="0" xfId="3" applyFont="1" applyFill="1" applyAlignment="1">
      <alignment horizontal="right"/>
    </xf>
    <xf numFmtId="167" fontId="32" fillId="0" borderId="0" xfId="2" applyNumberFormat="1" applyFont="1" applyFill="1" applyAlignment="1">
      <alignment horizontal="left" vertical="center" wrapText="1"/>
    </xf>
    <xf numFmtId="49" fontId="11" fillId="0" borderId="0" xfId="2" applyNumberFormat="1" applyFont="1" applyFill="1" applyAlignment="1">
      <alignment horizontal="center" vertical="center"/>
    </xf>
    <xf numFmtId="0" fontId="11" fillId="0" borderId="0" xfId="3" applyFont="1" applyFill="1" applyAlignment="1">
      <alignment horizontal="center" vertical="center" wrapText="1"/>
    </xf>
    <xf numFmtId="0" fontId="10" fillId="0" borderId="6" xfId="6" applyFont="1" applyFill="1" applyBorder="1" applyAlignment="1">
      <alignment horizontal="center" vertical="center"/>
    </xf>
    <xf numFmtId="0" fontId="10" fillId="0" borderId="6" xfId="26" applyFont="1" applyFill="1" applyBorder="1" applyAlignment="1">
      <alignment horizontal="center" vertical="center" wrapText="1"/>
    </xf>
    <xf numFmtId="1" fontId="10" fillId="0" borderId="6" xfId="25" applyNumberFormat="1" applyFont="1" applyFill="1" applyBorder="1" applyAlignment="1">
      <alignment horizontal="center" vertical="center" wrapText="1"/>
    </xf>
    <xf numFmtId="0" fontId="10" fillId="0" borderId="6" xfId="25" applyFont="1" applyFill="1" applyBorder="1" applyAlignment="1">
      <alignment horizontal="center" vertical="center"/>
    </xf>
    <xf numFmtId="177" fontId="10" fillId="0" borderId="6" xfId="34" applyNumberFormat="1" applyFont="1" applyFill="1" applyBorder="1" applyAlignment="1">
      <alignment horizontal="center" vertical="center"/>
    </xf>
    <xf numFmtId="170" fontId="10" fillId="0" borderId="6" xfId="36" applyFont="1" applyFill="1" applyBorder="1" applyAlignment="1">
      <alignment horizontal="center" vertical="center"/>
    </xf>
    <xf numFmtId="0" fontId="11" fillId="0" borderId="20" xfId="25" applyFont="1" applyFill="1" applyBorder="1"/>
    <xf numFmtId="0" fontId="11" fillId="0" borderId="21" xfId="25" applyFont="1" applyFill="1" applyBorder="1"/>
    <xf numFmtId="0" fontId="10" fillId="0" borderId="34" xfId="25" applyFont="1" applyFill="1" applyBorder="1" applyAlignment="1">
      <alignment horizontal="right"/>
    </xf>
    <xf numFmtId="0" fontId="10" fillId="0" borderId="6" xfId="5" applyFont="1" applyFill="1" applyBorder="1" applyAlignment="1">
      <alignment vertical="center" wrapText="1"/>
    </xf>
    <xf numFmtId="171" fontId="10" fillId="0" borderId="6" xfId="12" applyNumberFormat="1" applyFont="1" applyFill="1" applyBorder="1" applyAlignment="1">
      <alignment horizontal="center" vertical="center" wrapText="1"/>
    </xf>
    <xf numFmtId="168" fontId="10" fillId="0" borderId="6" xfId="5" applyNumberFormat="1" applyFont="1" applyFill="1" applyBorder="1" applyAlignment="1">
      <alignment horizontal="center" vertical="center" wrapText="1"/>
    </xf>
    <xf numFmtId="0" fontId="14" fillId="0" borderId="20" xfId="18" applyFont="1" applyFill="1" applyBorder="1" applyAlignment="1">
      <alignment horizontal="right"/>
    </xf>
    <xf numFmtId="167" fontId="11" fillId="0" borderId="22" xfId="2" applyNumberFormat="1" applyFont="1" applyFill="1" applyBorder="1" applyAlignment="1">
      <alignment horizontal="left" vertical="center" wrapText="1"/>
    </xf>
    <xf numFmtId="171" fontId="10" fillId="0" borderId="0" xfId="12" applyNumberFormat="1" applyFont="1" applyFill="1" applyAlignment="1">
      <alignment horizontal="center" vertical="center" wrapText="1"/>
    </xf>
    <xf numFmtId="0" fontId="7" fillId="0" borderId="0" xfId="0" applyFont="1" applyFill="1"/>
    <xf numFmtId="0" fontId="36" fillId="0" borderId="0" xfId="0" applyFont="1" applyFill="1"/>
    <xf numFmtId="0" fontId="8" fillId="0" borderId="0" xfId="3" applyFont="1" applyFill="1"/>
    <xf numFmtId="0" fontId="14" fillId="0" borderId="0" xfId="19" applyFont="1" applyFill="1"/>
    <xf numFmtId="0" fontId="14" fillId="0" borderId="6" xfId="19" applyFont="1" applyFill="1" applyBorder="1" applyAlignment="1">
      <alignment horizontal="center" vertical="center"/>
    </xf>
    <xf numFmtId="0" fontId="14" fillId="0" borderId="6" xfId="3" applyFont="1" applyFill="1" applyBorder="1" applyAlignment="1">
      <alignment vertical="center" wrapText="1"/>
    </xf>
    <xf numFmtId="49" fontId="14" fillId="0" borderId="6" xfId="19" applyNumberFormat="1" applyFont="1" applyFill="1" applyBorder="1" applyAlignment="1">
      <alignment horizontal="center" vertical="center"/>
    </xf>
    <xf numFmtId="1" fontId="14" fillId="0" borderId="6" xfId="19" applyNumberFormat="1" applyFont="1" applyFill="1" applyBorder="1" applyAlignment="1">
      <alignment horizontal="center" vertical="center" wrapText="1"/>
    </xf>
    <xf numFmtId="0" fontId="36" fillId="0" borderId="6" xfId="0" applyFont="1" applyFill="1" applyBorder="1" applyAlignment="1">
      <alignment horizontal="center" vertical="center" wrapText="1"/>
    </xf>
    <xf numFmtId="0" fontId="14" fillId="0" borderId="19" xfId="19" applyFont="1" applyFill="1" applyBorder="1" applyAlignment="1">
      <alignment horizontal="center" vertical="center"/>
    </xf>
    <xf numFmtId="0" fontId="14" fillId="0" borderId="19" xfId="3" applyFont="1" applyFill="1" applyBorder="1" applyAlignment="1">
      <alignment vertical="center" wrapText="1"/>
    </xf>
    <xf numFmtId="49" fontId="14" fillId="0" borderId="19" xfId="19" applyNumberFormat="1" applyFont="1" applyFill="1" applyBorder="1" applyAlignment="1">
      <alignment horizontal="center" vertical="center"/>
    </xf>
    <xf numFmtId="1" fontId="14" fillId="0" borderId="19" xfId="19" applyNumberFormat="1" applyFont="1" applyFill="1" applyBorder="1" applyAlignment="1">
      <alignment horizontal="center" vertical="center"/>
    </xf>
    <xf numFmtId="0" fontId="14" fillId="0" borderId="20" xfId="19" applyFont="1" applyFill="1" applyBorder="1" applyAlignment="1">
      <alignment horizontal="center" vertical="center"/>
    </xf>
    <xf numFmtId="0" fontId="14" fillId="0" borderId="29" xfId="19" applyFont="1" applyFill="1" applyBorder="1" applyAlignment="1">
      <alignment horizontal="center" vertical="center"/>
    </xf>
    <xf numFmtId="170" fontId="10" fillId="0" borderId="20" xfId="36" applyFont="1" applyFill="1" applyBorder="1" applyAlignment="1">
      <alignment horizontal="center" vertical="center"/>
    </xf>
    <xf numFmtId="0" fontId="36" fillId="0" borderId="29" xfId="0" applyFont="1" applyFill="1" applyBorder="1" applyAlignment="1">
      <alignment horizontal="center" vertical="center" wrapText="1"/>
    </xf>
    <xf numFmtId="0" fontId="0" fillId="0" borderId="29" xfId="0" applyFill="1" applyBorder="1"/>
    <xf numFmtId="0" fontId="8" fillId="0" borderId="34" xfId="19" applyFont="1" applyFill="1" applyBorder="1"/>
    <xf numFmtId="0" fontId="14" fillId="0" borderId="35" xfId="19" applyFont="1" applyFill="1" applyBorder="1"/>
    <xf numFmtId="49" fontId="14" fillId="0" borderId="35" xfId="19" applyNumberFormat="1" applyFont="1" applyFill="1" applyBorder="1"/>
    <xf numFmtId="0" fontId="14" fillId="0" borderId="21" xfId="19" applyFont="1" applyFill="1" applyBorder="1"/>
    <xf numFmtId="0" fontId="14" fillId="0" borderId="22" xfId="19" applyFont="1" applyFill="1" applyBorder="1"/>
    <xf numFmtId="0" fontId="14" fillId="0" borderId="6" xfId="19" applyFont="1" applyFill="1" applyBorder="1" applyAlignment="1">
      <alignment horizontal="right"/>
    </xf>
    <xf numFmtId="176" fontId="8" fillId="0" borderId="6" xfId="19" applyNumberFormat="1" applyFont="1" applyFill="1" applyBorder="1" applyAlignment="1">
      <alignment horizontal="left" vertical="center" wrapText="1"/>
    </xf>
    <xf numFmtId="0" fontId="14" fillId="0" borderId="0" xfId="19" applyFont="1" applyFill="1" applyAlignment="1">
      <alignment horizontal="right"/>
    </xf>
    <xf numFmtId="176" fontId="8" fillId="0" borderId="0" xfId="19" applyNumberFormat="1" applyFont="1" applyFill="1" applyAlignment="1">
      <alignment horizontal="left" vertical="center" wrapText="1"/>
    </xf>
    <xf numFmtId="0" fontId="17" fillId="0" borderId="0" xfId="19" applyFont="1" applyFill="1"/>
    <xf numFmtId="0" fontId="28" fillId="0" borderId="0" xfId="19" applyFont="1" applyFill="1"/>
    <xf numFmtId="4" fontId="28" fillId="0" borderId="0" xfId="19" applyNumberFormat="1" applyFont="1" applyFill="1"/>
    <xf numFmtId="2" fontId="0" fillId="0" borderId="0" xfId="19" applyNumberFormat="1" applyFont="1" applyFill="1"/>
    <xf numFmtId="0" fontId="0" fillId="0" borderId="0" xfId="19" applyFont="1" applyFill="1"/>
    <xf numFmtId="4" fontId="0" fillId="0" borderId="0" xfId="19" applyNumberFormat="1" applyFont="1" applyFill="1"/>
    <xf numFmtId="4" fontId="4" fillId="0" borderId="0" xfId="0" applyNumberFormat="1" applyFont="1" applyFill="1"/>
    <xf numFmtId="4" fontId="10" fillId="0" borderId="0" xfId="2" applyNumberFormat="1" applyFont="1" applyFill="1"/>
    <xf numFmtId="1" fontId="10" fillId="0" borderId="6" xfId="3" applyNumberFormat="1" applyFont="1" applyFill="1" applyBorder="1" applyAlignment="1">
      <alignment horizontal="center" vertical="center" wrapText="1"/>
    </xf>
    <xf numFmtId="4" fontId="10" fillId="0" borderId="6" xfId="5" applyNumberFormat="1" applyFont="1" applyFill="1" applyBorder="1" applyAlignment="1">
      <alignment horizontal="center" vertical="center" wrapText="1"/>
    </xf>
    <xf numFmtId="170" fontId="10" fillId="0" borderId="6" xfId="9" applyNumberFormat="1" applyFont="1" applyFill="1" applyBorder="1" applyAlignment="1">
      <alignment horizontal="center" vertical="center"/>
    </xf>
    <xf numFmtId="170" fontId="10" fillId="0" borderId="6" xfId="0" applyNumberFormat="1" applyFont="1" applyFill="1" applyBorder="1" applyAlignment="1">
      <alignment horizontal="center" vertical="center" wrapText="1"/>
    </xf>
    <xf numFmtId="4" fontId="10" fillId="0" borderId="0" xfId="4" applyNumberFormat="1" applyFont="1" applyFill="1"/>
    <xf numFmtId="4" fontId="11" fillId="0" borderId="0" xfId="2" applyNumberFormat="1" applyFont="1" applyFill="1" applyAlignment="1">
      <alignment horizontal="left" vertical="center" wrapText="1"/>
    </xf>
    <xf numFmtId="4" fontId="10" fillId="0" borderId="0" xfId="3" applyNumberFormat="1" applyFont="1" applyFill="1"/>
    <xf numFmtId="0" fontId="14" fillId="0" borderId="41" xfId="18" applyFont="1" applyFill="1" applyBorder="1" applyAlignment="1">
      <alignment horizontal="right"/>
    </xf>
    <xf numFmtId="167" fontId="11" fillId="0" borderId="42" xfId="2" applyNumberFormat="1" applyFont="1" applyFill="1" applyBorder="1" applyAlignment="1">
      <alignment horizontal="left" vertical="center" wrapText="1"/>
    </xf>
    <xf numFmtId="0" fontId="21" fillId="0" borderId="0" xfId="0" applyFont="1" applyFill="1"/>
    <xf numFmtId="49" fontId="43" fillId="0" borderId="0" xfId="2" applyNumberFormat="1" applyFont="1" applyFill="1" applyAlignment="1">
      <alignment horizontal="center" vertical="center"/>
    </xf>
    <xf numFmtId="165" fontId="44" fillId="0" borderId="0" xfId="2" applyFont="1" applyFill="1"/>
    <xf numFmtId="0" fontId="11" fillId="0" borderId="7" xfId="5" applyFont="1" applyFill="1" applyBorder="1" applyAlignment="1">
      <alignment horizontal="center" vertical="center" wrapText="1"/>
    </xf>
    <xf numFmtId="2" fontId="11" fillId="0" borderId="46" xfId="5" applyNumberFormat="1" applyFont="1" applyFill="1" applyBorder="1" applyAlignment="1">
      <alignment horizontal="center" vertical="center" wrapText="1"/>
    </xf>
    <xf numFmtId="0" fontId="10" fillId="0" borderId="6" xfId="5" applyFont="1" applyFill="1" applyBorder="1" applyAlignment="1">
      <alignment horizontal="center" vertical="center" wrapText="1"/>
    </xf>
    <xf numFmtId="0" fontId="4" fillId="0" borderId="0" xfId="0" applyFont="1" applyFill="1" applyAlignment="1">
      <alignment wrapText="1"/>
    </xf>
    <xf numFmtId="165" fontId="24" fillId="0" borderId="1" xfId="11" applyFont="1" applyFill="1" applyBorder="1" applyAlignment="1">
      <alignment horizontal="center" vertical="center" wrapText="1"/>
    </xf>
    <xf numFmtId="174" fontId="24" fillId="0" borderId="1" xfId="11" applyNumberFormat="1" applyFont="1" applyFill="1" applyBorder="1" applyAlignment="1">
      <alignment horizontal="center" vertical="center" wrapText="1"/>
    </xf>
    <xf numFmtId="0" fontId="26" fillId="0" borderId="36" xfId="0" applyFont="1" applyFill="1" applyBorder="1" applyAlignment="1">
      <alignment horizontal="center" vertical="center"/>
    </xf>
    <xf numFmtId="177" fontId="24" fillId="0" borderId="1" xfId="11" applyNumberFormat="1" applyFont="1" applyFill="1" applyBorder="1" applyAlignment="1">
      <alignment horizontal="center" vertical="center" wrapText="1"/>
    </xf>
    <xf numFmtId="170" fontId="31" fillId="0" borderId="29" xfId="11" applyNumberFormat="1" applyFont="1" applyFill="1" applyBorder="1" applyAlignment="1">
      <alignment horizontal="center" vertical="center"/>
    </xf>
    <xf numFmtId="0" fontId="21" fillId="0" borderId="6" xfId="0" applyFont="1" applyFill="1" applyBorder="1" applyAlignment="1">
      <alignment wrapText="1"/>
    </xf>
    <xf numFmtId="0" fontId="45" fillId="0" borderId="3" xfId="0" applyFont="1" applyFill="1" applyBorder="1"/>
    <xf numFmtId="0" fontId="21" fillId="0" borderId="4" xfId="0" applyFont="1" applyFill="1" applyBorder="1"/>
    <xf numFmtId="0" fontId="21" fillId="0" borderId="5" xfId="0" applyFont="1" applyFill="1" applyBorder="1"/>
    <xf numFmtId="167" fontId="32" fillId="0" borderId="36" xfId="2" applyNumberFormat="1" applyFont="1" applyFill="1" applyBorder="1" applyAlignment="1">
      <alignment horizontal="center" vertical="center" wrapText="1"/>
    </xf>
    <xf numFmtId="0" fontId="30" fillId="0" borderId="0" xfId="0" applyFont="1" applyFill="1" applyAlignment="1">
      <alignment wrapText="1"/>
    </xf>
    <xf numFmtId="165" fontId="30" fillId="0" borderId="43" xfId="21" applyFont="1" applyFill="1" applyBorder="1" applyAlignment="1">
      <alignment horizontal="center" vertical="center"/>
    </xf>
    <xf numFmtId="167" fontId="32" fillId="0" borderId="8" xfId="2" applyNumberFormat="1" applyFont="1" applyFill="1" applyBorder="1" applyAlignment="1">
      <alignment horizontal="left" vertical="center" wrapText="1"/>
    </xf>
    <xf numFmtId="165" fontId="19" fillId="0" borderId="1" xfId="11" applyFont="1" applyFill="1" applyBorder="1" applyAlignment="1">
      <alignment horizontal="center" vertical="center" wrapText="1"/>
    </xf>
    <xf numFmtId="0" fontId="4" fillId="0" borderId="0" xfId="0" applyFont="1" applyFill="1" applyAlignment="1">
      <alignment vertical="center" wrapText="1"/>
    </xf>
    <xf numFmtId="174" fontId="19" fillId="0" borderId="1" xfId="11" applyNumberFormat="1" applyFont="1" applyFill="1" applyBorder="1" applyAlignment="1">
      <alignment horizontal="center" vertical="center" wrapText="1"/>
    </xf>
    <xf numFmtId="0" fontId="0" fillId="0" borderId="6" xfId="0" applyFill="1" applyBorder="1" applyAlignment="1">
      <alignment vertical="top" wrapText="1"/>
    </xf>
    <xf numFmtId="165" fontId="30" fillId="0" borderId="0" xfId="21" applyFont="1" applyFill="1" applyAlignment="1">
      <alignment horizontal="center" vertical="center"/>
    </xf>
    <xf numFmtId="0" fontId="10" fillId="0" borderId="6" xfId="25" applyFont="1" applyFill="1" applyBorder="1" applyAlignment="1" applyProtection="1">
      <alignment horizontal="center" vertical="center"/>
    </xf>
    <xf numFmtId="0" fontId="10" fillId="0" borderId="6" xfId="25" applyFont="1" applyFill="1" applyBorder="1" applyAlignment="1" applyProtection="1">
      <alignment vertical="center" wrapText="1"/>
    </xf>
    <xf numFmtId="3" fontId="10" fillId="0" borderId="6" xfId="28" applyNumberFormat="1" applyFont="1" applyFill="1" applyBorder="1" applyAlignment="1" applyProtection="1">
      <alignment horizontal="center" vertical="center"/>
    </xf>
    <xf numFmtId="3" fontId="10" fillId="0" borderId="6" xfId="25" applyNumberFormat="1" applyFont="1" applyFill="1" applyBorder="1" applyAlignment="1" applyProtection="1">
      <alignment horizontal="center" vertical="center" wrapText="1"/>
    </xf>
    <xf numFmtId="3" fontId="10" fillId="0" borderId="6" xfId="12" applyNumberFormat="1" applyFont="1" applyFill="1" applyBorder="1" applyAlignment="1">
      <alignment horizontal="center" vertical="center" wrapText="1"/>
    </xf>
    <xf numFmtId="9" fontId="10" fillId="0" borderId="6" xfId="29" applyFont="1" applyFill="1" applyBorder="1" applyAlignment="1" applyProtection="1">
      <alignment horizontal="center" vertical="center"/>
    </xf>
    <xf numFmtId="0" fontId="11" fillId="0" borderId="20" xfId="25" applyFont="1" applyFill="1" applyBorder="1" applyProtection="1"/>
    <xf numFmtId="0" fontId="10" fillId="0" borderId="21" xfId="25" applyFont="1" applyFill="1" applyBorder="1" applyProtection="1"/>
    <xf numFmtId="169" fontId="10" fillId="0" borderId="21" xfId="25" applyNumberFormat="1" applyFont="1" applyFill="1" applyBorder="1" applyProtection="1"/>
    <xf numFmtId="169" fontId="10" fillId="0" borderId="22" xfId="25" applyNumberFormat="1" applyFont="1" applyFill="1" applyBorder="1" applyProtection="1"/>
    <xf numFmtId="0" fontId="10" fillId="0" borderId="0" xfId="25" applyFont="1" applyFill="1" applyBorder="1" applyProtection="1"/>
    <xf numFmtId="176" fontId="11" fillId="0" borderId="31" xfId="2" applyNumberFormat="1" applyFont="1" applyFill="1" applyBorder="1" applyAlignment="1">
      <alignment horizontal="left" vertical="center" wrapText="1"/>
    </xf>
    <xf numFmtId="0" fontId="30" fillId="0" borderId="36" xfId="0" applyFont="1" applyFill="1" applyBorder="1" applyAlignment="1">
      <alignment horizontal="center" vertical="center"/>
    </xf>
    <xf numFmtId="0" fontId="10" fillId="0" borderId="50" xfId="25" applyFont="1" applyFill="1" applyBorder="1" applyAlignment="1" applyProtection="1">
      <alignment vertical="center" wrapText="1"/>
    </xf>
    <xf numFmtId="3" fontId="10" fillId="0" borderId="36" xfId="28" applyNumberFormat="1" applyFont="1" applyFill="1" applyBorder="1" applyAlignment="1" applyProtection="1">
      <alignment horizontal="center" vertical="center"/>
    </xf>
    <xf numFmtId="0" fontId="10" fillId="0" borderId="36" xfId="25" applyFont="1" applyFill="1" applyBorder="1" applyAlignment="1" applyProtection="1">
      <alignment horizontal="center" vertical="center"/>
    </xf>
    <xf numFmtId="3" fontId="10" fillId="0" borderId="36" xfId="12" applyNumberFormat="1" applyFont="1" applyFill="1" applyBorder="1" applyAlignment="1">
      <alignment horizontal="center" vertical="center" wrapText="1"/>
    </xf>
    <xf numFmtId="175" fontId="10" fillId="0" borderId="36" xfId="25" applyNumberFormat="1" applyFont="1" applyFill="1" applyBorder="1" applyAlignment="1" applyProtection="1">
      <alignment horizontal="center" vertical="center" wrapText="1"/>
    </xf>
    <xf numFmtId="170" fontId="24" fillId="0" borderId="36" xfId="35" applyFont="1" applyFill="1" applyBorder="1" applyAlignment="1">
      <alignment horizontal="center" vertical="center"/>
    </xf>
    <xf numFmtId="0" fontId="10" fillId="0" borderId="49" xfId="25" applyFont="1" applyFill="1" applyBorder="1" applyAlignment="1" applyProtection="1">
      <alignment vertical="center" wrapText="1"/>
    </xf>
    <xf numFmtId="0" fontId="10" fillId="0" borderId="21" xfId="25" applyFont="1" applyFill="1" applyBorder="1" applyAlignment="1" applyProtection="1">
      <alignment horizontal="left" wrapText="1"/>
    </xf>
    <xf numFmtId="0" fontId="10" fillId="0" borderId="21" xfId="25" applyFont="1" applyFill="1" applyBorder="1" applyAlignment="1">
      <alignment vertical="center" wrapText="1"/>
    </xf>
    <xf numFmtId="175" fontId="10" fillId="0" borderId="6" xfId="25" applyNumberFormat="1" applyFont="1" applyFill="1" applyBorder="1" applyAlignment="1" applyProtection="1">
      <alignment horizontal="center" vertical="center" wrapText="1"/>
    </xf>
    <xf numFmtId="0" fontId="10" fillId="0" borderId="40" xfId="28" applyFont="1" applyFill="1" applyBorder="1" applyAlignment="1">
      <alignment vertical="center" wrapText="1"/>
    </xf>
    <xf numFmtId="3" fontId="10" fillId="0" borderId="36" xfId="25" applyNumberFormat="1" applyFont="1" applyFill="1" applyBorder="1" applyAlignment="1" applyProtection="1">
      <alignment horizontal="center" vertical="center" wrapText="1"/>
    </xf>
    <xf numFmtId="180" fontId="10" fillId="0" borderId="36" xfId="5" applyNumberFormat="1" applyFont="1" applyFill="1" applyBorder="1" applyAlignment="1">
      <alignment horizontal="center" vertical="center" wrapText="1"/>
    </xf>
    <xf numFmtId="9" fontId="10" fillId="0" borderId="36" xfId="29" applyFont="1" applyFill="1" applyBorder="1" applyAlignment="1" applyProtection="1">
      <alignment horizontal="center" vertical="center"/>
    </xf>
    <xf numFmtId="0" fontId="31" fillId="0" borderId="34" xfId="25" applyFont="1" applyFill="1" applyBorder="1"/>
    <xf numFmtId="0" fontId="10" fillId="0" borderId="35" xfId="25" applyFont="1" applyFill="1" applyBorder="1"/>
    <xf numFmtId="0" fontId="24" fillId="0" borderId="35" xfId="25" applyFont="1" applyFill="1" applyBorder="1"/>
    <xf numFmtId="0" fontId="24" fillId="0" borderId="31" xfId="25" applyFont="1" applyFill="1" applyBorder="1"/>
    <xf numFmtId="0" fontId="24" fillId="0" borderId="0" xfId="25" applyFont="1" applyFill="1"/>
    <xf numFmtId="0" fontId="19" fillId="0" borderId="0" xfId="25" applyFont="1" applyFill="1" applyAlignment="1">
      <alignment wrapText="1"/>
    </xf>
    <xf numFmtId="0" fontId="24" fillId="0" borderId="34" xfId="25" applyFont="1" applyFill="1" applyBorder="1" applyAlignment="1">
      <alignment horizontal="right"/>
    </xf>
    <xf numFmtId="166" fontId="35" fillId="0" borderId="6" xfId="31" applyNumberFormat="1" applyFont="1" applyFill="1" applyBorder="1" applyAlignment="1">
      <alignment horizontal="left" vertical="center" wrapText="1"/>
    </xf>
    <xf numFmtId="0" fontId="38" fillId="0" borderId="0" xfId="19" applyFont="1" applyFill="1"/>
    <xf numFmtId="0" fontId="37" fillId="0" borderId="0" xfId="19" applyFont="1" applyFill="1"/>
    <xf numFmtId="0" fontId="39" fillId="0" borderId="0" xfId="19" applyFont="1" applyFill="1"/>
    <xf numFmtId="0" fontId="46" fillId="0" borderId="15" xfId="19" applyFont="1" applyFill="1" applyBorder="1" applyAlignment="1">
      <alignment horizontal="center" vertical="center"/>
    </xf>
    <xf numFmtId="0" fontId="46" fillId="0" borderId="14" xfId="19" applyFont="1" applyFill="1" applyBorder="1" applyAlignment="1">
      <alignment horizontal="left" vertical="center" wrapText="1"/>
    </xf>
    <xf numFmtId="3" fontId="46" fillId="0" borderId="14" xfId="19" applyNumberFormat="1" applyFont="1" applyFill="1" applyBorder="1" applyAlignment="1">
      <alignment horizontal="center" vertical="center"/>
    </xf>
    <xf numFmtId="1" fontId="46" fillId="0" borderId="14" xfId="19" applyNumberFormat="1" applyFont="1" applyFill="1" applyBorder="1" applyAlignment="1">
      <alignment horizontal="center" vertical="center" wrapText="1"/>
    </xf>
    <xf numFmtId="0" fontId="46" fillId="0" borderId="14" xfId="19" applyFont="1" applyFill="1" applyBorder="1" applyAlignment="1">
      <alignment horizontal="center" vertical="center"/>
    </xf>
    <xf numFmtId="171" fontId="46" fillId="0" borderId="14" xfId="19" applyNumberFormat="1" applyFont="1" applyFill="1" applyBorder="1" applyAlignment="1">
      <alignment horizontal="center" vertical="center" wrapText="1"/>
    </xf>
    <xf numFmtId="175" fontId="46" fillId="0" borderId="16" xfId="19" applyNumberFormat="1" applyFont="1" applyFill="1" applyBorder="1" applyAlignment="1">
      <alignment horizontal="center" vertical="center" wrapText="1"/>
    </xf>
    <xf numFmtId="9" fontId="39" fillId="0" borderId="14" xfId="19" applyNumberFormat="1" applyFont="1" applyFill="1" applyBorder="1" applyAlignment="1">
      <alignment horizontal="center" vertical="center"/>
    </xf>
    <xf numFmtId="0" fontId="0" fillId="0" borderId="14" xfId="0" applyFill="1" applyBorder="1"/>
    <xf numFmtId="0" fontId="10" fillId="0" borderId="2" xfId="5" applyFont="1" applyFill="1" applyBorder="1" applyAlignment="1">
      <alignment horizontal="center" vertical="center" wrapText="1"/>
    </xf>
    <xf numFmtId="0" fontId="46" fillId="0" borderId="14" xfId="19" applyFont="1" applyFill="1" applyBorder="1" applyAlignment="1">
      <alignment vertical="center" wrapText="1"/>
    </xf>
    <xf numFmtId="0" fontId="40" fillId="0" borderId="16" xfId="19" applyFont="1" applyFill="1" applyBorder="1"/>
    <xf numFmtId="0" fontId="41" fillId="0" borderId="17" xfId="19" applyFont="1" applyFill="1" applyBorder="1"/>
    <xf numFmtId="0" fontId="39" fillId="0" borderId="17" xfId="19" applyFont="1" applyFill="1" applyBorder="1"/>
    <xf numFmtId="166" fontId="42" fillId="0" borderId="14" xfId="19" applyNumberFormat="1" applyFont="1" applyFill="1" applyBorder="1" applyAlignment="1">
      <alignment horizontal="center" vertical="center" wrapText="1"/>
    </xf>
    <xf numFmtId="0" fontId="39" fillId="0" borderId="18" xfId="19" applyFont="1" applyFill="1" applyBorder="1" applyAlignment="1">
      <alignment horizontal="right"/>
    </xf>
    <xf numFmtId="166" fontId="35" fillId="0" borderId="14" xfId="19" applyNumberFormat="1" applyFont="1" applyFill="1" applyBorder="1" applyAlignment="1">
      <alignment horizontal="left" vertical="center" wrapText="1"/>
    </xf>
    <xf numFmtId="165" fontId="11" fillId="0" borderId="14" xfId="11" applyFont="1" applyFill="1" applyBorder="1" applyAlignment="1">
      <alignment horizontal="center" vertical="center" wrapText="1"/>
    </xf>
    <xf numFmtId="165" fontId="11" fillId="0" borderId="16" xfId="11" applyFont="1" applyFill="1" applyBorder="1" applyAlignment="1">
      <alignment horizontal="center" vertical="center" wrapText="1"/>
    </xf>
    <xf numFmtId="165" fontId="10" fillId="0" borderId="14" xfId="11" applyFont="1" applyFill="1" applyBorder="1" applyAlignment="1">
      <alignment horizontal="center" vertical="center" wrapText="1"/>
    </xf>
    <xf numFmtId="1" fontId="10" fillId="0" borderId="14" xfId="11" applyNumberFormat="1" applyFont="1" applyFill="1" applyBorder="1" applyAlignment="1">
      <alignment horizontal="center" vertical="center" wrapText="1"/>
    </xf>
    <xf numFmtId="0" fontId="28" fillId="0" borderId="0" xfId="0" applyFont="1" applyFill="1" applyAlignment="1">
      <alignment vertical="center"/>
    </xf>
    <xf numFmtId="0" fontId="10" fillId="0" borderId="0" xfId="12" applyFont="1" applyFill="1"/>
    <xf numFmtId="0" fontId="19" fillId="0" borderId="0" xfId="12" applyFont="1" applyFill="1"/>
    <xf numFmtId="0" fontId="32" fillId="0" borderId="0" xfId="12" applyFont="1" applyFill="1"/>
    <xf numFmtId="0" fontId="11" fillId="0" borderId="14" xfId="5" applyFont="1" applyFill="1" applyBorder="1" applyAlignment="1">
      <alignment horizontal="center" vertical="center" wrapText="1"/>
    </xf>
    <xf numFmtId="0" fontId="11" fillId="0" borderId="14" xfId="3" applyFont="1" applyFill="1" applyBorder="1" applyAlignment="1">
      <alignment horizontal="center" vertical="center" wrapText="1"/>
    </xf>
    <xf numFmtId="0" fontId="19" fillId="0" borderId="36" xfId="5" applyFont="1" applyFill="1" applyBorder="1" applyAlignment="1">
      <alignment vertical="center" wrapText="1"/>
    </xf>
    <xf numFmtId="171" fontId="19" fillId="0" borderId="36" xfId="5" applyNumberFormat="1" applyFont="1" applyFill="1" applyBorder="1" applyAlignment="1">
      <alignment horizontal="center" vertical="center"/>
    </xf>
    <xf numFmtId="171" fontId="19" fillId="0" borderId="36" xfId="12" applyNumberFormat="1" applyFont="1" applyFill="1" applyBorder="1" applyAlignment="1">
      <alignment horizontal="center" vertical="center" wrapText="1"/>
    </xf>
    <xf numFmtId="0" fontId="19" fillId="0" borderId="36" xfId="12" applyFont="1" applyFill="1" applyBorder="1" applyAlignment="1">
      <alignment horizontal="center" vertical="center"/>
    </xf>
    <xf numFmtId="171" fontId="39" fillId="0" borderId="14" xfId="19" applyNumberFormat="1" applyFont="1" applyFill="1" applyBorder="1" applyAlignment="1">
      <alignment horizontal="center" vertical="center" wrapText="1"/>
    </xf>
    <xf numFmtId="4" fontId="10" fillId="0" borderId="36" xfId="5" applyNumberFormat="1" applyFont="1" applyFill="1" applyBorder="1" applyAlignment="1">
      <alignment horizontal="center" vertical="center" wrapText="1"/>
    </xf>
    <xf numFmtId="9" fontId="19" fillId="0" borderId="34" xfId="3" applyNumberFormat="1" applyFont="1" applyFill="1" applyBorder="1" applyAlignment="1">
      <alignment horizontal="center" vertical="center" wrapText="1"/>
    </xf>
    <xf numFmtId="0" fontId="32" fillId="0" borderId="34" xfId="12" applyFont="1" applyFill="1" applyBorder="1"/>
    <xf numFmtId="0" fontId="10" fillId="0" borderId="35" xfId="12" applyFont="1" applyFill="1" applyBorder="1"/>
    <xf numFmtId="0" fontId="19" fillId="0" borderId="35" xfId="12" applyFont="1" applyFill="1" applyBorder="1"/>
    <xf numFmtId="0" fontId="19" fillId="0" borderId="31" xfId="12" applyFont="1" applyFill="1" applyBorder="1"/>
    <xf numFmtId="0" fontId="19" fillId="0" borderId="0" xfId="12" applyFont="1" applyFill="1" applyAlignment="1">
      <alignment horizontal="left"/>
    </xf>
    <xf numFmtId="0" fontId="19" fillId="0" borderId="34" xfId="12" applyFont="1" applyFill="1" applyBorder="1" applyAlignment="1">
      <alignment horizontal="right"/>
    </xf>
    <xf numFmtId="2" fontId="11" fillId="0" borderId="14" xfId="5" applyNumberFormat="1" applyFont="1" applyFill="1" applyBorder="1" applyAlignment="1">
      <alignment horizontal="center" vertical="center" wrapText="1"/>
    </xf>
    <xf numFmtId="0" fontId="10" fillId="0" borderId="36" xfId="5" applyFont="1" applyFill="1" applyBorder="1" applyAlignment="1">
      <alignment vertical="top" wrapText="1"/>
    </xf>
    <xf numFmtId="165" fontId="10" fillId="0" borderId="28" xfId="27" applyFont="1" applyFill="1" applyBorder="1" applyAlignment="1" applyProtection="1">
      <alignment horizontal="center" vertical="center" wrapText="1"/>
    </xf>
    <xf numFmtId="1" fontId="10" fillId="0" borderId="28" xfId="27" applyNumberFormat="1" applyFont="1" applyFill="1" applyBorder="1" applyAlignment="1" applyProtection="1">
      <alignment horizontal="center" vertical="center" wrapText="1"/>
    </xf>
    <xf numFmtId="165" fontId="10" fillId="0" borderId="19" xfId="27" applyFont="1" applyFill="1" applyBorder="1" applyAlignment="1" applyProtection="1">
      <alignment horizontal="center" vertical="center" wrapText="1"/>
    </xf>
    <xf numFmtId="171" fontId="39" fillId="0" borderId="47" xfId="19" applyNumberFormat="1" applyFont="1" applyFill="1" applyBorder="1" applyAlignment="1">
      <alignment horizontal="center" vertical="center" wrapText="1"/>
    </xf>
    <xf numFmtId="183" fontId="10" fillId="0" borderId="28" xfId="27" applyNumberFormat="1" applyFont="1" applyFill="1" applyBorder="1" applyAlignment="1" applyProtection="1">
      <alignment horizontal="center" vertical="center" wrapText="1"/>
    </xf>
    <xf numFmtId="9" fontId="14" fillId="0" borderId="34" xfId="22" applyNumberFormat="1" applyFont="1" applyFill="1" applyBorder="1" applyAlignment="1">
      <alignment horizontal="center" vertical="center" wrapText="1"/>
    </xf>
    <xf numFmtId="165" fontId="10" fillId="0" borderId="1" xfId="27" applyFont="1" applyFill="1" applyBorder="1" applyAlignment="1" applyProtection="1">
      <alignment horizontal="center" vertical="center" wrapText="1"/>
    </xf>
    <xf numFmtId="1" fontId="10" fillId="0" borderId="1" xfId="27" applyNumberFormat="1" applyFont="1" applyFill="1" applyBorder="1" applyAlignment="1" applyProtection="1">
      <alignment horizontal="center" vertical="center" wrapText="1"/>
    </xf>
    <xf numFmtId="183" fontId="10" fillId="0" borderId="1" xfId="27" applyNumberFormat="1" applyFont="1" applyFill="1" applyBorder="1" applyAlignment="1" applyProtection="1">
      <alignment horizontal="center" vertical="center" wrapText="1"/>
    </xf>
    <xf numFmtId="0" fontId="11" fillId="0" borderId="34" xfId="22" applyFont="1" applyFill="1" applyBorder="1" applyAlignment="1">
      <alignment horizontal="left" vertical="top"/>
    </xf>
    <xf numFmtId="0" fontId="10" fillId="0" borderId="35" xfId="22" applyFont="1" applyFill="1" applyBorder="1" applyAlignment="1">
      <alignment vertical="top"/>
    </xf>
    <xf numFmtId="0" fontId="10" fillId="0" borderId="31" xfId="22" applyFont="1" applyFill="1" applyBorder="1" applyAlignment="1">
      <alignment vertical="top"/>
    </xf>
    <xf numFmtId="2" fontId="10" fillId="0" borderId="0" xfId="2" applyNumberFormat="1" applyFont="1" applyFill="1" applyAlignment="1">
      <alignment horizontal="left" vertical="top"/>
    </xf>
    <xf numFmtId="0" fontId="10" fillId="0" borderId="0" xfId="3" applyFont="1" applyFill="1" applyAlignment="1">
      <alignment vertical="top"/>
    </xf>
    <xf numFmtId="165" fontId="10" fillId="0" borderId="0" xfId="27" applyFont="1" applyFill="1" applyBorder="1" applyProtection="1"/>
    <xf numFmtId="165" fontId="31" fillId="0" borderId="0" xfId="27" applyFont="1" applyFill="1"/>
    <xf numFmtId="0" fontId="31" fillId="0" borderId="0" xfId="25" applyFont="1" applyFill="1"/>
    <xf numFmtId="0" fontId="11" fillId="0" borderId="48" xfId="5" applyFont="1" applyFill="1" applyBorder="1" applyAlignment="1">
      <alignment horizontal="center" vertical="center" wrapText="1"/>
    </xf>
    <xf numFmtId="0" fontId="19" fillId="0" borderId="19" xfId="25" applyFont="1" applyFill="1" applyBorder="1" applyAlignment="1">
      <alignment horizontal="center" vertical="center"/>
    </xf>
    <xf numFmtId="0" fontId="19" fillId="0" borderId="36" xfId="28" applyFont="1" applyFill="1" applyBorder="1" applyAlignment="1">
      <alignment vertical="center" wrapText="1"/>
    </xf>
    <xf numFmtId="3" fontId="19" fillId="0" borderId="36" xfId="28" applyNumberFormat="1" applyFont="1" applyFill="1" applyBorder="1" applyAlignment="1">
      <alignment horizontal="center" vertical="center"/>
    </xf>
    <xf numFmtId="1" fontId="19" fillId="0" borderId="36" xfId="28" applyNumberFormat="1" applyFont="1" applyFill="1" applyBorder="1" applyAlignment="1">
      <alignment horizontal="center" vertical="center"/>
    </xf>
    <xf numFmtId="0" fontId="19" fillId="0" borderId="36" xfId="25" applyFont="1" applyFill="1" applyBorder="1" applyAlignment="1">
      <alignment horizontal="center" vertical="center"/>
    </xf>
    <xf numFmtId="168" fontId="19" fillId="0" borderId="36" xfId="28" applyNumberFormat="1" applyFont="1" applyFill="1" applyBorder="1" applyAlignment="1">
      <alignment horizontal="center" vertical="center" wrapText="1"/>
    </xf>
    <xf numFmtId="9" fontId="24" fillId="0" borderId="36" xfId="29" applyFont="1" applyFill="1" applyBorder="1" applyAlignment="1">
      <alignment horizontal="center" vertical="center"/>
    </xf>
    <xf numFmtId="9" fontId="24" fillId="0" borderId="34" xfId="25" applyNumberFormat="1" applyFont="1" applyFill="1" applyBorder="1" applyAlignment="1">
      <alignment horizontal="center" vertical="center" wrapText="1"/>
    </xf>
    <xf numFmtId="0" fontId="33" fillId="0" borderId="35" xfId="25" applyFont="1" applyFill="1" applyBorder="1"/>
    <xf numFmtId="0" fontId="10" fillId="0" borderId="0" xfId="31" applyFont="1" applyFill="1"/>
    <xf numFmtId="2" fontId="10" fillId="0" borderId="0" xfId="31" applyNumberFormat="1" applyFont="1" applyFill="1"/>
    <xf numFmtId="0" fontId="11" fillId="0" borderId="46" xfId="5" applyFont="1" applyFill="1" applyBorder="1" applyAlignment="1">
      <alignment horizontal="center" vertical="center" wrapText="1"/>
    </xf>
    <xf numFmtId="0" fontId="14" fillId="0" borderId="41" xfId="0" applyFont="1" applyFill="1" applyBorder="1" applyAlignment="1">
      <alignment horizontal="center" vertical="center"/>
    </xf>
    <xf numFmtId="0" fontId="14" fillId="0" borderId="6" xfId="0" applyFont="1" applyFill="1" applyBorder="1" applyAlignment="1">
      <alignment horizontal="left" vertical="center" wrapText="1"/>
    </xf>
    <xf numFmtId="3" fontId="14" fillId="0" borderId="6" xfId="17" applyNumberFormat="1" applyFont="1" applyFill="1" applyBorder="1" applyAlignment="1">
      <alignment horizontal="center" vertical="center"/>
    </xf>
    <xf numFmtId="1" fontId="14" fillId="0" borderId="6" xfId="0" applyNumberFormat="1" applyFont="1" applyFill="1" applyBorder="1" applyAlignment="1">
      <alignment horizontal="center" vertical="center" wrapText="1"/>
    </xf>
    <xf numFmtId="2" fontId="14" fillId="0" borderId="6" xfId="0" applyNumberFormat="1" applyFont="1" applyFill="1" applyBorder="1" applyAlignment="1">
      <alignment horizontal="center" vertical="center" wrapText="1"/>
    </xf>
    <xf numFmtId="9" fontId="26" fillId="0" borderId="6"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14" fillId="0" borderId="6" xfId="17" applyFont="1" applyFill="1" applyBorder="1" applyAlignment="1">
      <alignment horizontal="left" vertical="center" wrapText="1"/>
    </xf>
    <xf numFmtId="1" fontId="14" fillId="0" borderId="6" xfId="31" applyNumberFormat="1" applyFont="1" applyFill="1" applyBorder="1" applyAlignment="1">
      <alignment horizontal="center" vertical="center" wrapText="1"/>
    </xf>
    <xf numFmtId="0" fontId="14" fillId="0" borderId="6" xfId="31" applyFont="1" applyFill="1" applyBorder="1" applyAlignment="1">
      <alignment horizontal="center" vertical="center"/>
    </xf>
    <xf numFmtId="2" fontId="14" fillId="0" borderId="6" xfId="17"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14" fillId="0" borderId="34" xfId="0" applyFont="1" applyFill="1" applyBorder="1" applyAlignment="1">
      <alignment horizontal="right"/>
    </xf>
    <xf numFmtId="0" fontId="14" fillId="0" borderId="0" xfId="0" applyFont="1" applyFill="1" applyAlignment="1">
      <alignment horizontal="right"/>
    </xf>
    <xf numFmtId="0" fontId="14" fillId="0" borderId="0" xfId="39" applyFont="1" applyFill="1"/>
    <xf numFmtId="0" fontId="8" fillId="0" borderId="0" xfId="31" applyFont="1" applyFill="1"/>
    <xf numFmtId="0" fontId="14" fillId="0" borderId="0" xfId="18" applyFont="1" applyFill="1"/>
    <xf numFmtId="2" fontId="14" fillId="0" borderId="0" xfId="18" applyNumberFormat="1" applyFont="1" applyFill="1"/>
    <xf numFmtId="1" fontId="0" fillId="0" borderId="0" xfId="0" applyNumberFormat="1" applyFill="1"/>
    <xf numFmtId="0" fontId="8" fillId="0" borderId="0" xfId="18" applyFont="1" applyFill="1"/>
    <xf numFmtId="1" fontId="2" fillId="0" borderId="0" xfId="0" applyNumberFormat="1" applyFont="1" applyFill="1"/>
    <xf numFmtId="0" fontId="14" fillId="0" borderId="36" xfId="18" applyFont="1" applyFill="1" applyBorder="1" applyAlignment="1">
      <alignment horizontal="center" vertical="center" wrapText="1"/>
    </xf>
    <xf numFmtId="0" fontId="14" fillId="0" borderId="40" xfId="17" applyFont="1" applyFill="1" applyBorder="1" applyAlignment="1">
      <alignment horizontal="left" vertical="center" wrapText="1"/>
    </xf>
    <xf numFmtId="3" fontId="14" fillId="0" borderId="40" xfId="17" applyNumberFormat="1" applyFont="1" applyFill="1" applyBorder="1" applyAlignment="1">
      <alignment horizontal="center" vertical="center" wrapText="1"/>
    </xf>
    <xf numFmtId="0" fontId="14" fillId="0" borderId="40" xfId="18" applyFont="1" applyFill="1" applyBorder="1" applyAlignment="1">
      <alignment horizontal="center" vertical="center" wrapText="1"/>
    </xf>
    <xf numFmtId="0" fontId="14" fillId="0" borderId="36" xfId="0" applyFont="1" applyFill="1" applyBorder="1" applyAlignment="1">
      <alignment horizontal="center" vertical="center" wrapText="1"/>
    </xf>
    <xf numFmtId="9" fontId="14" fillId="0" borderId="41" xfId="18" applyNumberFormat="1" applyFont="1" applyFill="1" applyBorder="1" applyAlignment="1">
      <alignment horizontal="center" vertical="center" wrapText="1"/>
    </xf>
    <xf numFmtId="9" fontId="14" fillId="0" borderId="6" xfId="18"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14" fillId="0" borderId="6" xfId="18" applyFont="1" applyFill="1" applyBorder="1" applyAlignment="1">
      <alignment horizontal="center" vertical="center" wrapText="1"/>
    </xf>
    <xf numFmtId="0" fontId="10" fillId="0" borderId="21" xfId="25" applyFont="1" applyFill="1" applyBorder="1"/>
    <xf numFmtId="49" fontId="10" fillId="0" borderId="21" xfId="25" applyNumberFormat="1" applyFont="1" applyFill="1" applyBorder="1"/>
    <xf numFmtId="0" fontId="10" fillId="0" borderId="22" xfId="25" applyFont="1" applyFill="1" applyBorder="1"/>
    <xf numFmtId="165" fontId="10" fillId="0" borderId="0" xfId="41" applyFont="1" applyFill="1"/>
    <xf numFmtId="0" fontId="14" fillId="0" borderId="0" xfId="18" applyFont="1" applyFill="1" applyAlignment="1">
      <alignment horizontal="center" vertical="center" wrapText="1"/>
    </xf>
    <xf numFmtId="169" fontId="14" fillId="0" borderId="0" xfId="18" applyNumberFormat="1" applyFont="1" applyFill="1" applyAlignment="1">
      <alignment horizontal="center" vertical="center" wrapText="1"/>
    </xf>
    <xf numFmtId="0" fontId="14" fillId="0" borderId="0" xfId="18" applyFont="1" applyFill="1" applyAlignment="1">
      <alignment horizontal="right"/>
    </xf>
    <xf numFmtId="0" fontId="14" fillId="0" borderId="36" xfId="18" applyFont="1" applyFill="1" applyBorder="1" applyAlignment="1">
      <alignment horizontal="center" vertical="center"/>
    </xf>
    <xf numFmtId="3" fontId="14" fillId="0" borderId="40" xfId="17" applyNumberFormat="1" applyFont="1" applyFill="1" applyBorder="1" applyAlignment="1">
      <alignment horizontal="center" vertical="center"/>
    </xf>
    <xf numFmtId="0" fontId="14" fillId="0" borderId="40" xfId="18" applyFont="1" applyFill="1" applyBorder="1" applyAlignment="1">
      <alignment horizontal="center" vertical="center"/>
    </xf>
    <xf numFmtId="0" fontId="0" fillId="0" borderId="6" xfId="0" applyFill="1" applyBorder="1" applyAlignment="1">
      <alignment horizontal="center" vertical="center"/>
    </xf>
    <xf numFmtId="0" fontId="8" fillId="0" borderId="34" xfId="18" applyFont="1" applyFill="1" applyBorder="1"/>
    <xf numFmtId="0" fontId="10" fillId="0" borderId="35" xfId="18" applyFont="1" applyFill="1" applyBorder="1"/>
    <xf numFmtId="0" fontId="10" fillId="0" borderId="35" xfId="18" applyFont="1" applyFill="1" applyBorder="1" applyAlignment="1">
      <alignment horizontal="center" vertical="center" wrapText="1"/>
    </xf>
    <xf numFmtId="169" fontId="10" fillId="0" borderId="35" xfId="18" applyNumberFormat="1" applyFont="1" applyFill="1" applyBorder="1" applyAlignment="1">
      <alignment horizontal="center" vertical="center" wrapText="1"/>
    </xf>
    <xf numFmtId="169" fontId="10" fillId="0" borderId="31" xfId="18" applyNumberFormat="1" applyFont="1" applyFill="1" applyBorder="1" applyAlignment="1">
      <alignment horizontal="center" vertical="center" wrapText="1"/>
    </xf>
    <xf numFmtId="2" fontId="14" fillId="0" borderId="0" xfId="18" applyNumberFormat="1" applyFont="1" applyFill="1" applyAlignment="1">
      <alignment horizontal="center" vertical="center" wrapText="1"/>
    </xf>
    <xf numFmtId="0" fontId="14" fillId="0" borderId="34" xfId="18" applyFont="1" applyFill="1" applyBorder="1" applyAlignment="1">
      <alignment horizontal="center" vertical="center" wrapText="1"/>
    </xf>
    <xf numFmtId="9" fontId="14" fillId="0" borderId="34" xfId="18" applyNumberFormat="1" applyFont="1" applyFill="1" applyBorder="1" applyAlignment="1">
      <alignment horizontal="center" vertical="center"/>
    </xf>
    <xf numFmtId="9" fontId="10" fillId="0" borderId="41" xfId="3" applyNumberFormat="1" applyFont="1" applyFill="1" applyBorder="1" applyAlignment="1">
      <alignment horizontal="center" vertical="center" wrapText="1"/>
    </xf>
    <xf numFmtId="0" fontId="14" fillId="0" borderId="49" xfId="17" applyFont="1" applyFill="1" applyBorder="1" applyAlignment="1">
      <alignment horizontal="left" vertical="center" wrapText="1"/>
    </xf>
    <xf numFmtId="3" fontId="14" fillId="0" borderId="49" xfId="17" applyNumberFormat="1" applyFont="1" applyFill="1" applyBorder="1" applyAlignment="1">
      <alignment horizontal="center" vertical="center"/>
    </xf>
    <xf numFmtId="0" fontId="14" fillId="0" borderId="49" xfId="18" applyFont="1" applyFill="1" applyBorder="1" applyAlignment="1">
      <alignment horizontal="center" vertical="center"/>
    </xf>
    <xf numFmtId="9" fontId="10" fillId="0" borderId="46" xfId="3" applyNumberFormat="1" applyFont="1" applyFill="1" applyBorder="1" applyAlignment="1">
      <alignment horizontal="center" vertical="center" wrapText="1"/>
    </xf>
    <xf numFmtId="1" fontId="4" fillId="0" borderId="49" xfId="0" applyNumberFormat="1" applyFont="1" applyFill="1" applyBorder="1" applyAlignment="1">
      <alignment horizontal="center" vertical="center" wrapText="1"/>
    </xf>
    <xf numFmtId="1" fontId="0" fillId="0" borderId="6" xfId="0" applyNumberFormat="1" applyFill="1" applyBorder="1"/>
    <xf numFmtId="9" fontId="24" fillId="0" borderId="41" xfId="3" applyNumberFormat="1" applyFont="1" applyFill="1" applyBorder="1" applyAlignment="1">
      <alignment horizontal="center" vertical="center" wrapText="1"/>
    </xf>
    <xf numFmtId="0" fontId="10" fillId="0" borderId="21" xfId="18" applyFont="1" applyFill="1" applyBorder="1"/>
    <xf numFmtId="169" fontId="10" fillId="0" borderId="21" xfId="18" applyNumberFormat="1" applyFont="1" applyFill="1" applyBorder="1" applyAlignment="1">
      <alignment horizontal="center" vertical="center" wrapText="1"/>
    </xf>
    <xf numFmtId="169" fontId="10" fillId="0" borderId="22" xfId="18" applyNumberFormat="1" applyFont="1" applyFill="1" applyBorder="1" applyAlignment="1">
      <alignment horizontal="center" vertical="center" wrapText="1"/>
    </xf>
    <xf numFmtId="169" fontId="14" fillId="0" borderId="34" xfId="18" applyNumberFormat="1" applyFont="1" applyFill="1" applyBorder="1" applyAlignment="1">
      <alignment horizontal="center" vertical="center" wrapText="1"/>
    </xf>
    <xf numFmtId="9" fontId="26" fillId="0" borderId="6" xfId="18" applyNumberFormat="1" applyFont="1" applyFill="1" applyBorder="1" applyAlignment="1">
      <alignment horizontal="center" vertical="center" wrapText="1"/>
    </xf>
    <xf numFmtId="0" fontId="8" fillId="0" borderId="20" xfId="18" applyFont="1" applyFill="1" applyBorder="1"/>
    <xf numFmtId="2" fontId="10" fillId="0" borderId="21" xfId="18" applyNumberFormat="1" applyFont="1" applyFill="1" applyBorder="1"/>
    <xf numFmtId="0" fontId="10" fillId="0" borderId="22" xfId="18" applyFont="1" applyFill="1" applyBorder="1"/>
    <xf numFmtId="0" fontId="14" fillId="0" borderId="34" xfId="18" applyFont="1" applyFill="1" applyBorder="1" applyAlignment="1">
      <alignment horizontal="center" vertical="center"/>
    </xf>
    <xf numFmtId="0" fontId="14" fillId="0" borderId="26" xfId="17" applyFont="1" applyFill="1" applyBorder="1" applyAlignment="1">
      <alignment horizontal="left" vertical="center" wrapText="1"/>
    </xf>
    <xf numFmtId="3" fontId="14" fillId="0" borderId="45" xfId="17" applyNumberFormat="1" applyFont="1" applyFill="1" applyBorder="1" applyAlignment="1">
      <alignment horizontal="center" vertical="center"/>
    </xf>
    <xf numFmtId="3" fontId="14" fillId="0" borderId="45" xfId="18" applyNumberFormat="1" applyFont="1" applyFill="1" applyBorder="1" applyAlignment="1">
      <alignment horizontal="center" vertical="center"/>
    </xf>
    <xf numFmtId="0" fontId="14" fillId="0" borderId="45" xfId="18" applyFont="1" applyFill="1" applyBorder="1" applyAlignment="1">
      <alignment horizontal="center" vertical="center"/>
    </xf>
    <xf numFmtId="2" fontId="14" fillId="0" borderId="45" xfId="18" applyNumberFormat="1" applyFont="1" applyFill="1" applyBorder="1" applyAlignment="1">
      <alignment horizontal="center" vertical="center" wrapText="1"/>
    </xf>
    <xf numFmtId="165" fontId="19" fillId="0" borderId="6" xfId="2" applyFont="1" applyFill="1" applyBorder="1" applyAlignment="1">
      <alignment horizontal="center" vertical="center" wrapText="1"/>
    </xf>
    <xf numFmtId="1" fontId="0" fillId="0" borderId="6" xfId="0" applyNumberFormat="1" applyFill="1" applyBorder="1" applyAlignment="1">
      <alignment horizontal="center" vertical="center" wrapText="1"/>
    </xf>
    <xf numFmtId="3" fontId="14" fillId="0" borderId="6" xfId="18" applyNumberFormat="1" applyFont="1" applyFill="1" applyBorder="1" applyAlignment="1">
      <alignment horizontal="center" vertical="center"/>
    </xf>
    <xf numFmtId="2" fontId="14" fillId="0" borderId="6" xfId="18" applyNumberFormat="1" applyFont="1" applyFill="1" applyBorder="1" applyAlignment="1">
      <alignment horizontal="center" vertical="center" wrapText="1"/>
    </xf>
    <xf numFmtId="0" fontId="14" fillId="0" borderId="40" xfId="39" applyFont="1" applyFill="1" applyBorder="1" applyAlignment="1">
      <alignment horizontal="left" vertical="center" wrapText="1"/>
    </xf>
    <xf numFmtId="0" fontId="14" fillId="0" borderId="40" xfId="17" applyFont="1" applyFill="1" applyBorder="1" applyAlignment="1">
      <alignment horizontal="center" vertical="center"/>
    </xf>
    <xf numFmtId="2" fontId="14" fillId="0" borderId="40" xfId="18" applyNumberFormat="1" applyFont="1" applyFill="1" applyBorder="1" applyAlignment="1">
      <alignment horizontal="center" vertical="center" wrapText="1"/>
    </xf>
    <xf numFmtId="2" fontId="10" fillId="0" borderId="35" xfId="18" applyNumberFormat="1" applyFont="1" applyFill="1" applyBorder="1"/>
    <xf numFmtId="0" fontId="10" fillId="0" borderId="31" xfId="18" applyFont="1" applyFill="1" applyBorder="1"/>
    <xf numFmtId="168" fontId="10" fillId="0" borderId="40" xfId="5" applyNumberFormat="1" applyFont="1" applyFill="1" applyBorder="1" applyAlignment="1">
      <alignment horizontal="center" vertical="center" wrapText="1"/>
    </xf>
    <xf numFmtId="9" fontId="14" fillId="0" borderId="41" xfId="18" applyNumberFormat="1" applyFont="1" applyFill="1" applyBorder="1" applyAlignment="1">
      <alignment horizontal="center" vertical="center"/>
    </xf>
    <xf numFmtId="168" fontId="14" fillId="0" borderId="40" xfId="5" applyNumberFormat="1" applyFont="1" applyFill="1" applyBorder="1" applyAlignment="1">
      <alignment horizontal="center" vertical="center" wrapText="1"/>
    </xf>
    <xf numFmtId="2" fontId="11" fillId="0" borderId="0" xfId="4" applyNumberFormat="1" applyFont="1" applyFill="1" applyAlignment="1">
      <alignment horizontal="left"/>
    </xf>
    <xf numFmtId="0" fontId="26" fillId="0" borderId="27" xfId="45" applyFont="1" applyFill="1" applyBorder="1" applyAlignment="1">
      <alignment horizontal="center" vertical="center" wrapText="1"/>
    </xf>
    <xf numFmtId="0" fontId="26" fillId="0" borderId="49" xfId="45" applyFont="1" applyFill="1" applyBorder="1" applyAlignment="1">
      <alignment horizontal="left" vertical="center" wrapText="1"/>
    </xf>
    <xf numFmtId="0" fontId="26" fillId="0" borderId="49" xfId="45" applyFont="1" applyFill="1" applyBorder="1" applyAlignment="1">
      <alignment horizontal="center" vertical="center" wrapText="1"/>
    </xf>
    <xf numFmtId="3" fontId="26" fillId="0" borderId="49" xfId="45" applyNumberFormat="1" applyFont="1" applyFill="1" applyBorder="1" applyAlignment="1">
      <alignment horizontal="center" vertical="center" wrapText="1"/>
    </xf>
    <xf numFmtId="2" fontId="46" fillId="0" borderId="27" xfId="46" applyNumberFormat="1" applyFont="1" applyFill="1" applyBorder="1" applyAlignment="1">
      <alignment horizontal="center" vertical="center" wrapText="1"/>
    </xf>
    <xf numFmtId="49" fontId="26" fillId="0" borderId="6" xfId="45" applyNumberFormat="1" applyFont="1" applyFill="1" applyBorder="1" applyAlignment="1">
      <alignment horizontal="center" vertical="center" wrapText="1"/>
    </xf>
    <xf numFmtId="1" fontId="26" fillId="0" borderId="6" xfId="45" applyNumberFormat="1" applyFont="1" applyFill="1" applyBorder="1" applyAlignment="1">
      <alignment horizontal="center" vertical="center" wrapText="1"/>
    </xf>
    <xf numFmtId="0" fontId="29" fillId="0" borderId="6" xfId="0" applyFont="1" applyFill="1" applyBorder="1"/>
    <xf numFmtId="0" fontId="29" fillId="0" borderId="0" xfId="0" applyFont="1" applyFill="1"/>
    <xf numFmtId="1" fontId="29" fillId="0" borderId="0" xfId="0" applyNumberFormat="1" applyFont="1" applyFill="1"/>
    <xf numFmtId="9" fontId="26" fillId="0" borderId="40" xfId="0" applyNumberFormat="1" applyFont="1" applyFill="1" applyBorder="1" applyAlignment="1">
      <alignment horizontal="center" vertical="center" wrapText="1"/>
    </xf>
    <xf numFmtId="0" fontId="10" fillId="0" borderId="0" xfId="18" applyFont="1" applyFill="1"/>
    <xf numFmtId="0" fontId="3" fillId="0" borderId="0" xfId="0" applyFont="1" applyFill="1" applyAlignment="1">
      <alignment vertical="center"/>
    </xf>
    <xf numFmtId="0" fontId="51" fillId="0" borderId="0" xfId="0" applyFont="1" applyFill="1" applyAlignment="1">
      <alignment vertical="center"/>
    </xf>
    <xf numFmtId="0" fontId="8" fillId="0" borderId="23"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0" xfId="0" applyFont="1" applyFill="1" applyAlignment="1">
      <alignment horizontal="left" vertical="center" wrapText="1"/>
    </xf>
    <xf numFmtId="0" fontId="29" fillId="0" borderId="3" xfId="0" applyFont="1" applyFill="1" applyBorder="1" applyAlignment="1">
      <alignment horizontal="center"/>
    </xf>
    <xf numFmtId="0" fontId="29" fillId="0" borderId="4" xfId="0" applyFont="1" applyFill="1" applyBorder="1" applyAlignment="1">
      <alignment horizontal="center"/>
    </xf>
    <xf numFmtId="0" fontId="29" fillId="0" borderId="5" xfId="0" applyFont="1" applyFill="1" applyBorder="1" applyAlignment="1">
      <alignment horizontal="center"/>
    </xf>
    <xf numFmtId="165" fontId="10" fillId="0" borderId="3" xfId="11" applyFont="1" applyFill="1" applyBorder="1" applyAlignment="1">
      <alignment horizontal="center" vertical="center" wrapText="1"/>
    </xf>
    <xf numFmtId="165" fontId="10" fillId="0" borderId="5" xfId="11" applyFont="1" applyFill="1" applyBorder="1" applyAlignment="1">
      <alignment horizontal="center" vertical="center" wrapText="1"/>
    </xf>
    <xf numFmtId="165" fontId="11" fillId="0" borderId="3" xfId="11" applyFont="1" applyFill="1" applyBorder="1" applyAlignment="1">
      <alignment horizontal="center" vertical="center" wrapText="1"/>
    </xf>
    <xf numFmtId="165" fontId="11" fillId="0" borderId="5" xfId="11" applyFont="1" applyFill="1" applyBorder="1" applyAlignment="1">
      <alignment horizontal="center" vertical="center" wrapText="1"/>
    </xf>
    <xf numFmtId="0" fontId="11" fillId="0" borderId="34" xfId="3" applyFont="1" applyFill="1" applyBorder="1" applyAlignment="1">
      <alignment horizontal="left"/>
    </xf>
    <xf numFmtId="0" fontId="11" fillId="0" borderId="35" xfId="3" applyFont="1" applyFill="1" applyBorder="1" applyAlignment="1">
      <alignment horizontal="left"/>
    </xf>
    <xf numFmtId="0" fontId="11" fillId="0" borderId="22" xfId="3" applyFont="1" applyFill="1" applyBorder="1" applyAlignment="1">
      <alignment horizontal="left"/>
    </xf>
    <xf numFmtId="0" fontId="11" fillId="0" borderId="6" xfId="3" applyFont="1" applyFill="1" applyBorder="1" applyAlignment="1">
      <alignment horizontal="left"/>
    </xf>
    <xf numFmtId="0" fontId="11" fillId="0" borderId="23" xfId="3" applyFont="1" applyFill="1" applyBorder="1" applyAlignment="1">
      <alignment horizontal="left"/>
    </xf>
    <xf numFmtId="0" fontId="11" fillId="0" borderId="24" xfId="3" applyFont="1" applyFill="1" applyBorder="1" applyAlignment="1">
      <alignment horizontal="left"/>
    </xf>
    <xf numFmtId="0" fontId="11" fillId="0" borderId="32" xfId="3" applyFont="1" applyFill="1" applyBorder="1" applyAlignment="1">
      <alignment horizontal="left"/>
    </xf>
    <xf numFmtId="165" fontId="10" fillId="0" borderId="16" xfId="11" applyFont="1" applyFill="1" applyBorder="1" applyAlignment="1">
      <alignment horizontal="center" vertical="center" wrapText="1"/>
    </xf>
    <xf numFmtId="165" fontId="10" fillId="0" borderId="44" xfId="11" applyFont="1" applyFill="1" applyBorder="1" applyAlignment="1">
      <alignment horizontal="center" vertical="center" wrapText="1"/>
    </xf>
    <xf numFmtId="165" fontId="11" fillId="0" borderId="20" xfId="21" applyFont="1" applyFill="1" applyBorder="1" applyAlignment="1">
      <alignment horizontal="left"/>
    </xf>
    <xf numFmtId="165" fontId="11" fillId="0" borderId="21" xfId="21" applyFont="1" applyFill="1" applyBorder="1" applyAlignment="1">
      <alignment horizontal="left"/>
    </xf>
    <xf numFmtId="165" fontId="11" fillId="0" borderId="22" xfId="21" applyFont="1" applyFill="1" applyBorder="1" applyAlignment="1">
      <alignment horizontal="left"/>
    </xf>
    <xf numFmtId="165" fontId="10" fillId="0" borderId="6" xfId="11" applyFont="1" applyFill="1" applyBorder="1" applyAlignment="1">
      <alignment horizontal="center" vertical="center" wrapText="1"/>
    </xf>
    <xf numFmtId="0" fontId="11" fillId="0" borderId="34" xfId="19" applyFont="1" applyFill="1" applyBorder="1" applyAlignment="1">
      <alignment horizontal="left"/>
    </xf>
    <xf numFmtId="0" fontId="11" fillId="0" borderId="35" xfId="19" applyFont="1" applyFill="1" applyBorder="1" applyAlignment="1">
      <alignment horizontal="left"/>
    </xf>
    <xf numFmtId="0" fontId="11" fillId="0" borderId="31" xfId="19" applyFont="1" applyFill="1" applyBorder="1" applyAlignment="1">
      <alignment horizontal="left"/>
    </xf>
    <xf numFmtId="0" fontId="11" fillId="0" borderId="25"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38" xfId="0" applyFont="1" applyFill="1" applyBorder="1" applyAlignment="1">
      <alignment horizontal="left" vertical="center"/>
    </xf>
    <xf numFmtId="165" fontId="11" fillId="0" borderId="16" xfId="11" applyFont="1" applyFill="1" applyBorder="1" applyAlignment="1">
      <alignment horizontal="center" vertical="center" wrapText="1"/>
    </xf>
    <xf numFmtId="165" fontId="11" fillId="0" borderId="44" xfId="11" applyFont="1" applyFill="1" applyBorder="1" applyAlignment="1">
      <alignment horizontal="center" vertical="center" wrapText="1"/>
    </xf>
    <xf numFmtId="0" fontId="11" fillId="0" borderId="9" xfId="5" applyFont="1" applyFill="1" applyBorder="1" applyAlignment="1">
      <alignment horizontal="center" vertical="center" wrapText="1"/>
    </xf>
  </cellXfs>
  <cellStyles count="49">
    <cellStyle name="60% - akcent 1 4 2" xfId="19" xr:uid="{00000000-0005-0000-0000-000000000000}"/>
    <cellStyle name="Excel Built-in Normal 1 3" xfId="21" xr:uid="{00000000-0005-0000-0000-000001000000}"/>
    <cellStyle name="Excel Built-in Normal 1 4" xfId="7" xr:uid="{00000000-0005-0000-0000-000002000000}"/>
    <cellStyle name="Excel Built-in Normal 1 5" xfId="26" xr:uid="{00000000-0005-0000-0000-000003000000}"/>
    <cellStyle name="Excel Built-in Normal 3" xfId="39" xr:uid="{00000000-0005-0000-0000-000004000000}"/>
    <cellStyle name="Excel Built-in Normal 3 3" xfId="33" xr:uid="{00000000-0005-0000-0000-000005000000}"/>
    <cellStyle name="Excel Built-in Normal 4" xfId="2" xr:uid="{00000000-0005-0000-0000-000006000000}"/>
    <cellStyle name="Excel Built-in Normal 5" xfId="3" xr:uid="{00000000-0005-0000-0000-000007000000}"/>
    <cellStyle name="Excel Built-in Normal 5 2" xfId="25" xr:uid="{00000000-0005-0000-0000-000008000000}"/>
    <cellStyle name="Excel_BuiltIn_Comma 2" xfId="20" xr:uid="{00000000-0005-0000-0000-000009000000}"/>
    <cellStyle name="Excel_BuiltIn_Percent" xfId="9" xr:uid="{00000000-0005-0000-0000-00000A000000}"/>
    <cellStyle name="Excel_BuiltIn_Percent 1" xfId="16" xr:uid="{00000000-0005-0000-0000-00000B000000}"/>
    <cellStyle name="Excel_BuiltIn_Percent 2" xfId="29" xr:uid="{00000000-0005-0000-0000-00000C000000}"/>
    <cellStyle name="Normalny" xfId="0" builtinId="0"/>
    <cellStyle name="Normalny 10" xfId="10" xr:uid="{00000000-0005-0000-0000-00000E000000}"/>
    <cellStyle name="Normalny 12" xfId="38" xr:uid="{00000000-0005-0000-0000-00000F000000}"/>
    <cellStyle name="Normalny 14" xfId="48" xr:uid="{00000000-0005-0000-0000-000010000000}"/>
    <cellStyle name="Normalny 2" xfId="22" xr:uid="{00000000-0005-0000-0000-000011000000}"/>
    <cellStyle name="Normalny 2 2" xfId="31" xr:uid="{00000000-0005-0000-0000-000012000000}"/>
    <cellStyle name="Normalny 2 2 2 2" xfId="11" xr:uid="{00000000-0005-0000-0000-000013000000}"/>
    <cellStyle name="Normalny 2 2 2 3" xfId="27" xr:uid="{00000000-0005-0000-0000-000014000000}"/>
    <cellStyle name="Normalny 2 2 3" xfId="24" xr:uid="{00000000-0005-0000-0000-000015000000}"/>
    <cellStyle name="Normalny 2 3" xfId="47" xr:uid="{00000000-0005-0000-0000-000016000000}"/>
    <cellStyle name="Normalny 2 4" xfId="45" xr:uid="{00000000-0005-0000-0000-000017000000}"/>
    <cellStyle name="Normalny 2 6" xfId="6" xr:uid="{00000000-0005-0000-0000-000018000000}"/>
    <cellStyle name="Normalny 3 6" xfId="8" xr:uid="{00000000-0005-0000-0000-000019000000}"/>
    <cellStyle name="Normalny 4 5" xfId="46" xr:uid="{00000000-0005-0000-0000-00001A000000}"/>
    <cellStyle name="Normalny 5 3" xfId="40" xr:uid="{00000000-0005-0000-0000-00001B000000}"/>
    <cellStyle name="Normalny 6" xfId="18" xr:uid="{00000000-0005-0000-0000-00001C000000}"/>
    <cellStyle name="Normalny 7" xfId="12" xr:uid="{00000000-0005-0000-0000-00001D000000}"/>
    <cellStyle name="Normalny 7 2" xfId="14" xr:uid="{00000000-0005-0000-0000-00001E000000}"/>
    <cellStyle name="Normalny 9" xfId="4" xr:uid="{00000000-0005-0000-0000-00001F000000}"/>
    <cellStyle name="Normalny 9 2" xfId="41" xr:uid="{00000000-0005-0000-0000-000020000000}"/>
    <cellStyle name="Normalny_Arkusz1" xfId="5" xr:uid="{00000000-0005-0000-0000-000021000000}"/>
    <cellStyle name="Normalny_Arkusz1 2" xfId="17" xr:uid="{00000000-0005-0000-0000-000022000000}"/>
    <cellStyle name="Normalny_Arkusz1 2 2" xfId="34" xr:uid="{00000000-0005-0000-0000-000023000000}"/>
    <cellStyle name="Normalny_Arkusz1 3" xfId="15" xr:uid="{00000000-0005-0000-0000-000024000000}"/>
    <cellStyle name="Normalny_Arkusz1 4" xfId="28" xr:uid="{00000000-0005-0000-0000-000025000000}"/>
    <cellStyle name="Procentowy" xfId="23" builtinId="5"/>
    <cellStyle name="Procentowy 2" xfId="43" xr:uid="{00000000-0005-0000-0000-000027000000}"/>
    <cellStyle name="Procentowy 2 2 2" xfId="36" xr:uid="{00000000-0005-0000-0000-000028000000}"/>
    <cellStyle name="Procentowy 2 2 3" xfId="35" xr:uid="{00000000-0005-0000-0000-000029000000}"/>
    <cellStyle name="Procentowy 3 4" xfId="42" xr:uid="{00000000-0005-0000-0000-00002A000000}"/>
    <cellStyle name="Procentowy 4" xfId="44" xr:uid="{00000000-0005-0000-0000-00002B000000}"/>
    <cellStyle name="Procentowy 7" xfId="13" xr:uid="{00000000-0005-0000-0000-00002C000000}"/>
    <cellStyle name="Walutowy" xfId="1" builtinId="4"/>
    <cellStyle name="Walutowy 2 2 2" xfId="30" xr:uid="{00000000-0005-0000-0000-00002E000000}"/>
    <cellStyle name="Walutowy 3 2" xfId="37" xr:uid="{00000000-0005-0000-0000-00002F000000}"/>
    <cellStyle name="Walutowy 3 2 2 2" xfId="32" xr:uid="{00000000-0005-0000-0000-000030000000}"/>
  </cellStyles>
  <dxfs count="107">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lor rgb="FFFFFFFF"/>
      </font>
    </dxf>
    <dxf>
      <font>
        <b val="0"/>
        <condense val="0"/>
        <extend val="0"/>
        <color indexed="9"/>
      </font>
    </dxf>
    <dxf>
      <font>
        <b val="0"/>
        <color rgb="FFFFFFFF"/>
      </font>
    </dxf>
    <dxf>
      <font>
        <b val="0"/>
        <color rgb="FFFFFFFF"/>
      </font>
    </dxf>
    <dxf>
      <font>
        <b val="0"/>
        <condense val="0"/>
        <extend val="0"/>
        <color indexed="9"/>
      </font>
    </dxf>
    <dxf>
      <font>
        <b val="0"/>
        <color rgb="FFFFFFFF"/>
      </font>
    </dxf>
    <dxf>
      <font>
        <b val="0"/>
        <condense val="0"/>
        <extend val="0"/>
        <color indexed="9"/>
      </font>
    </dxf>
    <dxf>
      <font>
        <b val="0"/>
        <condense val="0"/>
        <extend val="0"/>
        <color indexed="9"/>
      </font>
    </dxf>
    <dxf>
      <font>
        <color rgb="FFFFFFFF"/>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lor rgb="FFFFFFFF"/>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lor rgb="FFFFFFFF"/>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sz val="11"/>
        <color indexed="27"/>
      </font>
    </dxf>
    <dxf>
      <font>
        <b val="0"/>
        <condense val="0"/>
        <extend val="0"/>
        <sz val="11"/>
        <color indexed="27"/>
      </font>
    </dxf>
    <dxf>
      <font>
        <b val="0"/>
        <i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i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ndense val="0"/>
        <extend val="0"/>
        <color indexed="9"/>
      </font>
    </dxf>
    <dxf>
      <font>
        <b val="0"/>
        <color rgb="FFFFFFFF"/>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P698"/>
  <sheetViews>
    <sheetView tabSelected="1" view="pageBreakPreview" topLeftCell="A671" zoomScale="60" zoomScaleNormal="70" workbookViewId="0">
      <selection activeCell="F5" sqref="F5"/>
    </sheetView>
    <sheetView tabSelected="1" zoomScale="60" zoomScaleNormal="60" zoomScaleSheetLayoutView="50" workbookViewId="1">
      <selection activeCell="G5" sqref="G5"/>
    </sheetView>
  </sheetViews>
  <sheetFormatPr defaultRowHeight="14.4"/>
  <cols>
    <col min="1" max="1" width="10.109375" style="42" customWidth="1"/>
    <col min="2" max="2" width="76.5546875" style="42" customWidth="1"/>
    <col min="3" max="3" width="11.33203125" style="42" customWidth="1"/>
    <col min="4" max="4" width="13.88671875" style="42" customWidth="1"/>
    <col min="5" max="5" width="11.44140625" style="42" customWidth="1"/>
    <col min="6" max="6" width="10.5546875" style="42" customWidth="1"/>
    <col min="7" max="8" width="13.88671875" style="42" customWidth="1"/>
    <col min="9" max="10" width="19.33203125" style="42" customWidth="1"/>
    <col min="11" max="11" width="9.6640625" style="42" customWidth="1"/>
    <col min="12" max="12" width="22.88671875" style="42" customWidth="1"/>
    <col min="13" max="13" width="23.44140625" style="42" customWidth="1"/>
    <col min="14" max="16384" width="8.88671875" style="42"/>
  </cols>
  <sheetData>
    <row r="1" spans="1:13" ht="21">
      <c r="B1" s="46" t="s">
        <v>295</v>
      </c>
      <c r="C1" s="47"/>
      <c r="D1" s="47"/>
      <c r="E1" s="47"/>
      <c r="F1" s="47"/>
      <c r="G1" s="47"/>
    </row>
    <row r="2" spans="1:13" ht="37.799999999999997" customHeight="1">
      <c r="B2" s="48" t="s">
        <v>286</v>
      </c>
      <c r="C2" s="47"/>
      <c r="D2" s="47"/>
      <c r="E2" s="47"/>
      <c r="F2" s="47"/>
      <c r="G2" s="47"/>
    </row>
    <row r="3" spans="1:13" ht="21.6" customHeight="1">
      <c r="B3" s="49"/>
      <c r="C3" s="47"/>
      <c r="D3" s="47"/>
      <c r="E3" s="47"/>
      <c r="F3" s="47"/>
      <c r="G3" s="47"/>
    </row>
    <row r="4" spans="1:13" ht="21.6" customHeight="1">
      <c r="B4" s="50" t="s">
        <v>247</v>
      </c>
      <c r="C4" s="47"/>
      <c r="D4" s="47"/>
      <c r="E4" s="47"/>
      <c r="F4" s="47"/>
      <c r="G4" s="47"/>
    </row>
    <row r="5" spans="1:13" ht="245.4" customHeight="1">
      <c r="B5" s="51" t="s">
        <v>260</v>
      </c>
      <c r="C5" s="47"/>
      <c r="D5" s="47"/>
      <c r="E5" s="47"/>
      <c r="F5" s="47"/>
      <c r="G5" s="47"/>
    </row>
    <row r="6" spans="1:13">
      <c r="B6" s="47"/>
      <c r="C6" s="47"/>
      <c r="D6" s="47"/>
      <c r="E6" s="47"/>
      <c r="F6" s="47"/>
      <c r="G6" s="47"/>
    </row>
    <row r="7" spans="1:13" ht="99" customHeight="1">
      <c r="B7" s="44" t="s">
        <v>219</v>
      </c>
      <c r="C7" s="47"/>
      <c r="D7" s="47"/>
      <c r="E7" s="47"/>
      <c r="F7" s="47"/>
      <c r="G7" s="47"/>
    </row>
    <row r="12" spans="1:13">
      <c r="B12" s="52" t="s">
        <v>19</v>
      </c>
    </row>
    <row r="13" spans="1:13">
      <c r="B13" s="52" t="s">
        <v>20</v>
      </c>
      <c r="C13" s="53"/>
      <c r="D13" s="53"/>
      <c r="E13" s="54"/>
      <c r="F13" s="53"/>
      <c r="G13" s="55"/>
      <c r="H13" s="53"/>
      <c r="I13" s="53"/>
      <c r="J13" s="53"/>
      <c r="K13" s="54"/>
      <c r="L13" s="54"/>
    </row>
    <row r="14" spans="1:13">
      <c r="B14" s="52" t="s">
        <v>21</v>
      </c>
      <c r="C14" s="53"/>
      <c r="D14" s="53"/>
      <c r="E14" s="54"/>
      <c r="F14" s="53"/>
      <c r="G14" s="55"/>
      <c r="H14" s="53"/>
      <c r="I14" s="53"/>
      <c r="J14" s="53"/>
      <c r="K14" s="54"/>
      <c r="L14" s="54"/>
    </row>
    <row r="15" spans="1:13" ht="41.4">
      <c r="A15" s="56" t="s">
        <v>2</v>
      </c>
      <c r="B15" s="57" t="s">
        <v>3</v>
      </c>
      <c r="C15" s="57" t="s">
        <v>4</v>
      </c>
      <c r="D15" s="57" t="s">
        <v>5</v>
      </c>
      <c r="E15" s="57" t="s">
        <v>6</v>
      </c>
      <c r="F15" s="58" t="s">
        <v>7</v>
      </c>
      <c r="G15" s="29" t="s">
        <v>8</v>
      </c>
      <c r="H15" s="26" t="s">
        <v>9</v>
      </c>
      <c r="I15" s="26" t="s">
        <v>10</v>
      </c>
      <c r="J15" s="26" t="s">
        <v>11</v>
      </c>
      <c r="K15" s="26" t="s">
        <v>12</v>
      </c>
      <c r="L15" s="26" t="s">
        <v>13</v>
      </c>
      <c r="M15" s="27" t="s">
        <v>18</v>
      </c>
    </row>
    <row r="16" spans="1:13" ht="27.6">
      <c r="A16" s="59">
        <v>1</v>
      </c>
      <c r="B16" s="60" t="s">
        <v>290</v>
      </c>
      <c r="C16" s="61" t="s">
        <v>106</v>
      </c>
      <c r="D16" s="62">
        <v>100</v>
      </c>
      <c r="E16" s="63">
        <v>1</v>
      </c>
      <c r="F16" s="64">
        <f>CEILING(D16/E16,1)</f>
        <v>100</v>
      </c>
      <c r="G16" s="65"/>
      <c r="H16" s="66">
        <f t="shared" ref="H16" si="0">G16*K16+G16</f>
        <v>0</v>
      </c>
      <c r="I16" s="66">
        <f t="shared" ref="I16" si="1">ROUND(F16*G16,2)</f>
        <v>0</v>
      </c>
      <c r="J16" s="66">
        <f t="shared" ref="J16" si="2">ROUND(F16*H16,2)</f>
        <v>0</v>
      </c>
      <c r="K16" s="67"/>
      <c r="L16" s="68"/>
      <c r="M16" s="28"/>
    </row>
    <row r="17" spans="1:13">
      <c r="A17" s="69" t="s">
        <v>16</v>
      </c>
      <c r="B17" s="70"/>
      <c r="C17" s="70"/>
      <c r="D17" s="70"/>
      <c r="E17" s="70"/>
      <c r="F17" s="70"/>
      <c r="G17" s="71"/>
      <c r="H17" s="72"/>
      <c r="I17" s="9">
        <f>SUM(I16)</f>
        <v>0</v>
      </c>
      <c r="J17" s="9">
        <f>SUM(J16)</f>
        <v>0</v>
      </c>
      <c r="K17" s="54"/>
      <c r="L17" s="54"/>
    </row>
    <row r="18" spans="1:13">
      <c r="A18" s="53"/>
      <c r="B18" s="53"/>
      <c r="C18" s="54"/>
      <c r="D18" s="54"/>
      <c r="E18" s="54"/>
      <c r="F18" s="53"/>
      <c r="G18" s="55"/>
      <c r="H18" s="73"/>
      <c r="I18" s="74" t="s">
        <v>17</v>
      </c>
      <c r="J18" s="75">
        <f>J17-I17</f>
        <v>0</v>
      </c>
      <c r="K18" s="54"/>
      <c r="L18" s="54"/>
    </row>
    <row r="19" spans="1:13" ht="15.6">
      <c r="B19" s="76"/>
    </row>
    <row r="22" spans="1:13">
      <c r="B22" s="52" t="s">
        <v>214</v>
      </c>
      <c r="C22" s="53"/>
      <c r="D22" s="53"/>
      <c r="E22" s="53"/>
      <c r="F22" s="53"/>
      <c r="G22" s="53"/>
      <c r="H22" s="53"/>
      <c r="I22" s="53"/>
      <c r="J22" s="53"/>
      <c r="K22" s="54"/>
      <c r="L22" s="54"/>
    </row>
    <row r="23" spans="1:13">
      <c r="B23" s="52" t="s">
        <v>24</v>
      </c>
      <c r="C23" s="53"/>
      <c r="D23" s="53"/>
      <c r="E23" s="53"/>
      <c r="F23" s="53"/>
      <c r="G23" s="53"/>
      <c r="H23" s="53"/>
      <c r="I23" s="53"/>
      <c r="J23" s="53"/>
      <c r="K23" s="54"/>
      <c r="L23" s="54"/>
    </row>
    <row r="24" spans="1:13">
      <c r="B24" s="52" t="s">
        <v>25</v>
      </c>
      <c r="C24" s="53"/>
      <c r="D24" s="53"/>
      <c r="E24" s="53"/>
      <c r="F24" s="53"/>
      <c r="G24" s="53"/>
      <c r="H24" s="53"/>
      <c r="I24" s="53"/>
      <c r="J24" s="53"/>
      <c r="K24" s="54"/>
      <c r="L24" s="54"/>
    </row>
    <row r="25" spans="1:13" ht="41.4">
      <c r="A25" s="56" t="s">
        <v>2</v>
      </c>
      <c r="B25" s="56" t="s">
        <v>3</v>
      </c>
      <c r="C25" s="77" t="s">
        <v>4</v>
      </c>
      <c r="D25" s="56" t="s">
        <v>5</v>
      </c>
      <c r="E25" s="56" t="s">
        <v>6</v>
      </c>
      <c r="F25" s="56" t="s">
        <v>7</v>
      </c>
      <c r="G25" s="56" t="s">
        <v>8</v>
      </c>
      <c r="H25" s="56" t="s">
        <v>9</v>
      </c>
      <c r="I25" s="56" t="s">
        <v>10</v>
      </c>
      <c r="J25" s="56" t="s">
        <v>11</v>
      </c>
      <c r="K25" s="78" t="s">
        <v>12</v>
      </c>
      <c r="L25" s="79" t="s">
        <v>13</v>
      </c>
      <c r="M25" s="27" t="s">
        <v>18</v>
      </c>
    </row>
    <row r="26" spans="1:13" ht="96.6">
      <c r="A26" s="80">
        <v>1</v>
      </c>
      <c r="B26" s="60" t="s">
        <v>26</v>
      </c>
      <c r="C26" s="81" t="s">
        <v>14</v>
      </c>
      <c r="D26" s="82">
        <v>4000</v>
      </c>
      <c r="E26" s="83">
        <v>100</v>
      </c>
      <c r="F26" s="64">
        <f>CEILING(D26/E26,1)</f>
        <v>40</v>
      </c>
      <c r="G26" s="84"/>
      <c r="H26" s="66">
        <f t="shared" ref="H26" si="3">G26*K26+G26</f>
        <v>0</v>
      </c>
      <c r="I26" s="66">
        <f t="shared" ref="I26" si="4">ROUND(F26*G26,2)</f>
        <v>0</v>
      </c>
      <c r="J26" s="66">
        <f t="shared" ref="J26" si="5">ROUND(F26*H26,2)</f>
        <v>0</v>
      </c>
      <c r="K26" s="67"/>
      <c r="L26" s="85"/>
      <c r="M26" s="28"/>
    </row>
    <row r="27" spans="1:13">
      <c r="A27" s="69" t="s">
        <v>16</v>
      </c>
      <c r="B27" s="70"/>
      <c r="C27" s="86"/>
      <c r="D27" s="70"/>
      <c r="E27" s="70"/>
      <c r="F27" s="70"/>
      <c r="G27" s="70"/>
      <c r="H27" s="87"/>
      <c r="I27" s="10">
        <f>SUM(I26)</f>
        <v>0</v>
      </c>
      <c r="J27" s="10">
        <f>SUM(J26)</f>
        <v>0</v>
      </c>
      <c r="K27" s="54"/>
      <c r="L27" s="54"/>
    </row>
    <row r="28" spans="1:13">
      <c r="A28" s="53"/>
      <c r="B28" s="53"/>
      <c r="C28" s="53"/>
      <c r="D28" s="53"/>
      <c r="E28" s="53"/>
      <c r="F28" s="53"/>
      <c r="G28" s="53"/>
      <c r="H28" s="53"/>
      <c r="I28" s="88" t="s">
        <v>17</v>
      </c>
      <c r="J28" s="89">
        <f>J27-I27</f>
        <v>0</v>
      </c>
      <c r="K28" s="54"/>
      <c r="L28" s="54"/>
    </row>
    <row r="29" spans="1:13">
      <c r="A29" s="53"/>
      <c r="B29" s="53"/>
      <c r="C29" s="53"/>
      <c r="D29" s="53"/>
      <c r="E29" s="53"/>
      <c r="F29" s="53"/>
      <c r="G29" s="53"/>
      <c r="H29" s="53"/>
      <c r="I29" s="90"/>
      <c r="J29" s="91"/>
      <c r="K29" s="54"/>
      <c r="L29" s="54"/>
    </row>
    <row r="30" spans="1:13">
      <c r="A30" s="53"/>
      <c r="B30" s="53"/>
      <c r="C30" s="53"/>
      <c r="D30" s="53"/>
      <c r="E30" s="53"/>
      <c r="F30" s="53"/>
      <c r="G30" s="53"/>
      <c r="H30" s="53"/>
      <c r="I30" s="90"/>
      <c r="J30" s="91"/>
      <c r="K30" s="54"/>
      <c r="L30" s="54"/>
    </row>
    <row r="32" spans="1:13">
      <c r="A32" s="92"/>
      <c r="B32" s="52" t="s">
        <v>22</v>
      </c>
      <c r="C32" s="92"/>
      <c r="D32" s="92"/>
      <c r="E32" s="92"/>
      <c r="F32" s="92"/>
      <c r="G32" s="92"/>
      <c r="H32" s="92"/>
      <c r="I32" s="92"/>
      <c r="J32" s="92"/>
      <c r="K32" s="92"/>
      <c r="L32" s="92"/>
    </row>
    <row r="33" spans="1:13">
      <c r="A33" s="92"/>
      <c r="B33" s="52" t="s">
        <v>29</v>
      </c>
      <c r="C33" s="92"/>
      <c r="D33" s="92"/>
      <c r="E33" s="92"/>
      <c r="F33" s="92"/>
      <c r="G33" s="92"/>
      <c r="H33" s="92"/>
      <c r="I33" s="92"/>
      <c r="J33" s="92"/>
      <c r="K33" s="92"/>
      <c r="L33" s="92"/>
    </row>
    <row r="34" spans="1:13">
      <c r="A34" s="92"/>
      <c r="B34" s="52" t="s">
        <v>30</v>
      </c>
      <c r="C34" s="92"/>
      <c r="D34" s="92"/>
      <c r="E34" s="92"/>
      <c r="F34" s="92"/>
      <c r="G34" s="92"/>
      <c r="H34" s="92"/>
      <c r="I34" s="92"/>
      <c r="J34" s="92"/>
      <c r="K34" s="92"/>
      <c r="L34" s="92"/>
    </row>
    <row r="35" spans="1:13" ht="41.4">
      <c r="A35" s="57" t="s">
        <v>2</v>
      </c>
      <c r="B35" s="93" t="s">
        <v>3</v>
      </c>
      <c r="C35" s="57" t="s">
        <v>4</v>
      </c>
      <c r="D35" s="57" t="s">
        <v>5</v>
      </c>
      <c r="E35" s="57" t="s">
        <v>6</v>
      </c>
      <c r="F35" s="58" t="s">
        <v>7</v>
      </c>
      <c r="G35" s="29" t="s">
        <v>8</v>
      </c>
      <c r="H35" s="26" t="s">
        <v>9</v>
      </c>
      <c r="I35" s="26" t="s">
        <v>10</v>
      </c>
      <c r="J35" s="26" t="s">
        <v>11</v>
      </c>
      <c r="K35" s="26" t="s">
        <v>12</v>
      </c>
      <c r="L35" s="26" t="s">
        <v>13</v>
      </c>
      <c r="M35" s="27" t="s">
        <v>18</v>
      </c>
    </row>
    <row r="36" spans="1:13" ht="118.2" customHeight="1">
      <c r="A36" s="94">
        <v>1</v>
      </c>
      <c r="B36" s="95" t="s">
        <v>273</v>
      </c>
      <c r="C36" s="96" t="s">
        <v>14</v>
      </c>
      <c r="D36" s="94">
        <v>70000</v>
      </c>
      <c r="E36" s="94">
        <v>1</v>
      </c>
      <c r="F36" s="64">
        <f>CEILING(D36/E36,1)</f>
        <v>70000</v>
      </c>
      <c r="G36" s="65"/>
      <c r="H36" s="66">
        <f t="shared" ref="H36" si="6">G36*K36+G36</f>
        <v>0</v>
      </c>
      <c r="I36" s="66">
        <f t="shared" ref="I36:I37" si="7">ROUND(F36*G36,2)</f>
        <v>0</v>
      </c>
      <c r="J36" s="66">
        <f t="shared" ref="J36" si="8">ROUND(F36*H36,2)</f>
        <v>0</v>
      </c>
      <c r="K36" s="67"/>
      <c r="L36" s="97" t="s">
        <v>15</v>
      </c>
      <c r="M36" s="27"/>
    </row>
    <row r="37" spans="1:13" ht="252" customHeight="1">
      <c r="A37" s="80">
        <v>2</v>
      </c>
      <c r="B37" s="60" t="s">
        <v>291</v>
      </c>
      <c r="C37" s="81" t="s">
        <v>14</v>
      </c>
      <c r="D37" s="82">
        <v>29000</v>
      </c>
      <c r="E37" s="83">
        <v>1</v>
      </c>
      <c r="F37" s="64">
        <f>CEILING(D37/E37,1)</f>
        <v>29000</v>
      </c>
      <c r="G37" s="65"/>
      <c r="H37" s="66">
        <f t="shared" ref="H37" si="9">G37*K37+G37</f>
        <v>0</v>
      </c>
      <c r="I37" s="66">
        <f t="shared" si="7"/>
        <v>0</v>
      </c>
      <c r="J37" s="66">
        <f t="shared" ref="J37" si="10">ROUND(F37*H37,2)</f>
        <v>0</v>
      </c>
      <c r="K37" s="98"/>
      <c r="L37" s="97" t="s">
        <v>15</v>
      </c>
      <c r="M37" s="28"/>
    </row>
    <row r="38" spans="1:13">
      <c r="A38" s="99" t="s">
        <v>16</v>
      </c>
      <c r="B38" s="100"/>
      <c r="C38" s="100"/>
      <c r="D38" s="100"/>
      <c r="E38" s="100"/>
      <c r="F38" s="100"/>
      <c r="G38" s="101"/>
      <c r="H38" s="102"/>
      <c r="I38" s="10">
        <f>SUM(I36:I37)</f>
        <v>0</v>
      </c>
      <c r="J38" s="10">
        <f>SUM(J36:J37)</f>
        <v>0</v>
      </c>
      <c r="K38" s="92"/>
      <c r="L38" s="92"/>
    </row>
    <row r="39" spans="1:13">
      <c r="A39" s="103"/>
      <c r="B39" s="103"/>
      <c r="C39" s="103"/>
      <c r="D39" s="103"/>
      <c r="E39" s="103"/>
      <c r="F39" s="103"/>
      <c r="G39" s="103"/>
      <c r="H39" s="103"/>
      <c r="I39" s="104" t="s">
        <v>17</v>
      </c>
      <c r="J39" s="89">
        <f>J38-I38</f>
        <v>0</v>
      </c>
      <c r="K39" s="92"/>
      <c r="L39" s="92"/>
    </row>
    <row r="40" spans="1:13">
      <c r="I40" s="105"/>
    </row>
    <row r="41" spans="1:13">
      <c r="A41" s="106" t="s">
        <v>220</v>
      </c>
      <c r="B41" s="107"/>
      <c r="C41" s="107"/>
      <c r="D41" s="107"/>
      <c r="E41" s="54"/>
    </row>
    <row r="42" spans="1:13" ht="41.4">
      <c r="A42" s="108" t="s">
        <v>221</v>
      </c>
      <c r="B42" s="108" t="s">
        <v>222</v>
      </c>
      <c r="C42" s="109" t="s">
        <v>223</v>
      </c>
      <c r="D42" s="633" t="s">
        <v>224</v>
      </c>
      <c r="E42" s="634"/>
    </row>
    <row r="43" spans="1:13">
      <c r="A43" s="110"/>
      <c r="B43" s="110"/>
      <c r="C43" s="111"/>
      <c r="D43" s="647"/>
      <c r="E43" s="647"/>
    </row>
    <row r="44" spans="1:13">
      <c r="A44" s="110"/>
      <c r="B44" s="110"/>
      <c r="C44" s="111"/>
      <c r="D44" s="647"/>
      <c r="E44" s="647"/>
    </row>
    <row r="45" spans="1:13">
      <c r="A45" s="110"/>
      <c r="B45" s="110"/>
      <c r="C45" s="111"/>
      <c r="D45" s="647"/>
      <c r="E45" s="647"/>
    </row>
    <row r="49" spans="1:13">
      <c r="A49" s="112"/>
      <c r="B49" s="52" t="s">
        <v>27</v>
      </c>
      <c r="C49" s="112"/>
      <c r="D49" s="112"/>
      <c r="E49" s="112"/>
      <c r="F49" s="112"/>
      <c r="G49" s="112"/>
      <c r="H49" s="112"/>
      <c r="I49" s="112"/>
      <c r="J49" s="113"/>
      <c r="K49" s="113"/>
      <c r="L49" s="113"/>
    </row>
    <row r="50" spans="1:13">
      <c r="A50" s="112"/>
      <c r="B50" s="114" t="s">
        <v>31</v>
      </c>
      <c r="C50" s="112"/>
      <c r="D50" s="112"/>
      <c r="E50" s="112"/>
      <c r="F50" s="112"/>
      <c r="G50" s="112"/>
      <c r="H50" s="112"/>
      <c r="I50" s="112"/>
      <c r="J50" s="113"/>
      <c r="K50" s="113"/>
      <c r="L50" s="113"/>
    </row>
    <row r="51" spans="1:13">
      <c r="A51" s="112"/>
      <c r="B51" s="114" t="s">
        <v>32</v>
      </c>
      <c r="C51" s="112"/>
      <c r="D51" s="112"/>
      <c r="E51" s="112"/>
      <c r="F51" s="112"/>
      <c r="G51" s="112"/>
      <c r="H51" s="112"/>
      <c r="I51" s="112"/>
      <c r="J51" s="113"/>
      <c r="K51" s="113"/>
      <c r="L51" s="113"/>
    </row>
    <row r="52" spans="1:13" ht="41.4">
      <c r="A52" s="57" t="s">
        <v>2</v>
      </c>
      <c r="B52" s="57" t="s">
        <v>3</v>
      </c>
      <c r="C52" s="57" t="s">
        <v>4</v>
      </c>
      <c r="D52" s="57" t="s">
        <v>5</v>
      </c>
      <c r="E52" s="57" t="s">
        <v>6</v>
      </c>
      <c r="F52" s="57" t="s">
        <v>7</v>
      </c>
      <c r="G52" s="115" t="s">
        <v>8</v>
      </c>
      <c r="H52" s="26" t="s">
        <v>9</v>
      </c>
      <c r="I52" s="26" t="s">
        <v>10</v>
      </c>
      <c r="J52" s="26" t="s">
        <v>11</v>
      </c>
      <c r="K52" s="26" t="s">
        <v>12</v>
      </c>
      <c r="L52" s="26" t="s">
        <v>13</v>
      </c>
      <c r="M52" s="27" t="s">
        <v>18</v>
      </c>
    </row>
    <row r="53" spans="1:13" ht="82.8">
      <c r="A53" s="116">
        <v>1</v>
      </c>
      <c r="B53" s="117" t="s">
        <v>282</v>
      </c>
      <c r="C53" s="118" t="s">
        <v>14</v>
      </c>
      <c r="D53" s="119">
        <v>250</v>
      </c>
      <c r="E53" s="116">
        <v>1</v>
      </c>
      <c r="F53" s="64">
        <f>CEILING(D53/E53,1)</f>
        <v>250</v>
      </c>
      <c r="G53" s="120"/>
      <c r="H53" s="66">
        <f t="shared" ref="H53" si="11">G53*K53+G53</f>
        <v>0</v>
      </c>
      <c r="I53" s="66">
        <f t="shared" ref="I53" si="12">ROUND(F53*G53,2)</f>
        <v>0</v>
      </c>
      <c r="J53" s="66">
        <f t="shared" ref="J53" si="13">ROUND(F53*H53,2)</f>
        <v>0</v>
      </c>
      <c r="K53" s="121"/>
      <c r="L53" s="122"/>
      <c r="M53" s="28"/>
    </row>
    <row r="54" spans="1:13">
      <c r="A54" s="99" t="s">
        <v>16</v>
      </c>
      <c r="B54" s="100"/>
      <c r="C54" s="100"/>
      <c r="D54" s="100"/>
      <c r="E54" s="100"/>
      <c r="F54" s="100"/>
      <c r="G54" s="101"/>
      <c r="H54" s="102"/>
      <c r="I54" s="10">
        <f>SUM(I53)</f>
        <v>0</v>
      </c>
      <c r="J54" s="11">
        <f>SUM(J53)</f>
        <v>0</v>
      </c>
      <c r="K54" s="113"/>
      <c r="L54" s="113"/>
    </row>
    <row r="55" spans="1:13">
      <c r="A55" s="112"/>
      <c r="B55" s="112"/>
      <c r="C55" s="112"/>
      <c r="D55" s="112"/>
      <c r="E55" s="112"/>
      <c r="F55" s="112"/>
      <c r="G55" s="123"/>
      <c r="H55" s="112"/>
      <c r="I55" s="104" t="s">
        <v>17</v>
      </c>
      <c r="J55" s="89">
        <f>J54-I54</f>
        <v>0</v>
      </c>
      <c r="K55" s="112"/>
      <c r="L55" s="112"/>
    </row>
    <row r="56" spans="1:13">
      <c r="A56" s="112"/>
      <c r="B56" s="112"/>
      <c r="C56" s="112"/>
      <c r="D56" s="112"/>
      <c r="E56" s="112"/>
      <c r="F56" s="112"/>
      <c r="G56" s="123"/>
      <c r="H56" s="112"/>
      <c r="I56" s="112"/>
      <c r="J56" s="112"/>
      <c r="K56" s="112"/>
      <c r="L56" s="112"/>
    </row>
    <row r="57" spans="1:13">
      <c r="A57" s="124"/>
      <c r="B57" s="124"/>
      <c r="C57" s="124"/>
      <c r="D57" s="124"/>
      <c r="E57" s="124"/>
      <c r="F57" s="124"/>
      <c r="G57" s="124"/>
      <c r="H57" s="124"/>
      <c r="I57" s="124"/>
      <c r="J57" s="124"/>
      <c r="K57" s="124"/>
      <c r="L57" s="124"/>
    </row>
    <row r="59" spans="1:13">
      <c r="A59" s="113"/>
      <c r="B59" s="125" t="s">
        <v>23</v>
      </c>
      <c r="C59" s="113"/>
      <c r="D59" s="113"/>
      <c r="E59" s="113"/>
      <c r="F59" s="113"/>
      <c r="G59" s="113"/>
      <c r="H59" s="113"/>
      <c r="I59" s="113"/>
      <c r="J59" s="113"/>
      <c r="K59" s="113"/>
      <c r="L59" s="113"/>
    </row>
    <row r="60" spans="1:13">
      <c r="A60" s="113"/>
      <c r="B60" s="125" t="s">
        <v>31</v>
      </c>
      <c r="C60" s="113"/>
      <c r="D60" s="113"/>
      <c r="E60" s="113"/>
      <c r="F60" s="113"/>
      <c r="G60" s="113"/>
      <c r="H60" s="113"/>
      <c r="I60" s="113"/>
      <c r="J60" s="113"/>
      <c r="K60" s="113"/>
      <c r="L60" s="113"/>
    </row>
    <row r="61" spans="1:13">
      <c r="A61" s="113"/>
      <c r="B61" s="125" t="s">
        <v>32</v>
      </c>
      <c r="C61" s="113"/>
      <c r="D61" s="113"/>
      <c r="E61" s="113"/>
      <c r="F61" s="113"/>
      <c r="G61" s="113"/>
      <c r="H61" s="113"/>
      <c r="I61" s="113"/>
      <c r="J61" s="113"/>
      <c r="K61" s="113"/>
      <c r="L61" s="113"/>
    </row>
    <row r="62" spans="1:13" ht="41.4">
      <c r="A62" s="57" t="s">
        <v>2</v>
      </c>
      <c r="B62" s="57" t="s">
        <v>3</v>
      </c>
      <c r="C62" s="57" t="s">
        <v>4</v>
      </c>
      <c r="D62" s="57" t="s">
        <v>5</v>
      </c>
      <c r="E62" s="57" t="s">
        <v>6</v>
      </c>
      <c r="F62" s="57" t="s">
        <v>7</v>
      </c>
      <c r="G62" s="115" t="s">
        <v>8</v>
      </c>
      <c r="H62" s="26" t="s">
        <v>9</v>
      </c>
      <c r="I62" s="26" t="s">
        <v>10</v>
      </c>
      <c r="J62" s="26" t="s">
        <v>11</v>
      </c>
      <c r="K62" s="26" t="s">
        <v>12</v>
      </c>
      <c r="L62" s="26" t="s">
        <v>13</v>
      </c>
      <c r="M62" s="27" t="s">
        <v>18</v>
      </c>
    </row>
    <row r="63" spans="1:13">
      <c r="A63" s="116">
        <v>1</v>
      </c>
      <c r="B63" s="117" t="s">
        <v>34</v>
      </c>
      <c r="C63" s="118" t="s">
        <v>14</v>
      </c>
      <c r="D63" s="119">
        <v>2000</v>
      </c>
      <c r="E63" s="116">
        <v>50</v>
      </c>
      <c r="F63" s="64">
        <f>CEILING(D63/E63,1)</f>
        <v>40</v>
      </c>
      <c r="G63" s="120"/>
      <c r="H63" s="66">
        <f t="shared" ref="H63" si="14">G63*K63+G63</f>
        <v>0</v>
      </c>
      <c r="I63" s="66">
        <f t="shared" ref="I63" si="15">ROUND(F63*G63,2)</f>
        <v>0</v>
      </c>
      <c r="J63" s="66">
        <f t="shared" ref="J63" si="16">ROUND(F63*H63,2)</f>
        <v>0</v>
      </c>
      <c r="K63" s="126"/>
      <c r="L63" s="127"/>
      <c r="M63" s="28"/>
    </row>
    <row r="64" spans="1:13">
      <c r="A64" s="99" t="s">
        <v>16</v>
      </c>
      <c r="B64" s="100"/>
      <c r="C64" s="100"/>
      <c r="D64" s="100"/>
      <c r="E64" s="100"/>
      <c r="F64" s="100"/>
      <c r="G64" s="101"/>
      <c r="H64" s="102"/>
      <c r="I64" s="10">
        <f>SUM(I63)</f>
        <v>0</v>
      </c>
      <c r="J64" s="10">
        <f>SUM(J63)</f>
        <v>0</v>
      </c>
      <c r="K64" s="113"/>
      <c r="L64" s="113"/>
    </row>
    <row r="65" spans="1:13">
      <c r="A65" s="112"/>
      <c r="B65" s="112"/>
      <c r="C65" s="112"/>
      <c r="D65" s="112"/>
      <c r="E65" s="112"/>
      <c r="F65" s="112"/>
      <c r="G65" s="123"/>
      <c r="H65" s="112"/>
      <c r="I65" s="104" t="s">
        <v>17</v>
      </c>
      <c r="J65" s="89">
        <f>J64-I64</f>
        <v>0</v>
      </c>
      <c r="K65" s="112"/>
      <c r="L65" s="112"/>
    </row>
    <row r="66" spans="1:13">
      <c r="A66" s="112"/>
      <c r="B66" s="112"/>
      <c r="C66" s="112"/>
      <c r="D66" s="112"/>
      <c r="E66" s="112"/>
      <c r="F66" s="112"/>
      <c r="G66" s="123"/>
      <c r="H66" s="112"/>
      <c r="I66" s="112"/>
      <c r="J66" s="112"/>
      <c r="K66" s="112"/>
      <c r="L66" s="112"/>
    </row>
    <row r="67" spans="1:13" ht="15.6">
      <c r="B67" s="76"/>
    </row>
    <row r="69" spans="1:13">
      <c r="B69" s="125" t="s">
        <v>35</v>
      </c>
    </row>
    <row r="70" spans="1:13">
      <c r="A70" s="112"/>
      <c r="B70" s="114" t="s">
        <v>0</v>
      </c>
      <c r="C70" s="112"/>
      <c r="D70" s="112"/>
      <c r="E70" s="112"/>
      <c r="F70" s="112"/>
      <c r="G70" s="123"/>
      <c r="H70" s="112"/>
      <c r="I70" s="112"/>
      <c r="J70" s="112"/>
      <c r="K70" s="112"/>
      <c r="L70" s="112"/>
    </row>
    <row r="71" spans="1:13">
      <c r="A71" s="112"/>
      <c r="B71" s="114" t="s">
        <v>1</v>
      </c>
      <c r="C71" s="114"/>
      <c r="D71" s="112"/>
      <c r="E71" s="112"/>
      <c r="F71" s="112"/>
      <c r="G71" s="123"/>
      <c r="H71" s="112"/>
      <c r="I71" s="112"/>
      <c r="J71" s="112"/>
      <c r="K71" s="112"/>
      <c r="L71" s="112"/>
    </row>
    <row r="72" spans="1:13" ht="41.4">
      <c r="A72" s="57" t="s">
        <v>2</v>
      </c>
      <c r="B72" s="57" t="s">
        <v>3</v>
      </c>
      <c r="C72" s="57" t="s">
        <v>4</v>
      </c>
      <c r="D72" s="57" t="s">
        <v>5</v>
      </c>
      <c r="E72" s="57" t="s">
        <v>6</v>
      </c>
      <c r="F72" s="57" t="s">
        <v>7</v>
      </c>
      <c r="G72" s="115" t="s">
        <v>8</v>
      </c>
      <c r="H72" s="26" t="s">
        <v>9</v>
      </c>
      <c r="I72" s="26" t="s">
        <v>10</v>
      </c>
      <c r="J72" s="26" t="s">
        <v>11</v>
      </c>
      <c r="K72" s="128" t="s">
        <v>12</v>
      </c>
      <c r="L72" s="26" t="s">
        <v>13</v>
      </c>
      <c r="M72" s="27" t="s">
        <v>18</v>
      </c>
    </row>
    <row r="73" spans="1:13" ht="96.6">
      <c r="A73" s="80">
        <v>1</v>
      </c>
      <c r="B73" s="60" t="s">
        <v>38</v>
      </c>
      <c r="C73" s="129" t="s">
        <v>14</v>
      </c>
      <c r="D73" s="130">
        <v>400</v>
      </c>
      <c r="E73" s="131">
        <v>1</v>
      </c>
      <c r="F73" s="64">
        <f>CEILING(D73/E73,1)</f>
        <v>400</v>
      </c>
      <c r="G73" s="84"/>
      <c r="H73" s="66">
        <f t="shared" ref="H73" si="17">G73*K73+G73</f>
        <v>0</v>
      </c>
      <c r="I73" s="66">
        <f t="shared" ref="I73" si="18">ROUND(F73*G73,2)</f>
        <v>0</v>
      </c>
      <c r="J73" s="66">
        <f t="shared" ref="J73" si="19">ROUND(F73*H73,2)</f>
        <v>0</v>
      </c>
      <c r="K73" s="132"/>
      <c r="L73" s="85"/>
      <c r="M73" s="28"/>
    </row>
    <row r="74" spans="1:13">
      <c r="A74" s="99" t="s">
        <v>16</v>
      </c>
      <c r="B74" s="100"/>
      <c r="C74" s="100"/>
      <c r="D74" s="100"/>
      <c r="E74" s="100"/>
      <c r="F74" s="100"/>
      <c r="G74" s="101"/>
      <c r="H74" s="102"/>
      <c r="I74" s="10">
        <f>SUM(I73)</f>
        <v>0</v>
      </c>
      <c r="J74" s="10">
        <f>SUM(J73)</f>
        <v>0</v>
      </c>
      <c r="K74" s="112"/>
      <c r="L74" s="112"/>
    </row>
    <row r="75" spans="1:13">
      <c r="A75" s="112"/>
      <c r="B75" s="112"/>
      <c r="C75" s="112"/>
      <c r="D75" s="112"/>
      <c r="E75" s="112"/>
      <c r="F75" s="112"/>
      <c r="G75" s="123"/>
      <c r="H75" s="112"/>
      <c r="I75" s="133" t="s">
        <v>17</v>
      </c>
      <c r="J75" s="89">
        <f>J74-I74</f>
        <v>0</v>
      </c>
      <c r="K75" s="112"/>
      <c r="L75" s="112"/>
    </row>
    <row r="79" spans="1:13">
      <c r="B79" s="125" t="s">
        <v>36</v>
      </c>
    </row>
    <row r="80" spans="1:13">
      <c r="B80" s="134" t="s">
        <v>39</v>
      </c>
      <c r="C80" s="53"/>
      <c r="D80" s="54"/>
      <c r="E80" s="54"/>
      <c r="F80" s="53"/>
      <c r="G80" s="55"/>
      <c r="H80" s="53"/>
      <c r="I80" s="53"/>
      <c r="J80" s="53"/>
      <c r="K80" s="54"/>
      <c r="L80" s="54"/>
    </row>
    <row r="81" spans="1:13">
      <c r="B81" s="134" t="s">
        <v>40</v>
      </c>
      <c r="C81" s="52"/>
      <c r="D81" s="54"/>
      <c r="E81" s="54"/>
      <c r="F81" s="53"/>
      <c r="G81" s="55"/>
      <c r="H81" s="53"/>
      <c r="I81" s="53"/>
      <c r="J81" s="53"/>
      <c r="K81" s="54"/>
      <c r="L81" s="54"/>
    </row>
    <row r="82" spans="1:13" ht="41.4">
      <c r="A82" s="57" t="s">
        <v>2</v>
      </c>
      <c r="B82" s="57" t="s">
        <v>3</v>
      </c>
      <c r="C82" s="57" t="s">
        <v>4</v>
      </c>
      <c r="D82" s="57" t="s">
        <v>5</v>
      </c>
      <c r="E82" s="57" t="s">
        <v>6</v>
      </c>
      <c r="F82" s="57" t="s">
        <v>7</v>
      </c>
      <c r="G82" s="115" t="s">
        <v>8</v>
      </c>
      <c r="H82" s="26" t="s">
        <v>9</v>
      </c>
      <c r="I82" s="26" t="s">
        <v>10</v>
      </c>
      <c r="J82" s="26" t="s">
        <v>11</v>
      </c>
      <c r="K82" s="128" t="s">
        <v>12</v>
      </c>
      <c r="L82" s="26" t="s">
        <v>13</v>
      </c>
      <c r="M82" s="27" t="s">
        <v>18</v>
      </c>
    </row>
    <row r="83" spans="1:13" ht="150.6" customHeight="1">
      <c r="A83" s="83">
        <v>1</v>
      </c>
      <c r="B83" s="135" t="s">
        <v>41</v>
      </c>
      <c r="C83" s="136" t="s">
        <v>14</v>
      </c>
      <c r="D83" s="82">
        <v>70</v>
      </c>
      <c r="E83" s="83">
        <v>1</v>
      </c>
      <c r="F83" s="64">
        <f>CEILING(D83/E83,1)</f>
        <v>70</v>
      </c>
      <c r="G83" s="84"/>
      <c r="H83" s="66">
        <f t="shared" ref="H83" si="20">G83*K83+G83</f>
        <v>0</v>
      </c>
      <c r="I83" s="66">
        <f t="shared" ref="I83" si="21">ROUND(F83*G83,2)</f>
        <v>0</v>
      </c>
      <c r="J83" s="66">
        <f t="shared" ref="J83" si="22">ROUND(F83*H83,2)</f>
        <v>0</v>
      </c>
      <c r="K83" s="132"/>
      <c r="L83" s="85"/>
      <c r="M83" s="28"/>
    </row>
    <row r="84" spans="1:13" ht="162" customHeight="1">
      <c r="A84" s="83">
        <v>2</v>
      </c>
      <c r="B84" s="135" t="s">
        <v>42</v>
      </c>
      <c r="C84" s="136" t="s">
        <v>14</v>
      </c>
      <c r="D84" s="82">
        <v>640</v>
      </c>
      <c r="E84" s="83">
        <v>1</v>
      </c>
      <c r="F84" s="64">
        <f>CEILING(D84/E84,1)</f>
        <v>640</v>
      </c>
      <c r="G84" s="84"/>
      <c r="H84" s="66">
        <f t="shared" ref="H84:H86" si="23">G84*K84+G84</f>
        <v>0</v>
      </c>
      <c r="I84" s="66">
        <f t="shared" ref="I84:I86" si="24">ROUND(F84*G84,2)</f>
        <v>0</v>
      </c>
      <c r="J84" s="66">
        <f t="shared" ref="J84:J86" si="25">ROUND(F84*H84,2)</f>
        <v>0</v>
      </c>
      <c r="K84" s="132"/>
      <c r="L84" s="85"/>
      <c r="M84" s="28"/>
    </row>
    <row r="85" spans="1:13" ht="115.95" customHeight="1">
      <c r="A85" s="83">
        <v>3</v>
      </c>
      <c r="B85" s="137" t="s">
        <v>43</v>
      </c>
      <c r="C85" s="136" t="s">
        <v>14</v>
      </c>
      <c r="D85" s="82">
        <v>100</v>
      </c>
      <c r="E85" s="83">
        <v>1</v>
      </c>
      <c r="F85" s="64">
        <f>CEILING(D85/E85,1)</f>
        <v>100</v>
      </c>
      <c r="G85" s="84"/>
      <c r="H85" s="66">
        <f t="shared" si="23"/>
        <v>0</v>
      </c>
      <c r="I85" s="66">
        <f t="shared" si="24"/>
        <v>0</v>
      </c>
      <c r="J85" s="66">
        <f t="shared" si="25"/>
        <v>0</v>
      </c>
      <c r="K85" s="132"/>
      <c r="L85" s="85"/>
      <c r="M85" s="28"/>
    </row>
    <row r="86" spans="1:13" ht="91.2" customHeight="1">
      <c r="A86" s="83">
        <v>4</v>
      </c>
      <c r="B86" s="137" t="s">
        <v>44</v>
      </c>
      <c r="C86" s="136" t="s">
        <v>14</v>
      </c>
      <c r="D86" s="82">
        <v>10</v>
      </c>
      <c r="E86" s="83">
        <v>1</v>
      </c>
      <c r="F86" s="64">
        <f>CEILING(D86/E86,1)</f>
        <v>10</v>
      </c>
      <c r="G86" s="84"/>
      <c r="H86" s="66">
        <f t="shared" si="23"/>
        <v>0</v>
      </c>
      <c r="I86" s="66">
        <f t="shared" si="24"/>
        <v>0</v>
      </c>
      <c r="J86" s="66">
        <f t="shared" si="25"/>
        <v>0</v>
      </c>
      <c r="K86" s="132"/>
      <c r="L86" s="85"/>
      <c r="M86" s="28"/>
    </row>
    <row r="87" spans="1:13">
      <c r="A87" s="69" t="s">
        <v>16</v>
      </c>
      <c r="B87" s="70"/>
      <c r="C87" s="70"/>
      <c r="D87" s="70"/>
      <c r="E87" s="70"/>
      <c r="F87" s="70"/>
      <c r="G87" s="71"/>
      <c r="H87" s="87"/>
      <c r="I87" s="10">
        <f>SUM(I83:I86)</f>
        <v>0</v>
      </c>
      <c r="J87" s="10">
        <f>SUM(J83:J86)</f>
        <v>0</v>
      </c>
      <c r="K87" s="54"/>
      <c r="L87" s="54"/>
    </row>
    <row r="88" spans="1:13">
      <c r="A88" s="52"/>
      <c r="B88" s="52"/>
      <c r="C88" s="54"/>
      <c r="D88" s="54"/>
      <c r="E88" s="54"/>
      <c r="F88" s="53"/>
      <c r="G88" s="55"/>
      <c r="H88" s="53"/>
      <c r="I88" s="88" t="s">
        <v>17</v>
      </c>
      <c r="J88" s="75">
        <f>J87-I87</f>
        <v>0</v>
      </c>
      <c r="K88" s="54"/>
      <c r="L88" s="54"/>
    </row>
    <row r="89" spans="1:13">
      <c r="A89" s="52"/>
      <c r="B89" s="52"/>
      <c r="C89" s="54"/>
      <c r="D89" s="54"/>
      <c r="E89" s="54"/>
      <c r="F89" s="53"/>
      <c r="G89" s="55"/>
      <c r="H89" s="53"/>
      <c r="I89" s="90"/>
      <c r="J89" s="91"/>
      <c r="K89" s="54"/>
      <c r="L89" s="54"/>
    </row>
    <row r="90" spans="1:13">
      <c r="A90" s="52"/>
    </row>
    <row r="91" spans="1:13">
      <c r="A91" s="52"/>
    </row>
    <row r="92" spans="1:13">
      <c r="A92" s="52"/>
      <c r="B92" s="125" t="s">
        <v>37</v>
      </c>
    </row>
    <row r="93" spans="1:13">
      <c r="A93" s="52"/>
      <c r="B93" s="138" t="s">
        <v>39</v>
      </c>
      <c r="C93" s="52"/>
      <c r="D93" s="54"/>
      <c r="E93" s="54"/>
      <c r="F93" s="53"/>
      <c r="G93" s="55"/>
      <c r="H93" s="53"/>
      <c r="I93" s="53"/>
      <c r="J93" s="53"/>
      <c r="K93" s="54"/>
      <c r="L93" s="54"/>
    </row>
    <row r="94" spans="1:13">
      <c r="A94" s="52"/>
      <c r="B94" s="114" t="s">
        <v>40</v>
      </c>
      <c r="C94" s="52"/>
      <c r="D94" s="54"/>
      <c r="E94" s="54"/>
      <c r="F94" s="53"/>
      <c r="G94" s="55"/>
      <c r="H94" s="53"/>
      <c r="I94" s="53"/>
      <c r="J94" s="53"/>
      <c r="K94" s="54"/>
      <c r="L94" s="54"/>
    </row>
    <row r="95" spans="1:13" ht="41.4">
      <c r="A95" s="56" t="s">
        <v>2</v>
      </c>
      <c r="B95" s="57" t="s">
        <v>3</v>
      </c>
      <c r="C95" s="57" t="s">
        <v>4</v>
      </c>
      <c r="D95" s="57" t="s">
        <v>5</v>
      </c>
      <c r="E95" s="57" t="s">
        <v>6</v>
      </c>
      <c r="F95" s="57" t="s">
        <v>7</v>
      </c>
      <c r="G95" s="115" t="s">
        <v>8</v>
      </c>
      <c r="H95" s="26" t="s">
        <v>9</v>
      </c>
      <c r="I95" s="26" t="s">
        <v>10</v>
      </c>
      <c r="J95" s="26" t="s">
        <v>11</v>
      </c>
      <c r="K95" s="128" t="s">
        <v>12</v>
      </c>
      <c r="L95" s="26" t="s">
        <v>13</v>
      </c>
      <c r="M95" s="27" t="s">
        <v>18</v>
      </c>
    </row>
    <row r="96" spans="1:13" ht="82.8">
      <c r="A96" s="83">
        <v>1</v>
      </c>
      <c r="B96" s="135" t="s">
        <v>45</v>
      </c>
      <c r="C96" s="136" t="s">
        <v>14</v>
      </c>
      <c r="D96" s="139">
        <v>272</v>
      </c>
      <c r="E96" s="83">
        <v>1</v>
      </c>
      <c r="F96" s="64">
        <f>CEILING(D96/E96,1)</f>
        <v>272</v>
      </c>
      <c r="G96" s="17"/>
      <c r="H96" s="66">
        <f t="shared" ref="H96" si="26">G96*K96+G96</f>
        <v>0</v>
      </c>
      <c r="I96" s="66">
        <f t="shared" ref="I96" si="27">ROUND(F96*G96,2)</f>
        <v>0</v>
      </c>
      <c r="J96" s="66">
        <f t="shared" ref="J96" si="28">ROUND(F96*H96,2)</f>
        <v>0</v>
      </c>
      <c r="K96" s="132"/>
      <c r="L96" s="85"/>
      <c r="M96" s="28"/>
    </row>
    <row r="97" spans="1:13">
      <c r="A97" s="69" t="s">
        <v>16</v>
      </c>
      <c r="B97" s="137"/>
      <c r="C97" s="70"/>
      <c r="D97" s="70"/>
      <c r="E97" s="70"/>
      <c r="F97" s="70"/>
      <c r="G97" s="71"/>
      <c r="H97" s="87"/>
      <c r="I97" s="10">
        <f>SUM(I96)</f>
        <v>0</v>
      </c>
      <c r="J97" s="10">
        <f>SUM(J96)</f>
        <v>0</v>
      </c>
      <c r="K97" s="54"/>
      <c r="L97" s="54"/>
    </row>
    <row r="98" spans="1:13">
      <c r="I98" s="88" t="s">
        <v>17</v>
      </c>
      <c r="J98" s="75">
        <f>J97-I97</f>
        <v>0</v>
      </c>
    </row>
    <row r="101" spans="1:13" ht="15.6">
      <c r="B101" s="76"/>
    </row>
    <row r="102" spans="1:13">
      <c r="B102" s="125" t="s">
        <v>28</v>
      </c>
    </row>
    <row r="103" spans="1:13">
      <c r="B103" s="140" t="s">
        <v>46</v>
      </c>
      <c r="C103" s="54"/>
      <c r="D103" s="54"/>
      <c r="E103" s="54"/>
      <c r="F103" s="53"/>
      <c r="G103" s="54"/>
      <c r="H103" s="53"/>
      <c r="I103" s="53"/>
      <c r="J103" s="53"/>
      <c r="K103" s="54"/>
      <c r="L103" s="54"/>
    </row>
    <row r="104" spans="1:13">
      <c r="B104" s="140" t="s">
        <v>47</v>
      </c>
      <c r="C104" s="54"/>
      <c r="D104" s="54"/>
      <c r="E104" s="54"/>
      <c r="F104" s="53"/>
      <c r="G104" s="54"/>
      <c r="H104" s="53"/>
      <c r="I104" s="53"/>
      <c r="J104" s="53"/>
      <c r="K104" s="54"/>
      <c r="L104" s="54"/>
    </row>
    <row r="105" spans="1:13" ht="41.4">
      <c r="A105" s="57" t="s">
        <v>2</v>
      </c>
      <c r="B105" s="57" t="s">
        <v>3</v>
      </c>
      <c r="C105" s="57" t="s">
        <v>4</v>
      </c>
      <c r="D105" s="57" t="s">
        <v>5</v>
      </c>
      <c r="E105" s="57" t="s">
        <v>6</v>
      </c>
      <c r="F105" s="57" t="s">
        <v>7</v>
      </c>
      <c r="G105" s="115" t="s">
        <v>8</v>
      </c>
      <c r="H105" s="26" t="s">
        <v>9</v>
      </c>
      <c r="I105" s="26" t="s">
        <v>10</v>
      </c>
      <c r="J105" s="26" t="s">
        <v>11</v>
      </c>
      <c r="K105" s="128" t="s">
        <v>12</v>
      </c>
      <c r="L105" s="26" t="s">
        <v>13</v>
      </c>
      <c r="M105" s="27" t="s">
        <v>18</v>
      </c>
    </row>
    <row r="106" spans="1:13" ht="96.6">
      <c r="A106" s="80">
        <v>1</v>
      </c>
      <c r="B106" s="141" t="s">
        <v>277</v>
      </c>
      <c r="C106" s="81" t="s">
        <v>14</v>
      </c>
      <c r="D106" s="82">
        <v>1000</v>
      </c>
      <c r="E106" s="83">
        <v>1</v>
      </c>
      <c r="F106" s="64">
        <f>CEILING(D106/E106,1)</f>
        <v>1000</v>
      </c>
      <c r="G106" s="12"/>
      <c r="H106" s="66">
        <f t="shared" ref="H106" si="29">G106*K106+G106</f>
        <v>0</v>
      </c>
      <c r="I106" s="66">
        <f t="shared" ref="I106" si="30">ROUND(F106*G106,2)</f>
        <v>0</v>
      </c>
      <c r="J106" s="66">
        <f t="shared" ref="J106" si="31">ROUND(F106*H106,2)</f>
        <v>0</v>
      </c>
      <c r="K106" s="67"/>
      <c r="L106" s="127"/>
      <c r="M106" s="28"/>
    </row>
    <row r="107" spans="1:13" ht="81" customHeight="1">
      <c r="A107" s="83">
        <v>2</v>
      </c>
      <c r="B107" s="60" t="s">
        <v>276</v>
      </c>
      <c r="C107" s="81" t="s">
        <v>14</v>
      </c>
      <c r="D107" s="142">
        <v>4500</v>
      </c>
      <c r="E107" s="83">
        <v>1</v>
      </c>
      <c r="F107" s="64">
        <f>CEILING(D107/E107,1)</f>
        <v>4500</v>
      </c>
      <c r="G107" s="12"/>
      <c r="H107" s="66">
        <f t="shared" ref="H107" si="32">G107*K107+G107</f>
        <v>0</v>
      </c>
      <c r="I107" s="66">
        <f t="shared" ref="I107" si="33">ROUND(F107*G107,2)</f>
        <v>0</v>
      </c>
      <c r="J107" s="66">
        <f t="shared" ref="J107" si="34">ROUND(F107*H107,2)</f>
        <v>0</v>
      </c>
      <c r="K107" s="67"/>
      <c r="L107" s="127"/>
      <c r="M107" s="28"/>
    </row>
    <row r="108" spans="1:13">
      <c r="A108" s="69" t="s">
        <v>16</v>
      </c>
      <c r="B108" s="70"/>
      <c r="C108" s="86"/>
      <c r="D108" s="70"/>
      <c r="E108" s="70"/>
      <c r="F108" s="70"/>
      <c r="G108" s="13"/>
      <c r="H108" s="14"/>
      <c r="I108" s="10">
        <f>SUM(I106:I107)</f>
        <v>0</v>
      </c>
      <c r="J108" s="10">
        <f>SUM(J106:J107)</f>
        <v>0</v>
      </c>
      <c r="K108" s="54"/>
      <c r="L108" s="54"/>
    </row>
    <row r="109" spans="1:13">
      <c r="A109" s="112"/>
      <c r="B109" s="112"/>
      <c r="C109" s="54"/>
      <c r="D109" s="54"/>
      <c r="E109" s="54"/>
      <c r="F109" s="53"/>
      <c r="G109" s="54"/>
      <c r="H109" s="53"/>
      <c r="I109" s="88" t="s">
        <v>17</v>
      </c>
      <c r="J109" s="89">
        <f>J108-I108</f>
        <v>0</v>
      </c>
      <c r="K109" s="54"/>
      <c r="L109" s="54"/>
    </row>
    <row r="110" spans="1:13">
      <c r="A110" s="112"/>
      <c r="B110" s="112"/>
      <c r="C110" s="47"/>
      <c r="D110" s="47"/>
      <c r="E110" s="47"/>
      <c r="F110" s="47"/>
      <c r="G110" s="47"/>
      <c r="H110" s="47"/>
      <c r="I110" s="47"/>
      <c r="J110" s="47"/>
      <c r="K110" s="47"/>
      <c r="L110" s="47"/>
    </row>
    <row r="111" spans="1:13" ht="15.6">
      <c r="B111" s="76"/>
    </row>
    <row r="113" spans="1:250">
      <c r="B113" s="125" t="s">
        <v>216</v>
      </c>
    </row>
    <row r="114" spans="1:250">
      <c r="B114" s="143" t="s">
        <v>31</v>
      </c>
      <c r="C114" s="143"/>
      <c r="D114" s="134"/>
      <c r="E114" s="144"/>
      <c r="F114" s="144"/>
      <c r="G114" s="144"/>
      <c r="H114" s="144"/>
      <c r="I114" s="144"/>
      <c r="J114" s="144"/>
      <c r="K114" s="144"/>
      <c r="L114" s="144"/>
      <c r="M114" s="144"/>
    </row>
    <row r="115" spans="1:250">
      <c r="B115" s="138" t="s">
        <v>32</v>
      </c>
      <c r="C115" s="138"/>
      <c r="D115" s="134"/>
      <c r="E115" s="144"/>
      <c r="F115" s="144"/>
      <c r="G115" s="144"/>
      <c r="H115" s="144"/>
      <c r="I115" s="144"/>
      <c r="J115" s="144"/>
      <c r="K115" s="144"/>
      <c r="L115" s="144"/>
      <c r="M115" s="144"/>
    </row>
    <row r="116" spans="1:250" s="56" customFormat="1" ht="41.4">
      <c r="A116" s="56" t="s">
        <v>2</v>
      </c>
      <c r="B116" s="56" t="s">
        <v>3</v>
      </c>
      <c r="C116" s="56" t="s">
        <v>4</v>
      </c>
      <c r="D116" s="56" t="s">
        <v>5</v>
      </c>
      <c r="E116" s="56" t="s">
        <v>6</v>
      </c>
      <c r="F116" s="56" t="s">
        <v>7</v>
      </c>
      <c r="G116" s="56" t="s">
        <v>8</v>
      </c>
      <c r="H116" s="56" t="s">
        <v>9</v>
      </c>
      <c r="I116" s="56" t="s">
        <v>10</v>
      </c>
      <c r="J116" s="56" t="s">
        <v>11</v>
      </c>
      <c r="K116" s="56" t="s">
        <v>12</v>
      </c>
      <c r="L116" s="56" t="s">
        <v>13</v>
      </c>
      <c r="M116" s="56" t="s">
        <v>18</v>
      </c>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row>
    <row r="117" spans="1:250">
      <c r="A117" s="145">
        <v>1</v>
      </c>
      <c r="B117" s="146" t="s">
        <v>50</v>
      </c>
      <c r="C117" s="147" t="s">
        <v>14</v>
      </c>
      <c r="D117" s="148">
        <v>8</v>
      </c>
      <c r="E117" s="149">
        <v>1</v>
      </c>
      <c r="F117" s="150">
        <f>CEILING(D117/E117,1)</f>
        <v>8</v>
      </c>
      <c r="G117" s="151"/>
      <c r="H117" s="66">
        <f t="shared" ref="H117" si="35">G117*K117+G117</f>
        <v>0</v>
      </c>
      <c r="I117" s="66">
        <f t="shared" ref="I117" si="36">ROUND(F117*G117,2)</f>
        <v>0</v>
      </c>
      <c r="J117" s="66">
        <f t="shared" ref="J117" si="37">ROUND(F117*H117,2)</f>
        <v>0</v>
      </c>
      <c r="K117" s="152"/>
      <c r="L117" s="153"/>
      <c r="M117" s="28"/>
    </row>
    <row r="118" spans="1:250">
      <c r="A118" s="154">
        <v>2</v>
      </c>
      <c r="B118" s="155" t="s">
        <v>51</v>
      </c>
      <c r="C118" s="147" t="s">
        <v>14</v>
      </c>
      <c r="D118" s="148">
        <v>30</v>
      </c>
      <c r="E118" s="149">
        <v>1</v>
      </c>
      <c r="F118" s="150">
        <f>CEILING(D118/E118,1)</f>
        <v>30</v>
      </c>
      <c r="G118" s="151"/>
      <c r="H118" s="66">
        <f t="shared" ref="H118" si="38">G118*K118+G118</f>
        <v>0</v>
      </c>
      <c r="I118" s="66">
        <f t="shared" ref="I118" si="39">ROUND(F118*G118,2)</f>
        <v>0</v>
      </c>
      <c r="J118" s="66">
        <f t="shared" ref="J118" si="40">ROUND(F118*H118,2)</f>
        <v>0</v>
      </c>
      <c r="K118" s="152"/>
      <c r="L118" s="153"/>
      <c r="M118" s="28"/>
    </row>
    <row r="119" spans="1:250">
      <c r="A119" s="648" t="s">
        <v>16</v>
      </c>
      <c r="B119" s="649"/>
      <c r="C119" s="649"/>
      <c r="D119" s="649"/>
      <c r="E119" s="649"/>
      <c r="F119" s="649"/>
      <c r="G119" s="649"/>
      <c r="H119" s="650"/>
      <c r="I119" s="10">
        <f>SUM(I117:I118)</f>
        <v>0</v>
      </c>
      <c r="J119" s="10">
        <f>SUM(J117:J118)</f>
        <v>0</v>
      </c>
      <c r="K119" s="144"/>
      <c r="L119" s="144"/>
    </row>
    <row r="120" spans="1:250">
      <c r="A120" s="144"/>
      <c r="B120" s="144"/>
      <c r="C120" s="144"/>
      <c r="D120" s="144"/>
      <c r="E120" s="144"/>
      <c r="F120" s="144"/>
      <c r="G120" s="144"/>
      <c r="H120" s="144"/>
      <c r="I120" s="156" t="s">
        <v>17</v>
      </c>
      <c r="J120" s="157">
        <f>J119-I119</f>
        <v>0</v>
      </c>
      <c r="K120" s="144"/>
      <c r="L120" s="144"/>
    </row>
    <row r="122" spans="1:250" ht="15.6">
      <c r="B122" s="76"/>
    </row>
    <row r="124" spans="1:250">
      <c r="B124" s="125" t="s">
        <v>217</v>
      </c>
    </row>
    <row r="125" spans="1:250">
      <c r="B125" s="114" t="s">
        <v>39</v>
      </c>
      <c r="C125" s="112"/>
      <c r="D125" s="112"/>
      <c r="E125" s="112"/>
      <c r="F125" s="112"/>
      <c r="G125" s="112"/>
      <c r="H125" s="112"/>
      <c r="I125" s="112"/>
      <c r="J125" s="112"/>
      <c r="K125" s="112"/>
      <c r="L125" s="112"/>
    </row>
    <row r="126" spans="1:250">
      <c r="B126" s="114" t="s">
        <v>40</v>
      </c>
      <c r="C126" s="112"/>
      <c r="D126" s="112"/>
      <c r="E126" s="112"/>
      <c r="F126" s="112"/>
      <c r="G126" s="112"/>
      <c r="H126" s="112"/>
      <c r="I126" s="112"/>
      <c r="J126" s="112"/>
      <c r="K126" s="112"/>
      <c r="L126" s="112"/>
    </row>
    <row r="127" spans="1:250" s="56" customFormat="1" ht="41.4">
      <c r="A127" s="56" t="s">
        <v>2</v>
      </c>
      <c r="B127" s="56" t="s">
        <v>3</v>
      </c>
      <c r="C127" s="56" t="s">
        <v>4</v>
      </c>
      <c r="D127" s="56" t="s">
        <v>5</v>
      </c>
      <c r="E127" s="56" t="s">
        <v>6</v>
      </c>
      <c r="F127" s="56" t="s">
        <v>7</v>
      </c>
      <c r="G127" s="56" t="s">
        <v>8</v>
      </c>
      <c r="H127" s="56" t="s">
        <v>9</v>
      </c>
      <c r="I127" s="56" t="s">
        <v>10</v>
      </c>
      <c r="J127" s="56" t="s">
        <v>11</v>
      </c>
      <c r="K127" s="56" t="s">
        <v>12</v>
      </c>
      <c r="L127" s="56" t="s">
        <v>13</v>
      </c>
      <c r="M127" s="56" t="s">
        <v>18</v>
      </c>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42"/>
      <c r="EL127" s="42"/>
      <c r="EM127" s="42"/>
      <c r="EN127" s="42"/>
      <c r="EO127" s="42"/>
      <c r="EP127" s="42"/>
      <c r="EQ127" s="42"/>
      <c r="ER127" s="42"/>
      <c r="ES127" s="42"/>
      <c r="ET127" s="42"/>
      <c r="EU127" s="42"/>
      <c r="EV127" s="42"/>
      <c r="EW127" s="42"/>
      <c r="EX127" s="42"/>
      <c r="EY127" s="42"/>
      <c r="EZ127" s="42"/>
      <c r="FA127" s="42"/>
      <c r="FB127" s="42"/>
      <c r="FC127" s="42"/>
      <c r="FD127" s="42"/>
      <c r="FE127" s="42"/>
      <c r="FF127" s="42"/>
      <c r="FG127" s="42"/>
      <c r="FH127" s="42"/>
      <c r="FI127" s="42"/>
      <c r="FJ127" s="42"/>
      <c r="FK127" s="42"/>
      <c r="FL127" s="42"/>
      <c r="FM127" s="42"/>
      <c r="FN127" s="42"/>
      <c r="FO127" s="42"/>
      <c r="FP127" s="42"/>
      <c r="FQ127" s="42"/>
      <c r="FR127" s="42"/>
      <c r="FS127" s="42"/>
      <c r="FT127" s="42"/>
      <c r="FU127" s="42"/>
      <c r="FV127" s="42"/>
      <c r="FW127" s="42"/>
      <c r="FX127" s="42"/>
      <c r="FY127" s="42"/>
      <c r="FZ127" s="42"/>
      <c r="GA127" s="42"/>
      <c r="GB127" s="42"/>
      <c r="GC127" s="42"/>
      <c r="GD127" s="42"/>
      <c r="GE127" s="42"/>
      <c r="GF127" s="42"/>
      <c r="GG127" s="42"/>
      <c r="GH127" s="42"/>
      <c r="GI127" s="42"/>
      <c r="GJ127" s="42"/>
      <c r="GK127" s="42"/>
      <c r="GL127" s="42"/>
      <c r="GM127" s="42"/>
      <c r="GN127" s="42"/>
      <c r="GO127" s="42"/>
      <c r="GP127" s="42"/>
      <c r="GQ127" s="42"/>
      <c r="GR127" s="42"/>
      <c r="GS127" s="42"/>
      <c r="GT127" s="42"/>
      <c r="GU127" s="42"/>
      <c r="GV127" s="42"/>
      <c r="GW127" s="42"/>
      <c r="GX127" s="42"/>
      <c r="GY127" s="42"/>
      <c r="GZ127" s="42"/>
      <c r="HA127" s="42"/>
      <c r="HB127" s="42"/>
      <c r="HC127" s="42"/>
      <c r="HD127" s="42"/>
      <c r="HE127" s="42"/>
      <c r="HF127" s="42"/>
      <c r="HG127" s="42"/>
      <c r="HH127" s="42"/>
      <c r="HI127" s="42"/>
      <c r="HJ127" s="42"/>
      <c r="HK127" s="42"/>
      <c r="HL127" s="42"/>
      <c r="HM127" s="42"/>
      <c r="HN127" s="42"/>
      <c r="HO127" s="42"/>
      <c r="HP127" s="42"/>
      <c r="HQ127" s="42"/>
      <c r="HR127" s="42"/>
      <c r="HS127" s="42"/>
      <c r="HT127" s="42"/>
      <c r="HU127" s="42"/>
      <c r="HV127" s="42"/>
      <c r="HW127" s="42"/>
      <c r="HX127" s="42"/>
      <c r="HY127" s="42"/>
      <c r="HZ127" s="42"/>
      <c r="IA127" s="42"/>
      <c r="IB127" s="42"/>
      <c r="IC127" s="42"/>
      <c r="ID127" s="42"/>
      <c r="IE127" s="42"/>
      <c r="IF127" s="42"/>
      <c r="IG127" s="42"/>
      <c r="IH127" s="42"/>
      <c r="II127" s="42"/>
      <c r="IJ127" s="42"/>
      <c r="IK127" s="42"/>
      <c r="IL127" s="42"/>
      <c r="IM127" s="42"/>
      <c r="IN127" s="42"/>
      <c r="IO127" s="42"/>
      <c r="IP127" s="42"/>
    </row>
    <row r="128" spans="1:250" ht="69.599999999999994">
      <c r="A128" s="80">
        <v>1</v>
      </c>
      <c r="B128" s="158" t="s">
        <v>52</v>
      </c>
      <c r="C128" s="159" t="s">
        <v>14</v>
      </c>
      <c r="D128" s="160">
        <v>60000</v>
      </c>
      <c r="E128" s="161">
        <v>200</v>
      </c>
      <c r="F128" s="162">
        <f>CEILING(D128/E128,1)</f>
        <v>300</v>
      </c>
      <c r="G128" s="163"/>
      <c r="H128" s="36">
        <f t="shared" ref="H128" si="41">G128*K128+G128</f>
        <v>0</v>
      </c>
      <c r="I128" s="36">
        <f t="shared" ref="I128" si="42">ROUND(F128*G128,2)</f>
        <v>0</v>
      </c>
      <c r="J128" s="36">
        <f t="shared" ref="J128" si="43">ROUND(F128*H128,2)</f>
        <v>0</v>
      </c>
      <c r="K128" s="164"/>
      <c r="L128" s="165"/>
      <c r="M128" s="28"/>
    </row>
    <row r="129" spans="1:250">
      <c r="A129" s="166" t="s">
        <v>16</v>
      </c>
      <c r="B129" s="167"/>
      <c r="C129" s="168"/>
      <c r="D129" s="168"/>
      <c r="E129" s="168"/>
      <c r="F129" s="168"/>
      <c r="G129" s="168"/>
      <c r="H129" s="169"/>
      <c r="I129" s="170">
        <f>SUM(I128)</f>
        <v>0</v>
      </c>
      <c r="J129" s="171">
        <f>SUM(J128)</f>
        <v>0</v>
      </c>
      <c r="K129" s="112"/>
      <c r="L129" s="112"/>
    </row>
    <row r="130" spans="1:250">
      <c r="A130" s="112"/>
      <c r="B130" s="172"/>
      <c r="C130" s="112"/>
      <c r="D130" s="112"/>
      <c r="E130" s="112"/>
      <c r="F130" s="112"/>
      <c r="G130" s="112"/>
      <c r="H130" s="112"/>
      <c r="I130" s="173" t="s">
        <v>17</v>
      </c>
      <c r="J130" s="174">
        <f>J129-I129</f>
        <v>0</v>
      </c>
      <c r="K130" s="112"/>
      <c r="L130" s="112"/>
    </row>
    <row r="131" spans="1:250">
      <c r="A131" s="112"/>
      <c r="B131" s="112"/>
      <c r="C131" s="112"/>
      <c r="D131" s="112"/>
      <c r="E131" s="112"/>
      <c r="F131" s="112"/>
      <c r="G131" s="112"/>
      <c r="H131" s="112"/>
      <c r="I131" s="175"/>
      <c r="J131" s="91"/>
      <c r="K131" s="112"/>
      <c r="L131" s="112"/>
    </row>
    <row r="132" spans="1:250" ht="15.6">
      <c r="B132" s="76"/>
    </row>
    <row r="134" spans="1:250">
      <c r="B134" s="125" t="s">
        <v>218</v>
      </c>
    </row>
    <row r="135" spans="1:250">
      <c r="B135" s="143" t="s">
        <v>0</v>
      </c>
      <c r="C135" s="47"/>
      <c r="D135" s="47"/>
      <c r="E135" s="47"/>
      <c r="F135" s="47"/>
      <c r="G135" s="47"/>
      <c r="H135" s="47"/>
      <c r="I135" s="47"/>
      <c r="J135" s="47"/>
      <c r="K135" s="47"/>
      <c r="L135" s="47"/>
    </row>
    <row r="136" spans="1:250">
      <c r="B136" s="138" t="s">
        <v>1</v>
      </c>
      <c r="C136" s="47"/>
      <c r="D136" s="47"/>
      <c r="E136" s="47"/>
      <c r="F136" s="47"/>
      <c r="G136" s="47"/>
      <c r="H136" s="47"/>
      <c r="I136" s="47"/>
      <c r="J136" s="47"/>
      <c r="K136" s="47"/>
      <c r="L136" s="47"/>
    </row>
    <row r="137" spans="1:250" ht="41.4">
      <c r="A137" s="57" t="s">
        <v>2</v>
      </c>
      <c r="B137" s="57" t="s">
        <v>3</v>
      </c>
      <c r="C137" s="57" t="s">
        <v>4</v>
      </c>
      <c r="D137" s="57" t="s">
        <v>5</v>
      </c>
      <c r="E137" s="57" t="s">
        <v>6</v>
      </c>
      <c r="F137" s="57" t="s">
        <v>7</v>
      </c>
      <c r="G137" s="115" t="s">
        <v>8</v>
      </c>
      <c r="H137" s="26" t="s">
        <v>9</v>
      </c>
      <c r="I137" s="26" t="s">
        <v>10</v>
      </c>
      <c r="J137" s="26" t="s">
        <v>11</v>
      </c>
      <c r="K137" s="128" t="s">
        <v>12</v>
      </c>
      <c r="L137" s="26" t="s">
        <v>13</v>
      </c>
      <c r="M137" s="27" t="s">
        <v>18</v>
      </c>
    </row>
    <row r="138" spans="1:250" s="56" customFormat="1" ht="55.2">
      <c r="A138" s="131">
        <v>1</v>
      </c>
      <c r="B138" s="60" t="s">
        <v>54</v>
      </c>
      <c r="C138" s="131" t="s">
        <v>14</v>
      </c>
      <c r="D138" s="131">
        <v>1600</v>
      </c>
      <c r="E138" s="131">
        <v>20</v>
      </c>
      <c r="F138" s="131">
        <f>CEILING(D138/E138,1)</f>
        <v>80</v>
      </c>
      <c r="G138" s="131"/>
      <c r="H138" s="36">
        <f t="shared" ref="H138" si="44">G138*K138+G138</f>
        <v>0</v>
      </c>
      <c r="I138" s="36">
        <f t="shared" ref="I138" si="45">ROUND(F138*G138,2)</f>
        <v>0</v>
      </c>
      <c r="J138" s="36">
        <f t="shared" ref="J138" si="46">ROUND(F138*H138,2)</f>
        <v>0</v>
      </c>
      <c r="K138" s="176"/>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c r="EK138" s="42"/>
      <c r="EL138" s="42"/>
      <c r="EM138" s="42"/>
      <c r="EN138" s="42"/>
      <c r="EO138" s="42"/>
      <c r="EP138" s="42"/>
      <c r="EQ138" s="42"/>
      <c r="ER138" s="42"/>
      <c r="ES138" s="42"/>
      <c r="ET138" s="42"/>
      <c r="EU138" s="42"/>
      <c r="EV138" s="42"/>
      <c r="EW138" s="42"/>
      <c r="EX138" s="42"/>
      <c r="EY138" s="42"/>
      <c r="EZ138" s="42"/>
      <c r="FA138" s="42"/>
      <c r="FB138" s="42"/>
      <c r="FC138" s="42"/>
      <c r="FD138" s="42"/>
      <c r="FE138" s="42"/>
      <c r="FF138" s="42"/>
      <c r="FG138" s="42"/>
      <c r="FH138" s="42"/>
      <c r="FI138" s="42"/>
      <c r="FJ138" s="42"/>
      <c r="FK138" s="42"/>
      <c r="FL138" s="42"/>
      <c r="FM138" s="42"/>
      <c r="FN138" s="42"/>
      <c r="FO138" s="42"/>
      <c r="FP138" s="42"/>
      <c r="FQ138" s="42"/>
      <c r="FR138" s="42"/>
      <c r="FS138" s="42"/>
      <c r="FT138" s="42"/>
      <c r="FU138" s="42"/>
      <c r="FV138" s="42"/>
      <c r="FW138" s="42"/>
      <c r="FX138" s="42"/>
      <c r="FY138" s="42"/>
      <c r="FZ138" s="42"/>
      <c r="GA138" s="42"/>
      <c r="GB138" s="42"/>
      <c r="GC138" s="42"/>
      <c r="GD138" s="42"/>
      <c r="GE138" s="42"/>
      <c r="GF138" s="42"/>
      <c r="GG138" s="42"/>
      <c r="GH138" s="42"/>
      <c r="GI138" s="42"/>
      <c r="GJ138" s="42"/>
      <c r="GK138" s="42"/>
      <c r="GL138" s="42"/>
      <c r="GM138" s="42"/>
      <c r="GN138" s="42"/>
      <c r="GO138" s="42"/>
      <c r="GP138" s="42"/>
      <c r="GQ138" s="42"/>
      <c r="GR138" s="42"/>
      <c r="GS138" s="42"/>
      <c r="GT138" s="42"/>
      <c r="GU138" s="42"/>
      <c r="GV138" s="42"/>
      <c r="GW138" s="42"/>
      <c r="GX138" s="42"/>
      <c r="GY138" s="42"/>
      <c r="GZ138" s="42"/>
      <c r="HA138" s="42"/>
      <c r="HB138" s="42"/>
      <c r="HC138" s="42"/>
      <c r="HD138" s="42"/>
      <c r="HE138" s="42"/>
      <c r="HF138" s="42"/>
      <c r="HG138" s="42"/>
      <c r="HH138" s="42"/>
      <c r="HI138" s="42"/>
      <c r="HJ138" s="42"/>
      <c r="HK138" s="42"/>
      <c r="HL138" s="42"/>
      <c r="HM138" s="42"/>
      <c r="HN138" s="42"/>
      <c r="HO138" s="42"/>
      <c r="HP138" s="42"/>
      <c r="HQ138" s="42"/>
      <c r="HR138" s="42"/>
      <c r="HS138" s="42"/>
      <c r="HT138" s="42"/>
      <c r="HU138" s="42"/>
      <c r="HV138" s="42"/>
      <c r="HW138" s="42"/>
      <c r="HX138" s="42"/>
      <c r="HY138" s="42"/>
      <c r="HZ138" s="42"/>
      <c r="IA138" s="42"/>
      <c r="IB138" s="42"/>
      <c r="IC138" s="42"/>
      <c r="ID138" s="42"/>
      <c r="IE138" s="42"/>
      <c r="IF138" s="42"/>
      <c r="IG138" s="42"/>
      <c r="IH138" s="42"/>
      <c r="II138" s="42"/>
      <c r="IJ138" s="42"/>
      <c r="IK138" s="42"/>
      <c r="IL138" s="42"/>
      <c r="IM138" s="42"/>
      <c r="IN138" s="42"/>
      <c r="IO138" s="42"/>
      <c r="IP138" s="42"/>
    </row>
    <row r="139" spans="1:250" ht="69">
      <c r="A139" s="80">
        <v>2</v>
      </c>
      <c r="B139" s="60" t="s">
        <v>55</v>
      </c>
      <c r="C139" s="136" t="s">
        <v>14</v>
      </c>
      <c r="D139" s="82">
        <v>400</v>
      </c>
      <c r="E139" s="83">
        <v>100</v>
      </c>
      <c r="F139" s="64">
        <f>CEILING(D139/E139,1)</f>
        <v>4</v>
      </c>
      <c r="G139" s="17"/>
      <c r="H139" s="36">
        <f t="shared" ref="H139:H141" si="47">G139*K139+G139</f>
        <v>0</v>
      </c>
      <c r="I139" s="36">
        <f t="shared" ref="I139:I141" si="48">ROUND(F139*G139,2)</f>
        <v>0</v>
      </c>
      <c r="J139" s="36">
        <f t="shared" ref="J139:J141" si="49">ROUND(F139*H139,2)</f>
        <v>0</v>
      </c>
      <c r="K139" s="176"/>
      <c r="L139" s="85"/>
      <c r="M139" s="28"/>
    </row>
    <row r="140" spans="1:250" ht="69">
      <c r="A140" s="80">
        <v>3</v>
      </c>
      <c r="B140" s="60" t="s">
        <v>56</v>
      </c>
      <c r="C140" s="136" t="s">
        <v>14</v>
      </c>
      <c r="D140" s="82">
        <v>400</v>
      </c>
      <c r="E140" s="83">
        <v>100</v>
      </c>
      <c r="F140" s="64">
        <f>CEILING(D140/E140,1)</f>
        <v>4</v>
      </c>
      <c r="G140" s="17"/>
      <c r="H140" s="36">
        <f t="shared" si="47"/>
        <v>0</v>
      </c>
      <c r="I140" s="36">
        <f t="shared" si="48"/>
        <v>0</v>
      </c>
      <c r="J140" s="36">
        <f t="shared" si="49"/>
        <v>0</v>
      </c>
      <c r="K140" s="176"/>
      <c r="L140" s="85"/>
      <c r="M140" s="28"/>
    </row>
    <row r="141" spans="1:250">
      <c r="A141" s="80">
        <v>4</v>
      </c>
      <c r="B141" s="60" t="s">
        <v>57</v>
      </c>
      <c r="C141" s="177" t="s">
        <v>14</v>
      </c>
      <c r="D141" s="142">
        <v>10000</v>
      </c>
      <c r="E141" s="178">
        <v>1</v>
      </c>
      <c r="F141" s="64">
        <f>CEILING(D141/E141,1)</f>
        <v>10000</v>
      </c>
      <c r="G141" s="17"/>
      <c r="H141" s="36">
        <f t="shared" si="47"/>
        <v>0</v>
      </c>
      <c r="I141" s="36">
        <f t="shared" si="48"/>
        <v>0</v>
      </c>
      <c r="J141" s="36">
        <f t="shared" si="49"/>
        <v>0</v>
      </c>
      <c r="K141" s="176"/>
      <c r="L141" s="179"/>
      <c r="M141" s="28"/>
    </row>
    <row r="142" spans="1:250">
      <c r="A142" s="69" t="s">
        <v>16</v>
      </c>
      <c r="B142" s="70"/>
      <c r="C142" s="70"/>
      <c r="D142" s="70"/>
      <c r="E142" s="70"/>
      <c r="F142" s="70"/>
      <c r="G142" s="71"/>
      <c r="H142" s="87"/>
      <c r="I142" s="10">
        <f>SUM(I138:I141)</f>
        <v>0</v>
      </c>
      <c r="J142" s="10">
        <f>SUM(J138:J141)</f>
        <v>0</v>
      </c>
      <c r="K142" s="54"/>
      <c r="L142" s="54"/>
    </row>
    <row r="143" spans="1:250">
      <c r="A143" s="53"/>
      <c r="B143" s="53"/>
      <c r="C143" s="54"/>
      <c r="D143" s="54"/>
      <c r="E143" s="54"/>
      <c r="F143" s="53"/>
      <c r="G143" s="55"/>
      <c r="H143" s="53"/>
      <c r="I143" s="88" t="s">
        <v>17</v>
      </c>
      <c r="J143" s="89">
        <f>J142-I142</f>
        <v>0</v>
      </c>
      <c r="K143" s="54"/>
      <c r="L143" s="54"/>
    </row>
    <row r="144" spans="1:250">
      <c r="B144" s="125"/>
    </row>
    <row r="147" spans="1:13">
      <c r="B147" s="125" t="s">
        <v>48</v>
      </c>
    </row>
    <row r="148" spans="1:13">
      <c r="B148" s="143" t="s">
        <v>59</v>
      </c>
      <c r="C148" s="124"/>
      <c r="D148" s="124"/>
      <c r="E148" s="124"/>
      <c r="F148" s="124"/>
      <c r="G148" s="124"/>
      <c r="H148" s="124"/>
      <c r="I148" s="124"/>
      <c r="J148" s="124"/>
      <c r="K148" s="180"/>
      <c r="L148" s="124"/>
    </row>
    <row r="149" spans="1:13">
      <c r="B149" s="138" t="s">
        <v>60</v>
      </c>
      <c r="C149" s="124"/>
      <c r="D149" s="124"/>
      <c r="E149" s="124"/>
      <c r="F149" s="124"/>
      <c r="G149" s="124"/>
      <c r="H149" s="124"/>
      <c r="I149" s="124"/>
      <c r="J149" s="124"/>
      <c r="K149" s="124"/>
      <c r="L149" s="124"/>
    </row>
    <row r="150" spans="1:13" ht="41.4">
      <c r="A150" s="57" t="s">
        <v>2</v>
      </c>
      <c r="B150" s="57" t="s">
        <v>3</v>
      </c>
      <c r="C150" s="57" t="s">
        <v>4</v>
      </c>
      <c r="D150" s="57" t="s">
        <v>5</v>
      </c>
      <c r="E150" s="57" t="s">
        <v>6</v>
      </c>
      <c r="F150" s="57" t="s">
        <v>7</v>
      </c>
      <c r="G150" s="115" t="s">
        <v>8</v>
      </c>
      <c r="H150" s="26" t="s">
        <v>9</v>
      </c>
      <c r="I150" s="26" t="s">
        <v>10</v>
      </c>
      <c r="J150" s="26" t="s">
        <v>11</v>
      </c>
      <c r="K150" s="128" t="s">
        <v>12</v>
      </c>
      <c r="L150" s="26" t="s">
        <v>13</v>
      </c>
      <c r="M150" s="27" t="s">
        <v>18</v>
      </c>
    </row>
    <row r="151" spans="1:13" ht="64.2" customHeight="1">
      <c r="A151" s="116">
        <v>1</v>
      </c>
      <c r="B151" s="181" t="s">
        <v>61</v>
      </c>
      <c r="C151" s="182" t="s">
        <v>14</v>
      </c>
      <c r="D151" s="182">
        <v>10000</v>
      </c>
      <c r="E151" s="183">
        <v>50</v>
      </c>
      <c r="F151" s="184">
        <f>CEILING(D151/E151,1)</f>
        <v>200</v>
      </c>
      <c r="G151" s="185"/>
      <c r="H151" s="66">
        <f t="shared" ref="H151" si="50">G151*K151+G151</f>
        <v>0</v>
      </c>
      <c r="I151" s="66">
        <f t="shared" ref="I151" si="51">ROUND(F151*G151,2)</f>
        <v>0</v>
      </c>
      <c r="J151" s="66">
        <f t="shared" ref="J151" si="52">ROUND(F151*H151,2)</f>
        <v>0</v>
      </c>
      <c r="K151" s="186"/>
      <c r="L151" s="187"/>
    </row>
    <row r="152" spans="1:13">
      <c r="A152" s="651" t="s">
        <v>62</v>
      </c>
      <c r="B152" s="652"/>
      <c r="C152" s="652"/>
      <c r="D152" s="652"/>
      <c r="E152" s="652"/>
      <c r="F152" s="652"/>
      <c r="G152" s="652"/>
      <c r="H152" s="653"/>
      <c r="I152" s="10">
        <f>SUM(I151)</f>
        <v>0</v>
      </c>
      <c r="J152" s="10">
        <f>SUM(J151)</f>
        <v>0</v>
      </c>
      <c r="K152" s="180"/>
      <c r="L152" s="124"/>
    </row>
    <row r="153" spans="1:13">
      <c r="A153" s="112"/>
      <c r="B153" s="112"/>
      <c r="C153" s="112"/>
      <c r="D153" s="112"/>
      <c r="E153" s="112"/>
      <c r="F153" s="112"/>
      <c r="G153" s="112"/>
      <c r="H153" s="112"/>
      <c r="I153" s="188" t="s">
        <v>17</v>
      </c>
      <c r="J153" s="189">
        <f>J152-I152</f>
        <v>0</v>
      </c>
      <c r="K153" s="180"/>
      <c r="L153" s="124"/>
    </row>
    <row r="157" spans="1:13">
      <c r="B157" s="125" t="s">
        <v>258</v>
      </c>
    </row>
    <row r="158" spans="1:13">
      <c r="B158" s="143" t="s">
        <v>0</v>
      </c>
      <c r="C158" s="47"/>
      <c r="D158" s="47"/>
      <c r="E158" s="47"/>
      <c r="F158" s="47"/>
      <c r="G158" s="47"/>
      <c r="H158" s="47"/>
      <c r="I158" s="47"/>
      <c r="J158" s="47"/>
      <c r="K158" s="47"/>
      <c r="L158" s="47"/>
    </row>
    <row r="159" spans="1:13">
      <c r="B159" s="138" t="s">
        <v>1</v>
      </c>
      <c r="C159" s="47"/>
      <c r="D159" s="47"/>
      <c r="E159" s="47"/>
      <c r="F159" s="47"/>
      <c r="G159" s="47"/>
      <c r="H159" s="47"/>
      <c r="I159" s="47"/>
      <c r="J159" s="47"/>
      <c r="K159" s="47"/>
      <c r="L159" s="47"/>
    </row>
    <row r="160" spans="1:13" ht="41.4">
      <c r="A160" s="57" t="s">
        <v>2</v>
      </c>
      <c r="B160" s="57" t="s">
        <v>3</v>
      </c>
      <c r="C160" s="57" t="s">
        <v>4</v>
      </c>
      <c r="D160" s="57" t="s">
        <v>5</v>
      </c>
      <c r="E160" s="57" t="s">
        <v>6</v>
      </c>
      <c r="F160" s="57" t="s">
        <v>7</v>
      </c>
      <c r="G160" s="115" t="s">
        <v>8</v>
      </c>
      <c r="H160" s="26" t="s">
        <v>9</v>
      </c>
      <c r="I160" s="26" t="s">
        <v>10</v>
      </c>
      <c r="J160" s="26" t="s">
        <v>11</v>
      </c>
      <c r="K160" s="128" t="s">
        <v>12</v>
      </c>
      <c r="L160" s="26" t="s">
        <v>13</v>
      </c>
      <c r="M160" s="27" t="s">
        <v>18</v>
      </c>
    </row>
    <row r="161" spans="1:13" ht="128.25" customHeight="1">
      <c r="A161" s="190">
        <v>1</v>
      </c>
      <c r="B161" s="191" t="s">
        <v>64</v>
      </c>
      <c r="C161" s="192" t="s">
        <v>14</v>
      </c>
      <c r="D161" s="193">
        <v>35000</v>
      </c>
      <c r="E161" s="190">
        <v>10</v>
      </c>
      <c r="F161" s="194">
        <f>CEILING(D161/E161,1)</f>
        <v>3500</v>
      </c>
      <c r="G161" s="195"/>
      <c r="H161" s="66">
        <f t="shared" ref="H161" si="53">G161*K161+G161</f>
        <v>0</v>
      </c>
      <c r="I161" s="66">
        <f t="shared" ref="I161" si="54">ROUND(F161*G161,2)</f>
        <v>0</v>
      </c>
      <c r="J161" s="66">
        <f t="shared" ref="J161" si="55">ROUND(F161*H161,2)</f>
        <v>0</v>
      </c>
      <c r="K161" s="196"/>
      <c r="L161" s="197"/>
      <c r="M161" s="28"/>
    </row>
    <row r="162" spans="1:13">
      <c r="A162" s="198" t="s">
        <v>16</v>
      </c>
      <c r="B162" s="199"/>
      <c r="C162" s="199"/>
      <c r="D162" s="199"/>
      <c r="E162" s="199"/>
      <c r="F162" s="199"/>
      <c r="G162" s="200"/>
      <c r="H162" s="201"/>
      <c r="I162" s="4">
        <f>SUM(I161:I161)</f>
        <v>0</v>
      </c>
      <c r="J162" s="4">
        <f>SUM(J161:J161)</f>
        <v>0</v>
      </c>
      <c r="K162" s="54"/>
      <c r="L162" s="54"/>
    </row>
    <row r="163" spans="1:13">
      <c r="I163" s="202" t="s">
        <v>17</v>
      </c>
      <c r="J163" s="203">
        <f>J162-I162</f>
        <v>0</v>
      </c>
    </row>
    <row r="167" spans="1:13">
      <c r="B167" s="125" t="s">
        <v>53</v>
      </c>
    </row>
    <row r="168" spans="1:13">
      <c r="B168" s="114" t="s">
        <v>39</v>
      </c>
      <c r="C168" s="112"/>
      <c r="D168" s="112"/>
      <c r="E168" s="112"/>
      <c r="F168" s="112"/>
      <c r="G168" s="112"/>
      <c r="H168" s="112"/>
      <c r="I168" s="53"/>
      <c r="J168" s="53"/>
      <c r="K168" s="54"/>
      <c r="L168" s="54"/>
    </row>
    <row r="169" spans="1:13">
      <c r="B169" s="114" t="s">
        <v>40</v>
      </c>
      <c r="C169" s="112"/>
      <c r="D169" s="112"/>
      <c r="E169" s="112"/>
      <c r="F169" s="112"/>
      <c r="G169" s="112"/>
      <c r="H169" s="112"/>
      <c r="I169" s="53"/>
      <c r="J169" s="53"/>
      <c r="K169" s="54"/>
      <c r="L169" s="54"/>
    </row>
    <row r="170" spans="1:13" ht="41.4">
      <c r="A170" s="57" t="s">
        <v>2</v>
      </c>
      <c r="B170" s="57" t="s">
        <v>3</v>
      </c>
      <c r="C170" s="57" t="s">
        <v>4</v>
      </c>
      <c r="D170" s="57" t="s">
        <v>5</v>
      </c>
      <c r="E170" s="57" t="s">
        <v>6</v>
      </c>
      <c r="F170" s="57" t="s">
        <v>7</v>
      </c>
      <c r="G170" s="115" t="s">
        <v>8</v>
      </c>
      <c r="H170" s="26" t="s">
        <v>9</v>
      </c>
      <c r="I170" s="26" t="s">
        <v>10</v>
      </c>
      <c r="J170" s="26" t="s">
        <v>11</v>
      </c>
      <c r="K170" s="128" t="s">
        <v>12</v>
      </c>
      <c r="L170" s="26" t="s">
        <v>13</v>
      </c>
      <c r="M170" s="27" t="s">
        <v>18</v>
      </c>
    </row>
    <row r="171" spans="1:13" ht="41.4">
      <c r="A171" s="83">
        <v>1</v>
      </c>
      <c r="B171" s="60" t="s">
        <v>66</v>
      </c>
      <c r="C171" s="136" t="s">
        <v>14</v>
      </c>
      <c r="D171" s="82">
        <v>50000</v>
      </c>
      <c r="E171" s="83">
        <v>100</v>
      </c>
      <c r="F171" s="64">
        <f t="shared" ref="F171:F178" si="56">CEILING(D171/E171,1)</f>
        <v>500</v>
      </c>
      <c r="G171" s="204"/>
      <c r="H171" s="36">
        <f t="shared" ref="H171" si="57">G171*K171+G171</f>
        <v>0</v>
      </c>
      <c r="I171" s="36">
        <f t="shared" ref="I171" si="58">ROUND(F171*G171,2)</f>
        <v>0</v>
      </c>
      <c r="J171" s="36">
        <f t="shared" ref="J171" si="59">ROUND(F171*H171,2)</f>
        <v>0</v>
      </c>
      <c r="K171" s="205"/>
      <c r="L171" s="127"/>
      <c r="M171" s="28"/>
    </row>
    <row r="172" spans="1:13" ht="41.4">
      <c r="A172" s="83">
        <v>2</v>
      </c>
      <c r="B172" s="60" t="s">
        <v>67</v>
      </c>
      <c r="C172" s="136" t="s">
        <v>14</v>
      </c>
      <c r="D172" s="82">
        <v>20000</v>
      </c>
      <c r="E172" s="83">
        <v>100</v>
      </c>
      <c r="F172" s="64">
        <f t="shared" si="56"/>
        <v>200</v>
      </c>
      <c r="G172" s="84"/>
      <c r="H172" s="36">
        <f t="shared" ref="H172:H178" si="60">G172*K172+G172</f>
        <v>0</v>
      </c>
      <c r="I172" s="36">
        <f t="shared" ref="I172:I178" si="61">ROUND(F172*G172,2)</f>
        <v>0</v>
      </c>
      <c r="J172" s="36">
        <f t="shared" ref="J172:J178" si="62">ROUND(F172*H172,2)</f>
        <v>0</v>
      </c>
      <c r="K172" s="205"/>
      <c r="L172" s="127"/>
      <c r="M172" s="28"/>
    </row>
    <row r="173" spans="1:13" ht="41.4">
      <c r="A173" s="83">
        <v>3</v>
      </c>
      <c r="B173" s="60" t="s">
        <v>68</v>
      </c>
      <c r="C173" s="136" t="s">
        <v>14</v>
      </c>
      <c r="D173" s="82">
        <v>3000</v>
      </c>
      <c r="E173" s="83">
        <v>100</v>
      </c>
      <c r="F173" s="64">
        <f t="shared" si="56"/>
        <v>30</v>
      </c>
      <c r="G173" s="84"/>
      <c r="H173" s="36">
        <f t="shared" si="60"/>
        <v>0</v>
      </c>
      <c r="I173" s="36">
        <f t="shared" si="61"/>
        <v>0</v>
      </c>
      <c r="J173" s="36">
        <f t="shared" si="62"/>
        <v>0</v>
      </c>
      <c r="K173" s="205"/>
      <c r="L173" s="127"/>
      <c r="M173" s="28"/>
    </row>
    <row r="174" spans="1:13" ht="41.4">
      <c r="A174" s="83">
        <v>4</v>
      </c>
      <c r="B174" s="60" t="s">
        <v>69</v>
      </c>
      <c r="C174" s="136" t="s">
        <v>14</v>
      </c>
      <c r="D174" s="82">
        <v>45000</v>
      </c>
      <c r="E174" s="83">
        <v>100</v>
      </c>
      <c r="F174" s="64">
        <f t="shared" si="56"/>
        <v>450</v>
      </c>
      <c r="G174" s="84"/>
      <c r="H174" s="36">
        <f t="shared" si="60"/>
        <v>0</v>
      </c>
      <c r="I174" s="36">
        <f t="shared" si="61"/>
        <v>0</v>
      </c>
      <c r="J174" s="36">
        <f t="shared" si="62"/>
        <v>0</v>
      </c>
      <c r="K174" s="205"/>
      <c r="L174" s="127"/>
      <c r="M174" s="28"/>
    </row>
    <row r="175" spans="1:13" ht="41.4">
      <c r="A175" s="83">
        <v>5</v>
      </c>
      <c r="B175" s="60" t="s">
        <v>70</v>
      </c>
      <c r="C175" s="136" t="s">
        <v>14</v>
      </c>
      <c r="D175" s="82">
        <v>50000</v>
      </c>
      <c r="E175" s="83">
        <v>100</v>
      </c>
      <c r="F175" s="64">
        <f t="shared" si="56"/>
        <v>500</v>
      </c>
      <c r="G175" s="84"/>
      <c r="H175" s="36">
        <f t="shared" si="60"/>
        <v>0</v>
      </c>
      <c r="I175" s="36">
        <f t="shared" si="61"/>
        <v>0</v>
      </c>
      <c r="J175" s="36">
        <f t="shared" si="62"/>
        <v>0</v>
      </c>
      <c r="K175" s="205"/>
      <c r="L175" s="127"/>
      <c r="M175" s="28"/>
    </row>
    <row r="176" spans="1:13" ht="41.4">
      <c r="A176" s="83">
        <v>6</v>
      </c>
      <c r="B176" s="60" t="s">
        <v>71</v>
      </c>
      <c r="C176" s="136" t="s">
        <v>14</v>
      </c>
      <c r="D176" s="82">
        <v>50000</v>
      </c>
      <c r="E176" s="83">
        <v>100</v>
      </c>
      <c r="F176" s="64">
        <f t="shared" si="56"/>
        <v>500</v>
      </c>
      <c r="G176" s="84"/>
      <c r="H176" s="36">
        <f t="shared" si="60"/>
        <v>0</v>
      </c>
      <c r="I176" s="36">
        <f t="shared" si="61"/>
        <v>0</v>
      </c>
      <c r="J176" s="36">
        <f t="shared" si="62"/>
        <v>0</v>
      </c>
      <c r="K176" s="205"/>
      <c r="L176" s="127"/>
      <c r="M176" s="28"/>
    </row>
    <row r="177" spans="1:13" ht="41.4">
      <c r="A177" s="83">
        <v>7</v>
      </c>
      <c r="B177" s="60" t="s">
        <v>72</v>
      </c>
      <c r="C177" s="136" t="s">
        <v>14</v>
      </c>
      <c r="D177" s="82">
        <v>40000</v>
      </c>
      <c r="E177" s="83">
        <v>100</v>
      </c>
      <c r="F177" s="64">
        <f t="shared" si="56"/>
        <v>400</v>
      </c>
      <c r="G177" s="84"/>
      <c r="H177" s="36">
        <f t="shared" si="60"/>
        <v>0</v>
      </c>
      <c r="I177" s="36">
        <f t="shared" si="61"/>
        <v>0</v>
      </c>
      <c r="J177" s="36">
        <f t="shared" si="62"/>
        <v>0</v>
      </c>
      <c r="K177" s="205"/>
      <c r="L177" s="127"/>
      <c r="M177" s="28"/>
    </row>
    <row r="178" spans="1:13" ht="41.4">
      <c r="A178" s="83">
        <v>8</v>
      </c>
      <c r="B178" s="60" t="s">
        <v>73</v>
      </c>
      <c r="C178" s="136" t="s">
        <v>14</v>
      </c>
      <c r="D178" s="82">
        <v>100000</v>
      </c>
      <c r="E178" s="83">
        <v>100</v>
      </c>
      <c r="F178" s="64">
        <f t="shared" si="56"/>
        <v>1000</v>
      </c>
      <c r="G178" s="84"/>
      <c r="H178" s="36">
        <f t="shared" si="60"/>
        <v>0</v>
      </c>
      <c r="I178" s="36">
        <f t="shared" si="61"/>
        <v>0</v>
      </c>
      <c r="J178" s="36">
        <f t="shared" si="62"/>
        <v>0</v>
      </c>
      <c r="K178" s="205"/>
      <c r="L178" s="127"/>
      <c r="M178" s="28"/>
    </row>
    <row r="179" spans="1:13">
      <c r="A179" s="69" t="s">
        <v>16</v>
      </c>
      <c r="B179" s="70"/>
      <c r="C179" s="70"/>
      <c r="D179" s="70"/>
      <c r="E179" s="70"/>
      <c r="F179" s="70"/>
      <c r="G179" s="71"/>
      <c r="H179" s="87"/>
      <c r="I179" s="10">
        <f>SUM(I171:I178)</f>
        <v>0</v>
      </c>
      <c r="J179" s="10">
        <f>SUM(J171:J178)</f>
        <v>0</v>
      </c>
      <c r="K179" s="54"/>
      <c r="L179" s="54"/>
    </row>
    <row r="180" spans="1:13">
      <c r="A180" s="54"/>
      <c r="B180" s="54"/>
      <c r="C180" s="54"/>
      <c r="D180" s="54"/>
      <c r="E180" s="54"/>
      <c r="F180" s="54"/>
      <c r="G180" s="54"/>
      <c r="H180" s="54"/>
      <c r="I180" s="206" t="s">
        <v>17</v>
      </c>
      <c r="J180" s="75">
        <f>J179-I179</f>
        <v>0</v>
      </c>
      <c r="K180" s="112"/>
      <c r="L180" s="112"/>
    </row>
    <row r="184" spans="1:13">
      <c r="B184" s="143" t="s">
        <v>58</v>
      </c>
    </row>
    <row r="185" spans="1:13">
      <c r="B185" s="143" t="s">
        <v>75</v>
      </c>
      <c r="C185" s="207"/>
      <c r="D185" s="54"/>
      <c r="E185" s="54"/>
      <c r="F185" s="53"/>
      <c r="G185" s="54"/>
      <c r="H185" s="53"/>
      <c r="I185" s="53"/>
      <c r="J185" s="53"/>
      <c r="K185" s="54"/>
    </row>
    <row r="186" spans="1:13">
      <c r="B186" s="138" t="s">
        <v>76</v>
      </c>
      <c r="C186" s="207"/>
      <c r="D186" s="54"/>
      <c r="E186" s="54"/>
      <c r="F186" s="53"/>
      <c r="G186" s="54"/>
      <c r="H186" s="53"/>
      <c r="I186" s="53"/>
      <c r="J186" s="53"/>
      <c r="K186" s="54"/>
    </row>
    <row r="187" spans="1:13" ht="41.4">
      <c r="A187" s="57" t="s">
        <v>2</v>
      </c>
      <c r="B187" s="57" t="s">
        <v>3</v>
      </c>
      <c r="C187" s="57" t="s">
        <v>4</v>
      </c>
      <c r="D187" s="57" t="s">
        <v>5</v>
      </c>
      <c r="E187" s="57" t="s">
        <v>6</v>
      </c>
      <c r="F187" s="57" t="s">
        <v>7</v>
      </c>
      <c r="G187" s="115" t="s">
        <v>8</v>
      </c>
      <c r="H187" s="26" t="s">
        <v>9</v>
      </c>
      <c r="I187" s="26" t="s">
        <v>10</v>
      </c>
      <c r="J187" s="26" t="s">
        <v>11</v>
      </c>
      <c r="K187" s="128" t="s">
        <v>12</v>
      </c>
      <c r="L187" s="26" t="s">
        <v>13</v>
      </c>
      <c r="M187" s="27" t="s">
        <v>18</v>
      </c>
    </row>
    <row r="188" spans="1:13" ht="55.2">
      <c r="A188" s="83">
        <v>1</v>
      </c>
      <c r="B188" s="60" t="s">
        <v>77</v>
      </c>
      <c r="C188" s="81" t="s">
        <v>14</v>
      </c>
      <c r="D188" s="82">
        <v>5000</v>
      </c>
      <c r="E188" s="83">
        <v>1</v>
      </c>
      <c r="F188" s="64">
        <f>CEILING(D188/E188,1)</f>
        <v>5000</v>
      </c>
      <c r="G188" s="208"/>
      <c r="H188" s="66">
        <f t="shared" ref="H188" si="63">G188*K188+G188</f>
        <v>0</v>
      </c>
      <c r="I188" s="66">
        <f t="shared" ref="I188" si="64">ROUND(F188*G188,2)</f>
        <v>0</v>
      </c>
      <c r="J188" s="66">
        <f t="shared" ref="J188" si="65">ROUND(F188*H188,2)</f>
        <v>0</v>
      </c>
      <c r="K188" s="209"/>
      <c r="L188" s="210"/>
      <c r="M188" s="28"/>
    </row>
    <row r="189" spans="1:13" ht="55.2">
      <c r="A189" s="83">
        <v>2</v>
      </c>
      <c r="B189" s="60" t="s">
        <v>78</v>
      </c>
      <c r="C189" s="81" t="s">
        <v>14</v>
      </c>
      <c r="D189" s="82">
        <v>2500</v>
      </c>
      <c r="E189" s="83">
        <v>1</v>
      </c>
      <c r="F189" s="64">
        <f>CEILING(D189/E189,1)</f>
        <v>2500</v>
      </c>
      <c r="G189" s="208"/>
      <c r="H189" s="66">
        <f t="shared" ref="H189:H190" si="66">G189*K189+G189</f>
        <v>0</v>
      </c>
      <c r="I189" s="66">
        <f t="shared" ref="I189:I190" si="67">ROUND(F189*G189,2)</f>
        <v>0</v>
      </c>
      <c r="J189" s="66">
        <f t="shared" ref="J189:J190" si="68">ROUND(F189*H189,2)</f>
        <v>0</v>
      </c>
      <c r="K189" s="209"/>
      <c r="L189" s="211"/>
      <c r="M189" s="28"/>
    </row>
    <row r="190" spans="1:13" ht="55.2">
      <c r="A190" s="83">
        <v>3</v>
      </c>
      <c r="B190" s="60" t="s">
        <v>79</v>
      </c>
      <c r="C190" s="81" t="s">
        <v>14</v>
      </c>
      <c r="D190" s="139">
        <v>1200</v>
      </c>
      <c r="E190" s="83">
        <v>1</v>
      </c>
      <c r="F190" s="64">
        <f>CEILING(D190/E190,1)</f>
        <v>1200</v>
      </c>
      <c r="G190" s="208"/>
      <c r="H190" s="66">
        <f t="shared" si="66"/>
        <v>0</v>
      </c>
      <c r="I190" s="66">
        <f t="shared" si="67"/>
        <v>0</v>
      </c>
      <c r="J190" s="66">
        <f t="shared" si="68"/>
        <v>0</v>
      </c>
      <c r="K190" s="209"/>
      <c r="L190" s="210"/>
      <c r="M190" s="28"/>
    </row>
    <row r="191" spans="1:13">
      <c r="A191" s="69" t="s">
        <v>16</v>
      </c>
      <c r="B191" s="70"/>
      <c r="C191" s="86"/>
      <c r="D191" s="70"/>
      <c r="E191" s="70"/>
      <c r="F191" s="70"/>
      <c r="G191" s="70"/>
      <c r="H191" s="87"/>
      <c r="I191" s="10">
        <f>SUM(I188:I190)</f>
        <v>0</v>
      </c>
      <c r="J191" s="10">
        <f>SUM(J188:J190)</f>
        <v>0</v>
      </c>
      <c r="K191" s="54"/>
    </row>
    <row r="192" spans="1:13">
      <c r="A192" s="53"/>
      <c r="B192" s="172"/>
      <c r="C192" s="54"/>
      <c r="D192" s="54"/>
      <c r="E192" s="54"/>
      <c r="F192" s="53"/>
      <c r="G192" s="54"/>
      <c r="H192" s="53"/>
      <c r="I192" s="88" t="s">
        <v>17</v>
      </c>
      <c r="J192" s="89">
        <f>J191-I191</f>
        <v>0</v>
      </c>
      <c r="K192" s="54"/>
    </row>
    <row r="196" spans="1:250">
      <c r="B196" s="143" t="s">
        <v>63</v>
      </c>
    </row>
    <row r="197" spans="1:250">
      <c r="B197" s="114" t="s">
        <v>81</v>
      </c>
      <c r="C197" s="54"/>
      <c r="D197" s="54"/>
      <c r="E197" s="54"/>
      <c r="F197" s="54"/>
      <c r="G197" s="54"/>
      <c r="H197" s="54"/>
      <c r="I197" s="54"/>
      <c r="J197" s="53"/>
      <c r="K197" s="54"/>
    </row>
    <row r="198" spans="1:250">
      <c r="B198" s="114" t="s">
        <v>82</v>
      </c>
      <c r="C198" s="54"/>
      <c r="D198" s="54"/>
      <c r="E198" s="54"/>
      <c r="F198" s="54"/>
      <c r="G198" s="54"/>
      <c r="H198" s="54"/>
      <c r="I198" s="54"/>
      <c r="J198" s="212"/>
      <c r="K198" s="54"/>
    </row>
    <row r="199" spans="1:250" ht="41.4">
      <c r="A199" s="57" t="s">
        <v>2</v>
      </c>
      <c r="B199" s="57" t="s">
        <v>3</v>
      </c>
      <c r="C199" s="57" t="s">
        <v>4</v>
      </c>
      <c r="D199" s="57" t="s">
        <v>5</v>
      </c>
      <c r="E199" s="57" t="s">
        <v>6</v>
      </c>
      <c r="F199" s="57" t="s">
        <v>7</v>
      </c>
      <c r="G199" s="115" t="s">
        <v>8</v>
      </c>
      <c r="H199" s="26" t="s">
        <v>9</v>
      </c>
      <c r="I199" s="26" t="s">
        <v>10</v>
      </c>
      <c r="J199" s="26" t="s">
        <v>11</v>
      </c>
      <c r="K199" s="128" t="s">
        <v>12</v>
      </c>
      <c r="L199" s="26" t="s">
        <v>13</v>
      </c>
      <c r="M199" s="27" t="s">
        <v>18</v>
      </c>
    </row>
    <row r="200" spans="1:250" ht="41.4">
      <c r="A200" s="83">
        <v>1</v>
      </c>
      <c r="B200" s="60" t="s">
        <v>83</v>
      </c>
      <c r="C200" s="136" t="s">
        <v>14</v>
      </c>
      <c r="D200" s="139">
        <v>2496</v>
      </c>
      <c r="E200" s="83">
        <v>1</v>
      </c>
      <c r="F200" s="64">
        <f>CEILING(D200/E200,1)</f>
        <v>2496</v>
      </c>
      <c r="G200" s="131"/>
      <c r="H200" s="66">
        <f t="shared" ref="H200" si="69">G200*K200+G200</f>
        <v>0</v>
      </c>
      <c r="I200" s="66">
        <f t="shared" ref="I200" si="70">ROUND(F200*G200,2)</f>
        <v>0</v>
      </c>
      <c r="J200" s="66">
        <f t="shared" ref="J200" si="71">ROUND(F200*H200,2)</f>
        <v>0</v>
      </c>
      <c r="K200" s="213"/>
      <c r="L200" s="210"/>
      <c r="M200" s="28"/>
    </row>
    <row r="201" spans="1:250" s="56" customFormat="1" ht="41.4">
      <c r="A201" s="131">
        <v>2</v>
      </c>
      <c r="B201" s="60" t="s">
        <v>84</v>
      </c>
      <c r="C201" s="131" t="s">
        <v>14</v>
      </c>
      <c r="D201" s="131">
        <v>800</v>
      </c>
      <c r="E201" s="131">
        <v>1</v>
      </c>
      <c r="F201" s="64">
        <f>CEILING(D201/E201,1)</f>
        <v>800</v>
      </c>
      <c r="G201" s="131"/>
      <c r="H201" s="66">
        <f t="shared" ref="H201" si="72">G201*K201+G201</f>
        <v>0</v>
      </c>
      <c r="I201" s="66">
        <f t="shared" ref="I201" si="73">ROUND(F201*G201,2)</f>
        <v>0</v>
      </c>
      <c r="J201" s="66">
        <f t="shared" ref="J201" si="74">ROUND(F201*H201,2)</f>
        <v>0</v>
      </c>
      <c r="K201" s="213"/>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c r="EK201" s="42"/>
      <c r="EL201" s="42"/>
      <c r="EM201" s="42"/>
      <c r="EN201" s="42"/>
      <c r="EO201" s="42"/>
      <c r="EP201" s="42"/>
      <c r="EQ201" s="42"/>
      <c r="ER201" s="42"/>
      <c r="ES201" s="42"/>
      <c r="ET201" s="42"/>
      <c r="EU201" s="42"/>
      <c r="EV201" s="42"/>
      <c r="EW201" s="42"/>
      <c r="EX201" s="42"/>
      <c r="EY201" s="42"/>
      <c r="EZ201" s="42"/>
      <c r="FA201" s="42"/>
      <c r="FB201" s="42"/>
      <c r="FC201" s="42"/>
      <c r="FD201" s="42"/>
      <c r="FE201" s="42"/>
      <c r="FF201" s="42"/>
      <c r="FG201" s="42"/>
      <c r="FH201" s="42"/>
      <c r="FI201" s="42"/>
      <c r="FJ201" s="42"/>
      <c r="FK201" s="42"/>
      <c r="FL201" s="42"/>
      <c r="FM201" s="42"/>
      <c r="FN201" s="42"/>
      <c r="FO201" s="42"/>
      <c r="FP201" s="42"/>
      <c r="FQ201" s="42"/>
      <c r="FR201" s="42"/>
      <c r="FS201" s="42"/>
      <c r="FT201" s="42"/>
      <c r="FU201" s="42"/>
      <c r="FV201" s="42"/>
      <c r="FW201" s="42"/>
      <c r="FX201" s="42"/>
      <c r="FY201" s="42"/>
      <c r="FZ201" s="42"/>
      <c r="GA201" s="42"/>
      <c r="GB201" s="42"/>
      <c r="GC201" s="42"/>
      <c r="GD201" s="42"/>
      <c r="GE201" s="42"/>
      <c r="GF201" s="42"/>
      <c r="GG201" s="42"/>
      <c r="GH201" s="42"/>
      <c r="GI201" s="42"/>
      <c r="GJ201" s="42"/>
      <c r="GK201" s="42"/>
      <c r="GL201" s="42"/>
      <c r="GM201" s="42"/>
      <c r="GN201" s="42"/>
      <c r="GO201" s="42"/>
      <c r="GP201" s="42"/>
      <c r="GQ201" s="42"/>
      <c r="GR201" s="42"/>
      <c r="GS201" s="42"/>
      <c r="GT201" s="42"/>
      <c r="GU201" s="42"/>
      <c r="GV201" s="42"/>
      <c r="GW201" s="42"/>
      <c r="GX201" s="42"/>
      <c r="GY201" s="42"/>
      <c r="GZ201" s="42"/>
      <c r="HA201" s="42"/>
      <c r="HB201" s="42"/>
      <c r="HC201" s="42"/>
      <c r="HD201" s="42"/>
      <c r="HE201" s="42"/>
      <c r="HF201" s="42"/>
      <c r="HG201" s="42"/>
      <c r="HH201" s="42"/>
      <c r="HI201" s="42"/>
      <c r="HJ201" s="42"/>
      <c r="HK201" s="42"/>
      <c r="HL201" s="42"/>
      <c r="HM201" s="42"/>
      <c r="HN201" s="42"/>
      <c r="HO201" s="42"/>
      <c r="HP201" s="42"/>
      <c r="HQ201" s="42"/>
      <c r="HR201" s="42"/>
      <c r="HS201" s="42"/>
      <c r="HT201" s="42"/>
      <c r="HU201" s="42"/>
      <c r="HV201" s="42"/>
      <c r="HW201" s="42"/>
      <c r="HX201" s="42"/>
      <c r="HY201" s="42"/>
      <c r="HZ201" s="42"/>
      <c r="IA201" s="42"/>
      <c r="IB201" s="42"/>
      <c r="IC201" s="42"/>
      <c r="ID201" s="42"/>
      <c r="IE201" s="42"/>
      <c r="IF201" s="42"/>
      <c r="IG201" s="42"/>
      <c r="IH201" s="42"/>
      <c r="II201" s="42"/>
      <c r="IJ201" s="42"/>
      <c r="IK201" s="42"/>
      <c r="IL201" s="42"/>
      <c r="IM201" s="42"/>
      <c r="IN201" s="42"/>
      <c r="IO201" s="42"/>
      <c r="IP201" s="42"/>
    </row>
    <row r="202" spans="1:250">
      <c r="A202" s="69" t="s">
        <v>16</v>
      </c>
      <c r="B202" s="70"/>
      <c r="C202" s="70"/>
      <c r="D202" s="70"/>
      <c r="E202" s="70"/>
      <c r="F202" s="70"/>
      <c r="G202" s="71"/>
      <c r="H202" s="87"/>
      <c r="I202" s="10">
        <f>SUM(I200:I201)</f>
        <v>0</v>
      </c>
      <c r="J202" s="10">
        <f>SUM(J200:J201)</f>
        <v>0</v>
      </c>
      <c r="K202" s="54"/>
    </row>
    <row r="203" spans="1:250">
      <c r="A203" s="112"/>
      <c r="B203" s="112"/>
      <c r="C203" s="112"/>
      <c r="D203" s="112"/>
      <c r="E203" s="112"/>
      <c r="F203" s="112"/>
      <c r="G203" s="112"/>
      <c r="H203" s="112"/>
      <c r="I203" s="88" t="s">
        <v>17</v>
      </c>
      <c r="J203" s="75">
        <f>J202-I202</f>
        <v>0</v>
      </c>
      <c r="K203" s="54"/>
    </row>
    <row r="207" spans="1:250">
      <c r="B207" s="143" t="s">
        <v>65</v>
      </c>
    </row>
    <row r="208" spans="1:250">
      <c r="A208" s="53"/>
      <c r="B208" s="52" t="s">
        <v>46</v>
      </c>
      <c r="C208" s="53"/>
      <c r="D208" s="53"/>
      <c r="E208" s="53"/>
      <c r="F208" s="53"/>
      <c r="G208" s="53"/>
      <c r="H208" s="53"/>
      <c r="I208" s="53"/>
      <c r="J208" s="53"/>
      <c r="K208" s="54"/>
    </row>
    <row r="209" spans="1:13">
      <c r="A209" s="53"/>
      <c r="B209" s="52" t="s">
        <v>47</v>
      </c>
      <c r="C209" s="53"/>
      <c r="D209" s="53"/>
      <c r="E209" s="53"/>
      <c r="F209" s="53"/>
      <c r="G209" s="53"/>
      <c r="H209" s="53"/>
      <c r="I209" s="53"/>
      <c r="J209" s="53"/>
      <c r="K209" s="54"/>
    </row>
    <row r="210" spans="1:13" ht="41.4">
      <c r="A210" s="57" t="s">
        <v>2</v>
      </c>
      <c r="B210" s="57" t="s">
        <v>3</v>
      </c>
      <c r="C210" s="57" t="s">
        <v>4</v>
      </c>
      <c r="D210" s="57" t="s">
        <v>5</v>
      </c>
      <c r="E210" s="57" t="s">
        <v>6</v>
      </c>
      <c r="F210" s="57" t="s">
        <v>7</v>
      </c>
      <c r="G210" s="115" t="s">
        <v>8</v>
      </c>
      <c r="H210" s="26" t="s">
        <v>9</v>
      </c>
      <c r="I210" s="26" t="s">
        <v>10</v>
      </c>
      <c r="J210" s="26" t="s">
        <v>11</v>
      </c>
      <c r="K210" s="128" t="s">
        <v>12</v>
      </c>
      <c r="L210" s="26" t="s">
        <v>13</v>
      </c>
      <c r="M210" s="27" t="s">
        <v>18</v>
      </c>
    </row>
    <row r="211" spans="1:13" ht="124.2">
      <c r="A211" s="83">
        <v>1</v>
      </c>
      <c r="B211" s="60" t="s">
        <v>228</v>
      </c>
      <c r="C211" s="136" t="s">
        <v>14</v>
      </c>
      <c r="D211" s="139">
        <v>1500</v>
      </c>
      <c r="E211" s="83">
        <v>1</v>
      </c>
      <c r="F211" s="64">
        <f>CEILING(D211/E211,1)</f>
        <v>1500</v>
      </c>
      <c r="G211" s="214"/>
      <c r="H211" s="66">
        <f t="shared" ref="H211" si="75">G211*K211+G211</f>
        <v>0</v>
      </c>
      <c r="I211" s="66">
        <f t="shared" ref="I211" si="76">ROUND(F211*G211,2)</f>
        <v>0</v>
      </c>
      <c r="J211" s="66">
        <f t="shared" ref="J211" si="77">ROUND(F211*H211,2)</f>
        <v>0</v>
      </c>
      <c r="K211" s="213"/>
      <c r="L211" s="213"/>
      <c r="M211" s="28"/>
    </row>
    <row r="212" spans="1:13" ht="124.2">
      <c r="A212" s="83">
        <v>2</v>
      </c>
      <c r="B212" s="60" t="s">
        <v>229</v>
      </c>
      <c r="C212" s="136" t="s">
        <v>14</v>
      </c>
      <c r="D212" s="139">
        <v>1500</v>
      </c>
      <c r="E212" s="83">
        <v>1</v>
      </c>
      <c r="F212" s="64">
        <f>CEILING(D212/E212,1)</f>
        <v>1500</v>
      </c>
      <c r="G212" s="214"/>
      <c r="H212" s="66">
        <f t="shared" ref="H212" si="78">G212*K212+G212</f>
        <v>0</v>
      </c>
      <c r="I212" s="66">
        <f t="shared" ref="I212" si="79">ROUND(F212*G212,2)</f>
        <v>0</v>
      </c>
      <c r="J212" s="66">
        <f t="shared" ref="J212" si="80">ROUND(F212*H212,2)</f>
        <v>0</v>
      </c>
      <c r="K212" s="213"/>
      <c r="L212" s="85"/>
      <c r="M212" s="28"/>
    </row>
    <row r="213" spans="1:13">
      <c r="A213" s="69" t="s">
        <v>16</v>
      </c>
      <c r="B213" s="70"/>
      <c r="C213" s="70"/>
      <c r="D213" s="70"/>
      <c r="E213" s="70"/>
      <c r="F213" s="70"/>
      <c r="G213" s="70"/>
      <c r="H213" s="87"/>
      <c r="I213" s="10">
        <f>SUM(I211:I212)</f>
        <v>0</v>
      </c>
      <c r="J213" s="10">
        <f>SUM(J211:J212)</f>
        <v>0</v>
      </c>
      <c r="K213" s="54"/>
    </row>
    <row r="214" spans="1:13">
      <c r="A214" s="53"/>
      <c r="B214" s="53"/>
      <c r="C214" s="53"/>
      <c r="D214" s="53"/>
      <c r="E214" s="53"/>
      <c r="F214" s="53"/>
      <c r="G214" s="53"/>
      <c r="H214" s="53"/>
      <c r="I214" s="88" t="s">
        <v>17</v>
      </c>
      <c r="J214" s="89">
        <f>J213-I213</f>
        <v>0</v>
      </c>
      <c r="K214" s="54"/>
    </row>
    <row r="218" spans="1:13">
      <c r="B218" s="143" t="s">
        <v>49</v>
      </c>
    </row>
    <row r="219" spans="1:13">
      <c r="B219" s="52" t="s">
        <v>46</v>
      </c>
      <c r="C219" s="53"/>
      <c r="D219" s="53"/>
      <c r="E219" s="53"/>
      <c r="F219" s="53"/>
      <c r="G219" s="53"/>
      <c r="H219" s="53"/>
      <c r="I219" s="53"/>
      <c r="J219" s="53"/>
      <c r="K219" s="54"/>
    </row>
    <row r="220" spans="1:13">
      <c r="B220" s="52" t="s">
        <v>47</v>
      </c>
      <c r="C220" s="53"/>
      <c r="D220" s="53"/>
      <c r="E220" s="53"/>
      <c r="F220" s="53"/>
      <c r="G220" s="53"/>
      <c r="H220" s="53"/>
      <c r="I220" s="53"/>
      <c r="J220" s="53"/>
      <c r="K220" s="54"/>
    </row>
    <row r="221" spans="1:13" ht="41.4">
      <c r="A221" s="57" t="s">
        <v>2</v>
      </c>
      <c r="B221" s="57" t="s">
        <v>3</v>
      </c>
      <c r="C221" s="57" t="s">
        <v>4</v>
      </c>
      <c r="D221" s="57" t="s">
        <v>5</v>
      </c>
      <c r="E221" s="57" t="s">
        <v>6</v>
      </c>
      <c r="F221" s="57" t="s">
        <v>7</v>
      </c>
      <c r="G221" s="115" t="s">
        <v>8</v>
      </c>
      <c r="H221" s="26" t="s">
        <v>9</v>
      </c>
      <c r="I221" s="26" t="s">
        <v>10</v>
      </c>
      <c r="J221" s="26" t="s">
        <v>11</v>
      </c>
      <c r="K221" s="128" t="s">
        <v>12</v>
      </c>
      <c r="L221" s="26" t="s">
        <v>13</v>
      </c>
      <c r="M221" s="27" t="s">
        <v>18</v>
      </c>
    </row>
    <row r="222" spans="1:13" ht="82.8">
      <c r="A222" s="83">
        <v>1</v>
      </c>
      <c r="B222" s="60" t="s">
        <v>86</v>
      </c>
      <c r="C222" s="215" t="s">
        <v>14</v>
      </c>
      <c r="D222" s="62">
        <v>10000</v>
      </c>
      <c r="E222" s="59">
        <v>25</v>
      </c>
      <c r="F222" s="64">
        <f>CEILING(D222/E222,1)</f>
        <v>400</v>
      </c>
      <c r="G222" s="216"/>
      <c r="H222" s="66">
        <f t="shared" ref="H222" si="81">G222*K222+G222</f>
        <v>0</v>
      </c>
      <c r="I222" s="66">
        <f t="shared" ref="I222" si="82">ROUND(F222*G222,2)</f>
        <v>0</v>
      </c>
      <c r="J222" s="66">
        <f t="shared" ref="J222" si="83">ROUND(F222*H222,2)</f>
        <v>0</v>
      </c>
      <c r="K222" s="176"/>
      <c r="L222" s="85"/>
      <c r="M222" s="28"/>
    </row>
    <row r="223" spans="1:13" ht="82.8">
      <c r="A223" s="83">
        <v>2</v>
      </c>
      <c r="B223" s="60" t="s">
        <v>87</v>
      </c>
      <c r="C223" s="215" t="s">
        <v>14</v>
      </c>
      <c r="D223" s="62">
        <v>10000</v>
      </c>
      <c r="E223" s="59">
        <v>25</v>
      </c>
      <c r="F223" s="64">
        <f>CEILING(D223/E223,1)</f>
        <v>400</v>
      </c>
      <c r="G223" s="217"/>
      <c r="H223" s="66">
        <f t="shared" ref="H223" si="84">G223*K223+G223</f>
        <v>0</v>
      </c>
      <c r="I223" s="66">
        <f t="shared" ref="I223" si="85">ROUND(F223*G223,2)</f>
        <v>0</v>
      </c>
      <c r="J223" s="66">
        <f t="shared" ref="J223" si="86">ROUND(F223*H223,2)</f>
        <v>0</v>
      </c>
      <c r="K223" s="213"/>
      <c r="L223" s="85"/>
      <c r="M223" s="28"/>
    </row>
    <row r="224" spans="1:13">
      <c r="A224" s="69" t="s">
        <v>16</v>
      </c>
      <c r="B224" s="70"/>
      <c r="C224" s="70"/>
      <c r="D224" s="70"/>
      <c r="E224" s="70"/>
      <c r="F224" s="70"/>
      <c r="G224" s="70"/>
      <c r="H224" s="87"/>
      <c r="I224" s="10">
        <f>SUM(I222:I223)</f>
        <v>0</v>
      </c>
      <c r="J224" s="10">
        <f>SUM(J222:J223)</f>
        <v>0</v>
      </c>
      <c r="K224" s="54"/>
    </row>
    <row r="225" spans="1:13">
      <c r="A225" s="53"/>
      <c r="B225" s="53"/>
      <c r="C225" s="53"/>
      <c r="D225" s="53"/>
      <c r="E225" s="53"/>
      <c r="F225" s="53"/>
      <c r="G225" s="53"/>
      <c r="H225" s="53"/>
      <c r="I225" s="88" t="s">
        <v>17</v>
      </c>
      <c r="J225" s="89">
        <f>J224-I224</f>
        <v>0</v>
      </c>
      <c r="K225" s="54"/>
    </row>
    <row r="229" spans="1:13">
      <c r="B229" s="143" t="s">
        <v>74</v>
      </c>
    </row>
    <row r="230" spans="1:13">
      <c r="B230" s="143" t="s">
        <v>89</v>
      </c>
      <c r="C230" s="218"/>
      <c r="D230" s="144"/>
      <c r="E230" s="144"/>
      <c r="F230" s="144"/>
      <c r="G230" s="144"/>
      <c r="H230" s="144"/>
      <c r="I230" s="144"/>
      <c r="J230" s="144"/>
      <c r="K230" s="144"/>
    </row>
    <row r="231" spans="1:13">
      <c r="B231" s="138" t="s">
        <v>90</v>
      </c>
      <c r="C231" s="218"/>
      <c r="D231" s="144"/>
      <c r="E231" s="144"/>
      <c r="F231" s="144"/>
      <c r="G231" s="144"/>
      <c r="H231" s="144"/>
      <c r="I231" s="144"/>
      <c r="J231" s="144"/>
      <c r="K231" s="144"/>
    </row>
    <row r="232" spans="1:13" ht="41.4">
      <c r="A232" s="57" t="s">
        <v>2</v>
      </c>
      <c r="B232" s="57" t="s">
        <v>3</v>
      </c>
      <c r="C232" s="57" t="s">
        <v>4</v>
      </c>
      <c r="D232" s="57" t="s">
        <v>5</v>
      </c>
      <c r="E232" s="57" t="s">
        <v>6</v>
      </c>
      <c r="F232" s="57" t="s">
        <v>7</v>
      </c>
      <c r="G232" s="219" t="s">
        <v>8</v>
      </c>
      <c r="H232" s="57" t="s">
        <v>9</v>
      </c>
      <c r="I232" s="57" t="s">
        <v>10</v>
      </c>
      <c r="J232" s="58" t="s">
        <v>11</v>
      </c>
      <c r="K232" s="58" t="s">
        <v>12</v>
      </c>
      <c r="L232" s="26" t="s">
        <v>13</v>
      </c>
      <c r="M232" s="27" t="s">
        <v>18</v>
      </c>
    </row>
    <row r="233" spans="1:13" ht="55.2">
      <c r="A233" s="220"/>
      <c r="B233" s="221" t="s">
        <v>91</v>
      </c>
      <c r="C233" s="222"/>
      <c r="D233" s="223"/>
      <c r="E233" s="223"/>
      <c r="F233" s="223"/>
      <c r="G233" s="223"/>
      <c r="H233" s="223"/>
      <c r="I233" s="223"/>
      <c r="J233" s="223"/>
      <c r="K233" s="224"/>
      <c r="M233" s="225"/>
    </row>
    <row r="234" spans="1:13">
      <c r="A234" s="226">
        <v>1</v>
      </c>
      <c r="B234" s="227" t="s">
        <v>92</v>
      </c>
      <c r="C234" s="228" t="s">
        <v>14</v>
      </c>
      <c r="D234" s="229">
        <v>80</v>
      </c>
      <c r="E234" s="226">
        <v>1</v>
      </c>
      <c r="F234" s="226">
        <f t="shared" ref="F234:F254" si="87">CEILING(D234/E234,1)</f>
        <v>80</v>
      </c>
      <c r="G234" s="230"/>
      <c r="H234" s="66">
        <f t="shared" ref="H234" si="88">G234*K234+G234</f>
        <v>0</v>
      </c>
      <c r="I234" s="66">
        <f t="shared" ref="I234" si="89">ROUND(F234*G234,2)</f>
        <v>0</v>
      </c>
      <c r="J234" s="66">
        <f t="shared" ref="J234" si="90">ROUND(F234*H234,2)</f>
        <v>0</v>
      </c>
      <c r="K234" s="231"/>
      <c r="L234" s="97" t="s">
        <v>15</v>
      </c>
      <c r="M234" s="28"/>
    </row>
    <row r="235" spans="1:13">
      <c r="A235" s="226">
        <v>2</v>
      </c>
      <c r="B235" s="135" t="s">
        <v>93</v>
      </c>
      <c r="C235" s="232" t="s">
        <v>14</v>
      </c>
      <c r="D235" s="233">
        <v>50</v>
      </c>
      <c r="E235" s="145">
        <v>1</v>
      </c>
      <c r="F235" s="145">
        <f t="shared" si="87"/>
        <v>50</v>
      </c>
      <c r="G235" s="230"/>
      <c r="H235" s="66">
        <f t="shared" ref="H235:H254" si="91">G235*K235+G235</f>
        <v>0</v>
      </c>
      <c r="I235" s="66">
        <f t="shared" ref="I235:I254" si="92">ROUND(F235*G235,2)</f>
        <v>0</v>
      </c>
      <c r="J235" s="66">
        <f t="shared" ref="J235:J254" si="93">ROUND(F235*H235,2)</f>
        <v>0</v>
      </c>
      <c r="K235" s="231"/>
      <c r="L235" s="97" t="s">
        <v>15</v>
      </c>
      <c r="M235" s="28"/>
    </row>
    <row r="236" spans="1:13">
      <c r="A236" s="226">
        <v>3</v>
      </c>
      <c r="B236" s="135" t="s">
        <v>94</v>
      </c>
      <c r="C236" s="232" t="s">
        <v>14</v>
      </c>
      <c r="D236" s="233">
        <v>70</v>
      </c>
      <c r="E236" s="145">
        <v>1</v>
      </c>
      <c r="F236" s="145">
        <f t="shared" si="87"/>
        <v>70</v>
      </c>
      <c r="G236" s="230"/>
      <c r="H236" s="66">
        <f t="shared" si="91"/>
        <v>0</v>
      </c>
      <c r="I236" s="66">
        <f t="shared" si="92"/>
        <v>0</v>
      </c>
      <c r="J236" s="66">
        <f t="shared" si="93"/>
        <v>0</v>
      </c>
      <c r="K236" s="231"/>
      <c r="L236" s="97" t="s">
        <v>15</v>
      </c>
      <c r="M236" s="28"/>
    </row>
    <row r="237" spans="1:13">
      <c r="A237" s="226">
        <v>4</v>
      </c>
      <c r="B237" s="135" t="s">
        <v>95</v>
      </c>
      <c r="C237" s="232" t="s">
        <v>14</v>
      </c>
      <c r="D237" s="233">
        <v>70</v>
      </c>
      <c r="E237" s="145">
        <v>1</v>
      </c>
      <c r="F237" s="145">
        <f t="shared" si="87"/>
        <v>70</v>
      </c>
      <c r="G237" s="234"/>
      <c r="H237" s="66">
        <f t="shared" si="91"/>
        <v>0</v>
      </c>
      <c r="I237" s="66">
        <f t="shared" si="92"/>
        <v>0</v>
      </c>
      <c r="J237" s="66">
        <f t="shared" si="93"/>
        <v>0</v>
      </c>
      <c r="K237" s="231"/>
      <c r="L237" s="97" t="s">
        <v>15</v>
      </c>
      <c r="M237" s="28"/>
    </row>
    <row r="238" spans="1:13">
      <c r="A238" s="226">
        <v>5</v>
      </c>
      <c r="B238" s="135" t="s">
        <v>96</v>
      </c>
      <c r="C238" s="232" t="s">
        <v>14</v>
      </c>
      <c r="D238" s="233">
        <v>130</v>
      </c>
      <c r="E238" s="145">
        <v>1</v>
      </c>
      <c r="F238" s="145">
        <f t="shared" si="87"/>
        <v>130</v>
      </c>
      <c r="G238" s="234"/>
      <c r="H238" s="66">
        <f t="shared" si="91"/>
        <v>0</v>
      </c>
      <c r="I238" s="66">
        <f t="shared" si="92"/>
        <v>0</v>
      </c>
      <c r="J238" s="66">
        <f t="shared" si="93"/>
        <v>0</v>
      </c>
      <c r="K238" s="231"/>
      <c r="L238" s="97" t="s">
        <v>15</v>
      </c>
      <c r="M238" s="28"/>
    </row>
    <row r="239" spans="1:13">
      <c r="A239" s="226">
        <v>6</v>
      </c>
      <c r="B239" s="135" t="s">
        <v>97</v>
      </c>
      <c r="C239" s="232" t="s">
        <v>14</v>
      </c>
      <c r="D239" s="233">
        <v>2000</v>
      </c>
      <c r="E239" s="145">
        <v>1</v>
      </c>
      <c r="F239" s="145">
        <f t="shared" si="87"/>
        <v>2000</v>
      </c>
      <c r="G239" s="234"/>
      <c r="H239" s="66">
        <f t="shared" si="91"/>
        <v>0</v>
      </c>
      <c r="I239" s="66">
        <f t="shared" si="92"/>
        <v>0</v>
      </c>
      <c r="J239" s="66">
        <f t="shared" si="93"/>
        <v>0</v>
      </c>
      <c r="K239" s="231"/>
      <c r="L239" s="97" t="s">
        <v>15</v>
      </c>
      <c r="M239" s="28"/>
    </row>
    <row r="240" spans="1:13">
      <c r="A240" s="226">
        <v>7</v>
      </c>
      <c r="B240" s="135" t="s">
        <v>98</v>
      </c>
      <c r="C240" s="232" t="s">
        <v>14</v>
      </c>
      <c r="D240" s="233">
        <v>2000</v>
      </c>
      <c r="E240" s="145">
        <v>1</v>
      </c>
      <c r="F240" s="145">
        <f t="shared" si="87"/>
        <v>2000</v>
      </c>
      <c r="G240" s="234"/>
      <c r="H240" s="66">
        <f t="shared" si="91"/>
        <v>0</v>
      </c>
      <c r="I240" s="66">
        <f t="shared" si="92"/>
        <v>0</v>
      </c>
      <c r="J240" s="66">
        <f t="shared" si="93"/>
        <v>0</v>
      </c>
      <c r="K240" s="231"/>
      <c r="L240" s="97" t="s">
        <v>15</v>
      </c>
      <c r="M240" s="28"/>
    </row>
    <row r="241" spans="1:250">
      <c r="A241" s="226">
        <v>8</v>
      </c>
      <c r="B241" s="135" t="s">
        <v>99</v>
      </c>
      <c r="C241" s="232" t="s">
        <v>14</v>
      </c>
      <c r="D241" s="233">
        <v>600</v>
      </c>
      <c r="E241" s="145">
        <v>1</v>
      </c>
      <c r="F241" s="145">
        <f t="shared" si="87"/>
        <v>600</v>
      </c>
      <c r="G241" s="234"/>
      <c r="H241" s="66">
        <f t="shared" si="91"/>
        <v>0</v>
      </c>
      <c r="I241" s="66">
        <f t="shared" si="92"/>
        <v>0</v>
      </c>
      <c r="J241" s="66">
        <f t="shared" si="93"/>
        <v>0</v>
      </c>
      <c r="K241" s="231"/>
      <c r="L241" s="97" t="s">
        <v>15</v>
      </c>
      <c r="M241" s="28"/>
    </row>
    <row r="242" spans="1:250">
      <c r="A242" s="226">
        <v>9</v>
      </c>
      <c r="B242" s="135" t="s">
        <v>100</v>
      </c>
      <c r="C242" s="232" t="s">
        <v>14</v>
      </c>
      <c r="D242" s="233">
        <v>100</v>
      </c>
      <c r="E242" s="145">
        <v>1</v>
      </c>
      <c r="F242" s="145">
        <f t="shared" si="87"/>
        <v>100</v>
      </c>
      <c r="G242" s="234"/>
      <c r="H242" s="66">
        <f t="shared" si="91"/>
        <v>0</v>
      </c>
      <c r="I242" s="66">
        <f t="shared" si="92"/>
        <v>0</v>
      </c>
      <c r="J242" s="66">
        <f t="shared" si="93"/>
        <v>0</v>
      </c>
      <c r="K242" s="231"/>
      <c r="L242" s="97" t="s">
        <v>15</v>
      </c>
      <c r="M242" s="28"/>
    </row>
    <row r="243" spans="1:250">
      <c r="A243" s="226">
        <v>10</v>
      </c>
      <c r="B243" s="135" t="s">
        <v>101</v>
      </c>
      <c r="C243" s="232" t="s">
        <v>14</v>
      </c>
      <c r="D243" s="233">
        <v>100</v>
      </c>
      <c r="E243" s="145">
        <v>1</v>
      </c>
      <c r="F243" s="145">
        <f t="shared" si="87"/>
        <v>100</v>
      </c>
      <c r="G243" s="234"/>
      <c r="H243" s="66">
        <f t="shared" si="91"/>
        <v>0</v>
      </c>
      <c r="I243" s="66">
        <f t="shared" si="92"/>
        <v>0</v>
      </c>
      <c r="J243" s="66">
        <f t="shared" si="93"/>
        <v>0</v>
      </c>
      <c r="K243" s="231"/>
      <c r="L243" s="97" t="s">
        <v>15</v>
      </c>
      <c r="M243" s="28"/>
    </row>
    <row r="244" spans="1:250" ht="69">
      <c r="A244" s="226">
        <v>11</v>
      </c>
      <c r="B244" s="135" t="s">
        <v>102</v>
      </c>
      <c r="C244" s="232" t="s">
        <v>14</v>
      </c>
      <c r="D244" s="235">
        <v>250</v>
      </c>
      <c r="E244" s="145">
        <v>1</v>
      </c>
      <c r="F244" s="145">
        <f t="shared" si="87"/>
        <v>250</v>
      </c>
      <c r="G244" s="234"/>
      <c r="H244" s="66">
        <f t="shared" si="91"/>
        <v>0</v>
      </c>
      <c r="I244" s="66">
        <f t="shared" si="92"/>
        <v>0</v>
      </c>
      <c r="J244" s="66">
        <f t="shared" si="93"/>
        <v>0</v>
      </c>
      <c r="K244" s="231"/>
      <c r="L244" s="97" t="s">
        <v>15</v>
      </c>
      <c r="M244" s="28"/>
    </row>
    <row r="245" spans="1:250" ht="69">
      <c r="A245" s="226">
        <v>12</v>
      </c>
      <c r="B245" s="135" t="s">
        <v>103</v>
      </c>
      <c r="C245" s="232" t="s">
        <v>14</v>
      </c>
      <c r="D245" s="235">
        <v>150</v>
      </c>
      <c r="E245" s="145">
        <v>1</v>
      </c>
      <c r="F245" s="145">
        <f t="shared" si="87"/>
        <v>150</v>
      </c>
      <c r="G245" s="234"/>
      <c r="H245" s="66">
        <f t="shared" si="91"/>
        <v>0</v>
      </c>
      <c r="I245" s="66">
        <f t="shared" si="92"/>
        <v>0</v>
      </c>
      <c r="J245" s="66">
        <f t="shared" si="93"/>
        <v>0</v>
      </c>
      <c r="K245" s="231"/>
      <c r="L245" s="97" t="s">
        <v>15</v>
      </c>
      <c r="M245" s="28"/>
    </row>
    <row r="246" spans="1:250" ht="41.4">
      <c r="A246" s="226">
        <v>13</v>
      </c>
      <c r="B246" s="135" t="s">
        <v>104</v>
      </c>
      <c r="C246" s="232" t="s">
        <v>14</v>
      </c>
      <c r="D246" s="235">
        <v>4020</v>
      </c>
      <c r="E246" s="145">
        <v>1</v>
      </c>
      <c r="F246" s="145">
        <f t="shared" si="87"/>
        <v>4020</v>
      </c>
      <c r="G246" s="234"/>
      <c r="H246" s="66">
        <f t="shared" si="91"/>
        <v>0</v>
      </c>
      <c r="I246" s="66">
        <f t="shared" si="92"/>
        <v>0</v>
      </c>
      <c r="J246" s="66">
        <f t="shared" si="93"/>
        <v>0</v>
      </c>
      <c r="K246" s="231"/>
      <c r="L246" s="97" t="s">
        <v>15</v>
      </c>
      <c r="M246" s="28"/>
    </row>
    <row r="247" spans="1:250" ht="96.6">
      <c r="A247" s="226">
        <v>14</v>
      </c>
      <c r="B247" s="135" t="s">
        <v>253</v>
      </c>
      <c r="C247" s="232" t="s">
        <v>14</v>
      </c>
      <c r="D247" s="235">
        <v>20000</v>
      </c>
      <c r="E247" s="145">
        <v>1</v>
      </c>
      <c r="F247" s="145">
        <f t="shared" si="87"/>
        <v>20000</v>
      </c>
      <c r="G247" s="234"/>
      <c r="H247" s="66">
        <f t="shared" si="91"/>
        <v>0</v>
      </c>
      <c r="I247" s="66">
        <f t="shared" si="92"/>
        <v>0</v>
      </c>
      <c r="J247" s="66">
        <f t="shared" si="93"/>
        <v>0</v>
      </c>
      <c r="K247" s="231"/>
      <c r="L247" s="97" t="s">
        <v>15</v>
      </c>
      <c r="M247" s="28"/>
    </row>
    <row r="248" spans="1:250" s="56" customFormat="1" ht="99" customHeight="1">
      <c r="A248" s="226">
        <v>15</v>
      </c>
      <c r="B248" s="60" t="s">
        <v>279</v>
      </c>
      <c r="C248" s="131" t="s">
        <v>105</v>
      </c>
      <c r="D248" s="131">
        <v>1600</v>
      </c>
      <c r="E248" s="131">
        <v>1</v>
      </c>
      <c r="F248" s="145">
        <f t="shared" si="87"/>
        <v>1600</v>
      </c>
      <c r="G248" s="131"/>
      <c r="H248" s="66">
        <f t="shared" si="91"/>
        <v>0</v>
      </c>
      <c r="I248" s="66">
        <f t="shared" si="92"/>
        <v>0</v>
      </c>
      <c r="J248" s="66">
        <f t="shared" si="93"/>
        <v>0</v>
      </c>
      <c r="K248" s="231"/>
      <c r="L248" s="97" t="s">
        <v>15</v>
      </c>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c r="EK248" s="42"/>
      <c r="EL248" s="42"/>
      <c r="EM248" s="42"/>
      <c r="EN248" s="42"/>
      <c r="EO248" s="42"/>
      <c r="EP248" s="42"/>
      <c r="EQ248" s="42"/>
      <c r="ER248" s="42"/>
      <c r="ES248" s="42"/>
      <c r="ET248" s="42"/>
      <c r="EU248" s="42"/>
      <c r="EV248" s="42"/>
      <c r="EW248" s="42"/>
      <c r="EX248" s="42"/>
      <c r="EY248" s="42"/>
      <c r="EZ248" s="42"/>
      <c r="FA248" s="42"/>
      <c r="FB248" s="42"/>
      <c r="FC248" s="42"/>
      <c r="FD248" s="42"/>
      <c r="FE248" s="42"/>
      <c r="FF248" s="42"/>
      <c r="FG248" s="42"/>
      <c r="FH248" s="42"/>
      <c r="FI248" s="42"/>
      <c r="FJ248" s="42"/>
      <c r="FK248" s="42"/>
      <c r="FL248" s="42"/>
      <c r="FM248" s="42"/>
      <c r="FN248" s="42"/>
      <c r="FO248" s="42"/>
      <c r="FP248" s="42"/>
      <c r="FQ248" s="42"/>
      <c r="FR248" s="42"/>
      <c r="FS248" s="42"/>
      <c r="FT248" s="42"/>
      <c r="FU248" s="42"/>
      <c r="FV248" s="42"/>
      <c r="FW248" s="42"/>
      <c r="FX248" s="42"/>
      <c r="FY248" s="42"/>
      <c r="FZ248" s="42"/>
      <c r="GA248" s="42"/>
      <c r="GB248" s="42"/>
      <c r="GC248" s="42"/>
      <c r="GD248" s="42"/>
      <c r="GE248" s="42"/>
      <c r="GF248" s="42"/>
      <c r="GG248" s="42"/>
      <c r="GH248" s="42"/>
      <c r="GI248" s="42"/>
      <c r="GJ248" s="42"/>
      <c r="GK248" s="42"/>
      <c r="GL248" s="42"/>
      <c r="GM248" s="42"/>
      <c r="GN248" s="42"/>
      <c r="GO248" s="42"/>
      <c r="GP248" s="42"/>
      <c r="GQ248" s="42"/>
      <c r="GR248" s="42"/>
      <c r="GS248" s="42"/>
      <c r="GT248" s="42"/>
      <c r="GU248" s="42"/>
      <c r="GV248" s="42"/>
      <c r="GW248" s="42"/>
      <c r="GX248" s="42"/>
      <c r="GY248" s="42"/>
      <c r="GZ248" s="42"/>
      <c r="HA248" s="42"/>
      <c r="HB248" s="42"/>
      <c r="HC248" s="42"/>
      <c r="HD248" s="42"/>
      <c r="HE248" s="42"/>
      <c r="HF248" s="42"/>
      <c r="HG248" s="42"/>
      <c r="HH248" s="42"/>
      <c r="HI248" s="42"/>
      <c r="HJ248" s="42"/>
      <c r="HK248" s="42"/>
      <c r="HL248" s="42"/>
      <c r="HM248" s="42"/>
      <c r="HN248" s="42"/>
      <c r="HO248" s="42"/>
      <c r="HP248" s="42"/>
      <c r="HQ248" s="42"/>
      <c r="HR248" s="42"/>
      <c r="HS248" s="42"/>
      <c r="HT248" s="42"/>
      <c r="HU248" s="42"/>
      <c r="HV248" s="42"/>
      <c r="HW248" s="42"/>
      <c r="HX248" s="42"/>
      <c r="HY248" s="42"/>
      <c r="HZ248" s="42"/>
      <c r="IA248" s="42"/>
      <c r="IB248" s="42"/>
      <c r="IC248" s="42"/>
      <c r="ID248" s="42"/>
      <c r="IE248" s="42"/>
      <c r="IF248" s="42"/>
      <c r="IG248" s="42"/>
      <c r="IH248" s="42"/>
      <c r="II248" s="42"/>
      <c r="IJ248" s="42"/>
      <c r="IK248" s="42"/>
      <c r="IL248" s="42"/>
      <c r="IM248" s="42"/>
      <c r="IN248" s="42"/>
      <c r="IO248" s="42"/>
      <c r="IP248" s="42"/>
    </row>
    <row r="249" spans="1:250" s="56" customFormat="1" ht="110.25" customHeight="1">
      <c r="A249" s="226">
        <v>16</v>
      </c>
      <c r="B249" s="60" t="s">
        <v>278</v>
      </c>
      <c r="C249" s="131" t="s">
        <v>106</v>
      </c>
      <c r="D249" s="131">
        <v>480</v>
      </c>
      <c r="E249" s="131">
        <v>1</v>
      </c>
      <c r="F249" s="145">
        <f t="shared" si="87"/>
        <v>480</v>
      </c>
      <c r="G249" s="131"/>
      <c r="H249" s="66">
        <f t="shared" si="91"/>
        <v>0</v>
      </c>
      <c r="I249" s="66">
        <f t="shared" si="92"/>
        <v>0</v>
      </c>
      <c r="J249" s="66">
        <f t="shared" si="93"/>
        <v>0</v>
      </c>
      <c r="K249" s="231"/>
      <c r="L249" s="97" t="s">
        <v>15</v>
      </c>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c r="EK249" s="42"/>
      <c r="EL249" s="42"/>
      <c r="EM249" s="42"/>
      <c r="EN249" s="42"/>
      <c r="EO249" s="42"/>
      <c r="EP249" s="42"/>
      <c r="EQ249" s="42"/>
      <c r="ER249" s="42"/>
      <c r="ES249" s="42"/>
      <c r="ET249" s="42"/>
      <c r="EU249" s="42"/>
      <c r="EV249" s="42"/>
      <c r="EW249" s="42"/>
      <c r="EX249" s="42"/>
      <c r="EY249" s="42"/>
      <c r="EZ249" s="42"/>
      <c r="FA249" s="42"/>
      <c r="FB249" s="42"/>
      <c r="FC249" s="42"/>
      <c r="FD249" s="42"/>
      <c r="FE249" s="42"/>
      <c r="FF249" s="42"/>
      <c r="FG249" s="42"/>
      <c r="FH249" s="42"/>
      <c r="FI249" s="42"/>
      <c r="FJ249" s="42"/>
      <c r="FK249" s="42"/>
      <c r="FL249" s="42"/>
      <c r="FM249" s="42"/>
      <c r="FN249" s="42"/>
      <c r="FO249" s="42"/>
      <c r="FP249" s="42"/>
      <c r="FQ249" s="42"/>
      <c r="FR249" s="42"/>
      <c r="FS249" s="42"/>
      <c r="FT249" s="42"/>
      <c r="FU249" s="42"/>
      <c r="FV249" s="42"/>
      <c r="FW249" s="42"/>
      <c r="FX249" s="42"/>
      <c r="FY249" s="42"/>
      <c r="FZ249" s="42"/>
      <c r="GA249" s="42"/>
      <c r="GB249" s="42"/>
      <c r="GC249" s="42"/>
      <c r="GD249" s="42"/>
      <c r="GE249" s="42"/>
      <c r="GF249" s="42"/>
      <c r="GG249" s="42"/>
      <c r="GH249" s="42"/>
      <c r="GI249" s="42"/>
      <c r="GJ249" s="42"/>
      <c r="GK249" s="42"/>
      <c r="GL249" s="42"/>
      <c r="GM249" s="42"/>
      <c r="GN249" s="42"/>
      <c r="GO249" s="42"/>
      <c r="GP249" s="42"/>
      <c r="GQ249" s="42"/>
      <c r="GR249" s="42"/>
      <c r="GS249" s="42"/>
      <c r="GT249" s="42"/>
      <c r="GU249" s="42"/>
      <c r="GV249" s="42"/>
      <c r="GW249" s="42"/>
      <c r="GX249" s="42"/>
      <c r="GY249" s="42"/>
      <c r="GZ249" s="42"/>
      <c r="HA249" s="42"/>
      <c r="HB249" s="42"/>
      <c r="HC249" s="42"/>
      <c r="HD249" s="42"/>
      <c r="HE249" s="42"/>
      <c r="HF249" s="42"/>
      <c r="HG249" s="42"/>
      <c r="HH249" s="42"/>
      <c r="HI249" s="42"/>
      <c r="HJ249" s="42"/>
      <c r="HK249" s="42"/>
      <c r="HL249" s="42"/>
      <c r="HM249" s="42"/>
      <c r="HN249" s="42"/>
      <c r="HO249" s="42"/>
      <c r="HP249" s="42"/>
      <c r="HQ249" s="42"/>
      <c r="HR249" s="42"/>
      <c r="HS249" s="42"/>
      <c r="HT249" s="42"/>
      <c r="HU249" s="42"/>
      <c r="HV249" s="42"/>
      <c r="HW249" s="42"/>
      <c r="HX249" s="42"/>
      <c r="HY249" s="42"/>
      <c r="HZ249" s="42"/>
      <c r="IA249" s="42"/>
      <c r="IB249" s="42"/>
      <c r="IC249" s="42"/>
      <c r="ID249" s="42"/>
      <c r="IE249" s="42"/>
      <c r="IF249" s="42"/>
      <c r="IG249" s="42"/>
      <c r="IH249" s="42"/>
      <c r="II249" s="42"/>
      <c r="IJ249" s="42"/>
      <c r="IK249" s="42"/>
      <c r="IL249" s="42"/>
      <c r="IM249" s="42"/>
      <c r="IN249" s="42"/>
      <c r="IO249" s="42"/>
      <c r="IP249" s="42"/>
    </row>
    <row r="250" spans="1:250" ht="41.4">
      <c r="A250" s="226">
        <v>17</v>
      </c>
      <c r="B250" s="135" t="s">
        <v>107</v>
      </c>
      <c r="C250" s="232" t="s">
        <v>14</v>
      </c>
      <c r="D250" s="233">
        <v>10</v>
      </c>
      <c r="E250" s="145">
        <v>1</v>
      </c>
      <c r="F250" s="145">
        <f t="shared" si="87"/>
        <v>10</v>
      </c>
      <c r="G250" s="234"/>
      <c r="H250" s="66">
        <f t="shared" si="91"/>
        <v>0</v>
      </c>
      <c r="I250" s="66">
        <f t="shared" si="92"/>
        <v>0</v>
      </c>
      <c r="J250" s="66">
        <f t="shared" si="93"/>
        <v>0</v>
      </c>
      <c r="K250" s="231"/>
      <c r="L250" s="97" t="s">
        <v>15</v>
      </c>
      <c r="M250" s="28"/>
    </row>
    <row r="251" spans="1:250" ht="55.2">
      <c r="A251" s="226">
        <v>18</v>
      </c>
      <c r="B251" s="135" t="s">
        <v>108</v>
      </c>
      <c r="C251" s="232" t="s">
        <v>106</v>
      </c>
      <c r="D251" s="233">
        <v>4000</v>
      </c>
      <c r="E251" s="145">
        <v>1</v>
      </c>
      <c r="F251" s="145">
        <f t="shared" si="87"/>
        <v>4000</v>
      </c>
      <c r="G251" s="234"/>
      <c r="H251" s="66">
        <f t="shared" si="91"/>
        <v>0</v>
      </c>
      <c r="I251" s="66">
        <f t="shared" si="92"/>
        <v>0</v>
      </c>
      <c r="J251" s="66">
        <f t="shared" si="93"/>
        <v>0</v>
      </c>
      <c r="K251" s="231"/>
      <c r="L251" s="97" t="s">
        <v>15</v>
      </c>
      <c r="M251" s="28"/>
    </row>
    <row r="252" spans="1:250" ht="82.8">
      <c r="A252" s="226">
        <v>19</v>
      </c>
      <c r="B252" s="236" t="s">
        <v>280</v>
      </c>
      <c r="C252" s="232" t="s">
        <v>106</v>
      </c>
      <c r="D252" s="233">
        <v>800</v>
      </c>
      <c r="E252" s="145">
        <v>50</v>
      </c>
      <c r="F252" s="145">
        <f t="shared" ref="F252" si="94">CEILING(D252/E252,1)</f>
        <v>16</v>
      </c>
      <c r="G252" s="234"/>
      <c r="H252" s="66">
        <f t="shared" si="91"/>
        <v>0</v>
      </c>
      <c r="I252" s="66">
        <f t="shared" si="92"/>
        <v>0</v>
      </c>
      <c r="J252" s="66">
        <f t="shared" si="93"/>
        <v>0</v>
      </c>
      <c r="K252" s="231"/>
      <c r="L252" s="97" t="s">
        <v>15</v>
      </c>
      <c r="M252" s="28"/>
    </row>
    <row r="253" spans="1:250" ht="98.4">
      <c r="A253" s="226">
        <v>20</v>
      </c>
      <c r="B253" s="237" t="s">
        <v>281</v>
      </c>
      <c r="C253" s="232" t="s">
        <v>106</v>
      </c>
      <c r="D253" s="233">
        <v>600</v>
      </c>
      <c r="E253" s="145">
        <v>50</v>
      </c>
      <c r="F253" s="145">
        <f t="shared" ref="F253" si="95">CEILING(D253/E253,1)</f>
        <v>12</v>
      </c>
      <c r="G253" s="234"/>
      <c r="H253" s="66">
        <f t="shared" si="91"/>
        <v>0</v>
      </c>
      <c r="I253" s="66">
        <f t="shared" si="92"/>
        <v>0</v>
      </c>
      <c r="J253" s="66">
        <f t="shared" si="93"/>
        <v>0</v>
      </c>
      <c r="K253" s="231"/>
      <c r="L253" s="97" t="s">
        <v>15</v>
      </c>
      <c r="M253" s="28"/>
    </row>
    <row r="254" spans="1:250" ht="69">
      <c r="A254" s="226">
        <v>21</v>
      </c>
      <c r="B254" s="135" t="s">
        <v>109</v>
      </c>
      <c r="C254" s="232" t="s">
        <v>14</v>
      </c>
      <c r="D254" s="233">
        <v>800</v>
      </c>
      <c r="E254" s="145">
        <v>50</v>
      </c>
      <c r="F254" s="145">
        <f t="shared" si="87"/>
        <v>16</v>
      </c>
      <c r="G254" s="234"/>
      <c r="H254" s="66">
        <f t="shared" si="91"/>
        <v>0</v>
      </c>
      <c r="I254" s="66">
        <f t="shared" si="92"/>
        <v>0</v>
      </c>
      <c r="J254" s="66">
        <f t="shared" si="93"/>
        <v>0</v>
      </c>
      <c r="K254" s="231"/>
      <c r="L254" s="97" t="s">
        <v>15</v>
      </c>
      <c r="M254" s="28"/>
    </row>
    <row r="255" spans="1:250">
      <c r="A255" s="238" t="s">
        <v>16</v>
      </c>
      <c r="B255" s="239"/>
      <c r="C255" s="240"/>
      <c r="D255" s="239"/>
      <c r="E255" s="239"/>
      <c r="F255" s="239"/>
      <c r="G255" s="239"/>
      <c r="H255" s="241"/>
      <c r="I255" s="10">
        <f>SUM(I234:I254)</f>
        <v>0</v>
      </c>
      <c r="J255" s="10">
        <f>SUM(J234:J254)</f>
        <v>0</v>
      </c>
      <c r="K255" s="144"/>
    </row>
    <row r="256" spans="1:250">
      <c r="A256" s="144"/>
      <c r="B256" s="144"/>
      <c r="C256" s="144"/>
      <c r="D256" s="144"/>
      <c r="E256" s="144"/>
      <c r="F256" s="144"/>
      <c r="G256" s="144"/>
      <c r="H256" s="144"/>
      <c r="I256" s="156" t="s">
        <v>17</v>
      </c>
      <c r="J256" s="157">
        <f>J255-I255</f>
        <v>0</v>
      </c>
      <c r="K256" s="144"/>
    </row>
    <row r="257" spans="1:250">
      <c r="A257" s="144"/>
      <c r="B257" s="144"/>
      <c r="C257" s="144"/>
      <c r="D257" s="144"/>
      <c r="E257" s="144"/>
      <c r="F257" s="144"/>
      <c r="G257" s="144"/>
      <c r="H257" s="144"/>
      <c r="I257" s="242"/>
      <c r="J257" s="243"/>
      <c r="K257" s="144"/>
    </row>
    <row r="258" spans="1:250">
      <c r="A258" s="106" t="s">
        <v>220</v>
      </c>
      <c r="B258" s="107"/>
      <c r="C258" s="107"/>
      <c r="D258" s="107"/>
      <c r="E258" s="54"/>
    </row>
    <row r="259" spans="1:250" ht="41.4">
      <c r="A259" s="108" t="s">
        <v>221</v>
      </c>
      <c r="B259" s="108" t="s">
        <v>222</v>
      </c>
      <c r="C259" s="109" t="s">
        <v>223</v>
      </c>
      <c r="D259" s="633" t="s">
        <v>224</v>
      </c>
      <c r="E259" s="634"/>
    </row>
    <row r="260" spans="1:250">
      <c r="A260" s="110"/>
      <c r="B260" s="110"/>
      <c r="C260" s="111"/>
      <c r="D260" s="631"/>
      <c r="E260" s="632"/>
    </row>
    <row r="261" spans="1:250">
      <c r="A261" s="110"/>
      <c r="B261" s="110"/>
      <c r="C261" s="111"/>
      <c r="D261" s="631"/>
      <c r="E261" s="632"/>
    </row>
    <row r="262" spans="1:250">
      <c r="A262" s="110"/>
      <c r="B262" s="110"/>
      <c r="C262" s="111"/>
      <c r="D262" s="631"/>
      <c r="E262" s="632"/>
    </row>
    <row r="265" spans="1:250">
      <c r="B265" s="114" t="s">
        <v>80</v>
      </c>
      <c r="C265" s="112"/>
      <c r="D265" s="112"/>
      <c r="E265" s="112"/>
      <c r="F265" s="53"/>
      <c r="G265" s="55"/>
      <c r="H265" s="53"/>
      <c r="I265" s="53"/>
      <c r="J265" s="53"/>
      <c r="K265" s="54"/>
      <c r="L265" s="54"/>
    </row>
    <row r="266" spans="1:250">
      <c r="B266" s="114" t="s">
        <v>75</v>
      </c>
      <c r="C266" s="112"/>
      <c r="D266" s="112"/>
      <c r="E266" s="112"/>
      <c r="F266" s="53"/>
      <c r="G266" s="55"/>
      <c r="H266" s="53"/>
      <c r="I266" s="53"/>
      <c r="J266" s="53"/>
      <c r="K266" s="54"/>
      <c r="L266" s="54"/>
    </row>
    <row r="267" spans="1:250">
      <c r="B267" s="114" t="s">
        <v>76</v>
      </c>
      <c r="C267" s="112"/>
      <c r="D267" s="112"/>
      <c r="E267" s="112"/>
      <c r="F267" s="53"/>
      <c r="G267" s="55"/>
      <c r="H267" s="53"/>
      <c r="I267" s="53"/>
      <c r="J267" s="53"/>
      <c r="K267" s="54"/>
      <c r="L267" s="54"/>
    </row>
    <row r="268" spans="1:250" s="56" customFormat="1" ht="41.4">
      <c r="A268" s="56" t="s">
        <v>2</v>
      </c>
      <c r="B268" s="56" t="s">
        <v>3</v>
      </c>
      <c r="C268" s="56" t="s">
        <v>4</v>
      </c>
      <c r="D268" s="56" t="s">
        <v>5</v>
      </c>
      <c r="E268" s="56" t="s">
        <v>6</v>
      </c>
      <c r="F268" s="56" t="s">
        <v>7</v>
      </c>
      <c r="G268" s="56" t="s">
        <v>8</v>
      </c>
      <c r="H268" s="56" t="s">
        <v>9</v>
      </c>
      <c r="I268" s="56" t="s">
        <v>10</v>
      </c>
      <c r="J268" s="56" t="s">
        <v>11</v>
      </c>
      <c r="K268" s="56" t="s">
        <v>12</v>
      </c>
      <c r="L268" s="56" t="s">
        <v>13</v>
      </c>
      <c r="M268" s="56" t="s">
        <v>18</v>
      </c>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c r="BO268" s="42"/>
      <c r="BP268" s="42"/>
      <c r="BQ268" s="42"/>
      <c r="BR268" s="42"/>
      <c r="BS268" s="42"/>
      <c r="BT268" s="42"/>
      <c r="BU268" s="42"/>
      <c r="BV268" s="42"/>
      <c r="BW268" s="42"/>
      <c r="BX268" s="42"/>
      <c r="BY268" s="42"/>
      <c r="BZ268" s="42"/>
      <c r="CA268" s="42"/>
      <c r="CB268" s="42"/>
      <c r="CC268" s="42"/>
      <c r="CD268" s="42"/>
      <c r="CE268" s="42"/>
      <c r="CF268" s="42"/>
      <c r="CG268" s="42"/>
      <c r="CH268" s="42"/>
      <c r="CI268" s="42"/>
      <c r="CJ268" s="42"/>
      <c r="CK268" s="42"/>
      <c r="CL268" s="42"/>
      <c r="CM268" s="42"/>
      <c r="CN268" s="42"/>
      <c r="CO268" s="42"/>
      <c r="CP268" s="42"/>
      <c r="CQ268" s="42"/>
      <c r="CR268" s="42"/>
      <c r="CS268" s="42"/>
      <c r="CT268" s="42"/>
      <c r="CU268" s="42"/>
      <c r="CV268" s="42"/>
      <c r="CW268" s="42"/>
      <c r="CX268" s="42"/>
      <c r="CY268" s="42"/>
      <c r="CZ268" s="42"/>
      <c r="DA268" s="42"/>
      <c r="DB268" s="42"/>
      <c r="DC268" s="42"/>
      <c r="DD268" s="42"/>
      <c r="DE268" s="42"/>
      <c r="DF268" s="42"/>
      <c r="DG268" s="42"/>
      <c r="DH268" s="42"/>
      <c r="DI268" s="42"/>
      <c r="DJ268" s="42"/>
      <c r="DK268" s="42"/>
      <c r="DL268" s="42"/>
      <c r="DM268" s="42"/>
      <c r="DN268" s="42"/>
      <c r="DO268" s="42"/>
      <c r="DP268" s="42"/>
      <c r="DQ268" s="42"/>
      <c r="DR268" s="42"/>
      <c r="DS268" s="42"/>
      <c r="DT268" s="42"/>
      <c r="DU268" s="42"/>
      <c r="DV268" s="42"/>
      <c r="DW268" s="42"/>
      <c r="DX268" s="42"/>
      <c r="DY268" s="42"/>
      <c r="DZ268" s="42"/>
      <c r="EA268" s="42"/>
      <c r="EB268" s="42"/>
      <c r="EC268" s="42"/>
      <c r="ED268" s="42"/>
      <c r="EE268" s="42"/>
      <c r="EF268" s="42"/>
      <c r="EG268" s="42"/>
      <c r="EH268" s="42"/>
      <c r="EI268" s="42"/>
      <c r="EJ268" s="42"/>
      <c r="EK268" s="42"/>
      <c r="EL268" s="42"/>
      <c r="EM268" s="42"/>
      <c r="EN268" s="42"/>
      <c r="EO268" s="42"/>
      <c r="EP268" s="42"/>
      <c r="EQ268" s="42"/>
      <c r="ER268" s="42"/>
      <c r="ES268" s="42"/>
      <c r="ET268" s="42"/>
      <c r="EU268" s="42"/>
      <c r="EV268" s="42"/>
      <c r="EW268" s="42"/>
      <c r="EX268" s="42"/>
      <c r="EY268" s="42"/>
      <c r="EZ268" s="42"/>
      <c r="FA268" s="42"/>
      <c r="FB268" s="42"/>
      <c r="FC268" s="42"/>
      <c r="FD268" s="42"/>
      <c r="FE268" s="42"/>
      <c r="FF268" s="42"/>
      <c r="FG268" s="42"/>
      <c r="FH268" s="42"/>
      <c r="FI268" s="42"/>
      <c r="FJ268" s="42"/>
      <c r="FK268" s="42"/>
      <c r="FL268" s="42"/>
      <c r="FM268" s="42"/>
      <c r="FN268" s="42"/>
      <c r="FO268" s="42"/>
      <c r="FP268" s="42"/>
      <c r="FQ268" s="42"/>
      <c r="FR268" s="42"/>
      <c r="FS268" s="42"/>
      <c r="FT268" s="42"/>
      <c r="FU268" s="42"/>
      <c r="FV268" s="42"/>
      <c r="FW268" s="42"/>
      <c r="FX268" s="42"/>
      <c r="FY268" s="42"/>
      <c r="FZ268" s="42"/>
      <c r="GA268" s="42"/>
      <c r="GB268" s="42"/>
      <c r="GC268" s="42"/>
      <c r="GD268" s="42"/>
      <c r="GE268" s="42"/>
      <c r="GF268" s="42"/>
      <c r="GG268" s="42"/>
      <c r="GH268" s="42"/>
      <c r="GI268" s="42"/>
      <c r="GJ268" s="42"/>
      <c r="GK268" s="42"/>
      <c r="GL268" s="42"/>
      <c r="GM268" s="42"/>
      <c r="GN268" s="42"/>
      <c r="GO268" s="42"/>
      <c r="GP268" s="42"/>
      <c r="GQ268" s="42"/>
      <c r="GR268" s="42"/>
      <c r="GS268" s="42"/>
      <c r="GT268" s="42"/>
      <c r="GU268" s="42"/>
      <c r="GV268" s="42"/>
      <c r="GW268" s="42"/>
      <c r="GX268" s="42"/>
      <c r="GY268" s="42"/>
      <c r="GZ268" s="42"/>
      <c r="HA268" s="42"/>
      <c r="HB268" s="42"/>
      <c r="HC268" s="42"/>
      <c r="HD268" s="42"/>
      <c r="HE268" s="42"/>
      <c r="HF268" s="42"/>
      <c r="HG268" s="42"/>
      <c r="HH268" s="42"/>
      <c r="HI268" s="42"/>
      <c r="HJ268" s="42"/>
      <c r="HK268" s="42"/>
      <c r="HL268" s="42"/>
      <c r="HM268" s="42"/>
      <c r="HN268" s="42"/>
      <c r="HO268" s="42"/>
      <c r="HP268" s="42"/>
      <c r="HQ268" s="42"/>
      <c r="HR268" s="42"/>
      <c r="HS268" s="42"/>
      <c r="HT268" s="42"/>
      <c r="HU268" s="42"/>
      <c r="HV268" s="42"/>
      <c r="HW268" s="42"/>
      <c r="HX268" s="42"/>
      <c r="HY268" s="42"/>
      <c r="HZ268" s="42"/>
      <c r="IA268" s="42"/>
      <c r="IB268" s="42"/>
      <c r="IC268" s="42"/>
      <c r="ID268" s="42"/>
      <c r="IE268" s="42"/>
      <c r="IF268" s="42"/>
      <c r="IG268" s="42"/>
      <c r="IH268" s="42"/>
      <c r="II268" s="42"/>
      <c r="IJ268" s="42"/>
      <c r="IK268" s="42"/>
      <c r="IL268" s="42"/>
      <c r="IM268" s="42"/>
      <c r="IN268" s="42"/>
      <c r="IO268" s="42"/>
      <c r="IP268" s="42"/>
    </row>
    <row r="269" spans="1:250" ht="138.6">
      <c r="A269" s="80">
        <v>1</v>
      </c>
      <c r="B269" s="137" t="s">
        <v>215</v>
      </c>
      <c r="C269" s="232" t="s">
        <v>106</v>
      </c>
      <c r="D269" s="233">
        <v>1500</v>
      </c>
      <c r="E269" s="145">
        <v>1</v>
      </c>
      <c r="F269" s="145">
        <f>CEILING(D269/E269,1)</f>
        <v>1500</v>
      </c>
      <c r="G269" s="234"/>
      <c r="H269" s="66">
        <f t="shared" ref="H269" si="96">G269*K269+G269</f>
        <v>0</v>
      </c>
      <c r="I269" s="66">
        <f t="shared" ref="I269" si="97">ROUND(F269*G269,2)</f>
        <v>0</v>
      </c>
      <c r="J269" s="66">
        <f t="shared" ref="J269" si="98">ROUND(F269*H269,2)</f>
        <v>0</v>
      </c>
      <c r="K269" s="132"/>
      <c r="L269" s="85"/>
      <c r="M269" s="28"/>
    </row>
    <row r="270" spans="1:250">
      <c r="A270" s="69" t="s">
        <v>16</v>
      </c>
      <c r="B270" s="70"/>
      <c r="C270" s="70"/>
      <c r="D270" s="70"/>
      <c r="E270" s="70"/>
      <c r="F270" s="70"/>
      <c r="G270" s="71"/>
      <c r="H270" s="87"/>
      <c r="I270" s="10">
        <f>SUM(I269)</f>
        <v>0</v>
      </c>
      <c r="J270" s="10">
        <f>SUM(J269)</f>
        <v>0</v>
      </c>
      <c r="K270" s="54"/>
      <c r="L270" s="54"/>
    </row>
    <row r="271" spans="1:250">
      <c r="I271" s="244" t="s">
        <v>17</v>
      </c>
      <c r="J271" s="89">
        <f>J270-I270</f>
        <v>0</v>
      </c>
    </row>
    <row r="274" spans="1:13">
      <c r="B274" s="47"/>
      <c r="C274" s="47"/>
      <c r="D274" s="47"/>
      <c r="E274" s="47"/>
      <c r="F274" s="47"/>
      <c r="G274" s="47"/>
      <c r="H274" s="47"/>
      <c r="I274" s="47"/>
      <c r="J274" s="47"/>
      <c r="K274" s="47"/>
      <c r="L274" s="47"/>
    </row>
    <row r="275" spans="1:13">
      <c r="B275" s="52" t="s">
        <v>85</v>
      </c>
    </row>
    <row r="276" spans="1:13">
      <c r="B276" s="52" t="s">
        <v>24</v>
      </c>
      <c r="C276" s="52"/>
      <c r="D276" s="54"/>
      <c r="E276" s="54"/>
      <c r="F276" s="53"/>
      <c r="G276" s="54"/>
      <c r="H276" s="53"/>
      <c r="I276" s="53"/>
      <c r="J276" s="53"/>
      <c r="K276" s="54"/>
      <c r="L276" s="54"/>
    </row>
    <row r="277" spans="1:13">
      <c r="B277" s="138" t="s">
        <v>25</v>
      </c>
      <c r="C277" s="52"/>
      <c r="D277" s="54"/>
      <c r="E277" s="54"/>
      <c r="F277" s="53"/>
      <c r="G277" s="54"/>
      <c r="H277" s="53"/>
      <c r="I277" s="53"/>
      <c r="J277" s="53"/>
      <c r="K277" s="54"/>
      <c r="L277" s="54"/>
    </row>
    <row r="278" spans="1:13" ht="41.4">
      <c r="A278" s="57" t="s">
        <v>2</v>
      </c>
      <c r="B278" s="57" t="s">
        <v>3</v>
      </c>
      <c r="C278" s="57" t="s">
        <v>4</v>
      </c>
      <c r="D278" s="57" t="s">
        <v>5</v>
      </c>
      <c r="E278" s="57" t="s">
        <v>6</v>
      </c>
      <c r="F278" s="57" t="s">
        <v>7</v>
      </c>
      <c r="G278" s="115" t="s">
        <v>8</v>
      </c>
      <c r="H278" s="26" t="s">
        <v>9</v>
      </c>
      <c r="I278" s="26" t="s">
        <v>10</v>
      </c>
      <c r="J278" s="26" t="s">
        <v>11</v>
      </c>
      <c r="K278" s="128" t="s">
        <v>12</v>
      </c>
      <c r="L278" s="26" t="s">
        <v>13</v>
      </c>
      <c r="M278" s="27" t="s">
        <v>18</v>
      </c>
    </row>
    <row r="279" spans="1:13" ht="124.2">
      <c r="A279" s="80">
        <v>1</v>
      </c>
      <c r="B279" s="60" t="s">
        <v>274</v>
      </c>
      <c r="C279" s="129" t="s">
        <v>14</v>
      </c>
      <c r="D279" s="130">
        <v>7500</v>
      </c>
      <c r="E279" s="131">
        <v>1</v>
      </c>
      <c r="F279" s="64">
        <f>CEILING(D279/E279,1)</f>
        <v>7500</v>
      </c>
      <c r="G279" s="84"/>
      <c r="H279" s="66">
        <f t="shared" ref="H279" si="99">G279*K279+G279</f>
        <v>0</v>
      </c>
      <c r="I279" s="66">
        <f t="shared" ref="I279" si="100">ROUND(F279*G279,2)</f>
        <v>0</v>
      </c>
      <c r="J279" s="66">
        <f t="shared" ref="J279" si="101">ROUND(F279*H279,2)</f>
        <v>0</v>
      </c>
      <c r="K279" s="132"/>
      <c r="L279" s="85"/>
      <c r="M279" s="28"/>
    </row>
    <row r="280" spans="1:13">
      <c r="A280" s="198" t="s">
        <v>16</v>
      </c>
      <c r="B280" s="60"/>
      <c r="C280" s="245"/>
      <c r="D280" s="245"/>
      <c r="E280" s="245"/>
      <c r="F280" s="245"/>
      <c r="G280" s="246"/>
      <c r="H280" s="245"/>
      <c r="I280" s="10">
        <f>SUM(I279)</f>
        <v>0</v>
      </c>
      <c r="J280" s="10">
        <f>SUM(J279)</f>
        <v>0</v>
      </c>
      <c r="K280" s="54"/>
      <c r="L280" s="54"/>
    </row>
    <row r="281" spans="1:13">
      <c r="A281" s="53"/>
      <c r="B281" s="53" t="s">
        <v>117</v>
      </c>
      <c r="C281" s="54"/>
      <c r="D281" s="54"/>
      <c r="E281" s="54"/>
      <c r="F281" s="53"/>
      <c r="G281" s="54"/>
      <c r="H281" s="53"/>
      <c r="I281" s="88" t="s">
        <v>17</v>
      </c>
      <c r="J281" s="89">
        <f>J280-I280</f>
        <v>0</v>
      </c>
      <c r="K281" s="54"/>
      <c r="L281" s="54"/>
    </row>
    <row r="282" spans="1:13">
      <c r="A282" s="53"/>
      <c r="B282" s="53"/>
      <c r="C282" s="112"/>
      <c r="D282" s="112"/>
      <c r="E282" s="112"/>
      <c r="F282" s="112"/>
      <c r="G282" s="123"/>
      <c r="H282" s="112"/>
      <c r="I282" s="112"/>
      <c r="J282" s="112"/>
      <c r="K282" s="112"/>
      <c r="L282" s="112"/>
    </row>
    <row r="283" spans="1:13">
      <c r="A283" s="53"/>
    </row>
    <row r="284" spans="1:13">
      <c r="A284" s="53"/>
      <c r="B284" s="53"/>
    </row>
    <row r="285" spans="1:13">
      <c r="B285" s="52" t="s">
        <v>33</v>
      </c>
    </row>
    <row r="286" spans="1:13">
      <c r="B286" s="143" t="s">
        <v>75</v>
      </c>
      <c r="C286" s="52"/>
      <c r="D286" s="54"/>
      <c r="E286" s="54"/>
      <c r="F286" s="53"/>
      <c r="G286" s="54"/>
      <c r="H286" s="53"/>
      <c r="I286" s="53"/>
      <c r="J286" s="53"/>
      <c r="K286" s="54"/>
      <c r="L286" s="54"/>
    </row>
    <row r="287" spans="1:13">
      <c r="B287" s="138" t="s">
        <v>76</v>
      </c>
      <c r="C287" s="52"/>
      <c r="D287" s="54"/>
      <c r="E287" s="54"/>
      <c r="F287" s="53"/>
      <c r="G287" s="54"/>
      <c r="H287" s="53"/>
      <c r="I287" s="53"/>
      <c r="J287" s="53"/>
      <c r="K287" s="54"/>
      <c r="L287" s="54"/>
    </row>
    <row r="288" spans="1:13" ht="41.4">
      <c r="A288" s="57" t="s">
        <v>2</v>
      </c>
      <c r="B288" s="57" t="s">
        <v>3</v>
      </c>
      <c r="C288" s="57" t="s">
        <v>4</v>
      </c>
      <c r="D288" s="57" t="s">
        <v>5</v>
      </c>
      <c r="E288" s="57" t="s">
        <v>6</v>
      </c>
      <c r="F288" s="57" t="s">
        <v>7</v>
      </c>
      <c r="G288" s="115" t="s">
        <v>8</v>
      </c>
      <c r="H288" s="26" t="s">
        <v>9</v>
      </c>
      <c r="I288" s="26" t="s">
        <v>10</v>
      </c>
      <c r="J288" s="26" t="s">
        <v>11</v>
      </c>
      <c r="K288" s="128" t="s">
        <v>12</v>
      </c>
      <c r="L288" s="26" t="s">
        <v>13</v>
      </c>
      <c r="M288" s="27" t="s">
        <v>18</v>
      </c>
    </row>
    <row r="289" spans="1:13" ht="55.2">
      <c r="A289" s="83">
        <v>1</v>
      </c>
      <c r="B289" s="247" t="s">
        <v>119</v>
      </c>
      <c r="C289" s="177" t="s">
        <v>14</v>
      </c>
      <c r="D289" s="142">
        <v>300</v>
      </c>
      <c r="E289" s="178">
        <v>1</v>
      </c>
      <c r="F289" s="162">
        <f>CEILING(D289/E289,1)</f>
        <v>300</v>
      </c>
      <c r="G289" s="248"/>
      <c r="H289" s="66">
        <f t="shared" ref="H289" si="102">G289*K289+G289</f>
        <v>0</v>
      </c>
      <c r="I289" s="66">
        <f t="shared" ref="I289" si="103">ROUND(F289*G289,2)</f>
        <v>0</v>
      </c>
      <c r="J289" s="66">
        <f t="shared" ref="J289" si="104">ROUND(F289*H289,2)</f>
        <v>0</v>
      </c>
      <c r="K289" s="249"/>
      <c r="L289" s="250"/>
      <c r="M289" s="28"/>
    </row>
    <row r="290" spans="1:13" ht="41.4">
      <c r="A290" s="251">
        <v>2</v>
      </c>
      <c r="B290" s="252" t="s">
        <v>120</v>
      </c>
      <c r="C290" s="253" t="s">
        <v>14</v>
      </c>
      <c r="D290" s="254">
        <v>700</v>
      </c>
      <c r="E290" s="255">
        <v>1</v>
      </c>
      <c r="F290" s="256">
        <f>CEILING(D290/E290,1)</f>
        <v>700</v>
      </c>
      <c r="G290" s="257"/>
      <c r="H290" s="66">
        <f t="shared" ref="H290" si="105">G290*K290+G290</f>
        <v>0</v>
      </c>
      <c r="I290" s="66">
        <f t="shared" ref="I290" si="106">ROUND(F290*G290,2)</f>
        <v>0</v>
      </c>
      <c r="J290" s="66">
        <f t="shared" ref="J290" si="107">ROUND(F290*H290,2)</f>
        <v>0</v>
      </c>
      <c r="K290" s="258"/>
      <c r="L290" s="127"/>
      <c r="M290" s="28"/>
    </row>
    <row r="291" spans="1:13">
      <c r="A291" s="69" t="s">
        <v>16</v>
      </c>
      <c r="B291" s="199"/>
      <c r="C291" s="199"/>
      <c r="D291" s="199"/>
      <c r="E291" s="199"/>
      <c r="F291" s="199"/>
      <c r="G291" s="199"/>
      <c r="H291" s="201"/>
      <c r="I291" s="10">
        <f>SUM(I289:I290)</f>
        <v>0</v>
      </c>
      <c r="J291" s="10">
        <f>SUM(J289:J290)</f>
        <v>0</v>
      </c>
      <c r="K291" s="54"/>
      <c r="L291" s="54"/>
    </row>
    <row r="292" spans="1:13">
      <c r="A292" s="54"/>
      <c r="B292" s="54"/>
      <c r="C292" s="54"/>
      <c r="D292" s="54"/>
      <c r="E292" s="54"/>
      <c r="F292" s="53"/>
      <c r="G292" s="54"/>
      <c r="H292" s="53"/>
      <c r="I292" s="88" t="s">
        <v>17</v>
      </c>
      <c r="J292" s="89">
        <f>J291-I291</f>
        <v>0</v>
      </c>
      <c r="K292" s="54"/>
      <c r="L292" s="54"/>
    </row>
    <row r="296" spans="1:13">
      <c r="A296" s="112"/>
      <c r="B296" s="114" t="s">
        <v>88</v>
      </c>
      <c r="C296" s="112"/>
      <c r="D296" s="54"/>
      <c r="E296" s="54"/>
      <c r="F296" s="53"/>
      <c r="G296" s="54"/>
      <c r="H296" s="53"/>
      <c r="I296" s="53"/>
      <c r="J296" s="53"/>
      <c r="K296" s="54"/>
      <c r="L296" s="54"/>
    </row>
    <row r="297" spans="1:13">
      <c r="A297" s="112"/>
      <c r="B297" s="114" t="s">
        <v>46</v>
      </c>
      <c r="C297" s="112"/>
      <c r="D297" s="54"/>
      <c r="E297" s="54"/>
      <c r="F297" s="53"/>
      <c r="G297" s="54"/>
      <c r="H297" s="53"/>
      <c r="I297" s="53"/>
      <c r="J297" s="53"/>
      <c r="K297" s="54"/>
      <c r="L297" s="54"/>
    </row>
    <row r="298" spans="1:13">
      <c r="A298" s="112"/>
      <c r="B298" s="114" t="s">
        <v>47</v>
      </c>
      <c r="C298" s="112"/>
      <c r="D298" s="54"/>
      <c r="E298" s="54"/>
      <c r="F298" s="53"/>
      <c r="G298" s="54"/>
      <c r="H298" s="53"/>
      <c r="I298" s="53"/>
      <c r="J298" s="53"/>
      <c r="K298" s="54"/>
      <c r="L298" s="54"/>
    </row>
    <row r="299" spans="1:13" ht="41.4">
      <c r="A299" s="57" t="s">
        <v>2</v>
      </c>
      <c r="B299" s="57" t="s">
        <v>3</v>
      </c>
      <c r="C299" s="57" t="s">
        <v>4</v>
      </c>
      <c r="D299" s="57" t="s">
        <v>5</v>
      </c>
      <c r="E299" s="58" t="s">
        <v>6</v>
      </c>
      <c r="F299" s="26" t="s">
        <v>7</v>
      </c>
      <c r="G299" s="29" t="s">
        <v>8</v>
      </c>
      <c r="H299" s="26" t="s">
        <v>9</v>
      </c>
      <c r="I299" s="26" t="s">
        <v>10</v>
      </c>
      <c r="J299" s="26" t="s">
        <v>11</v>
      </c>
      <c r="K299" s="26" t="s">
        <v>12</v>
      </c>
      <c r="L299" s="26" t="s">
        <v>13</v>
      </c>
      <c r="M299" s="27" t="s">
        <v>18</v>
      </c>
    </row>
    <row r="300" spans="1:13" ht="76.95" customHeight="1">
      <c r="A300" s="83">
        <v>1</v>
      </c>
      <c r="B300" s="259" t="s">
        <v>122</v>
      </c>
      <c r="C300" s="136" t="s">
        <v>14</v>
      </c>
      <c r="D300" s="260">
        <v>80000</v>
      </c>
      <c r="E300" s="260">
        <v>100</v>
      </c>
      <c r="F300" s="261">
        <f>CEILING(D300/E300,1)</f>
        <v>800</v>
      </c>
      <c r="G300" s="65"/>
      <c r="H300" s="66">
        <f t="shared" ref="H300" si="108">G300*K300+G300</f>
        <v>0</v>
      </c>
      <c r="I300" s="66">
        <f t="shared" ref="I300" si="109">ROUND(F300*G300,2)</f>
        <v>0</v>
      </c>
      <c r="J300" s="66">
        <f t="shared" ref="J300" si="110">ROUND(F300*H300,2)</f>
        <v>0</v>
      </c>
      <c r="K300" s="262"/>
      <c r="L300" s="263"/>
      <c r="M300" s="28"/>
    </row>
    <row r="301" spans="1:13" ht="76.95" customHeight="1">
      <c r="A301" s="83">
        <v>2</v>
      </c>
      <c r="B301" s="259" t="s">
        <v>230</v>
      </c>
      <c r="C301" s="136" t="s">
        <v>14</v>
      </c>
      <c r="D301" s="260">
        <v>100000</v>
      </c>
      <c r="E301" s="260">
        <v>100</v>
      </c>
      <c r="F301" s="64">
        <f>CEILING(D301/E301,1)</f>
        <v>1000</v>
      </c>
      <c r="G301" s="84"/>
      <c r="H301" s="66">
        <f t="shared" ref="H301:H303" si="111">G301*K301+G301</f>
        <v>0</v>
      </c>
      <c r="I301" s="66">
        <f t="shared" ref="I301:I303" si="112">ROUND(F301*G301,2)</f>
        <v>0</v>
      </c>
      <c r="J301" s="66">
        <f t="shared" ref="J301:J303" si="113">ROUND(F301*H301,2)</f>
        <v>0</v>
      </c>
      <c r="K301" s="262"/>
      <c r="L301" s="263"/>
      <c r="M301" s="28"/>
    </row>
    <row r="302" spans="1:13" ht="76.95" customHeight="1">
      <c r="A302" s="83">
        <v>3</v>
      </c>
      <c r="B302" s="259" t="s">
        <v>231</v>
      </c>
      <c r="C302" s="136" t="s">
        <v>14</v>
      </c>
      <c r="D302" s="260">
        <v>100000</v>
      </c>
      <c r="E302" s="260">
        <v>100</v>
      </c>
      <c r="F302" s="64">
        <f>CEILING(D302/E302,1)</f>
        <v>1000</v>
      </c>
      <c r="G302" s="84"/>
      <c r="H302" s="66">
        <f t="shared" si="111"/>
        <v>0</v>
      </c>
      <c r="I302" s="66">
        <f t="shared" si="112"/>
        <v>0</v>
      </c>
      <c r="J302" s="66">
        <f t="shared" si="113"/>
        <v>0</v>
      </c>
      <c r="K302" s="262"/>
      <c r="L302" s="263"/>
      <c r="M302" s="28"/>
    </row>
    <row r="303" spans="1:13" ht="76.95" customHeight="1">
      <c r="A303" s="83">
        <v>4</v>
      </c>
      <c r="B303" s="259" t="s">
        <v>232</v>
      </c>
      <c r="C303" s="136" t="s">
        <v>14</v>
      </c>
      <c r="D303" s="260">
        <v>120000</v>
      </c>
      <c r="E303" s="260">
        <v>50</v>
      </c>
      <c r="F303" s="64">
        <f>CEILING(D303/E303,1)</f>
        <v>2400</v>
      </c>
      <c r="G303" s="84"/>
      <c r="H303" s="66">
        <f t="shared" si="111"/>
        <v>0</v>
      </c>
      <c r="I303" s="66">
        <f t="shared" si="112"/>
        <v>0</v>
      </c>
      <c r="J303" s="66">
        <f t="shared" si="113"/>
        <v>0</v>
      </c>
      <c r="K303" s="262"/>
      <c r="L303" s="263"/>
      <c r="M303" s="28"/>
    </row>
    <row r="304" spans="1:13">
      <c r="A304" s="69" t="s">
        <v>16</v>
      </c>
      <c r="B304" s="70"/>
      <c r="C304" s="70"/>
      <c r="D304" s="70"/>
      <c r="E304" s="70"/>
      <c r="F304" s="70"/>
      <c r="G304" s="70"/>
      <c r="H304" s="87"/>
      <c r="I304" s="10">
        <f>SUM(I300:I303)</f>
        <v>0</v>
      </c>
      <c r="J304" s="10">
        <f>SUM(J300:J303)</f>
        <v>0</v>
      </c>
      <c r="K304" s="54"/>
      <c r="L304" s="54"/>
    </row>
    <row r="305" spans="1:13">
      <c r="A305" s="53"/>
      <c r="B305" s="53"/>
      <c r="C305" s="54"/>
      <c r="D305" s="54"/>
      <c r="E305" s="54"/>
      <c r="F305" s="53"/>
      <c r="G305" s="54"/>
      <c r="H305" s="53"/>
      <c r="I305" s="264" t="s">
        <v>17</v>
      </c>
      <c r="J305" s="89">
        <f>J304-I304</f>
        <v>0</v>
      </c>
      <c r="K305" s="54"/>
      <c r="L305" s="54"/>
    </row>
    <row r="309" spans="1:13">
      <c r="B309" s="265" t="s">
        <v>110</v>
      </c>
      <c r="C309" s="47"/>
      <c r="D309" s="47"/>
      <c r="E309" s="47"/>
      <c r="F309" s="47"/>
      <c r="G309" s="47"/>
      <c r="H309" s="47"/>
      <c r="I309" s="47"/>
      <c r="J309" s="266"/>
      <c r="K309" s="124"/>
      <c r="L309" s="124"/>
    </row>
    <row r="310" spans="1:13">
      <c r="B310" s="265" t="s">
        <v>124</v>
      </c>
      <c r="C310" s="47"/>
      <c r="D310" s="47"/>
      <c r="E310" s="47"/>
      <c r="F310" s="47"/>
      <c r="G310" s="47"/>
      <c r="H310" s="47"/>
      <c r="I310" s="47"/>
      <c r="J310" s="266"/>
      <c r="K310" s="124"/>
      <c r="L310" s="124"/>
    </row>
    <row r="311" spans="1:13">
      <c r="B311" s="265" t="s">
        <v>125</v>
      </c>
      <c r="C311" s="47"/>
      <c r="D311" s="47"/>
      <c r="E311" s="47"/>
      <c r="F311" s="47"/>
      <c r="G311" s="47"/>
      <c r="H311" s="47"/>
      <c r="I311" s="47"/>
      <c r="J311" s="267"/>
      <c r="K311" s="124"/>
      <c r="L311" s="124"/>
    </row>
    <row r="312" spans="1:13" ht="41.4">
      <c r="A312" s="57" t="s">
        <v>2</v>
      </c>
      <c r="B312" s="57" t="s">
        <v>3</v>
      </c>
      <c r="C312" s="57" t="s">
        <v>4</v>
      </c>
      <c r="D312" s="57" t="s">
        <v>5</v>
      </c>
      <c r="E312" s="57" t="s">
        <v>6</v>
      </c>
      <c r="F312" s="57" t="s">
        <v>7</v>
      </c>
      <c r="G312" s="115" t="s">
        <v>8</v>
      </c>
      <c r="H312" s="26" t="s">
        <v>9</v>
      </c>
      <c r="I312" s="26" t="s">
        <v>10</v>
      </c>
      <c r="J312" s="26" t="s">
        <v>11</v>
      </c>
      <c r="K312" s="128" t="s">
        <v>12</v>
      </c>
      <c r="L312" s="26" t="s">
        <v>13</v>
      </c>
      <c r="M312" s="27" t="s">
        <v>18</v>
      </c>
    </row>
    <row r="313" spans="1:13" ht="296.25" customHeight="1">
      <c r="A313" s="268">
        <v>1</v>
      </c>
      <c r="B313" s="60" t="s">
        <v>126</v>
      </c>
      <c r="C313" s="269" t="s">
        <v>14</v>
      </c>
      <c r="D313" s="269">
        <v>60000</v>
      </c>
      <c r="E313" s="270">
        <v>50</v>
      </c>
      <c r="F313" s="194">
        <f>CEILING(D313/E313,1)</f>
        <v>1200</v>
      </c>
      <c r="G313" s="271"/>
      <c r="H313" s="66">
        <f t="shared" ref="H313" si="114">G313*K313+G313</f>
        <v>0</v>
      </c>
      <c r="I313" s="66">
        <f t="shared" ref="I313" si="115">ROUND(F313*G313,2)</f>
        <v>0</v>
      </c>
      <c r="J313" s="66">
        <f t="shared" ref="J313" si="116">ROUND(F313*H313,2)</f>
        <v>0</v>
      </c>
      <c r="K313" s="272"/>
      <c r="L313" s="273"/>
      <c r="M313" s="28"/>
    </row>
    <row r="314" spans="1:13">
      <c r="A314" s="644" t="s">
        <v>16</v>
      </c>
      <c r="B314" s="645"/>
      <c r="C314" s="645"/>
      <c r="D314" s="645"/>
      <c r="E314" s="645"/>
      <c r="F314" s="645"/>
      <c r="G314" s="645"/>
      <c r="H314" s="646"/>
      <c r="I314" s="10">
        <f>SUM(I313)</f>
        <v>0</v>
      </c>
      <c r="J314" s="10">
        <f>SUM(J313)</f>
        <v>0</v>
      </c>
      <c r="K314" s="274"/>
      <c r="L314" s="124"/>
    </row>
    <row r="315" spans="1:13">
      <c r="A315" s="112"/>
      <c r="B315" s="112"/>
      <c r="C315" s="112"/>
      <c r="D315" s="112"/>
      <c r="E315" s="112"/>
      <c r="F315" s="112"/>
      <c r="G315" s="112"/>
      <c r="H315" s="112"/>
      <c r="I315" s="275" t="s">
        <v>17</v>
      </c>
      <c r="J315" s="189">
        <f>J314-I314</f>
        <v>0</v>
      </c>
      <c r="K315" s="276"/>
      <c r="L315" s="124"/>
    </row>
    <row r="316" spans="1:13">
      <c r="A316" s="112"/>
      <c r="B316" s="112"/>
      <c r="C316" s="112"/>
      <c r="D316" s="112"/>
      <c r="E316" s="112"/>
      <c r="F316" s="112"/>
      <c r="G316" s="112"/>
      <c r="H316" s="112"/>
      <c r="I316" s="277"/>
      <c r="J316" s="91"/>
      <c r="K316" s="276"/>
      <c r="L316" s="124"/>
    </row>
    <row r="317" spans="1:13">
      <c r="A317" s="112"/>
      <c r="B317" s="112"/>
      <c r="C317" s="112"/>
      <c r="D317" s="112"/>
      <c r="E317" s="112"/>
      <c r="F317" s="112"/>
      <c r="G317" s="112"/>
      <c r="H317" s="112"/>
      <c r="I317" s="277"/>
      <c r="J317" s="91"/>
      <c r="K317" s="276"/>
      <c r="L317" s="124"/>
    </row>
    <row r="318" spans="1:13">
      <c r="A318" s="112"/>
      <c r="B318" s="265"/>
      <c r="C318" s="112"/>
      <c r="D318" s="112"/>
      <c r="E318" s="112"/>
      <c r="F318" s="112"/>
      <c r="G318" s="112"/>
      <c r="H318" s="112"/>
      <c r="I318" s="47"/>
      <c r="J318" s="47"/>
      <c r="K318" s="47"/>
      <c r="L318" s="47"/>
    </row>
    <row r="319" spans="1:13">
      <c r="A319" s="112"/>
      <c r="B319" s="265" t="s">
        <v>233</v>
      </c>
    </row>
    <row r="320" spans="1:13">
      <c r="A320" s="112"/>
      <c r="B320" s="143" t="s">
        <v>0</v>
      </c>
      <c r="C320" s="278"/>
      <c r="D320" s="278"/>
      <c r="E320" s="278"/>
      <c r="F320" s="278"/>
      <c r="G320" s="278"/>
      <c r="H320" s="278"/>
      <c r="I320" s="278"/>
      <c r="J320" s="278"/>
      <c r="K320" s="144"/>
      <c r="L320" s="242"/>
    </row>
    <row r="321" spans="1:13">
      <c r="A321" s="112"/>
      <c r="B321" s="138" t="s">
        <v>1</v>
      </c>
      <c r="C321" s="278"/>
      <c r="D321" s="278"/>
      <c r="E321" s="278"/>
      <c r="F321" s="278"/>
      <c r="G321" s="279"/>
      <c r="H321" s="279"/>
      <c r="I321" s="278"/>
      <c r="J321" s="278"/>
      <c r="K321" s="144"/>
      <c r="L321" s="242"/>
    </row>
    <row r="322" spans="1:13" ht="41.4">
      <c r="A322" s="57" t="s">
        <v>2</v>
      </c>
      <c r="B322" s="57" t="s">
        <v>3</v>
      </c>
      <c r="C322" s="58" t="s">
        <v>4</v>
      </c>
      <c r="D322" s="26" t="s">
        <v>5</v>
      </c>
      <c r="E322" s="26" t="s">
        <v>6</v>
      </c>
      <c r="F322" s="26" t="s">
        <v>7</v>
      </c>
      <c r="G322" s="29" t="s">
        <v>8</v>
      </c>
      <c r="H322" s="26" t="s">
        <v>9</v>
      </c>
      <c r="I322" s="26" t="s">
        <v>10</v>
      </c>
      <c r="J322" s="26" t="s">
        <v>11</v>
      </c>
      <c r="K322" s="26" t="s">
        <v>12</v>
      </c>
      <c r="L322" s="26" t="s">
        <v>13</v>
      </c>
      <c r="M322" s="27" t="s">
        <v>18</v>
      </c>
    </row>
    <row r="323" spans="1:13" ht="27.6">
      <c r="A323" s="280">
        <v>1</v>
      </c>
      <c r="B323" s="135" t="s">
        <v>127</v>
      </c>
      <c r="C323" s="281" t="s">
        <v>14</v>
      </c>
      <c r="D323" s="282">
        <v>1800</v>
      </c>
      <c r="E323" s="282">
        <v>30</v>
      </c>
      <c r="F323" s="283">
        <f t="shared" ref="F323:F329" si="117">CEILING(D323/E323,1)</f>
        <v>60</v>
      </c>
      <c r="G323" s="65"/>
      <c r="H323" s="66">
        <f t="shared" ref="H323" si="118">G323*K323+G323</f>
        <v>0</v>
      </c>
      <c r="I323" s="66">
        <f t="shared" ref="I323" si="119">ROUND(F323*G323,2)</f>
        <v>0</v>
      </c>
      <c r="J323" s="66">
        <f t="shared" ref="J323" si="120">ROUND(F323*H323,2)</f>
        <v>0</v>
      </c>
      <c r="K323" s="284"/>
      <c r="L323" s="97" t="s">
        <v>15</v>
      </c>
      <c r="M323" s="28"/>
    </row>
    <row r="324" spans="1:13" ht="41.4">
      <c r="A324" s="285">
        <v>2</v>
      </c>
      <c r="B324" s="135" t="s">
        <v>128</v>
      </c>
      <c r="C324" s="286" t="s">
        <v>14</v>
      </c>
      <c r="D324" s="287">
        <v>1400</v>
      </c>
      <c r="E324" s="287">
        <v>1</v>
      </c>
      <c r="F324" s="194">
        <f t="shared" si="117"/>
        <v>1400</v>
      </c>
      <c r="G324" s="288"/>
      <c r="H324" s="66">
        <f t="shared" ref="H324:H329" si="121">G324*K324+G324</f>
        <v>0</v>
      </c>
      <c r="I324" s="66">
        <f t="shared" ref="I324:I329" si="122">ROUND(F324*G324,2)</f>
        <v>0</v>
      </c>
      <c r="J324" s="66">
        <f t="shared" ref="J324:J329" si="123">ROUND(F324*H324,2)</f>
        <v>0</v>
      </c>
      <c r="K324" s="284"/>
      <c r="L324" s="97" t="s">
        <v>15</v>
      </c>
      <c r="M324" s="28"/>
    </row>
    <row r="325" spans="1:13" ht="41.4">
      <c r="A325" s="287">
        <v>3</v>
      </c>
      <c r="B325" s="289" t="s">
        <v>129</v>
      </c>
      <c r="C325" s="286" t="s">
        <v>14</v>
      </c>
      <c r="D325" s="287">
        <v>360</v>
      </c>
      <c r="E325" s="287">
        <v>1</v>
      </c>
      <c r="F325" s="194">
        <f t="shared" si="117"/>
        <v>360</v>
      </c>
      <c r="G325" s="288"/>
      <c r="H325" s="66">
        <f t="shared" si="121"/>
        <v>0</v>
      </c>
      <c r="I325" s="66">
        <f t="shared" si="122"/>
        <v>0</v>
      </c>
      <c r="J325" s="66">
        <f t="shared" si="123"/>
        <v>0</v>
      </c>
      <c r="K325" s="284"/>
      <c r="L325" s="97" t="s">
        <v>15</v>
      </c>
      <c r="M325" s="28"/>
    </row>
    <row r="326" spans="1:13" ht="220.8">
      <c r="A326" s="287">
        <v>4</v>
      </c>
      <c r="B326" s="289" t="s">
        <v>130</v>
      </c>
      <c r="C326" s="286" t="s">
        <v>14</v>
      </c>
      <c r="D326" s="287">
        <v>60</v>
      </c>
      <c r="E326" s="287">
        <v>1</v>
      </c>
      <c r="F326" s="194">
        <f t="shared" si="117"/>
        <v>60</v>
      </c>
      <c r="G326" s="288"/>
      <c r="H326" s="66">
        <f t="shared" si="121"/>
        <v>0</v>
      </c>
      <c r="I326" s="66">
        <f t="shared" si="122"/>
        <v>0</v>
      </c>
      <c r="J326" s="66">
        <f t="shared" si="123"/>
        <v>0</v>
      </c>
      <c r="K326" s="284"/>
      <c r="L326" s="97" t="s">
        <v>15</v>
      </c>
      <c r="M326" s="28"/>
    </row>
    <row r="327" spans="1:13" ht="207">
      <c r="A327" s="280">
        <v>5</v>
      </c>
      <c r="B327" s="289" t="s">
        <v>131</v>
      </c>
      <c r="C327" s="286" t="s">
        <v>14</v>
      </c>
      <c r="D327" s="287">
        <v>40</v>
      </c>
      <c r="E327" s="287">
        <v>1</v>
      </c>
      <c r="F327" s="194">
        <f t="shared" si="117"/>
        <v>40</v>
      </c>
      <c r="G327" s="288"/>
      <c r="H327" s="66">
        <f t="shared" si="121"/>
        <v>0</v>
      </c>
      <c r="I327" s="66">
        <f t="shared" si="122"/>
        <v>0</v>
      </c>
      <c r="J327" s="66">
        <f t="shared" si="123"/>
        <v>0</v>
      </c>
      <c r="K327" s="284"/>
      <c r="L327" s="97" t="s">
        <v>15</v>
      </c>
      <c r="M327" s="28"/>
    </row>
    <row r="328" spans="1:13">
      <c r="A328" s="280">
        <v>6</v>
      </c>
      <c r="B328" s="289" t="s">
        <v>132</v>
      </c>
      <c r="C328" s="286" t="s">
        <v>14</v>
      </c>
      <c r="D328" s="287">
        <v>200</v>
      </c>
      <c r="E328" s="287">
        <v>1</v>
      </c>
      <c r="F328" s="194">
        <f t="shared" si="117"/>
        <v>200</v>
      </c>
      <c r="G328" s="288"/>
      <c r="H328" s="66">
        <f t="shared" si="121"/>
        <v>0</v>
      </c>
      <c r="I328" s="66">
        <f t="shared" si="122"/>
        <v>0</v>
      </c>
      <c r="J328" s="66">
        <f t="shared" si="123"/>
        <v>0</v>
      </c>
      <c r="K328" s="284"/>
      <c r="L328" s="97" t="s">
        <v>15</v>
      </c>
      <c r="M328" s="28"/>
    </row>
    <row r="329" spans="1:13" ht="27.6">
      <c r="A329" s="280">
        <v>7</v>
      </c>
      <c r="B329" s="135" t="s">
        <v>133</v>
      </c>
      <c r="C329" s="281" t="s">
        <v>14</v>
      </c>
      <c r="D329" s="280">
        <v>900</v>
      </c>
      <c r="E329" s="280">
        <v>30</v>
      </c>
      <c r="F329" s="194">
        <f t="shared" si="117"/>
        <v>30</v>
      </c>
      <c r="G329" s="84"/>
      <c r="H329" s="66">
        <f t="shared" si="121"/>
        <v>0</v>
      </c>
      <c r="I329" s="66">
        <f t="shared" si="122"/>
        <v>0</v>
      </c>
      <c r="J329" s="66">
        <f t="shared" si="123"/>
        <v>0</v>
      </c>
      <c r="K329" s="284"/>
      <c r="L329" s="97" t="s">
        <v>15</v>
      </c>
      <c r="M329" s="28"/>
    </row>
    <row r="330" spans="1:13">
      <c r="A330" s="69" t="s">
        <v>16</v>
      </c>
      <c r="B330" s="290"/>
      <c r="C330" s="290"/>
      <c r="D330" s="290"/>
      <c r="E330" s="290"/>
      <c r="F330" s="290"/>
      <c r="G330" s="290"/>
      <c r="H330" s="291"/>
      <c r="I330" s="10">
        <f>SUM(I323:I329)</f>
        <v>0</v>
      </c>
      <c r="J330" s="10">
        <f>SUM(J323:J329)</f>
        <v>0</v>
      </c>
      <c r="K330" s="113"/>
      <c r="L330" s="113"/>
    </row>
    <row r="331" spans="1:13">
      <c r="A331" s="144"/>
      <c r="B331" s="144"/>
      <c r="C331" s="113"/>
      <c r="D331" s="113"/>
      <c r="E331" s="113"/>
      <c r="F331" s="112"/>
      <c r="G331" s="113"/>
      <c r="H331" s="112"/>
      <c r="I331" s="292" t="s">
        <v>17</v>
      </c>
      <c r="J331" s="89">
        <f>J330-I330</f>
        <v>0</v>
      </c>
      <c r="K331" s="113"/>
      <c r="L331" s="113"/>
    </row>
    <row r="332" spans="1:13">
      <c r="A332" s="144"/>
      <c r="B332" s="144"/>
      <c r="C332" s="113"/>
      <c r="D332" s="113"/>
      <c r="E332" s="113"/>
      <c r="F332" s="112"/>
      <c r="G332" s="113"/>
      <c r="H332" s="112"/>
      <c r="I332" s="293"/>
      <c r="J332" s="91"/>
      <c r="K332" s="113"/>
      <c r="L332" s="113"/>
    </row>
    <row r="333" spans="1:13">
      <c r="A333" s="106" t="s">
        <v>220</v>
      </c>
      <c r="B333" s="107"/>
      <c r="C333" s="107"/>
      <c r="D333" s="107"/>
      <c r="E333" s="54"/>
      <c r="F333" s="112"/>
      <c r="G333" s="113"/>
      <c r="H333" s="112"/>
      <c r="I333" s="293"/>
      <c r="J333" s="91"/>
      <c r="K333" s="113"/>
      <c r="L333" s="113"/>
    </row>
    <row r="334" spans="1:13" ht="41.4">
      <c r="A334" s="108" t="s">
        <v>221</v>
      </c>
      <c r="B334" s="108" t="s">
        <v>222</v>
      </c>
      <c r="C334" s="109" t="s">
        <v>223</v>
      </c>
      <c r="D334" s="633" t="s">
        <v>224</v>
      </c>
      <c r="E334" s="634"/>
      <c r="F334" s="112"/>
      <c r="G334" s="113"/>
      <c r="H334" s="112"/>
      <c r="I334" s="293"/>
      <c r="J334" s="91"/>
      <c r="K334" s="113"/>
      <c r="L334" s="113"/>
    </row>
    <row r="335" spans="1:13">
      <c r="A335" s="110"/>
      <c r="B335" s="110"/>
      <c r="C335" s="111"/>
      <c r="D335" s="631"/>
      <c r="E335" s="632"/>
      <c r="F335" s="112"/>
      <c r="G335" s="113"/>
      <c r="H335" s="112"/>
      <c r="I335" s="293"/>
      <c r="J335" s="91"/>
      <c r="K335" s="113"/>
      <c r="L335" s="113"/>
    </row>
    <row r="336" spans="1:13">
      <c r="A336" s="110"/>
      <c r="B336" s="110"/>
      <c r="C336" s="111"/>
      <c r="D336" s="631"/>
      <c r="E336" s="632"/>
      <c r="F336" s="112"/>
      <c r="G336" s="113"/>
      <c r="H336" s="112"/>
      <c r="I336" s="293"/>
      <c r="J336" s="91"/>
      <c r="K336" s="113"/>
      <c r="L336" s="113"/>
    </row>
    <row r="337" spans="1:13">
      <c r="A337" s="110"/>
      <c r="B337" s="110"/>
      <c r="C337" s="111"/>
      <c r="D337" s="631"/>
      <c r="E337" s="632"/>
    </row>
    <row r="338" spans="1:13">
      <c r="A338" s="294"/>
      <c r="B338" s="294"/>
      <c r="C338" s="295"/>
      <c r="D338" s="294"/>
      <c r="E338" s="294"/>
    </row>
    <row r="339" spans="1:13">
      <c r="A339" s="294"/>
      <c r="B339" s="294"/>
      <c r="C339" s="295"/>
      <c r="D339" s="294"/>
      <c r="E339" s="294"/>
    </row>
    <row r="340" spans="1:13">
      <c r="A340" s="296"/>
      <c r="B340" s="138" t="s">
        <v>234</v>
      </c>
      <c r="C340" s="297"/>
      <c r="D340" s="297"/>
      <c r="E340" s="297"/>
      <c r="F340" s="298"/>
      <c r="G340" s="298"/>
      <c r="H340" s="298"/>
      <c r="I340" s="298"/>
      <c r="J340" s="298"/>
      <c r="K340" s="298"/>
      <c r="L340" s="298"/>
    </row>
    <row r="341" spans="1:13">
      <c r="A341" s="296"/>
      <c r="B341" s="138" t="s">
        <v>134</v>
      </c>
      <c r="C341" s="297"/>
      <c r="D341" s="297"/>
      <c r="E341" s="297"/>
      <c r="F341" s="298"/>
      <c r="G341" s="298"/>
      <c r="H341" s="298"/>
      <c r="I341" s="298"/>
      <c r="J341" s="298"/>
      <c r="K341" s="298"/>
      <c r="L341" s="298"/>
    </row>
    <row r="342" spans="1:13">
      <c r="A342" s="296"/>
      <c r="B342" s="138" t="s">
        <v>135</v>
      </c>
      <c r="C342" s="297"/>
      <c r="D342" s="297"/>
      <c r="E342" s="297"/>
      <c r="F342" s="298"/>
      <c r="G342" s="298"/>
      <c r="H342" s="298"/>
      <c r="I342" s="298"/>
      <c r="J342" s="298"/>
      <c r="K342" s="298"/>
      <c r="L342" s="298"/>
    </row>
    <row r="343" spans="1:13" ht="41.4">
      <c r="A343" s="57" t="s">
        <v>2</v>
      </c>
      <c r="B343" s="57" t="s">
        <v>3</v>
      </c>
      <c r="C343" s="57" t="s">
        <v>4</v>
      </c>
      <c r="D343" s="57" t="s">
        <v>5</v>
      </c>
      <c r="E343" s="57" t="s">
        <v>6</v>
      </c>
      <c r="F343" s="57" t="s">
        <v>7</v>
      </c>
      <c r="G343" s="115" t="s">
        <v>8</v>
      </c>
      <c r="H343" s="26" t="s">
        <v>9</v>
      </c>
      <c r="I343" s="26" t="s">
        <v>10</v>
      </c>
      <c r="J343" s="26" t="s">
        <v>11</v>
      </c>
      <c r="K343" s="128" t="s">
        <v>12</v>
      </c>
      <c r="L343" s="26" t="s">
        <v>13</v>
      </c>
      <c r="M343" s="27" t="s">
        <v>18</v>
      </c>
    </row>
    <row r="344" spans="1:13" ht="207">
      <c r="A344" s="131">
        <v>1</v>
      </c>
      <c r="B344" s="299" t="s">
        <v>136</v>
      </c>
      <c r="C344" s="136" t="s">
        <v>14</v>
      </c>
      <c r="D344" s="139">
        <v>2000</v>
      </c>
      <c r="E344" s="83">
        <v>50</v>
      </c>
      <c r="F344" s="194">
        <f t="shared" ref="F344:F351" si="124">CEILING(D344/E344,1)</f>
        <v>40</v>
      </c>
      <c r="G344" s="300"/>
      <c r="H344" s="66">
        <f t="shared" ref="H344" si="125">G344*K344+G344</f>
        <v>0</v>
      </c>
      <c r="I344" s="66">
        <f t="shared" ref="I344" si="126">ROUND(F344*G344,2)</f>
        <v>0</v>
      </c>
      <c r="J344" s="66">
        <f t="shared" ref="J344" si="127">ROUND(F344*H344,2)</f>
        <v>0</v>
      </c>
      <c r="K344" s="8"/>
      <c r="L344" s="301" t="s">
        <v>15</v>
      </c>
      <c r="M344" s="28"/>
    </row>
    <row r="345" spans="1:13" ht="179.4">
      <c r="A345" s="302">
        <v>2</v>
      </c>
      <c r="B345" s="303" t="s">
        <v>147</v>
      </c>
      <c r="C345" s="304" t="s">
        <v>14</v>
      </c>
      <c r="D345" s="139">
        <v>1000</v>
      </c>
      <c r="E345" s="83">
        <v>25</v>
      </c>
      <c r="F345" s="194">
        <f t="shared" ref="F345" si="128">CEILING(D345/E345,1)</f>
        <v>40</v>
      </c>
      <c r="G345" s="300"/>
      <c r="H345" s="66">
        <f t="shared" ref="H345:H351" si="129">G345*K345+G345</f>
        <v>0</v>
      </c>
      <c r="I345" s="66">
        <f t="shared" ref="I345:I351" si="130">ROUND(F345*G345,2)</f>
        <v>0</v>
      </c>
      <c r="J345" s="66">
        <f t="shared" ref="J345:J351" si="131">ROUND(F345*H345,2)</f>
        <v>0</v>
      </c>
      <c r="K345" s="8"/>
      <c r="L345" s="301" t="s">
        <v>15</v>
      </c>
      <c r="M345" s="28"/>
    </row>
    <row r="346" spans="1:13" ht="27.6">
      <c r="A346" s="131">
        <v>3</v>
      </c>
      <c r="B346" s="299" t="s">
        <v>137</v>
      </c>
      <c r="C346" s="136" t="s">
        <v>14</v>
      </c>
      <c r="D346" s="139">
        <v>800</v>
      </c>
      <c r="E346" s="83">
        <v>1</v>
      </c>
      <c r="F346" s="194">
        <f t="shared" si="124"/>
        <v>800</v>
      </c>
      <c r="G346" s="305"/>
      <c r="H346" s="66">
        <f t="shared" si="129"/>
        <v>0</v>
      </c>
      <c r="I346" s="66">
        <f t="shared" si="130"/>
        <v>0</v>
      </c>
      <c r="J346" s="66">
        <f t="shared" si="131"/>
        <v>0</v>
      </c>
      <c r="K346" s="8"/>
      <c r="L346" s="301" t="s">
        <v>15</v>
      </c>
      <c r="M346" s="28"/>
    </row>
    <row r="347" spans="1:13" ht="27.6">
      <c r="A347" s="306">
        <v>4</v>
      </c>
      <c r="B347" s="299" t="s">
        <v>138</v>
      </c>
      <c r="C347" s="136" t="s">
        <v>14</v>
      </c>
      <c r="D347" s="139">
        <v>5000</v>
      </c>
      <c r="E347" s="83">
        <v>100</v>
      </c>
      <c r="F347" s="194">
        <f t="shared" si="124"/>
        <v>50</v>
      </c>
      <c r="G347" s="305"/>
      <c r="H347" s="66">
        <f t="shared" si="129"/>
        <v>0</v>
      </c>
      <c r="I347" s="66">
        <f t="shared" si="130"/>
        <v>0</v>
      </c>
      <c r="J347" s="66">
        <f t="shared" si="131"/>
        <v>0</v>
      </c>
      <c r="K347" s="8"/>
      <c r="L347" s="301" t="s">
        <v>15</v>
      </c>
      <c r="M347" s="28"/>
    </row>
    <row r="348" spans="1:13" ht="27.6">
      <c r="A348" s="306">
        <v>5</v>
      </c>
      <c r="B348" s="299" t="s">
        <v>139</v>
      </c>
      <c r="C348" s="136" t="s">
        <v>14</v>
      </c>
      <c r="D348" s="139">
        <v>5000</v>
      </c>
      <c r="E348" s="83">
        <v>100</v>
      </c>
      <c r="F348" s="194">
        <f t="shared" si="124"/>
        <v>50</v>
      </c>
      <c r="G348" s="305"/>
      <c r="H348" s="66">
        <f t="shared" si="129"/>
        <v>0</v>
      </c>
      <c r="I348" s="66">
        <f t="shared" si="130"/>
        <v>0</v>
      </c>
      <c r="J348" s="66">
        <f t="shared" si="131"/>
        <v>0</v>
      </c>
      <c r="K348" s="8"/>
      <c r="L348" s="301" t="s">
        <v>15</v>
      </c>
      <c r="M348" s="28"/>
    </row>
    <row r="349" spans="1:13" ht="27.6">
      <c r="A349" s="306">
        <v>6</v>
      </c>
      <c r="B349" s="299" t="s">
        <v>140</v>
      </c>
      <c r="C349" s="136" t="s">
        <v>14</v>
      </c>
      <c r="D349" s="139">
        <v>4000</v>
      </c>
      <c r="E349" s="83">
        <v>100</v>
      </c>
      <c r="F349" s="194">
        <f t="shared" si="124"/>
        <v>40</v>
      </c>
      <c r="G349" s="305"/>
      <c r="H349" s="66">
        <f t="shared" si="129"/>
        <v>0</v>
      </c>
      <c r="I349" s="66">
        <f t="shared" si="130"/>
        <v>0</v>
      </c>
      <c r="J349" s="66">
        <f t="shared" si="131"/>
        <v>0</v>
      </c>
      <c r="K349" s="8"/>
      <c r="L349" s="301" t="s">
        <v>15</v>
      </c>
      <c r="M349" s="28"/>
    </row>
    <row r="350" spans="1:13" ht="27.6">
      <c r="A350" s="306">
        <v>7</v>
      </c>
      <c r="B350" s="299" t="s">
        <v>141</v>
      </c>
      <c r="C350" s="136" t="s">
        <v>14</v>
      </c>
      <c r="D350" s="139">
        <v>2500</v>
      </c>
      <c r="E350" s="83">
        <v>100</v>
      </c>
      <c r="F350" s="194">
        <f t="shared" si="124"/>
        <v>25</v>
      </c>
      <c r="G350" s="305"/>
      <c r="H350" s="66">
        <f t="shared" si="129"/>
        <v>0</v>
      </c>
      <c r="I350" s="66">
        <f t="shared" si="130"/>
        <v>0</v>
      </c>
      <c r="J350" s="66">
        <f t="shared" si="131"/>
        <v>0</v>
      </c>
      <c r="K350" s="8"/>
      <c r="L350" s="301" t="s">
        <v>15</v>
      </c>
      <c r="M350" s="28"/>
    </row>
    <row r="351" spans="1:13" ht="27.6">
      <c r="A351" s="306">
        <v>8</v>
      </c>
      <c r="B351" s="299" t="s">
        <v>142</v>
      </c>
      <c r="C351" s="136" t="s">
        <v>14</v>
      </c>
      <c r="D351" s="139">
        <v>2500</v>
      </c>
      <c r="E351" s="83">
        <v>100</v>
      </c>
      <c r="F351" s="194">
        <f t="shared" si="124"/>
        <v>25</v>
      </c>
      <c r="G351" s="305"/>
      <c r="H351" s="66">
        <f t="shared" si="129"/>
        <v>0</v>
      </c>
      <c r="I351" s="66">
        <f t="shared" si="130"/>
        <v>0</v>
      </c>
      <c r="J351" s="66">
        <f t="shared" si="131"/>
        <v>0</v>
      </c>
      <c r="K351" s="8"/>
      <c r="L351" s="301" t="s">
        <v>15</v>
      </c>
      <c r="M351" s="28"/>
    </row>
    <row r="352" spans="1:13">
      <c r="A352" s="307" t="s">
        <v>62</v>
      </c>
      <c r="B352" s="308"/>
      <c r="C352" s="309"/>
      <c r="D352" s="309"/>
      <c r="E352" s="309"/>
      <c r="F352" s="309"/>
      <c r="G352" s="309"/>
      <c r="H352" s="310"/>
      <c r="I352" s="10">
        <f>SUM(I344:I351)</f>
        <v>0</v>
      </c>
      <c r="J352" s="10">
        <f>SUM(J344:J351)</f>
        <v>0</v>
      </c>
      <c r="K352" s="298"/>
      <c r="L352" s="298"/>
    </row>
    <row r="353" spans="1:13">
      <c r="A353" s="296"/>
      <c r="B353" s="298"/>
      <c r="C353" s="298"/>
      <c r="D353" s="298"/>
      <c r="E353" s="311"/>
      <c r="F353" s="298"/>
      <c r="G353" s="298"/>
      <c r="H353" s="298"/>
      <c r="I353" s="202" t="s">
        <v>17</v>
      </c>
      <c r="J353" s="203">
        <f>J352-I352</f>
        <v>0</v>
      </c>
      <c r="K353" s="298"/>
      <c r="L353" s="298"/>
    </row>
    <row r="354" spans="1:13">
      <c r="A354" s="296"/>
      <c r="B354" s="298"/>
      <c r="C354" s="298"/>
      <c r="D354" s="298"/>
      <c r="E354" s="311"/>
      <c r="F354" s="298"/>
      <c r="G354" s="298"/>
      <c r="H354" s="54"/>
      <c r="I354" s="54"/>
      <c r="J354" s="54"/>
      <c r="K354" s="298"/>
      <c r="L354" s="298"/>
    </row>
    <row r="355" spans="1:13">
      <c r="A355" s="106" t="s">
        <v>220</v>
      </c>
      <c r="B355" s="107"/>
      <c r="C355" s="107"/>
      <c r="D355" s="107"/>
      <c r="E355" s="54"/>
      <c r="F355" s="298"/>
      <c r="G355" s="298"/>
      <c r="H355" s="54"/>
      <c r="I355" s="54"/>
      <c r="J355" s="54"/>
      <c r="K355" s="298"/>
      <c r="L355" s="298"/>
    </row>
    <row r="356" spans="1:13" ht="41.4">
      <c r="A356" s="108" t="s">
        <v>221</v>
      </c>
      <c r="B356" s="108" t="s">
        <v>222</v>
      </c>
      <c r="C356" s="109" t="s">
        <v>223</v>
      </c>
      <c r="D356" s="633" t="s">
        <v>224</v>
      </c>
      <c r="E356" s="634"/>
      <c r="F356" s="298"/>
      <c r="G356" s="298"/>
      <c r="H356" s="54"/>
      <c r="I356" s="54"/>
      <c r="J356" s="54"/>
      <c r="K356" s="298"/>
      <c r="L356" s="298"/>
    </row>
    <row r="357" spans="1:13">
      <c r="A357" s="110"/>
      <c r="B357" s="110"/>
      <c r="C357" s="111"/>
      <c r="D357" s="631"/>
      <c r="E357" s="632"/>
      <c r="F357" s="298"/>
      <c r="G357" s="298"/>
      <c r="H357" s="54"/>
      <c r="I357" s="54"/>
      <c r="J357" s="54"/>
      <c r="K357" s="298"/>
      <c r="L357" s="298"/>
    </row>
    <row r="358" spans="1:13">
      <c r="A358" s="110"/>
      <c r="B358" s="110"/>
      <c r="C358" s="111"/>
      <c r="D358" s="631"/>
      <c r="E358" s="632"/>
      <c r="F358" s="298"/>
      <c r="G358" s="298"/>
      <c r="H358" s="54"/>
      <c r="I358" s="54"/>
      <c r="J358" s="54"/>
      <c r="K358" s="298"/>
      <c r="L358" s="298"/>
    </row>
    <row r="359" spans="1:13">
      <c r="A359" s="110"/>
      <c r="B359" s="110"/>
      <c r="C359" s="111"/>
      <c r="D359" s="631"/>
      <c r="E359" s="632"/>
      <c r="F359" s="298"/>
      <c r="G359" s="298"/>
      <c r="H359" s="54"/>
      <c r="I359" s="54"/>
      <c r="J359" s="54"/>
      <c r="K359" s="298"/>
      <c r="L359" s="298"/>
    </row>
    <row r="360" spans="1:13">
      <c r="A360" s="312"/>
      <c r="B360" s="312"/>
      <c r="C360" s="313"/>
      <c r="D360" s="312"/>
      <c r="E360" s="312"/>
      <c r="F360" s="298"/>
      <c r="G360" s="298"/>
      <c r="H360" s="54"/>
      <c r="I360" s="54"/>
      <c r="J360" s="54"/>
      <c r="K360" s="298"/>
      <c r="L360" s="298"/>
    </row>
    <row r="361" spans="1:13">
      <c r="H361" s="54"/>
      <c r="I361" s="54"/>
      <c r="J361" s="54"/>
    </row>
    <row r="362" spans="1:13">
      <c r="A362" s="314"/>
      <c r="B362" s="138" t="s">
        <v>235</v>
      </c>
      <c r="C362" s="315"/>
      <c r="D362" s="54"/>
      <c r="E362" s="54"/>
      <c r="F362" s="53"/>
      <c r="G362" s="54"/>
      <c r="H362" s="53"/>
      <c r="I362" s="53"/>
      <c r="J362" s="53"/>
      <c r="K362" s="54"/>
      <c r="L362" s="54"/>
    </row>
    <row r="363" spans="1:13">
      <c r="A363" s="314"/>
      <c r="B363" s="143" t="s">
        <v>39</v>
      </c>
      <c r="C363" s="52"/>
      <c r="D363" s="54"/>
      <c r="E363" s="54"/>
      <c r="F363" s="53"/>
      <c r="G363" s="54"/>
      <c r="H363" s="53"/>
      <c r="I363" s="53"/>
      <c r="J363" s="53"/>
      <c r="K363" s="54"/>
      <c r="L363" s="54"/>
    </row>
    <row r="364" spans="1:13">
      <c r="A364" s="314"/>
      <c r="B364" s="138" t="s">
        <v>40</v>
      </c>
      <c r="C364" s="52"/>
      <c r="D364" s="54"/>
      <c r="E364" s="54"/>
      <c r="F364" s="53"/>
      <c r="G364" s="54"/>
      <c r="H364" s="53"/>
      <c r="I364" s="53"/>
      <c r="J364" s="53"/>
      <c r="K364" s="54"/>
      <c r="L364" s="54"/>
    </row>
    <row r="365" spans="1:13" ht="41.4">
      <c r="A365" s="57" t="s">
        <v>2</v>
      </c>
      <c r="B365" s="57" t="s">
        <v>3</v>
      </c>
      <c r="C365" s="57" t="s">
        <v>4</v>
      </c>
      <c r="D365" s="57" t="s">
        <v>5</v>
      </c>
      <c r="E365" s="57" t="s">
        <v>6</v>
      </c>
      <c r="F365" s="57" t="s">
        <v>7</v>
      </c>
      <c r="G365" s="115" t="s">
        <v>8</v>
      </c>
      <c r="H365" s="26" t="s">
        <v>9</v>
      </c>
      <c r="I365" s="26" t="s">
        <v>10</v>
      </c>
      <c r="J365" s="26" t="s">
        <v>11</v>
      </c>
      <c r="K365" s="128" t="s">
        <v>12</v>
      </c>
      <c r="L365" s="26" t="s">
        <v>13</v>
      </c>
      <c r="M365" s="27" t="s">
        <v>18</v>
      </c>
    </row>
    <row r="366" spans="1:13" ht="55.2">
      <c r="A366" s="83">
        <v>1</v>
      </c>
      <c r="B366" s="60" t="s">
        <v>293</v>
      </c>
      <c r="C366" s="136" t="s">
        <v>14</v>
      </c>
      <c r="D366" s="139">
        <v>18000</v>
      </c>
      <c r="E366" s="83">
        <v>100</v>
      </c>
      <c r="F366" s="64">
        <f>CEILING(D366/E366,1)</f>
        <v>180</v>
      </c>
      <c r="G366" s="204"/>
      <c r="H366" s="66">
        <f t="shared" ref="H366" si="132">G366*K366+G366</f>
        <v>0</v>
      </c>
      <c r="I366" s="66">
        <f t="shared" ref="I366" si="133">ROUND(F366*G366,2)</f>
        <v>0</v>
      </c>
      <c r="J366" s="66">
        <f t="shared" ref="J366" si="134">ROUND(F366*H366,2)</f>
        <v>0</v>
      </c>
      <c r="K366" s="205"/>
      <c r="L366" s="127"/>
      <c r="M366" s="28"/>
    </row>
    <row r="367" spans="1:13">
      <c r="A367" s="635" t="s">
        <v>16</v>
      </c>
      <c r="B367" s="636"/>
      <c r="C367" s="636"/>
      <c r="D367" s="636"/>
      <c r="E367" s="636"/>
      <c r="F367" s="636"/>
      <c r="G367" s="636"/>
      <c r="H367" s="637"/>
      <c r="I367" s="4">
        <f>SUM(I366)</f>
        <v>0</v>
      </c>
      <c r="J367" s="4">
        <f>SUM(J366)</f>
        <v>0</v>
      </c>
      <c r="K367" s="54"/>
      <c r="L367" s="54"/>
    </row>
    <row r="368" spans="1:13">
      <c r="A368" s="54"/>
      <c r="B368" s="316"/>
      <c r="C368" s="54"/>
      <c r="D368" s="54"/>
      <c r="E368" s="54"/>
      <c r="F368" s="53"/>
      <c r="G368" s="54"/>
      <c r="H368" s="53"/>
      <c r="I368" s="88" t="s">
        <v>17</v>
      </c>
      <c r="J368" s="89">
        <f>J367-I367</f>
        <v>0</v>
      </c>
      <c r="K368" s="54"/>
      <c r="L368" s="54"/>
    </row>
    <row r="371" spans="1:13" ht="15.6">
      <c r="A371" s="76"/>
    </row>
    <row r="372" spans="1:13">
      <c r="A372" s="317"/>
      <c r="B372" s="138" t="s">
        <v>236</v>
      </c>
      <c r="C372" s="318"/>
      <c r="D372" s="319"/>
      <c r="E372" s="319"/>
      <c r="F372" s="319"/>
      <c r="G372" s="319"/>
      <c r="H372" s="319"/>
      <c r="I372" s="319"/>
      <c r="J372" s="319"/>
      <c r="K372" s="319"/>
      <c r="L372" s="319"/>
    </row>
    <row r="373" spans="1:13">
      <c r="A373" s="317"/>
      <c r="B373" s="143" t="s">
        <v>0</v>
      </c>
      <c r="C373" s="320"/>
      <c r="D373" s="319"/>
      <c r="E373" s="319"/>
      <c r="F373" s="319"/>
      <c r="G373" s="319"/>
      <c r="H373" s="319"/>
      <c r="I373" s="319"/>
      <c r="J373" s="319"/>
      <c r="K373" s="319"/>
      <c r="L373" s="319"/>
    </row>
    <row r="374" spans="1:13">
      <c r="A374" s="317"/>
      <c r="B374" s="138" t="s">
        <v>1</v>
      </c>
      <c r="C374" s="320"/>
      <c r="D374" s="319"/>
      <c r="E374" s="319"/>
      <c r="F374" s="319"/>
      <c r="G374" s="319"/>
      <c r="H374" s="319"/>
      <c r="I374" s="319"/>
      <c r="J374" s="319"/>
      <c r="K374" s="319"/>
      <c r="L374" s="319"/>
    </row>
    <row r="375" spans="1:13" ht="41.4">
      <c r="A375" s="26" t="s">
        <v>2</v>
      </c>
      <c r="B375" s="26" t="s">
        <v>3</v>
      </c>
      <c r="C375" s="26" t="s">
        <v>4</v>
      </c>
      <c r="D375" s="26" t="s">
        <v>5</v>
      </c>
      <c r="E375" s="26" t="s">
        <v>6</v>
      </c>
      <c r="F375" s="26" t="s">
        <v>7</v>
      </c>
      <c r="G375" s="29" t="s">
        <v>8</v>
      </c>
      <c r="H375" s="26" t="s">
        <v>9</v>
      </c>
      <c r="I375" s="26" t="s">
        <v>10</v>
      </c>
      <c r="J375" s="26" t="s">
        <v>11</v>
      </c>
      <c r="K375" s="26" t="s">
        <v>12</v>
      </c>
      <c r="L375" s="26" t="s">
        <v>13</v>
      </c>
      <c r="M375" s="27" t="s">
        <v>18</v>
      </c>
    </row>
    <row r="376" spans="1:13" ht="96.6">
      <c r="A376" s="30">
        <v>1</v>
      </c>
      <c r="B376" s="31" t="s">
        <v>294</v>
      </c>
      <c r="C376" s="32" t="s">
        <v>14</v>
      </c>
      <c r="D376" s="33">
        <v>380</v>
      </c>
      <c r="E376" s="30">
        <v>10</v>
      </c>
      <c r="F376" s="34">
        <f>CEILING(D376/E376,1)</f>
        <v>38</v>
      </c>
      <c r="G376" s="35"/>
      <c r="H376" s="36">
        <f t="shared" ref="H376" si="135">G376*K376+G376</f>
        <v>0</v>
      </c>
      <c r="I376" s="36">
        <f t="shared" ref="I376" si="136">ROUND(F376*G376,2)</f>
        <v>0</v>
      </c>
      <c r="J376" s="36">
        <f t="shared" ref="J376" si="137">ROUND(F376*H376,2)</f>
        <v>0</v>
      </c>
      <c r="K376" s="37"/>
      <c r="L376" s="38"/>
      <c r="M376" s="28"/>
    </row>
    <row r="377" spans="1:13" ht="41.4">
      <c r="A377" s="30">
        <v>2</v>
      </c>
      <c r="B377" s="39" t="s">
        <v>248</v>
      </c>
      <c r="C377" s="32" t="s">
        <v>14</v>
      </c>
      <c r="D377" s="33">
        <v>3100</v>
      </c>
      <c r="E377" s="30">
        <v>1</v>
      </c>
      <c r="F377" s="34">
        <f>CEILING(D377/E377,1)</f>
        <v>3100</v>
      </c>
      <c r="G377" s="35"/>
      <c r="H377" s="36">
        <f t="shared" ref="H377" si="138">G377*K377+G377</f>
        <v>0</v>
      </c>
      <c r="I377" s="36">
        <f t="shared" ref="I377" si="139">ROUND(F377*G377,2)</f>
        <v>0</v>
      </c>
      <c r="J377" s="36">
        <f t="shared" ref="J377" si="140">ROUND(F377*H377,2)</f>
        <v>0</v>
      </c>
      <c r="K377" s="37"/>
      <c r="L377" s="38"/>
      <c r="M377" s="28"/>
    </row>
    <row r="378" spans="1:13">
      <c r="A378" s="321" t="s">
        <v>16</v>
      </c>
      <c r="B378" s="322"/>
      <c r="C378" s="322"/>
      <c r="D378" s="322"/>
      <c r="E378" s="322"/>
      <c r="F378" s="322"/>
      <c r="G378" s="322"/>
      <c r="H378" s="322"/>
      <c r="I378" s="323">
        <f>SUM(I376:I377)</f>
        <v>0</v>
      </c>
      <c r="J378" s="323">
        <f>SUM(J376:J377)</f>
        <v>0</v>
      </c>
      <c r="K378" s="319"/>
      <c r="L378" s="319"/>
    </row>
    <row r="379" spans="1:13">
      <c r="A379" s="324"/>
      <c r="B379" s="324"/>
      <c r="C379" s="324"/>
      <c r="D379" s="324"/>
      <c r="E379" s="324"/>
      <c r="F379" s="324"/>
      <c r="G379" s="324"/>
      <c r="H379" s="324"/>
      <c r="I379" s="325" t="s">
        <v>17</v>
      </c>
      <c r="J379" s="326">
        <f>J378-I378</f>
        <v>0</v>
      </c>
      <c r="K379" s="319"/>
      <c r="L379" s="319"/>
    </row>
    <row r="380" spans="1:13">
      <c r="A380" s="319"/>
      <c r="B380" s="319"/>
      <c r="C380" s="319"/>
      <c r="D380" s="319"/>
      <c r="E380" s="319"/>
      <c r="F380" s="319"/>
      <c r="G380" s="319"/>
      <c r="H380" s="319"/>
      <c r="I380" s="327"/>
      <c r="J380" s="328"/>
      <c r="K380" s="319"/>
      <c r="L380" s="319"/>
    </row>
    <row r="381" spans="1:13">
      <c r="A381" s="319"/>
      <c r="B381" s="319"/>
      <c r="C381" s="319"/>
      <c r="D381" s="319"/>
      <c r="E381" s="319"/>
      <c r="F381" s="319"/>
      <c r="G381" s="319"/>
      <c r="H381" s="319"/>
      <c r="I381" s="327"/>
      <c r="J381" s="328"/>
      <c r="K381" s="319"/>
      <c r="L381" s="319"/>
    </row>
    <row r="382" spans="1:13">
      <c r="A382" s="52"/>
      <c r="B382" s="53"/>
      <c r="C382" s="53"/>
      <c r="D382" s="53"/>
      <c r="E382" s="53"/>
      <c r="F382" s="53"/>
      <c r="G382" s="73"/>
      <c r="H382" s="73"/>
      <c r="I382" s="3"/>
      <c r="J382" s="3"/>
      <c r="K382" s="54"/>
      <c r="L382" s="54"/>
    </row>
    <row r="383" spans="1:13">
      <c r="A383" s="52"/>
      <c r="B383" s="138" t="s">
        <v>237</v>
      </c>
      <c r="C383" s="53"/>
      <c r="D383" s="53"/>
      <c r="E383" s="53"/>
      <c r="F383" s="53"/>
      <c r="G383" s="73"/>
      <c r="H383" s="73"/>
      <c r="I383" s="3"/>
      <c r="J383" s="3"/>
      <c r="K383" s="54"/>
      <c r="L383" s="54"/>
    </row>
    <row r="384" spans="1:13">
      <c r="A384" s="329"/>
      <c r="B384" s="315" t="s">
        <v>31</v>
      </c>
      <c r="C384" s="329"/>
      <c r="D384" s="329"/>
      <c r="E384" s="329"/>
      <c r="F384" s="329"/>
      <c r="G384" s="329"/>
      <c r="H384" s="329"/>
      <c r="I384" s="112"/>
      <c r="J384" s="329"/>
      <c r="K384" s="112"/>
      <c r="L384" s="329"/>
    </row>
    <row r="385" spans="1:13">
      <c r="A385" s="329"/>
      <c r="B385" s="315" t="s">
        <v>32</v>
      </c>
      <c r="C385" s="329"/>
      <c r="D385" s="329"/>
      <c r="E385" s="329"/>
      <c r="F385" s="329"/>
      <c r="G385" s="329"/>
      <c r="H385" s="329"/>
      <c r="I385" s="112"/>
      <c r="J385" s="329"/>
      <c r="K385" s="112"/>
      <c r="L385" s="329"/>
      <c r="M385" s="330"/>
    </row>
    <row r="386" spans="1:13" ht="41.4">
      <c r="A386" s="26" t="s">
        <v>2</v>
      </c>
      <c r="B386" s="26" t="s">
        <v>3</v>
      </c>
      <c r="C386" s="26" t="s">
        <v>4</v>
      </c>
      <c r="D386" s="26" t="s">
        <v>5</v>
      </c>
      <c r="E386" s="26" t="s">
        <v>6</v>
      </c>
      <c r="F386" s="26" t="s">
        <v>7</v>
      </c>
      <c r="G386" s="29" t="s">
        <v>8</v>
      </c>
      <c r="H386" s="26" t="s">
        <v>9</v>
      </c>
      <c r="I386" s="26" t="s">
        <v>10</v>
      </c>
      <c r="J386" s="26" t="s">
        <v>11</v>
      </c>
      <c r="K386" s="26" t="s">
        <v>12</v>
      </c>
      <c r="L386" s="26" t="s">
        <v>13</v>
      </c>
      <c r="M386" s="27" t="s">
        <v>18</v>
      </c>
    </row>
    <row r="387" spans="1:13" ht="55.2">
      <c r="A387" s="331">
        <v>1</v>
      </c>
      <c r="B387" s="191" t="s">
        <v>275</v>
      </c>
      <c r="C387" s="332" t="s">
        <v>14</v>
      </c>
      <c r="D387" s="333">
        <v>1000</v>
      </c>
      <c r="E387" s="334">
        <v>1</v>
      </c>
      <c r="F387" s="194">
        <f>CEILING(D387/E387,1)</f>
        <v>1000</v>
      </c>
      <c r="G387" s="335"/>
      <c r="H387" s="36">
        <f t="shared" ref="H387" si="141">G387*K387+G387</f>
        <v>0</v>
      </c>
      <c r="I387" s="36">
        <f t="shared" ref="I387" si="142">ROUND(F387*G387,2)</f>
        <v>0</v>
      </c>
      <c r="J387" s="36">
        <f t="shared" ref="J387" si="143">ROUND(F387*H387,2)</f>
        <v>0</v>
      </c>
      <c r="K387" s="336"/>
      <c r="L387" s="197"/>
      <c r="M387" s="28"/>
    </row>
    <row r="388" spans="1:13">
      <c r="A388" s="337" t="s">
        <v>16</v>
      </c>
      <c r="B388" s="338"/>
      <c r="C388" s="338"/>
      <c r="D388" s="338"/>
      <c r="E388" s="338"/>
      <c r="F388" s="338"/>
      <c r="G388" s="338"/>
      <c r="H388" s="338"/>
      <c r="I388" s="4">
        <f>SUM(I387)</f>
        <v>0</v>
      </c>
      <c r="J388" s="4">
        <f>SUM(J387)</f>
        <v>0</v>
      </c>
      <c r="K388" s="329"/>
      <c r="L388" s="329"/>
    </row>
    <row r="389" spans="1:13">
      <c r="A389" s="107"/>
      <c r="B389" s="107"/>
      <c r="C389" s="107"/>
      <c r="D389" s="107"/>
      <c r="E389" s="107"/>
      <c r="F389" s="107"/>
      <c r="G389" s="107"/>
      <c r="H389" s="329"/>
      <c r="I389" s="339" t="s">
        <v>17</v>
      </c>
      <c r="J389" s="89">
        <f>J388-I388</f>
        <v>0</v>
      </c>
      <c r="K389" s="329"/>
      <c r="L389" s="329"/>
    </row>
    <row r="392" spans="1:13">
      <c r="B392" s="114" t="s">
        <v>238</v>
      </c>
    </row>
    <row r="393" spans="1:13">
      <c r="B393" s="52" t="s">
        <v>29</v>
      </c>
      <c r="C393" s="53"/>
      <c r="D393" s="53"/>
      <c r="E393" s="53"/>
      <c r="F393" s="53"/>
      <c r="G393" s="53"/>
      <c r="H393" s="53"/>
      <c r="I393" s="53"/>
      <c r="J393" s="53"/>
      <c r="K393" s="53"/>
      <c r="L393" s="53"/>
    </row>
    <row r="394" spans="1:13">
      <c r="B394" s="52" t="s">
        <v>30</v>
      </c>
      <c r="C394" s="53"/>
      <c r="D394" s="53"/>
      <c r="E394" s="53"/>
      <c r="F394" s="53"/>
      <c r="G394" s="53"/>
      <c r="H394" s="53"/>
      <c r="I394" s="53"/>
      <c r="J394" s="53"/>
      <c r="K394" s="53"/>
      <c r="L394" s="53"/>
    </row>
    <row r="395" spans="1:13" ht="41.4">
      <c r="A395" s="26" t="s">
        <v>2</v>
      </c>
      <c r="B395" s="26" t="s">
        <v>3</v>
      </c>
      <c r="C395" s="26" t="s">
        <v>4</v>
      </c>
      <c r="D395" s="26" t="s">
        <v>5</v>
      </c>
      <c r="E395" s="26" t="s">
        <v>6</v>
      </c>
      <c r="F395" s="26" t="s">
        <v>7</v>
      </c>
      <c r="G395" s="29" t="s">
        <v>8</v>
      </c>
      <c r="H395" s="26" t="s">
        <v>9</v>
      </c>
      <c r="I395" s="26" t="s">
        <v>10</v>
      </c>
      <c r="J395" s="26" t="s">
        <v>11</v>
      </c>
      <c r="K395" s="26" t="s">
        <v>12</v>
      </c>
      <c r="L395" s="26" t="s">
        <v>13</v>
      </c>
      <c r="M395" s="27" t="s">
        <v>18</v>
      </c>
    </row>
    <row r="396" spans="1:13" ht="82.8">
      <c r="A396" s="19">
        <v>1</v>
      </c>
      <c r="B396" s="340" t="s">
        <v>148</v>
      </c>
      <c r="C396" s="341" t="s">
        <v>14</v>
      </c>
      <c r="D396" s="341">
        <v>12500</v>
      </c>
      <c r="E396" s="341">
        <v>1</v>
      </c>
      <c r="F396" s="341">
        <f>CEILING(D396/E396,1)</f>
        <v>12500</v>
      </c>
      <c r="G396" s="342"/>
      <c r="H396" s="36">
        <f t="shared" ref="H396" si="144">G396*K396+G396</f>
        <v>0</v>
      </c>
      <c r="I396" s="36">
        <f t="shared" ref="I396" si="145">ROUND(F396*G396,2)</f>
        <v>0</v>
      </c>
      <c r="J396" s="36">
        <f t="shared" ref="J396" si="146">ROUND(F396*H396,2)</f>
        <v>0</v>
      </c>
      <c r="K396" s="336"/>
      <c r="L396" s="97" t="s">
        <v>15</v>
      </c>
      <c r="M396" s="28"/>
    </row>
    <row r="397" spans="1:13">
      <c r="A397" s="638" t="s">
        <v>16</v>
      </c>
      <c r="B397" s="638"/>
      <c r="C397" s="638"/>
      <c r="D397" s="638"/>
      <c r="E397" s="638"/>
      <c r="F397" s="638"/>
      <c r="G397" s="638"/>
      <c r="H397" s="638"/>
      <c r="I397" s="25">
        <f>SUM(I396)</f>
        <v>0</v>
      </c>
      <c r="J397" s="25">
        <f>SUM(J396)</f>
        <v>0</v>
      </c>
      <c r="K397" s="341"/>
      <c r="L397" s="341"/>
      <c r="M397" s="28"/>
    </row>
    <row r="398" spans="1:13">
      <c r="A398" s="53"/>
      <c r="B398" s="53"/>
      <c r="C398" s="53"/>
      <c r="D398" s="53"/>
      <c r="E398" s="53"/>
      <c r="F398" s="53"/>
      <c r="G398" s="53"/>
      <c r="H398" s="53"/>
      <c r="I398" s="343" t="s">
        <v>17</v>
      </c>
      <c r="J398" s="344">
        <f>J397-I397</f>
        <v>0</v>
      </c>
      <c r="K398" s="345"/>
      <c r="L398" s="345"/>
    </row>
    <row r="400" spans="1:13">
      <c r="A400" s="106" t="s">
        <v>220</v>
      </c>
      <c r="B400" s="107"/>
      <c r="C400" s="107"/>
      <c r="D400" s="107"/>
      <c r="E400" s="54"/>
      <c r="M400" s="330"/>
    </row>
    <row r="401" spans="1:13" ht="41.4">
      <c r="A401" s="108" t="s">
        <v>221</v>
      </c>
      <c r="B401" s="108" t="s">
        <v>222</v>
      </c>
      <c r="C401" s="109" t="s">
        <v>223</v>
      </c>
      <c r="D401" s="633" t="s">
        <v>224</v>
      </c>
      <c r="E401" s="634"/>
      <c r="M401" s="330"/>
    </row>
    <row r="402" spans="1:13">
      <c r="A402" s="110"/>
      <c r="B402" s="110"/>
      <c r="C402" s="111"/>
      <c r="D402" s="631"/>
      <c r="E402" s="632"/>
      <c r="M402" s="330"/>
    </row>
    <row r="403" spans="1:13">
      <c r="A403" s="110"/>
      <c r="B403" s="110"/>
      <c r="C403" s="111"/>
      <c r="D403" s="631"/>
      <c r="E403" s="632"/>
      <c r="M403" s="330"/>
    </row>
    <row r="404" spans="1:13">
      <c r="A404" s="110"/>
      <c r="B404" s="110"/>
      <c r="C404" s="111"/>
      <c r="D404" s="631"/>
      <c r="E404" s="632"/>
      <c r="M404" s="330"/>
    </row>
    <row r="405" spans="1:13">
      <c r="M405" s="330"/>
    </row>
    <row r="406" spans="1:13">
      <c r="M406" s="330"/>
    </row>
    <row r="407" spans="1:13" ht="21">
      <c r="B407" s="76"/>
      <c r="C407" s="47"/>
      <c r="D407" s="346"/>
      <c r="E407" s="48"/>
      <c r="F407" s="47"/>
      <c r="G407" s="47"/>
    </row>
    <row r="408" spans="1:13">
      <c r="A408" s="347"/>
      <c r="B408" s="348" t="s">
        <v>239</v>
      </c>
      <c r="C408" s="349"/>
      <c r="D408" s="349"/>
      <c r="E408" s="349"/>
      <c r="F408" s="347"/>
      <c r="G408" s="347"/>
      <c r="H408" s="347"/>
      <c r="I408" s="347"/>
      <c r="J408" s="347"/>
      <c r="K408" s="347"/>
      <c r="L408" s="347"/>
    </row>
    <row r="409" spans="1:13">
      <c r="A409" s="349"/>
      <c r="B409" s="348" t="s">
        <v>143</v>
      </c>
      <c r="C409" s="349"/>
      <c r="D409" s="349"/>
      <c r="E409" s="349"/>
      <c r="F409" s="349"/>
      <c r="G409" s="349"/>
      <c r="H409" s="349"/>
      <c r="I409" s="349"/>
      <c r="J409" s="349"/>
      <c r="K409" s="349"/>
      <c r="L409" s="347"/>
    </row>
    <row r="410" spans="1:13">
      <c r="A410" s="349"/>
      <c r="B410" s="348" t="s">
        <v>32</v>
      </c>
      <c r="C410" s="349"/>
      <c r="D410" s="349"/>
      <c r="E410" s="349"/>
      <c r="F410" s="349"/>
      <c r="G410" s="349"/>
      <c r="H410" s="349"/>
      <c r="I410" s="349"/>
      <c r="J410" s="349"/>
      <c r="K410" s="349"/>
      <c r="L410" s="347"/>
    </row>
    <row r="411" spans="1:13" ht="41.4">
      <c r="A411" s="26" t="s">
        <v>2</v>
      </c>
      <c r="B411" s="26" t="s">
        <v>3</v>
      </c>
      <c r="C411" s="26" t="s">
        <v>4</v>
      </c>
      <c r="D411" s="26" t="s">
        <v>5</v>
      </c>
      <c r="E411" s="26" t="s">
        <v>6</v>
      </c>
      <c r="F411" s="26" t="s">
        <v>7</v>
      </c>
      <c r="G411" s="29" t="s">
        <v>8</v>
      </c>
      <c r="H411" s="26" t="s">
        <v>9</v>
      </c>
      <c r="I411" s="26" t="s">
        <v>10</v>
      </c>
      <c r="J411" s="26" t="s">
        <v>11</v>
      </c>
      <c r="K411" s="26" t="s">
        <v>12</v>
      </c>
      <c r="L411" s="26" t="s">
        <v>13</v>
      </c>
      <c r="M411" s="27" t="s">
        <v>18</v>
      </c>
    </row>
    <row r="412" spans="1:13" ht="108" customHeight="1">
      <c r="A412" s="350">
        <v>1</v>
      </c>
      <c r="B412" s="351" t="s">
        <v>149</v>
      </c>
      <c r="C412" s="352" t="s">
        <v>14</v>
      </c>
      <c r="D412" s="353">
        <v>35</v>
      </c>
      <c r="E412" s="350">
        <v>1</v>
      </c>
      <c r="F412" s="350">
        <f>CEILING(D412/E412,1)</f>
        <v>35</v>
      </c>
      <c r="G412" s="36"/>
      <c r="H412" s="36">
        <f t="shared" ref="H412" si="147">G412*K412+G412</f>
        <v>0</v>
      </c>
      <c r="I412" s="36">
        <f t="shared" ref="I412" si="148">ROUND(F412*G412,2)</f>
        <v>0</v>
      </c>
      <c r="J412" s="36">
        <f t="shared" ref="J412" si="149">ROUND(F412*H412,2)</f>
        <v>0</v>
      </c>
      <c r="K412" s="336"/>
      <c r="L412" s="354"/>
      <c r="M412" s="28"/>
    </row>
    <row r="413" spans="1:13" ht="202.2" customHeight="1">
      <c r="A413" s="355">
        <v>2</v>
      </c>
      <c r="B413" s="356" t="s">
        <v>150</v>
      </c>
      <c r="C413" s="357" t="s">
        <v>14</v>
      </c>
      <c r="D413" s="358">
        <v>140</v>
      </c>
      <c r="E413" s="359">
        <v>1</v>
      </c>
      <c r="F413" s="360">
        <f>CEILING(D413/E413,1)</f>
        <v>140</v>
      </c>
      <c r="G413" s="36"/>
      <c r="H413" s="36">
        <f t="shared" ref="H413" si="150">G413*K413+G413</f>
        <v>0</v>
      </c>
      <c r="I413" s="66">
        <f t="shared" ref="I413" si="151">ROUND(F413*G413,2)</f>
        <v>0</v>
      </c>
      <c r="J413" s="66">
        <f t="shared" ref="J413" si="152">ROUND(F413*H413,2)</f>
        <v>0</v>
      </c>
      <c r="K413" s="361"/>
      <c r="L413" s="362"/>
      <c r="M413" s="363"/>
    </row>
    <row r="414" spans="1:13">
      <c r="A414" s="364" t="s">
        <v>16</v>
      </c>
      <c r="B414" s="365"/>
      <c r="C414" s="366"/>
      <c r="D414" s="365"/>
      <c r="E414" s="365"/>
      <c r="F414" s="367"/>
      <c r="G414" s="367"/>
      <c r="H414" s="368"/>
      <c r="I414" s="16">
        <f>SUM(I412:I413)</f>
        <v>0</v>
      </c>
      <c r="J414" s="16">
        <f>SUM(J412:J413)</f>
        <v>0</v>
      </c>
      <c r="K414" s="349"/>
      <c r="L414" s="347"/>
    </row>
    <row r="415" spans="1:13">
      <c r="A415" s="349"/>
      <c r="B415" s="349"/>
      <c r="C415" s="349"/>
      <c r="D415" s="349"/>
      <c r="E415" s="349"/>
      <c r="F415" s="349"/>
      <c r="G415" s="349"/>
      <c r="H415" s="349"/>
      <c r="I415" s="369" t="s">
        <v>17</v>
      </c>
      <c r="J415" s="370">
        <f>J414-I414</f>
        <v>0</v>
      </c>
      <c r="K415" s="349"/>
      <c r="L415" s="347"/>
    </row>
    <row r="416" spans="1:13">
      <c r="A416" s="349"/>
      <c r="B416" s="349"/>
      <c r="C416" s="349"/>
      <c r="D416" s="349"/>
      <c r="E416" s="349"/>
      <c r="F416" s="349"/>
      <c r="G416" s="349"/>
      <c r="H416" s="349"/>
      <c r="I416" s="371"/>
      <c r="J416" s="372"/>
      <c r="K416" s="349"/>
      <c r="L416" s="347"/>
    </row>
    <row r="418" spans="1:250" ht="15.6">
      <c r="B418" s="373"/>
      <c r="C418" s="374"/>
      <c r="D418" s="374"/>
      <c r="E418" s="374"/>
      <c r="F418" s="374"/>
      <c r="G418" s="375"/>
      <c r="H418" s="376"/>
      <c r="I418" s="377"/>
      <c r="J418" s="378"/>
      <c r="K418" s="377"/>
      <c r="L418" s="377"/>
    </row>
    <row r="419" spans="1:250">
      <c r="B419" s="114" t="s">
        <v>241</v>
      </c>
      <c r="C419" s="47"/>
      <c r="D419" s="47"/>
      <c r="E419" s="47"/>
      <c r="F419" s="47"/>
      <c r="G419" s="379"/>
      <c r="H419" s="379"/>
      <c r="I419" s="379"/>
      <c r="J419" s="379"/>
      <c r="K419" s="47"/>
      <c r="L419" s="47"/>
    </row>
    <row r="420" spans="1:250">
      <c r="B420" s="114" t="s">
        <v>0</v>
      </c>
      <c r="C420" s="112"/>
      <c r="D420" s="112"/>
      <c r="E420" s="112"/>
      <c r="F420" s="112"/>
      <c r="G420" s="380"/>
      <c r="H420" s="380"/>
      <c r="I420" s="380"/>
      <c r="J420" s="380"/>
      <c r="K420" s="112"/>
      <c r="L420" s="112"/>
    </row>
    <row r="421" spans="1:250">
      <c r="B421" s="114" t="s">
        <v>1</v>
      </c>
      <c r="C421" s="112"/>
      <c r="D421" s="112"/>
      <c r="E421" s="112"/>
      <c r="F421" s="112"/>
      <c r="G421" s="380"/>
      <c r="H421" s="380"/>
      <c r="I421" s="380"/>
      <c r="J421" s="380"/>
      <c r="K421" s="112"/>
      <c r="L421" s="112"/>
    </row>
    <row r="422" spans="1:250" ht="41.4">
      <c r="A422" s="26" t="s">
        <v>2</v>
      </c>
      <c r="B422" s="26" t="s">
        <v>3</v>
      </c>
      <c r="C422" s="26" t="s">
        <v>4</v>
      </c>
      <c r="D422" s="26" t="s">
        <v>5</v>
      </c>
      <c r="E422" s="26" t="s">
        <v>6</v>
      </c>
      <c r="F422" s="26" t="s">
        <v>7</v>
      </c>
      <c r="G422" s="29" t="s">
        <v>8</v>
      </c>
      <c r="H422" s="26" t="s">
        <v>9</v>
      </c>
      <c r="I422" s="26" t="s">
        <v>10</v>
      </c>
      <c r="J422" s="26" t="s">
        <v>11</v>
      </c>
      <c r="K422" s="26" t="s">
        <v>12</v>
      </c>
      <c r="L422" s="26" t="s">
        <v>13</v>
      </c>
      <c r="M422" s="27" t="s">
        <v>18</v>
      </c>
    </row>
    <row r="423" spans="1:250" ht="136.19999999999999" customHeight="1">
      <c r="A423" s="190">
        <v>1</v>
      </c>
      <c r="B423" s="191" t="s">
        <v>157</v>
      </c>
      <c r="C423" s="192" t="s">
        <v>14</v>
      </c>
      <c r="D423" s="381">
        <v>2000</v>
      </c>
      <c r="E423" s="190">
        <v>1</v>
      </c>
      <c r="F423" s="194">
        <f>CEILING(D423/E423,1)</f>
        <v>2000</v>
      </c>
      <c r="G423" s="382"/>
      <c r="H423" s="36">
        <f t="shared" ref="H423" si="153">G423*K423+G423</f>
        <v>0</v>
      </c>
      <c r="I423" s="36">
        <f t="shared" ref="I423" si="154">ROUND(F423*G423,2)</f>
        <v>0</v>
      </c>
      <c r="J423" s="36">
        <f t="shared" ref="J423" si="155">ROUND(F423*H423,2)</f>
        <v>0</v>
      </c>
      <c r="K423" s="383"/>
      <c r="L423" s="384"/>
      <c r="M423" s="28"/>
    </row>
    <row r="424" spans="1:250" ht="144.6" customHeight="1">
      <c r="A424" s="190">
        <v>2</v>
      </c>
      <c r="B424" s="191" t="s">
        <v>158</v>
      </c>
      <c r="C424" s="192" t="s">
        <v>14</v>
      </c>
      <c r="D424" s="381">
        <v>1800</v>
      </c>
      <c r="E424" s="190">
        <v>1</v>
      </c>
      <c r="F424" s="194">
        <f>CEILING(D424/E424,1)</f>
        <v>1800</v>
      </c>
      <c r="G424" s="382"/>
      <c r="H424" s="36">
        <f t="shared" ref="H424:H425" si="156">G424*K424+G424</f>
        <v>0</v>
      </c>
      <c r="I424" s="36">
        <f t="shared" ref="I424:I425" si="157">ROUND(F424*G424,2)</f>
        <v>0</v>
      </c>
      <c r="J424" s="36">
        <f t="shared" ref="J424:J425" si="158">ROUND(F424*H424,2)</f>
        <v>0</v>
      </c>
      <c r="K424" s="383"/>
      <c r="L424" s="384"/>
      <c r="M424" s="28"/>
    </row>
    <row r="425" spans="1:250" s="83" customFormat="1" ht="150.6" customHeight="1">
      <c r="A425" s="190">
        <v>3</v>
      </c>
      <c r="B425" s="191" t="s">
        <v>159</v>
      </c>
      <c r="C425" s="190" t="s">
        <v>14</v>
      </c>
      <c r="D425" s="190">
        <v>1800</v>
      </c>
      <c r="E425" s="190">
        <v>1</v>
      </c>
      <c r="F425" s="194">
        <f>CEILING(D425/E425,1)</f>
        <v>1800</v>
      </c>
      <c r="G425" s="190"/>
      <c r="H425" s="36">
        <f t="shared" si="156"/>
        <v>0</v>
      </c>
      <c r="I425" s="36">
        <f t="shared" si="157"/>
        <v>0</v>
      </c>
      <c r="J425" s="36">
        <f t="shared" si="158"/>
        <v>0</v>
      </c>
      <c r="K425" s="383"/>
      <c r="L425" s="190"/>
      <c r="M425" s="190"/>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c r="BC425" s="42"/>
      <c r="BD425" s="42"/>
      <c r="BE425" s="42"/>
      <c r="BF425" s="42"/>
      <c r="BG425" s="42"/>
      <c r="BH425" s="42"/>
      <c r="BI425" s="42"/>
      <c r="BJ425" s="42"/>
      <c r="BK425" s="42"/>
      <c r="BL425" s="42"/>
      <c r="BM425" s="42"/>
      <c r="BN425" s="42"/>
      <c r="BO425" s="42"/>
      <c r="BP425" s="42"/>
      <c r="BQ425" s="42"/>
      <c r="BR425" s="42"/>
      <c r="BS425" s="42"/>
      <c r="BT425" s="42"/>
      <c r="BU425" s="42"/>
      <c r="BV425" s="42"/>
      <c r="BW425" s="42"/>
      <c r="BX425" s="42"/>
      <c r="BY425" s="42"/>
      <c r="BZ425" s="42"/>
      <c r="CA425" s="42"/>
      <c r="CB425" s="42"/>
      <c r="CC425" s="42"/>
      <c r="CD425" s="42"/>
      <c r="CE425" s="42"/>
      <c r="CF425" s="42"/>
      <c r="CG425" s="42"/>
      <c r="CH425" s="42"/>
      <c r="CI425" s="42"/>
      <c r="CJ425" s="42"/>
      <c r="CK425" s="42"/>
      <c r="CL425" s="42"/>
      <c r="CM425" s="42"/>
      <c r="CN425" s="42"/>
      <c r="CO425" s="42"/>
      <c r="CP425" s="42"/>
      <c r="CQ425" s="42"/>
      <c r="CR425" s="42"/>
      <c r="CS425" s="42"/>
      <c r="CT425" s="42"/>
      <c r="CU425" s="42"/>
      <c r="CV425" s="42"/>
      <c r="CW425" s="42"/>
      <c r="CX425" s="42"/>
      <c r="CY425" s="42"/>
      <c r="CZ425" s="42"/>
      <c r="DA425" s="42"/>
      <c r="DB425" s="42"/>
      <c r="DC425" s="42"/>
      <c r="DD425" s="42"/>
      <c r="DE425" s="42"/>
      <c r="DF425" s="42"/>
      <c r="DG425" s="42"/>
      <c r="DH425" s="42"/>
      <c r="DI425" s="42"/>
      <c r="DJ425" s="42"/>
      <c r="DK425" s="42"/>
      <c r="DL425" s="42"/>
      <c r="DM425" s="42"/>
      <c r="DN425" s="42"/>
      <c r="DO425" s="42"/>
      <c r="DP425" s="42"/>
      <c r="DQ425" s="42"/>
      <c r="DR425" s="42"/>
      <c r="DS425" s="42"/>
      <c r="DT425" s="42"/>
      <c r="DU425" s="42"/>
      <c r="DV425" s="42"/>
      <c r="DW425" s="42"/>
      <c r="DX425" s="42"/>
      <c r="DY425" s="42"/>
      <c r="DZ425" s="42"/>
      <c r="EA425" s="42"/>
      <c r="EB425" s="42"/>
      <c r="EC425" s="42"/>
      <c r="ED425" s="42"/>
      <c r="EE425" s="42"/>
      <c r="EF425" s="42"/>
      <c r="EG425" s="42"/>
      <c r="EH425" s="42"/>
      <c r="EI425" s="42"/>
      <c r="EJ425" s="42"/>
      <c r="EK425" s="42"/>
      <c r="EL425" s="42"/>
      <c r="EM425" s="42"/>
      <c r="EN425" s="42"/>
      <c r="EO425" s="42"/>
      <c r="EP425" s="42"/>
      <c r="EQ425" s="42"/>
      <c r="ER425" s="42"/>
      <c r="ES425" s="42"/>
      <c r="ET425" s="42"/>
      <c r="EU425" s="42"/>
      <c r="EV425" s="42"/>
      <c r="EW425" s="42"/>
      <c r="EX425" s="42"/>
      <c r="EY425" s="42"/>
      <c r="EZ425" s="42"/>
      <c r="FA425" s="42"/>
      <c r="FB425" s="42"/>
      <c r="FC425" s="42"/>
      <c r="FD425" s="42"/>
      <c r="FE425" s="42"/>
      <c r="FF425" s="42"/>
      <c r="FG425" s="42"/>
      <c r="FH425" s="42"/>
      <c r="FI425" s="42"/>
      <c r="FJ425" s="42"/>
      <c r="FK425" s="42"/>
      <c r="FL425" s="42"/>
      <c r="FM425" s="42"/>
      <c r="FN425" s="42"/>
      <c r="FO425" s="42"/>
      <c r="FP425" s="42"/>
      <c r="FQ425" s="42"/>
      <c r="FR425" s="42"/>
      <c r="FS425" s="42"/>
      <c r="FT425" s="42"/>
      <c r="FU425" s="42"/>
      <c r="FV425" s="42"/>
      <c r="FW425" s="42"/>
      <c r="FX425" s="42"/>
      <c r="FY425" s="42"/>
      <c r="FZ425" s="42"/>
      <c r="GA425" s="42"/>
      <c r="GB425" s="42"/>
      <c r="GC425" s="42"/>
      <c r="GD425" s="42"/>
      <c r="GE425" s="42"/>
      <c r="GF425" s="42"/>
      <c r="GG425" s="42"/>
      <c r="GH425" s="42"/>
      <c r="GI425" s="42"/>
      <c r="GJ425" s="42"/>
      <c r="GK425" s="42"/>
      <c r="GL425" s="42"/>
      <c r="GM425" s="42"/>
      <c r="GN425" s="42"/>
      <c r="GO425" s="42"/>
      <c r="GP425" s="42"/>
      <c r="GQ425" s="42"/>
      <c r="GR425" s="42"/>
      <c r="GS425" s="42"/>
      <c r="GT425" s="42"/>
      <c r="GU425" s="42"/>
      <c r="GV425" s="42"/>
      <c r="GW425" s="42"/>
      <c r="GX425" s="42"/>
      <c r="GY425" s="42"/>
      <c r="GZ425" s="42"/>
      <c r="HA425" s="42"/>
      <c r="HB425" s="42"/>
      <c r="HC425" s="42"/>
      <c r="HD425" s="42"/>
      <c r="HE425" s="42"/>
      <c r="HF425" s="42"/>
      <c r="HG425" s="42"/>
      <c r="HH425" s="42"/>
      <c r="HI425" s="42"/>
      <c r="HJ425" s="42"/>
      <c r="HK425" s="42"/>
      <c r="HL425" s="42"/>
      <c r="HM425" s="42"/>
      <c r="HN425" s="42"/>
      <c r="HO425" s="42"/>
      <c r="HP425" s="42"/>
      <c r="HQ425" s="42"/>
      <c r="HR425" s="42"/>
      <c r="HS425" s="42"/>
      <c r="HT425" s="42"/>
      <c r="HU425" s="42"/>
      <c r="HV425" s="42"/>
      <c r="HW425" s="42"/>
      <c r="HX425" s="42"/>
      <c r="HY425" s="42"/>
      <c r="HZ425" s="42"/>
      <c r="IA425" s="42"/>
      <c r="IB425" s="42"/>
      <c r="IC425" s="42"/>
      <c r="ID425" s="42"/>
      <c r="IE425" s="42"/>
      <c r="IF425" s="42"/>
      <c r="IG425" s="42"/>
      <c r="IH425" s="42"/>
      <c r="II425" s="42"/>
      <c r="IJ425" s="42"/>
      <c r="IK425" s="42"/>
      <c r="IL425" s="42"/>
      <c r="IM425" s="42"/>
      <c r="IN425" s="42"/>
      <c r="IO425" s="42"/>
      <c r="IP425" s="42"/>
    </row>
    <row r="426" spans="1:250">
      <c r="A426" s="198" t="s">
        <v>16</v>
      </c>
      <c r="B426" s="199"/>
      <c r="C426" s="199"/>
      <c r="D426" s="199"/>
      <c r="E426" s="199"/>
      <c r="F426" s="199"/>
      <c r="G426" s="23"/>
      <c r="H426" s="24"/>
      <c r="I426" s="4">
        <f>SUM(I423:I425)</f>
        <v>0</v>
      </c>
      <c r="J426" s="4">
        <f>SUM(J423:J425)</f>
        <v>0</v>
      </c>
      <c r="K426" s="329"/>
      <c r="L426" s="329"/>
    </row>
    <row r="427" spans="1:250">
      <c r="A427" s="112"/>
      <c r="B427" s="112"/>
      <c r="C427" s="112"/>
      <c r="D427" s="112"/>
      <c r="E427" s="112"/>
      <c r="F427" s="112"/>
      <c r="G427" s="380"/>
      <c r="H427" s="380"/>
      <c r="I427" s="244" t="s">
        <v>17</v>
      </c>
      <c r="J427" s="89">
        <f>J426-I426</f>
        <v>0</v>
      </c>
      <c r="K427" s="329"/>
      <c r="L427" s="329"/>
    </row>
    <row r="428" spans="1:250">
      <c r="A428" s="112"/>
      <c r="B428" s="112"/>
      <c r="C428" s="112"/>
      <c r="D428" s="112"/>
      <c r="E428" s="112"/>
      <c r="F428" s="112"/>
      <c r="G428" s="380"/>
      <c r="H428" s="380"/>
      <c r="I428" s="385"/>
      <c r="J428" s="386"/>
      <c r="K428" s="329"/>
      <c r="L428" s="329"/>
    </row>
    <row r="429" spans="1:250">
      <c r="A429" s="112"/>
      <c r="B429" s="112"/>
      <c r="C429" s="112"/>
      <c r="D429" s="112"/>
      <c r="E429" s="112"/>
      <c r="F429" s="112"/>
      <c r="G429" s="380"/>
      <c r="H429" s="380"/>
      <c r="I429" s="385"/>
      <c r="J429" s="386"/>
      <c r="K429" s="329"/>
      <c r="L429" s="329"/>
    </row>
    <row r="430" spans="1:250">
      <c r="A430" s="112"/>
      <c r="B430" s="112"/>
      <c r="C430" s="112"/>
      <c r="D430" s="112"/>
      <c r="E430" s="112"/>
      <c r="F430" s="112"/>
      <c r="G430" s="380"/>
      <c r="H430" s="380"/>
      <c r="I430" s="385"/>
      <c r="J430" s="386"/>
      <c r="K430" s="329"/>
      <c r="L430" s="329"/>
    </row>
    <row r="431" spans="1:250">
      <c r="A431" s="112"/>
      <c r="B431" s="52" t="s">
        <v>240</v>
      </c>
      <c r="C431" s="53"/>
      <c r="D431" s="53"/>
      <c r="E431" s="53"/>
      <c r="F431" s="53"/>
      <c r="G431" s="387"/>
      <c r="H431" s="387"/>
      <c r="I431" s="387"/>
      <c r="J431" s="387"/>
      <c r="K431" s="53"/>
      <c r="L431" s="53"/>
    </row>
    <row r="432" spans="1:250">
      <c r="A432" s="112"/>
      <c r="B432" s="52" t="s">
        <v>0</v>
      </c>
      <c r="C432" s="53"/>
      <c r="D432" s="53"/>
      <c r="E432" s="53"/>
      <c r="F432" s="53"/>
      <c r="G432" s="387"/>
      <c r="H432" s="387"/>
      <c r="I432" s="387"/>
      <c r="J432" s="387"/>
      <c r="K432" s="53"/>
      <c r="L432" s="53"/>
    </row>
    <row r="433" spans="1:13">
      <c r="A433" s="112"/>
      <c r="B433" s="52" t="s">
        <v>21</v>
      </c>
      <c r="C433" s="53"/>
      <c r="D433" s="53"/>
      <c r="E433" s="53"/>
      <c r="F433" s="53"/>
      <c r="G433" s="387"/>
      <c r="H433" s="387"/>
      <c r="I433" s="387"/>
      <c r="J433" s="387"/>
      <c r="K433" s="53"/>
      <c r="L433" s="53"/>
    </row>
    <row r="434" spans="1:13" ht="41.4">
      <c r="A434" s="26" t="s">
        <v>2</v>
      </c>
      <c r="B434" s="26" t="s">
        <v>3</v>
      </c>
      <c r="C434" s="26" t="s">
        <v>4</v>
      </c>
      <c r="D434" s="26" t="s">
        <v>5</v>
      </c>
      <c r="E434" s="26" t="s">
        <v>6</v>
      </c>
      <c r="F434" s="26" t="s">
        <v>7</v>
      </c>
      <c r="G434" s="29" t="s">
        <v>8</v>
      </c>
      <c r="H434" s="26" t="s">
        <v>9</v>
      </c>
      <c r="I434" s="26" t="s">
        <v>10</v>
      </c>
      <c r="J434" s="26" t="s">
        <v>11</v>
      </c>
      <c r="K434" s="26" t="s">
        <v>12</v>
      </c>
      <c r="L434" s="26" t="s">
        <v>13</v>
      </c>
      <c r="M434" s="27" t="s">
        <v>18</v>
      </c>
    </row>
    <row r="435" spans="1:13" ht="276">
      <c r="A435" s="19">
        <v>1</v>
      </c>
      <c r="B435" s="340" t="s">
        <v>160</v>
      </c>
      <c r="C435" s="341" t="s">
        <v>14</v>
      </c>
      <c r="D435" s="341">
        <v>6000</v>
      </c>
      <c r="E435" s="341">
        <v>1</v>
      </c>
      <c r="F435" s="341">
        <f>CEILING(D435/E435,1)</f>
        <v>6000</v>
      </c>
      <c r="G435" s="382"/>
      <c r="H435" s="36">
        <f t="shared" ref="H435" si="159">G435*K435+G435</f>
        <v>0</v>
      </c>
      <c r="I435" s="36">
        <f t="shared" ref="I435" si="160">ROUND(F435*G435,2)</f>
        <v>0</v>
      </c>
      <c r="J435" s="36">
        <f t="shared" ref="J435" si="161">ROUND(F435*H435,2)</f>
        <v>0</v>
      </c>
      <c r="K435" s="383"/>
      <c r="L435" s="341"/>
      <c r="M435" s="28"/>
    </row>
    <row r="436" spans="1:13">
      <c r="A436" s="639" t="s">
        <v>16</v>
      </c>
      <c r="B436" s="640"/>
      <c r="C436" s="640"/>
      <c r="D436" s="640"/>
      <c r="E436" s="640"/>
      <c r="F436" s="640"/>
      <c r="G436" s="640"/>
      <c r="H436" s="641"/>
      <c r="I436" s="4">
        <f>SUM(I435)</f>
        <v>0</v>
      </c>
      <c r="J436" s="4">
        <f>SUM(J435)</f>
        <v>0</v>
      </c>
      <c r="K436" s="345"/>
      <c r="L436" s="345"/>
    </row>
    <row r="437" spans="1:13">
      <c r="I437" s="388" t="s">
        <v>17</v>
      </c>
      <c r="J437" s="389">
        <f>J436-I436</f>
        <v>0</v>
      </c>
    </row>
    <row r="438" spans="1:13">
      <c r="A438" s="52"/>
      <c r="B438" s="53"/>
      <c r="C438" s="53"/>
      <c r="D438" s="53"/>
      <c r="E438" s="53"/>
      <c r="F438" s="53"/>
      <c r="G438" s="73"/>
      <c r="H438" s="73"/>
      <c r="I438" s="3"/>
      <c r="J438" s="3"/>
      <c r="K438" s="54"/>
      <c r="L438" s="54"/>
    </row>
    <row r="439" spans="1:13">
      <c r="A439" s="52"/>
      <c r="B439" s="53"/>
      <c r="C439" s="53"/>
      <c r="D439" s="53"/>
      <c r="E439" s="53"/>
      <c r="F439" s="53"/>
      <c r="G439" s="73"/>
      <c r="H439" s="73"/>
      <c r="I439" s="3"/>
      <c r="J439" s="3"/>
      <c r="K439" s="54"/>
      <c r="L439" s="54"/>
    </row>
    <row r="440" spans="1:13">
      <c r="A440" s="52"/>
      <c r="B440" s="53"/>
      <c r="C440" s="53"/>
      <c r="D440" s="53"/>
      <c r="E440" s="53"/>
      <c r="F440" s="53"/>
      <c r="G440" s="73"/>
      <c r="H440" s="73"/>
      <c r="I440" s="3"/>
      <c r="J440" s="3"/>
      <c r="K440" s="54"/>
      <c r="L440" s="54"/>
    </row>
    <row r="441" spans="1:13">
      <c r="A441" s="52"/>
      <c r="B441" s="52" t="s">
        <v>288</v>
      </c>
    </row>
    <row r="442" spans="1:13">
      <c r="A442" s="52"/>
      <c r="B442" s="52" t="s">
        <v>227</v>
      </c>
    </row>
    <row r="443" spans="1:13" ht="20.399999999999999">
      <c r="A443" s="52"/>
      <c r="B443" s="52" t="s">
        <v>226</v>
      </c>
      <c r="C443" s="390"/>
      <c r="D443" s="391"/>
      <c r="E443" s="392"/>
      <c r="F443" s="390"/>
      <c r="G443" s="391"/>
      <c r="H443" s="392"/>
      <c r="I443" s="390"/>
      <c r="J443" s="391"/>
      <c r="K443" s="392"/>
      <c r="L443" s="390"/>
    </row>
    <row r="444" spans="1:13" ht="41.4">
      <c r="A444" s="58" t="s">
        <v>2</v>
      </c>
      <c r="B444" s="26" t="s">
        <v>3</v>
      </c>
      <c r="C444" s="393" t="s">
        <v>4</v>
      </c>
      <c r="D444" s="57" t="s">
        <v>5</v>
      </c>
      <c r="E444" s="57" t="s">
        <v>6</v>
      </c>
      <c r="F444" s="57" t="s">
        <v>7</v>
      </c>
      <c r="G444" s="394" t="s">
        <v>8</v>
      </c>
      <c r="H444" s="26" t="s">
        <v>9</v>
      </c>
      <c r="I444" s="26" t="s">
        <v>10</v>
      </c>
      <c r="J444" s="26" t="s">
        <v>11</v>
      </c>
      <c r="K444" s="26" t="s">
        <v>12</v>
      </c>
      <c r="L444" s="26" t="s">
        <v>13</v>
      </c>
      <c r="M444" s="27" t="s">
        <v>18</v>
      </c>
    </row>
    <row r="445" spans="1:13" ht="42">
      <c r="A445" s="395">
        <v>1</v>
      </c>
      <c r="B445" s="396" t="s">
        <v>162</v>
      </c>
      <c r="C445" s="397" t="s">
        <v>14</v>
      </c>
      <c r="D445" s="397">
        <v>15000</v>
      </c>
      <c r="E445" s="398">
        <v>100</v>
      </c>
      <c r="F445" s="399">
        <f>CEILING(D445/E445,1)</f>
        <v>150</v>
      </c>
      <c r="G445" s="400"/>
      <c r="H445" s="66">
        <f t="shared" ref="H445" si="162">G445*K445+G445</f>
        <v>0</v>
      </c>
      <c r="I445" s="66">
        <f t="shared" ref="I445" si="163">ROUND(F445*G445,2)</f>
        <v>0</v>
      </c>
      <c r="J445" s="66">
        <f t="shared" ref="J445" si="164">ROUND(F445*H445,2)</f>
        <v>0</v>
      </c>
      <c r="K445" s="401"/>
      <c r="L445" s="402"/>
      <c r="M445" s="28"/>
    </row>
    <row r="446" spans="1:13">
      <c r="A446" s="403" t="s">
        <v>62</v>
      </c>
      <c r="B446" s="404"/>
      <c r="C446" s="404"/>
      <c r="D446" s="404"/>
      <c r="E446" s="404"/>
      <c r="F446" s="404"/>
      <c r="G446" s="404"/>
      <c r="H446" s="405"/>
      <c r="I446" s="406">
        <f>SUM(I445)</f>
        <v>0</v>
      </c>
      <c r="J446" s="406">
        <f>SUM(J445)</f>
        <v>0</v>
      </c>
      <c r="K446" s="407"/>
      <c r="L446" s="390"/>
    </row>
    <row r="447" spans="1:13">
      <c r="A447" s="390"/>
      <c r="B447" s="390"/>
      <c r="C447" s="390"/>
      <c r="D447" s="390"/>
      <c r="E447" s="390"/>
      <c r="F447" s="390"/>
      <c r="G447" s="390"/>
      <c r="H447" s="390"/>
      <c r="I447" s="408" t="s">
        <v>17</v>
      </c>
      <c r="J447" s="409">
        <f>J446-I446</f>
        <v>0</v>
      </c>
      <c r="K447" s="407"/>
      <c r="L447" s="390"/>
    </row>
    <row r="448" spans="1:13">
      <c r="A448" s="52"/>
      <c r="B448" s="53"/>
      <c r="C448" s="53"/>
      <c r="D448" s="53"/>
      <c r="E448" s="53"/>
      <c r="F448" s="53"/>
      <c r="G448" s="73"/>
      <c r="H448" s="73"/>
      <c r="I448" s="3"/>
      <c r="J448" s="3"/>
      <c r="K448" s="54"/>
      <c r="L448" s="54"/>
    </row>
    <row r="449" spans="1:13">
      <c r="A449" s="52"/>
      <c r="B449" s="53"/>
      <c r="C449" s="53"/>
      <c r="D449" s="53"/>
      <c r="E449" s="53"/>
      <c r="F449" s="53"/>
      <c r="G449" s="73"/>
      <c r="H449" s="73"/>
      <c r="I449" s="3"/>
      <c r="J449" s="3"/>
      <c r="K449" s="54"/>
      <c r="L449" s="54"/>
    </row>
    <row r="450" spans="1:13">
      <c r="A450" s="52"/>
      <c r="B450" s="53"/>
      <c r="C450" s="53"/>
      <c r="D450" s="53"/>
      <c r="E450" s="53"/>
      <c r="F450" s="53"/>
      <c r="G450" s="73"/>
      <c r="H450" s="73"/>
      <c r="I450" s="3"/>
      <c r="J450" s="3"/>
      <c r="K450" s="54"/>
      <c r="L450" s="54"/>
    </row>
    <row r="451" spans="1:13">
      <c r="B451" s="52" t="s">
        <v>259</v>
      </c>
    </row>
    <row r="452" spans="1:13">
      <c r="B452" s="52" t="s">
        <v>24</v>
      </c>
    </row>
    <row r="453" spans="1:13" ht="20.399999999999999">
      <c r="A453" s="391"/>
      <c r="B453" s="52" t="s">
        <v>25</v>
      </c>
      <c r="C453" s="390"/>
      <c r="D453" s="391"/>
      <c r="E453" s="392"/>
      <c r="F453" s="390"/>
      <c r="G453" s="391"/>
      <c r="H453" s="392"/>
      <c r="I453" s="390"/>
      <c r="J453" s="391"/>
      <c r="K453" s="392"/>
      <c r="L453" s="390"/>
    </row>
    <row r="454" spans="1:13" ht="41.4">
      <c r="A454" s="58" t="s">
        <v>2</v>
      </c>
      <c r="B454" s="26" t="s">
        <v>3</v>
      </c>
      <c r="C454" s="393" t="s">
        <v>4</v>
      </c>
      <c r="D454" s="57" t="s">
        <v>5</v>
      </c>
      <c r="E454" s="57" t="s">
        <v>6</v>
      </c>
      <c r="F454" s="57" t="s">
        <v>7</v>
      </c>
      <c r="G454" s="394" t="s">
        <v>8</v>
      </c>
      <c r="H454" s="26" t="s">
        <v>9</v>
      </c>
      <c r="I454" s="26" t="s">
        <v>10</v>
      </c>
      <c r="J454" s="26" t="s">
        <v>11</v>
      </c>
      <c r="K454" s="26" t="s">
        <v>12</v>
      </c>
      <c r="L454" s="26" t="s">
        <v>13</v>
      </c>
      <c r="M454" s="27" t="s">
        <v>18</v>
      </c>
    </row>
    <row r="455" spans="1:13" ht="123" customHeight="1">
      <c r="A455" s="410">
        <v>1</v>
      </c>
      <c r="B455" s="411" t="s">
        <v>225</v>
      </c>
      <c r="C455" s="410" t="s">
        <v>14</v>
      </c>
      <c r="D455" s="410">
        <v>100000</v>
      </c>
      <c r="E455" s="412">
        <v>1</v>
      </c>
      <c r="F455" s="399">
        <f>CEILING(D455/E455,1)</f>
        <v>100000</v>
      </c>
      <c r="G455" s="400"/>
      <c r="H455" s="66">
        <f t="shared" ref="H455" si="165">G455*K455+G455</f>
        <v>0</v>
      </c>
      <c r="I455" s="66">
        <f t="shared" ref="I455" si="166">ROUND(F455*G455,2)</f>
        <v>0</v>
      </c>
      <c r="J455" s="66">
        <f t="shared" ref="J455" si="167">ROUND(F455*H455,2)</f>
        <v>0</v>
      </c>
      <c r="K455" s="401"/>
      <c r="L455" s="413"/>
      <c r="M455" s="28"/>
    </row>
    <row r="456" spans="1:13">
      <c r="A456" s="403" t="s">
        <v>62</v>
      </c>
      <c r="B456" s="404"/>
      <c r="C456" s="404"/>
      <c r="D456" s="404"/>
      <c r="E456" s="404"/>
      <c r="F456" s="404"/>
      <c r="G456" s="404"/>
      <c r="H456" s="405"/>
      <c r="I456" s="406">
        <f>SUM(I455)</f>
        <v>0</v>
      </c>
      <c r="J456" s="406">
        <f>SUM(J455)</f>
        <v>0</v>
      </c>
      <c r="K456" s="407"/>
      <c r="L456" s="390"/>
    </row>
    <row r="457" spans="1:13">
      <c r="A457" s="390"/>
      <c r="B457" s="390"/>
      <c r="C457" s="390"/>
      <c r="D457" s="390"/>
      <c r="E457" s="390"/>
      <c r="F457" s="390"/>
      <c r="G457" s="390"/>
      <c r="H457" s="390"/>
      <c r="I457" s="408" t="s">
        <v>17</v>
      </c>
      <c r="J457" s="409">
        <f>J456-I456</f>
        <v>0</v>
      </c>
      <c r="K457" s="407"/>
      <c r="L457" s="390"/>
    </row>
    <row r="458" spans="1:13">
      <c r="A458" s="390"/>
      <c r="B458" s="390"/>
      <c r="C458" s="390"/>
      <c r="D458" s="390"/>
      <c r="E458" s="390"/>
      <c r="F458" s="390"/>
      <c r="G458" s="390"/>
      <c r="H458" s="390"/>
      <c r="I458" s="414"/>
      <c r="J458" s="328"/>
      <c r="K458" s="407"/>
      <c r="L458" s="390"/>
    </row>
    <row r="459" spans="1:13">
      <c r="A459" s="390"/>
      <c r="B459" s="390"/>
      <c r="C459" s="390"/>
      <c r="D459" s="390"/>
      <c r="E459" s="390"/>
      <c r="F459" s="390"/>
      <c r="G459" s="390"/>
      <c r="H459" s="390"/>
      <c r="I459" s="414"/>
      <c r="J459" s="328"/>
      <c r="K459" s="407"/>
      <c r="L459" s="390"/>
    </row>
    <row r="460" spans="1:13">
      <c r="A460" s="52"/>
      <c r="B460" s="53"/>
      <c r="C460" s="53"/>
      <c r="D460" s="53"/>
      <c r="E460" s="53"/>
      <c r="F460" s="53"/>
      <c r="G460" s="73"/>
      <c r="H460" s="73"/>
      <c r="I460" s="3"/>
      <c r="J460" s="3"/>
      <c r="K460" s="54"/>
      <c r="L460" s="54"/>
    </row>
    <row r="461" spans="1:13">
      <c r="A461" s="52"/>
      <c r="B461" s="114" t="s">
        <v>289</v>
      </c>
      <c r="C461" s="53"/>
      <c r="D461" s="53"/>
      <c r="E461" s="53"/>
      <c r="F461" s="53"/>
      <c r="G461" s="73"/>
      <c r="H461" s="73"/>
      <c r="I461" s="54"/>
      <c r="J461" s="54"/>
      <c r="K461" s="54"/>
      <c r="L461" s="54"/>
    </row>
    <row r="462" spans="1:13">
      <c r="A462" s="52"/>
      <c r="B462" s="138" t="s">
        <v>81</v>
      </c>
      <c r="C462" s="53"/>
      <c r="D462" s="53"/>
      <c r="E462" s="53"/>
      <c r="F462" s="53"/>
      <c r="G462" s="73"/>
      <c r="H462" s="73"/>
      <c r="I462" s="54"/>
      <c r="J462" s="54"/>
      <c r="K462" s="54"/>
      <c r="L462" s="54"/>
    </row>
    <row r="463" spans="1:13">
      <c r="A463" s="52"/>
      <c r="B463" s="114" t="s">
        <v>82</v>
      </c>
      <c r="C463" s="53"/>
      <c r="D463" s="53"/>
      <c r="E463" s="53"/>
      <c r="F463" s="53"/>
      <c r="G463" s="73"/>
      <c r="H463" s="73"/>
      <c r="I463" s="54"/>
      <c r="J463" s="54"/>
      <c r="K463" s="54"/>
      <c r="L463" s="54"/>
    </row>
    <row r="464" spans="1:13" ht="41.4">
      <c r="A464" s="26" t="s">
        <v>2</v>
      </c>
      <c r="B464" s="26" t="s">
        <v>3</v>
      </c>
      <c r="C464" s="26" t="s">
        <v>4</v>
      </c>
      <c r="D464" s="26" t="s">
        <v>5</v>
      </c>
      <c r="E464" s="26" t="s">
        <v>6</v>
      </c>
      <c r="F464" s="26" t="s">
        <v>7</v>
      </c>
      <c r="G464" s="29" t="s">
        <v>8</v>
      </c>
      <c r="H464" s="26" t="s">
        <v>9</v>
      </c>
      <c r="I464" s="26" t="s">
        <v>10</v>
      </c>
      <c r="J464" s="26" t="s">
        <v>11</v>
      </c>
      <c r="K464" s="26" t="s">
        <v>12</v>
      </c>
      <c r="L464" s="26" t="s">
        <v>13</v>
      </c>
      <c r="M464" s="27" t="s">
        <v>18</v>
      </c>
    </row>
    <row r="465" spans="1:13" ht="155.4" customHeight="1">
      <c r="A465" s="415">
        <v>1</v>
      </c>
      <c r="B465" s="416" t="s">
        <v>249</v>
      </c>
      <c r="C465" s="417" t="s">
        <v>14</v>
      </c>
      <c r="D465" s="418">
        <v>100</v>
      </c>
      <c r="E465" s="415">
        <v>1</v>
      </c>
      <c r="F465" s="419">
        <f>CEILING(D465/E465,1)</f>
        <v>100</v>
      </c>
      <c r="G465" s="36"/>
      <c r="H465" s="36">
        <f t="shared" ref="H465" si="168">G465*K465+G465</f>
        <v>0</v>
      </c>
      <c r="I465" s="36">
        <f t="shared" ref="I465" si="169">ROUND(F465*G465,2)</f>
        <v>0</v>
      </c>
      <c r="J465" s="36">
        <f t="shared" ref="J465" si="170">ROUND(F465*H465,2)</f>
        <v>0</v>
      </c>
      <c r="K465" s="420"/>
      <c r="L465" s="301" t="s">
        <v>15</v>
      </c>
      <c r="M465" s="28"/>
    </row>
    <row r="466" spans="1:13">
      <c r="A466" s="421" t="s">
        <v>16</v>
      </c>
      <c r="B466" s="422"/>
      <c r="C466" s="422"/>
      <c r="D466" s="422"/>
      <c r="E466" s="422"/>
      <c r="F466" s="422"/>
      <c r="G466" s="423"/>
      <c r="H466" s="424"/>
      <c r="I466" s="4">
        <f>SUM(I465)</f>
        <v>0</v>
      </c>
      <c r="J466" s="4">
        <f>SUM(J465)</f>
        <v>0</v>
      </c>
      <c r="K466" s="425"/>
      <c r="L466" s="425"/>
    </row>
    <row r="467" spans="1:13">
      <c r="I467" s="244" t="s">
        <v>17</v>
      </c>
      <c r="J467" s="89">
        <f>J466-I466</f>
        <v>0</v>
      </c>
    </row>
    <row r="469" spans="1:13">
      <c r="A469" s="106" t="s">
        <v>220</v>
      </c>
      <c r="B469" s="107"/>
      <c r="C469" s="107"/>
      <c r="D469" s="107"/>
      <c r="E469" s="54"/>
    </row>
    <row r="470" spans="1:13" ht="41.4">
      <c r="A470" s="108" t="s">
        <v>221</v>
      </c>
      <c r="B470" s="108" t="s">
        <v>222</v>
      </c>
      <c r="C470" s="109" t="s">
        <v>223</v>
      </c>
      <c r="D470" s="633" t="s">
        <v>224</v>
      </c>
      <c r="E470" s="634"/>
    </row>
    <row r="471" spans="1:13">
      <c r="A471" s="110"/>
      <c r="B471" s="110"/>
      <c r="C471" s="111"/>
      <c r="D471" s="631"/>
      <c r="E471" s="632"/>
    </row>
    <row r="472" spans="1:13">
      <c r="A472" s="110"/>
      <c r="B472" s="110"/>
      <c r="C472" s="111"/>
      <c r="D472" s="631"/>
      <c r="E472" s="632"/>
    </row>
    <row r="473" spans="1:13">
      <c r="A473" s="110"/>
      <c r="B473" s="110"/>
      <c r="C473" s="111"/>
      <c r="D473" s="631"/>
      <c r="E473" s="632"/>
    </row>
    <row r="475" spans="1:13" ht="15.6">
      <c r="B475" s="76"/>
      <c r="C475" s="47"/>
      <c r="D475" s="47"/>
      <c r="E475" s="47"/>
      <c r="F475" s="47"/>
      <c r="G475" s="47"/>
    </row>
    <row r="476" spans="1:13">
      <c r="B476" s="138" t="s">
        <v>242</v>
      </c>
      <c r="C476" s="315"/>
      <c r="D476" s="53"/>
      <c r="E476" s="53"/>
      <c r="F476" s="53"/>
      <c r="G476" s="53"/>
      <c r="H476" s="53"/>
      <c r="I476" s="53"/>
      <c r="J476" s="53"/>
      <c r="K476" s="53"/>
      <c r="L476" s="53"/>
    </row>
    <row r="477" spans="1:13">
      <c r="B477" s="138" t="s">
        <v>39</v>
      </c>
      <c r="C477" s="52"/>
      <c r="D477" s="53"/>
      <c r="E477" s="53"/>
      <c r="F477" s="53"/>
      <c r="G477" s="53"/>
      <c r="H477" s="53"/>
      <c r="I477" s="53"/>
      <c r="J477" s="53"/>
      <c r="K477" s="53"/>
      <c r="L477" s="53"/>
    </row>
    <row r="478" spans="1:13">
      <c r="B478" s="138" t="s">
        <v>40</v>
      </c>
      <c r="C478" s="52"/>
      <c r="D478" s="53"/>
      <c r="E478" s="53"/>
      <c r="F478" s="53"/>
      <c r="G478" s="53"/>
      <c r="H478" s="53"/>
      <c r="I478" s="53"/>
      <c r="J478" s="53"/>
      <c r="K478" s="53"/>
      <c r="L478" s="53"/>
    </row>
    <row r="479" spans="1:13" ht="41.4">
      <c r="A479" s="58" t="s">
        <v>2</v>
      </c>
      <c r="B479" s="26" t="s">
        <v>3</v>
      </c>
      <c r="C479" s="393" t="s">
        <v>4</v>
      </c>
      <c r="D479" s="57" t="s">
        <v>5</v>
      </c>
      <c r="E479" s="57" t="s">
        <v>6</v>
      </c>
      <c r="F479" s="57" t="s">
        <v>7</v>
      </c>
      <c r="G479" s="394" t="s">
        <v>8</v>
      </c>
      <c r="H479" s="26" t="s">
        <v>9</v>
      </c>
      <c r="I479" s="26" t="s">
        <v>10</v>
      </c>
      <c r="J479" s="26" t="s">
        <v>11</v>
      </c>
      <c r="K479" s="128" t="s">
        <v>12</v>
      </c>
      <c r="L479" s="26" t="s">
        <v>13</v>
      </c>
      <c r="M479" s="27" t="s">
        <v>18</v>
      </c>
    </row>
    <row r="480" spans="1:13" ht="102" customHeight="1">
      <c r="A480" s="83">
        <v>1</v>
      </c>
      <c r="B480" s="227" t="s">
        <v>292</v>
      </c>
      <c r="C480" s="136" t="s">
        <v>14</v>
      </c>
      <c r="D480" s="139">
        <v>800</v>
      </c>
      <c r="E480" s="83">
        <v>25</v>
      </c>
      <c r="F480" s="64">
        <f>CEILING(D480/E480,1)</f>
        <v>32</v>
      </c>
      <c r="G480" s="305"/>
      <c r="H480" s="66">
        <f t="shared" ref="H480" si="171">G480*K480+G480</f>
        <v>0</v>
      </c>
      <c r="I480" s="66">
        <f t="shared" ref="I480" si="172">ROUND(F480*G480,2)</f>
        <v>0</v>
      </c>
      <c r="J480" s="66">
        <f t="shared" ref="J480" si="173">ROUND(F480*H480,2)</f>
        <v>0</v>
      </c>
      <c r="K480" s="15"/>
      <c r="L480" s="263"/>
      <c r="M480" s="28"/>
    </row>
    <row r="481" spans="1:13">
      <c r="A481" s="69" t="s">
        <v>16</v>
      </c>
      <c r="B481" s="70"/>
      <c r="C481" s="70"/>
      <c r="D481" s="70"/>
      <c r="E481" s="70"/>
      <c r="F481" s="70"/>
      <c r="G481" s="70"/>
      <c r="H481" s="87"/>
      <c r="I481" s="10">
        <f>SUM(I480)</f>
        <v>0</v>
      </c>
      <c r="J481" s="10">
        <f>SUM(J480)</f>
        <v>0</v>
      </c>
      <c r="K481" s="53"/>
      <c r="L481" s="53"/>
    </row>
    <row r="482" spans="1:13">
      <c r="A482" s="53"/>
      <c r="B482" s="53"/>
      <c r="C482" s="53"/>
      <c r="D482" s="53"/>
      <c r="E482" s="53"/>
      <c r="F482" s="53"/>
      <c r="G482" s="53"/>
      <c r="H482" s="53"/>
      <c r="I482" s="88" t="s">
        <v>17</v>
      </c>
      <c r="J482" s="426">
        <f>J481-I481</f>
        <v>0</v>
      </c>
      <c r="K482" s="53"/>
      <c r="L482" s="53"/>
    </row>
    <row r="483" spans="1:13">
      <c r="A483" s="112"/>
      <c r="B483" s="112"/>
      <c r="C483" s="112"/>
      <c r="D483" s="112"/>
      <c r="E483" s="112"/>
      <c r="F483" s="112"/>
      <c r="G483" s="123"/>
      <c r="H483" s="112"/>
      <c r="I483" s="112"/>
      <c r="J483" s="112"/>
      <c r="K483" s="112"/>
      <c r="L483" s="112"/>
    </row>
    <row r="484" spans="1:13">
      <c r="A484" s="425"/>
    </row>
    <row r="486" spans="1:13">
      <c r="B486" s="114" t="s">
        <v>243</v>
      </c>
    </row>
    <row r="487" spans="1:13">
      <c r="B487" s="52" t="s">
        <v>81</v>
      </c>
    </row>
    <row r="488" spans="1:13">
      <c r="B488" s="52" t="s">
        <v>82</v>
      </c>
    </row>
    <row r="489" spans="1:13" ht="41.4">
      <c r="A489" s="57" t="s">
        <v>2</v>
      </c>
      <c r="B489" s="57" t="s">
        <v>3</v>
      </c>
      <c r="C489" s="57" t="s">
        <v>4</v>
      </c>
      <c r="D489" s="57" t="s">
        <v>5</v>
      </c>
      <c r="E489" s="57" t="s">
        <v>6</v>
      </c>
      <c r="F489" s="57" t="s">
        <v>7</v>
      </c>
      <c r="G489" s="394" t="s">
        <v>8</v>
      </c>
      <c r="H489" s="26" t="s">
        <v>9</v>
      </c>
      <c r="I489" s="26" t="s">
        <v>10</v>
      </c>
      <c r="J489" s="26" t="s">
        <v>11</v>
      </c>
      <c r="K489" s="128" t="s">
        <v>12</v>
      </c>
      <c r="L489" s="26" t="s">
        <v>13</v>
      </c>
      <c r="M489" s="27" t="s">
        <v>18</v>
      </c>
    </row>
    <row r="490" spans="1:13" ht="96.6">
      <c r="A490" s="427">
        <v>1</v>
      </c>
      <c r="B490" s="428" t="s">
        <v>261</v>
      </c>
      <c r="C490" s="429" t="s">
        <v>14</v>
      </c>
      <c r="D490" s="430">
        <v>350</v>
      </c>
      <c r="E490" s="430">
        <v>10</v>
      </c>
      <c r="F490" s="431">
        <f>CEILING(D490/E490,1)</f>
        <v>35</v>
      </c>
      <c r="G490" s="432"/>
      <c r="H490" s="66">
        <f t="shared" ref="H490" si="174">G490*K490+G490</f>
        <v>0</v>
      </c>
      <c r="I490" s="66">
        <f t="shared" ref="I490" si="175">ROUND(F490*G490,2)</f>
        <v>0</v>
      </c>
      <c r="J490" s="66">
        <f t="shared" ref="J490" si="176">ROUND(F490*H490,2)</f>
        <v>0</v>
      </c>
      <c r="K490" s="433"/>
      <c r="L490" s="301" t="s">
        <v>15</v>
      </c>
      <c r="M490" s="28"/>
    </row>
    <row r="491" spans="1:13" ht="54" customHeight="1">
      <c r="A491" s="427">
        <v>2</v>
      </c>
      <c r="B491" s="428" t="s">
        <v>262</v>
      </c>
      <c r="C491" s="429" t="s">
        <v>14</v>
      </c>
      <c r="D491" s="430">
        <v>50</v>
      </c>
      <c r="E491" s="430">
        <v>5</v>
      </c>
      <c r="F491" s="431">
        <f t="shared" ref="F491:F500" si="177">CEILING(D491/E491,1)</f>
        <v>10</v>
      </c>
      <c r="G491" s="432"/>
      <c r="H491" s="66">
        <f t="shared" ref="H491:H501" si="178">G491*K491+G491</f>
        <v>0</v>
      </c>
      <c r="I491" s="66">
        <f t="shared" ref="I491:I501" si="179">ROUND(F491*G491,2)</f>
        <v>0</v>
      </c>
      <c r="J491" s="66">
        <f t="shared" ref="J491:J501" si="180">ROUND(F491*H491,2)</f>
        <v>0</v>
      </c>
      <c r="K491" s="433"/>
      <c r="L491" s="301" t="s">
        <v>15</v>
      </c>
      <c r="M491" s="28"/>
    </row>
    <row r="492" spans="1:13" ht="55.2">
      <c r="A492" s="427">
        <v>3</v>
      </c>
      <c r="B492" s="428" t="s">
        <v>263</v>
      </c>
      <c r="C492" s="429" t="s">
        <v>14</v>
      </c>
      <c r="D492" s="430">
        <v>350</v>
      </c>
      <c r="E492" s="430">
        <v>5</v>
      </c>
      <c r="F492" s="431">
        <f t="shared" si="177"/>
        <v>70</v>
      </c>
      <c r="G492" s="432"/>
      <c r="H492" s="66">
        <f t="shared" si="178"/>
        <v>0</v>
      </c>
      <c r="I492" s="66">
        <f t="shared" si="179"/>
        <v>0</v>
      </c>
      <c r="J492" s="66">
        <f t="shared" si="180"/>
        <v>0</v>
      </c>
      <c r="K492" s="433"/>
      <c r="L492" s="301" t="s">
        <v>15</v>
      </c>
      <c r="M492" s="28"/>
    </row>
    <row r="493" spans="1:13" ht="55.2">
      <c r="A493" s="427">
        <v>4</v>
      </c>
      <c r="B493" s="428" t="s">
        <v>264</v>
      </c>
      <c r="C493" s="429" t="s">
        <v>14</v>
      </c>
      <c r="D493" s="430">
        <v>2200</v>
      </c>
      <c r="E493" s="430">
        <v>10</v>
      </c>
      <c r="F493" s="431">
        <f t="shared" si="177"/>
        <v>220</v>
      </c>
      <c r="G493" s="432"/>
      <c r="H493" s="66">
        <f t="shared" si="178"/>
        <v>0</v>
      </c>
      <c r="I493" s="66">
        <f t="shared" si="179"/>
        <v>0</v>
      </c>
      <c r="J493" s="66">
        <f t="shared" si="180"/>
        <v>0</v>
      </c>
      <c r="K493" s="433"/>
      <c r="L493" s="301" t="s">
        <v>15</v>
      </c>
      <c r="M493" s="28"/>
    </row>
    <row r="494" spans="1:13" ht="41.4">
      <c r="A494" s="427">
        <v>5</v>
      </c>
      <c r="B494" s="428" t="s">
        <v>265</v>
      </c>
      <c r="C494" s="429" t="s">
        <v>14</v>
      </c>
      <c r="D494" s="430">
        <v>200</v>
      </c>
      <c r="E494" s="430">
        <v>10</v>
      </c>
      <c r="F494" s="431">
        <f t="shared" si="177"/>
        <v>20</v>
      </c>
      <c r="G494" s="432"/>
      <c r="H494" s="66">
        <f t="shared" si="178"/>
        <v>0</v>
      </c>
      <c r="I494" s="66">
        <f t="shared" si="179"/>
        <v>0</v>
      </c>
      <c r="J494" s="66">
        <f t="shared" si="180"/>
        <v>0</v>
      </c>
      <c r="K494" s="433"/>
      <c r="L494" s="301" t="s">
        <v>15</v>
      </c>
      <c r="M494" s="28"/>
    </row>
    <row r="495" spans="1:13" ht="41.4">
      <c r="A495" s="427">
        <v>6</v>
      </c>
      <c r="B495" s="428" t="s">
        <v>266</v>
      </c>
      <c r="C495" s="429" t="s">
        <v>14</v>
      </c>
      <c r="D495" s="430">
        <v>50</v>
      </c>
      <c r="E495" s="430">
        <v>10</v>
      </c>
      <c r="F495" s="431">
        <f t="shared" si="177"/>
        <v>5</v>
      </c>
      <c r="G495" s="432"/>
      <c r="H495" s="66">
        <f t="shared" si="178"/>
        <v>0</v>
      </c>
      <c r="I495" s="66">
        <f t="shared" si="179"/>
        <v>0</v>
      </c>
      <c r="J495" s="66">
        <f t="shared" si="180"/>
        <v>0</v>
      </c>
      <c r="K495" s="433"/>
      <c r="L495" s="301" t="s">
        <v>15</v>
      </c>
      <c r="M495" s="28"/>
    </row>
    <row r="496" spans="1:13" ht="82.8">
      <c r="A496" s="427">
        <v>7</v>
      </c>
      <c r="B496" s="428" t="s">
        <v>267</v>
      </c>
      <c r="C496" s="429" t="s">
        <v>14</v>
      </c>
      <c r="D496" s="430">
        <v>20</v>
      </c>
      <c r="E496" s="430">
        <v>20</v>
      </c>
      <c r="F496" s="431">
        <f t="shared" si="177"/>
        <v>1</v>
      </c>
      <c r="G496" s="432"/>
      <c r="H496" s="66">
        <f t="shared" si="178"/>
        <v>0</v>
      </c>
      <c r="I496" s="66">
        <f t="shared" si="179"/>
        <v>0</v>
      </c>
      <c r="J496" s="66">
        <f t="shared" si="180"/>
        <v>0</v>
      </c>
      <c r="K496" s="433"/>
      <c r="L496" s="301" t="s">
        <v>15</v>
      </c>
      <c r="M496" s="28"/>
    </row>
    <row r="497" spans="1:13" ht="96.6">
      <c r="A497" s="427">
        <v>8</v>
      </c>
      <c r="B497" s="434" t="s">
        <v>268</v>
      </c>
      <c r="C497" s="429" t="s">
        <v>14</v>
      </c>
      <c r="D497" s="430">
        <v>2025</v>
      </c>
      <c r="E497" s="430">
        <v>20</v>
      </c>
      <c r="F497" s="431">
        <f t="shared" si="177"/>
        <v>102</v>
      </c>
      <c r="G497" s="432"/>
      <c r="H497" s="66">
        <f t="shared" si="178"/>
        <v>0</v>
      </c>
      <c r="I497" s="66">
        <f t="shared" si="179"/>
        <v>0</v>
      </c>
      <c r="J497" s="66">
        <f t="shared" si="180"/>
        <v>0</v>
      </c>
      <c r="K497" s="433"/>
      <c r="L497" s="301" t="s">
        <v>15</v>
      </c>
      <c r="M497" s="28"/>
    </row>
    <row r="498" spans="1:13" ht="82.8">
      <c r="A498" s="427">
        <v>9</v>
      </c>
      <c r="B498" s="416" t="s">
        <v>269</v>
      </c>
      <c r="C498" s="429" t="s">
        <v>14</v>
      </c>
      <c r="D498" s="430">
        <v>2040</v>
      </c>
      <c r="E498" s="430">
        <v>120</v>
      </c>
      <c r="F498" s="431">
        <f t="shared" si="177"/>
        <v>17</v>
      </c>
      <c r="G498" s="432"/>
      <c r="H498" s="66">
        <f t="shared" si="178"/>
        <v>0</v>
      </c>
      <c r="I498" s="66">
        <f t="shared" si="179"/>
        <v>0</v>
      </c>
      <c r="J498" s="66">
        <f t="shared" si="180"/>
        <v>0</v>
      </c>
      <c r="K498" s="433"/>
      <c r="L498" s="301" t="s">
        <v>15</v>
      </c>
      <c r="M498" s="27"/>
    </row>
    <row r="499" spans="1:13" ht="69.599999999999994">
      <c r="A499" s="427">
        <v>10</v>
      </c>
      <c r="B499" s="435" t="s">
        <v>270</v>
      </c>
      <c r="C499" s="429" t="s">
        <v>14</v>
      </c>
      <c r="D499" s="430">
        <v>100</v>
      </c>
      <c r="E499" s="430">
        <v>10</v>
      </c>
      <c r="F499" s="431">
        <f t="shared" si="177"/>
        <v>10</v>
      </c>
      <c r="G499" s="432"/>
      <c r="H499" s="66">
        <f t="shared" si="178"/>
        <v>0</v>
      </c>
      <c r="I499" s="66">
        <f t="shared" si="179"/>
        <v>0</v>
      </c>
      <c r="J499" s="66">
        <f t="shared" si="180"/>
        <v>0</v>
      </c>
      <c r="K499" s="433"/>
      <c r="L499" s="301" t="s">
        <v>15</v>
      </c>
      <c r="M499" s="28"/>
    </row>
    <row r="500" spans="1:13" ht="82.8">
      <c r="A500" s="427">
        <v>11</v>
      </c>
      <c r="B500" s="436" t="s">
        <v>271</v>
      </c>
      <c r="C500" s="417" t="s">
        <v>14</v>
      </c>
      <c r="D500" s="418">
        <v>50</v>
      </c>
      <c r="E500" s="415">
        <v>5</v>
      </c>
      <c r="F500" s="431">
        <f t="shared" si="177"/>
        <v>10</v>
      </c>
      <c r="G500" s="437"/>
      <c r="H500" s="66">
        <f t="shared" si="178"/>
        <v>0</v>
      </c>
      <c r="I500" s="66">
        <f t="shared" si="179"/>
        <v>0</v>
      </c>
      <c r="J500" s="66">
        <f t="shared" si="180"/>
        <v>0</v>
      </c>
      <c r="K500" s="420"/>
      <c r="L500" s="301" t="s">
        <v>15</v>
      </c>
      <c r="M500" s="27"/>
    </row>
    <row r="501" spans="1:13" ht="41.4">
      <c r="A501" s="427">
        <v>12</v>
      </c>
      <c r="B501" s="438" t="s">
        <v>272</v>
      </c>
      <c r="C501" s="429" t="s">
        <v>14</v>
      </c>
      <c r="D501" s="439">
        <v>15</v>
      </c>
      <c r="E501" s="430">
        <v>5</v>
      </c>
      <c r="F501" s="431">
        <f>CEILING(D501/E501,1)</f>
        <v>3</v>
      </c>
      <c r="G501" s="440"/>
      <c r="H501" s="66">
        <f t="shared" si="178"/>
        <v>0</v>
      </c>
      <c r="I501" s="66">
        <f t="shared" si="179"/>
        <v>0</v>
      </c>
      <c r="J501" s="66">
        <f t="shared" si="180"/>
        <v>0</v>
      </c>
      <c r="K501" s="441"/>
      <c r="L501" s="301" t="s">
        <v>15</v>
      </c>
      <c r="M501" s="27"/>
    </row>
    <row r="502" spans="1:13">
      <c r="A502" s="442" t="s">
        <v>16</v>
      </c>
      <c r="B502" s="443"/>
      <c r="C502" s="444"/>
      <c r="D502" s="444"/>
      <c r="E502" s="444"/>
      <c r="F502" s="444"/>
      <c r="G502" s="444"/>
      <c r="H502" s="445"/>
      <c r="I502" s="1">
        <f>SUM(I490:I501)</f>
        <v>0</v>
      </c>
      <c r="J502" s="1">
        <f>SUM(J490:J501)</f>
        <v>0</v>
      </c>
      <c r="K502" s="446"/>
      <c r="L502" s="446"/>
    </row>
    <row r="503" spans="1:13">
      <c r="A503" s="446"/>
      <c r="B503" s="447"/>
      <c r="C503" s="446"/>
      <c r="D503" s="446"/>
      <c r="E503" s="446"/>
      <c r="F503" s="446"/>
      <c r="G503" s="446"/>
      <c r="H503" s="446"/>
      <c r="I503" s="448" t="s">
        <v>17</v>
      </c>
      <c r="J503" s="449">
        <f>J502-I502</f>
        <v>0</v>
      </c>
      <c r="K503" s="446"/>
      <c r="L503" s="446"/>
    </row>
    <row r="504" spans="1:13" ht="28.2">
      <c r="B504" s="396" t="s">
        <v>146</v>
      </c>
    </row>
    <row r="505" spans="1:13" ht="138" customHeight="1">
      <c r="B505" s="396" t="s">
        <v>145</v>
      </c>
    </row>
    <row r="507" spans="1:13">
      <c r="A507" s="106" t="s">
        <v>220</v>
      </c>
      <c r="B507" s="107"/>
      <c r="C507" s="107"/>
      <c r="D507" s="107"/>
      <c r="E507" s="54"/>
    </row>
    <row r="508" spans="1:13" ht="41.4">
      <c r="A508" s="108" t="s">
        <v>221</v>
      </c>
      <c r="B508" s="108" t="s">
        <v>222</v>
      </c>
      <c r="C508" s="109" t="s">
        <v>223</v>
      </c>
      <c r="D508" s="633" t="s">
        <v>224</v>
      </c>
      <c r="E508" s="634"/>
    </row>
    <row r="509" spans="1:13">
      <c r="A509" s="110"/>
      <c r="B509" s="110"/>
      <c r="C509" s="111"/>
      <c r="D509" s="631"/>
      <c r="E509" s="632"/>
    </row>
    <row r="510" spans="1:13">
      <c r="A510" s="110"/>
      <c r="B510" s="110"/>
      <c r="C510" s="111"/>
      <c r="D510" s="631"/>
      <c r="E510" s="632"/>
    </row>
    <row r="511" spans="1:13">
      <c r="A511" s="110"/>
      <c r="B511" s="110"/>
      <c r="C511" s="111"/>
      <c r="D511" s="631"/>
      <c r="E511" s="632"/>
    </row>
    <row r="515" spans="1:13" ht="21">
      <c r="B515" s="373"/>
      <c r="C515" s="374"/>
      <c r="D515" s="450"/>
      <c r="E515" s="451"/>
      <c r="F515" s="374"/>
      <c r="G515" s="374"/>
    </row>
    <row r="516" spans="1:13">
      <c r="B516" s="114" t="s">
        <v>244</v>
      </c>
    </row>
    <row r="517" spans="1:13">
      <c r="A517" s="452"/>
      <c r="B517" s="52" t="s">
        <v>20</v>
      </c>
      <c r="C517" s="452"/>
      <c r="D517" s="452"/>
      <c r="E517" s="452"/>
      <c r="F517" s="452"/>
      <c r="G517" s="452"/>
      <c r="H517" s="452"/>
      <c r="I517" s="452"/>
      <c r="J517" s="452"/>
      <c r="K517" s="452"/>
      <c r="L517" s="452"/>
    </row>
    <row r="518" spans="1:13">
      <c r="A518" s="452"/>
      <c r="B518" s="52" t="s">
        <v>21</v>
      </c>
      <c r="C518" s="452"/>
      <c r="D518" s="452"/>
      <c r="E518" s="452"/>
      <c r="F518" s="452"/>
      <c r="G518" s="452"/>
      <c r="H518" s="452"/>
      <c r="I518" s="452"/>
      <c r="J518" s="452"/>
      <c r="K518" s="452"/>
      <c r="L518" s="452"/>
    </row>
    <row r="519" spans="1:13" ht="41.4">
      <c r="A519" s="26" t="s">
        <v>2</v>
      </c>
      <c r="B519" s="393" t="s">
        <v>3</v>
      </c>
      <c r="C519" s="57" t="s">
        <v>4</v>
      </c>
      <c r="D519" s="57" t="s">
        <v>5</v>
      </c>
      <c r="E519" s="57" t="s">
        <v>6</v>
      </c>
      <c r="F519" s="57" t="s">
        <v>7</v>
      </c>
      <c r="G519" s="394" t="s">
        <v>8</v>
      </c>
      <c r="H519" s="26" t="s">
        <v>9</v>
      </c>
      <c r="I519" s="26" t="s">
        <v>10</v>
      </c>
      <c r="J519" s="26" t="s">
        <v>11</v>
      </c>
      <c r="K519" s="128" t="s">
        <v>12</v>
      </c>
      <c r="L519" s="26" t="s">
        <v>13</v>
      </c>
      <c r="M519" s="27" t="s">
        <v>18</v>
      </c>
    </row>
    <row r="520" spans="1:13" ht="79.2">
      <c r="A520" s="453">
        <v>1</v>
      </c>
      <c r="B520" s="454" t="s">
        <v>151</v>
      </c>
      <c r="C520" s="455" t="s">
        <v>14</v>
      </c>
      <c r="D520" s="456">
        <v>25</v>
      </c>
      <c r="E520" s="457">
        <v>1</v>
      </c>
      <c r="F520" s="458">
        <f>CEILING(D520/E520,1)</f>
        <v>25</v>
      </c>
      <c r="G520" s="459"/>
      <c r="H520" s="66">
        <f t="shared" ref="H520" si="181">G520*K520+G520</f>
        <v>0</v>
      </c>
      <c r="I520" s="66">
        <f t="shared" ref="I520" si="182">ROUND(F520*G520,2)</f>
        <v>0</v>
      </c>
      <c r="J520" s="66">
        <f t="shared" ref="J520" si="183">ROUND(F520*H520,2)</f>
        <v>0</v>
      </c>
      <c r="K520" s="460"/>
      <c r="L520" s="301" t="s">
        <v>15</v>
      </c>
      <c r="M520" s="461"/>
    </row>
    <row r="521" spans="1:13" ht="79.2">
      <c r="A521" s="462">
        <v>2</v>
      </c>
      <c r="B521" s="463" t="s">
        <v>152</v>
      </c>
      <c r="C521" s="455" t="s">
        <v>14</v>
      </c>
      <c r="D521" s="456">
        <v>30</v>
      </c>
      <c r="E521" s="457">
        <v>1</v>
      </c>
      <c r="F521" s="458">
        <f>CEILING(D521/E521,1)</f>
        <v>30</v>
      </c>
      <c r="G521" s="459"/>
      <c r="H521" s="66">
        <f t="shared" ref="H521:H524" si="184">G521*K521+G521</f>
        <v>0</v>
      </c>
      <c r="I521" s="66">
        <f t="shared" ref="I521:I524" si="185">ROUND(F521*G521,2)</f>
        <v>0</v>
      </c>
      <c r="J521" s="66">
        <f t="shared" ref="J521:J524" si="186">ROUND(F521*H521,2)</f>
        <v>0</v>
      </c>
      <c r="K521" s="460"/>
      <c r="L521" s="301" t="s">
        <v>15</v>
      </c>
      <c r="M521" s="461"/>
    </row>
    <row r="522" spans="1:13" ht="79.2">
      <c r="A522" s="462">
        <v>3</v>
      </c>
      <c r="B522" s="463" t="s">
        <v>153</v>
      </c>
      <c r="C522" s="455" t="s">
        <v>14</v>
      </c>
      <c r="D522" s="456">
        <v>30</v>
      </c>
      <c r="E522" s="457">
        <v>1</v>
      </c>
      <c r="F522" s="458">
        <f>CEILING(D522/E522,1)</f>
        <v>30</v>
      </c>
      <c r="G522" s="459"/>
      <c r="H522" s="66">
        <f t="shared" si="184"/>
        <v>0</v>
      </c>
      <c r="I522" s="66">
        <f t="shared" si="185"/>
        <v>0</v>
      </c>
      <c r="J522" s="66">
        <f t="shared" si="186"/>
        <v>0</v>
      </c>
      <c r="K522" s="460"/>
      <c r="L522" s="301" t="s">
        <v>15</v>
      </c>
      <c r="M522" s="461"/>
    </row>
    <row r="523" spans="1:13" ht="79.2">
      <c r="A523" s="462">
        <v>4</v>
      </c>
      <c r="B523" s="463" t="s">
        <v>154</v>
      </c>
      <c r="C523" s="455" t="s">
        <v>14</v>
      </c>
      <c r="D523" s="456">
        <v>30</v>
      </c>
      <c r="E523" s="457">
        <v>1</v>
      </c>
      <c r="F523" s="458">
        <f>CEILING(D523/E523,1)</f>
        <v>30</v>
      </c>
      <c r="G523" s="459"/>
      <c r="H523" s="66">
        <f t="shared" si="184"/>
        <v>0</v>
      </c>
      <c r="I523" s="66">
        <f t="shared" si="185"/>
        <v>0</v>
      </c>
      <c r="J523" s="66">
        <f t="shared" si="186"/>
        <v>0</v>
      </c>
      <c r="K523" s="460"/>
      <c r="L523" s="301" t="s">
        <v>15</v>
      </c>
      <c r="M523" s="461"/>
    </row>
    <row r="524" spans="1:13" ht="132">
      <c r="A524" s="457">
        <v>5</v>
      </c>
      <c r="B524" s="463" t="s">
        <v>155</v>
      </c>
      <c r="C524" s="455" t="s">
        <v>14</v>
      </c>
      <c r="D524" s="456">
        <v>5</v>
      </c>
      <c r="E524" s="457">
        <v>1</v>
      </c>
      <c r="F524" s="458">
        <f>CEILING(D524/E524,1)</f>
        <v>5</v>
      </c>
      <c r="G524" s="459"/>
      <c r="H524" s="66">
        <f t="shared" si="184"/>
        <v>0</v>
      </c>
      <c r="I524" s="66">
        <f t="shared" si="185"/>
        <v>0</v>
      </c>
      <c r="J524" s="66">
        <f t="shared" si="186"/>
        <v>0</v>
      </c>
      <c r="K524" s="460"/>
      <c r="L524" s="301" t="s">
        <v>15</v>
      </c>
      <c r="M524" s="461"/>
    </row>
    <row r="525" spans="1:13">
      <c r="A525" s="464" t="s">
        <v>16</v>
      </c>
      <c r="B525" s="465"/>
      <c r="C525" s="466"/>
      <c r="D525" s="466"/>
      <c r="E525" s="466"/>
      <c r="F525" s="466"/>
      <c r="G525" s="466"/>
      <c r="H525" s="466"/>
      <c r="I525" s="467">
        <f>SUM(I520:I524)</f>
        <v>0</v>
      </c>
      <c r="J525" s="467">
        <f>SUM(J520:J524)</f>
        <v>0</v>
      </c>
      <c r="K525" s="452"/>
      <c r="L525" s="452"/>
    </row>
    <row r="526" spans="1:13">
      <c r="A526" s="452"/>
      <c r="B526" s="452"/>
      <c r="C526" s="452"/>
      <c r="D526" s="452"/>
      <c r="E526" s="452"/>
      <c r="F526" s="452"/>
      <c r="G526" s="452"/>
      <c r="H526" s="452"/>
      <c r="I526" s="468" t="s">
        <v>17</v>
      </c>
      <c r="J526" s="469">
        <f>J525-I525</f>
        <v>0</v>
      </c>
      <c r="K526" s="452"/>
      <c r="L526" s="452"/>
    </row>
    <row r="527" spans="1:13">
      <c r="B527" s="452" t="s">
        <v>156</v>
      </c>
    </row>
    <row r="529" spans="1:13">
      <c r="A529" s="106" t="s">
        <v>220</v>
      </c>
      <c r="B529" s="107"/>
      <c r="C529" s="107"/>
      <c r="D529" s="107"/>
      <c r="E529" s="54"/>
    </row>
    <row r="530" spans="1:13" ht="41.4">
      <c r="A530" s="470" t="s">
        <v>221</v>
      </c>
      <c r="B530" s="470" t="s">
        <v>222</v>
      </c>
      <c r="C530" s="471" t="s">
        <v>223</v>
      </c>
      <c r="D530" s="654" t="s">
        <v>224</v>
      </c>
      <c r="E530" s="655"/>
    </row>
    <row r="531" spans="1:13">
      <c r="A531" s="472"/>
      <c r="B531" s="472"/>
      <c r="C531" s="473"/>
      <c r="D531" s="642"/>
      <c r="E531" s="643"/>
    </row>
    <row r="532" spans="1:13">
      <c r="A532" s="472"/>
      <c r="B532" s="472"/>
      <c r="C532" s="473"/>
      <c r="D532" s="642"/>
      <c r="E532" s="643"/>
    </row>
    <row r="533" spans="1:13">
      <c r="A533" s="472"/>
      <c r="B533" s="472"/>
      <c r="C533" s="473"/>
      <c r="D533" s="642"/>
      <c r="E533" s="643"/>
    </row>
    <row r="536" spans="1:13">
      <c r="B536" s="114" t="s">
        <v>163</v>
      </c>
      <c r="C536" s="474"/>
      <c r="D536" s="475"/>
      <c r="E536" s="475"/>
      <c r="F536" s="324"/>
      <c r="G536" s="475"/>
      <c r="H536" s="324"/>
      <c r="I536" s="324"/>
      <c r="J536" s="324"/>
      <c r="K536" s="475"/>
      <c r="L536" s="475"/>
    </row>
    <row r="537" spans="1:13">
      <c r="A537" s="476"/>
      <c r="B537" s="52" t="s">
        <v>89</v>
      </c>
      <c r="C537" s="477"/>
      <c r="D537" s="476"/>
      <c r="E537" s="476"/>
      <c r="F537" s="476"/>
      <c r="G537" s="476"/>
      <c r="H537" s="476"/>
      <c r="I537" s="476"/>
      <c r="J537" s="476"/>
      <c r="K537" s="476"/>
      <c r="L537" s="475"/>
    </row>
    <row r="538" spans="1:13">
      <c r="A538" s="476"/>
      <c r="B538" s="52" t="s">
        <v>90</v>
      </c>
      <c r="C538" s="477"/>
      <c r="D538" s="476"/>
      <c r="E538" s="476"/>
      <c r="F538" s="476"/>
      <c r="G538" s="476"/>
      <c r="H538" s="476"/>
      <c r="I538" s="476"/>
      <c r="J538" s="476"/>
      <c r="K538" s="476"/>
      <c r="L538" s="475"/>
    </row>
    <row r="539" spans="1:13" ht="41.4">
      <c r="A539" s="96" t="s">
        <v>2</v>
      </c>
      <c r="B539" s="96" t="s">
        <v>3</v>
      </c>
      <c r="C539" s="96" t="s">
        <v>4</v>
      </c>
      <c r="D539" s="96" t="s">
        <v>5</v>
      </c>
      <c r="E539" s="96" t="s">
        <v>6</v>
      </c>
      <c r="F539" s="96" t="s">
        <v>7</v>
      </c>
      <c r="G539" s="394" t="s">
        <v>8</v>
      </c>
      <c r="H539" s="26" t="s">
        <v>9</v>
      </c>
      <c r="I539" s="26" t="s">
        <v>10</v>
      </c>
      <c r="J539" s="26" t="s">
        <v>11</v>
      </c>
      <c r="K539" s="128" t="s">
        <v>12</v>
      </c>
      <c r="L539" s="478" t="s">
        <v>13</v>
      </c>
      <c r="M539" s="479" t="s">
        <v>18</v>
      </c>
    </row>
    <row r="540" spans="1:13" ht="118.8">
      <c r="A540" s="462">
        <v>1</v>
      </c>
      <c r="B540" s="480" t="s">
        <v>161</v>
      </c>
      <c r="C540" s="481" t="s">
        <v>14</v>
      </c>
      <c r="D540" s="482">
        <v>50</v>
      </c>
      <c r="E540" s="483">
        <v>5</v>
      </c>
      <c r="F540" s="484">
        <f>CEILING(D540/E540,1)</f>
        <v>10</v>
      </c>
      <c r="G540" s="485"/>
      <c r="H540" s="66">
        <f t="shared" ref="H540" si="187">G540*K540+G540</f>
        <v>0</v>
      </c>
      <c r="I540" s="66">
        <f t="shared" ref="I540" si="188">ROUND(F540*G540,2)</f>
        <v>0</v>
      </c>
      <c r="J540" s="66">
        <f t="shared" ref="J540" si="189">ROUND(F540*H540,2)</f>
        <v>0</v>
      </c>
      <c r="K540" s="67"/>
      <c r="L540" s="486"/>
      <c r="M540" s="28"/>
    </row>
    <row r="541" spans="1:13">
      <c r="A541" s="487" t="s">
        <v>16</v>
      </c>
      <c r="B541" s="488"/>
      <c r="C541" s="489"/>
      <c r="D541" s="489"/>
      <c r="E541" s="489"/>
      <c r="F541" s="489"/>
      <c r="G541" s="489"/>
      <c r="H541" s="490"/>
      <c r="I541" s="7">
        <f>SUM(I540)</f>
        <v>0</v>
      </c>
      <c r="J541" s="7">
        <f>SUM(J540)</f>
        <v>0</v>
      </c>
      <c r="K541" s="476"/>
      <c r="L541" s="475"/>
    </row>
    <row r="542" spans="1:13">
      <c r="A542" s="476"/>
      <c r="B542" s="491"/>
      <c r="C542" s="476"/>
      <c r="D542" s="476"/>
      <c r="E542" s="476"/>
      <c r="F542" s="476"/>
      <c r="G542" s="476"/>
      <c r="H542" s="476"/>
      <c r="I542" s="492" t="s">
        <v>17</v>
      </c>
      <c r="J542" s="449">
        <f>J541-I541</f>
        <v>0</v>
      </c>
      <c r="K542" s="476"/>
      <c r="L542" s="475"/>
    </row>
    <row r="546" spans="1:13">
      <c r="A546" s="296"/>
      <c r="B546" s="114" t="s">
        <v>245</v>
      </c>
      <c r="C546" s="298"/>
      <c r="D546" s="298"/>
      <c r="E546" s="298"/>
      <c r="F546" s="298"/>
      <c r="G546" s="298"/>
      <c r="H546" s="298"/>
      <c r="I546" s="298"/>
      <c r="J546" s="298"/>
      <c r="K546" s="298"/>
      <c r="L546" s="298"/>
    </row>
    <row r="547" spans="1:13">
      <c r="A547" s="296"/>
      <c r="B547" s="52" t="s">
        <v>89</v>
      </c>
      <c r="C547" s="298"/>
      <c r="D547" s="298"/>
      <c r="E547" s="298"/>
      <c r="F547" s="298"/>
      <c r="G547" s="298"/>
      <c r="H547" s="298"/>
      <c r="I547" s="298"/>
      <c r="J547" s="298"/>
      <c r="K547" s="298"/>
      <c r="L547" s="298"/>
      <c r="M547" s="330"/>
    </row>
    <row r="548" spans="1:13">
      <c r="A548" s="296"/>
      <c r="B548" s="52" t="s">
        <v>90</v>
      </c>
      <c r="C548" s="298"/>
      <c r="D548" s="298"/>
      <c r="E548" s="298"/>
      <c r="F548" s="298"/>
      <c r="G548" s="298"/>
      <c r="H548" s="298"/>
      <c r="I548" s="298"/>
      <c r="J548" s="298"/>
      <c r="K548" s="298"/>
      <c r="L548" s="298"/>
    </row>
    <row r="549" spans="1:13" ht="41.4">
      <c r="A549" s="57" t="s">
        <v>2</v>
      </c>
      <c r="B549" s="58" t="s">
        <v>3</v>
      </c>
      <c r="C549" s="478" t="s">
        <v>4</v>
      </c>
      <c r="D549" s="478" t="s">
        <v>5</v>
      </c>
      <c r="E549" s="478" t="s">
        <v>6</v>
      </c>
      <c r="F549" s="478" t="s">
        <v>7</v>
      </c>
      <c r="G549" s="493" t="s">
        <v>8</v>
      </c>
      <c r="H549" s="26" t="s">
        <v>9</v>
      </c>
      <c r="I549" s="26" t="s">
        <v>10</v>
      </c>
      <c r="J549" s="26" t="s">
        <v>11</v>
      </c>
      <c r="K549" s="128" t="s">
        <v>12</v>
      </c>
      <c r="L549" s="26" t="s">
        <v>13</v>
      </c>
      <c r="M549" s="27" t="s">
        <v>18</v>
      </c>
    </row>
    <row r="550" spans="1:13" ht="55.2">
      <c r="A550" s="131">
        <v>1</v>
      </c>
      <c r="B550" s="494" t="s">
        <v>164</v>
      </c>
      <c r="C550" s="495" t="s">
        <v>14</v>
      </c>
      <c r="D550" s="496">
        <v>40</v>
      </c>
      <c r="E550" s="497">
        <v>10</v>
      </c>
      <c r="F550" s="498">
        <f>CEILING(D550/E550,1)</f>
        <v>4</v>
      </c>
      <c r="G550" s="499"/>
      <c r="H550" s="66">
        <f t="shared" ref="H550" si="190">G550*K550+G550</f>
        <v>0</v>
      </c>
      <c r="I550" s="66">
        <f t="shared" ref="I550" si="191">ROUND(F550*G550,2)</f>
        <v>0</v>
      </c>
      <c r="J550" s="66">
        <f t="shared" ref="J550" si="192">ROUND(F550*H550,2)</f>
        <v>0</v>
      </c>
      <c r="K550" s="441"/>
      <c r="L550" s="500"/>
      <c r="M550" s="28"/>
    </row>
    <row r="551" spans="1:13" ht="55.2">
      <c r="A551" s="131">
        <v>2</v>
      </c>
      <c r="B551" s="494" t="s">
        <v>165</v>
      </c>
      <c r="C551" s="501" t="s">
        <v>14</v>
      </c>
      <c r="D551" s="502">
        <v>40</v>
      </c>
      <c r="E551" s="497">
        <v>10</v>
      </c>
      <c r="F551" s="498">
        <f t="shared" ref="F551:F553" si="193">CEILING(D551/E551,1)</f>
        <v>4</v>
      </c>
      <c r="G551" s="503"/>
      <c r="H551" s="66">
        <f t="shared" ref="H551:H553" si="194">G551*K551+G551</f>
        <v>0</v>
      </c>
      <c r="I551" s="66">
        <f t="shared" ref="I551:I553" si="195">ROUND(F551*G551,2)</f>
        <v>0</v>
      </c>
      <c r="J551" s="66">
        <f t="shared" ref="J551:J553" si="196">ROUND(F551*H551,2)</f>
        <v>0</v>
      </c>
      <c r="K551" s="441"/>
      <c r="L551" s="500"/>
      <c r="M551" s="28"/>
    </row>
    <row r="552" spans="1:13" ht="41.4">
      <c r="A552" s="131">
        <v>3</v>
      </c>
      <c r="B552" s="494" t="s">
        <v>166</v>
      </c>
      <c r="C552" s="501" t="s">
        <v>14</v>
      </c>
      <c r="D552" s="502">
        <v>40</v>
      </c>
      <c r="E552" s="497">
        <v>10</v>
      </c>
      <c r="F552" s="498">
        <f t="shared" si="193"/>
        <v>4</v>
      </c>
      <c r="G552" s="503"/>
      <c r="H552" s="66">
        <f t="shared" si="194"/>
        <v>0</v>
      </c>
      <c r="I552" s="66">
        <f t="shared" si="195"/>
        <v>0</v>
      </c>
      <c r="J552" s="66">
        <f t="shared" si="196"/>
        <v>0</v>
      </c>
      <c r="K552" s="441"/>
      <c r="L552" s="500"/>
      <c r="M552" s="28"/>
    </row>
    <row r="553" spans="1:13" ht="41.4">
      <c r="A553" s="131">
        <v>4</v>
      </c>
      <c r="B553" s="494" t="s">
        <v>167</v>
      </c>
      <c r="C553" s="501" t="s">
        <v>14</v>
      </c>
      <c r="D553" s="502">
        <v>40</v>
      </c>
      <c r="E553" s="497">
        <v>10</v>
      </c>
      <c r="F553" s="498">
        <f t="shared" si="193"/>
        <v>4</v>
      </c>
      <c r="G553" s="503"/>
      <c r="H553" s="66">
        <f t="shared" si="194"/>
        <v>0</v>
      </c>
      <c r="I553" s="66">
        <f t="shared" si="195"/>
        <v>0</v>
      </c>
      <c r="J553" s="66">
        <f t="shared" si="196"/>
        <v>0</v>
      </c>
      <c r="K553" s="441"/>
      <c r="L553" s="500"/>
      <c r="M553" s="28"/>
    </row>
    <row r="554" spans="1:13">
      <c r="A554" s="504" t="s">
        <v>16</v>
      </c>
      <c r="B554" s="505"/>
      <c r="C554" s="505"/>
      <c r="D554" s="505"/>
      <c r="E554" s="505"/>
      <c r="F554" s="505"/>
      <c r="G554" s="505"/>
      <c r="H554" s="506"/>
      <c r="I554" s="7">
        <f>SUM(I550:I553)</f>
        <v>0</v>
      </c>
      <c r="J554" s="7">
        <f>SUM(J550:J553)</f>
        <v>0</v>
      </c>
      <c r="K554" s="311"/>
      <c r="L554" s="311"/>
    </row>
    <row r="555" spans="1:13">
      <c r="A555" s="507"/>
      <c r="B555" s="311"/>
      <c r="C555" s="311"/>
      <c r="D555" s="311"/>
      <c r="E555" s="311"/>
      <c r="F555" s="311"/>
      <c r="G555" s="311"/>
      <c r="H555" s="311"/>
      <c r="I555" s="492" t="s">
        <v>17</v>
      </c>
      <c r="J555" s="449">
        <f>J554-I554</f>
        <v>0</v>
      </c>
      <c r="K555" s="508"/>
      <c r="L555" s="508"/>
    </row>
    <row r="556" spans="1:13">
      <c r="A556" s="507"/>
      <c r="B556" s="311"/>
      <c r="C556" s="311"/>
      <c r="D556" s="311"/>
      <c r="E556" s="311"/>
      <c r="F556" s="311"/>
      <c r="G556" s="311"/>
      <c r="K556" s="508"/>
      <c r="L556" s="508"/>
    </row>
    <row r="557" spans="1:13">
      <c r="A557" s="507"/>
      <c r="B557" s="311"/>
      <c r="C557" s="311"/>
      <c r="D557" s="311"/>
      <c r="E557" s="311"/>
      <c r="F557" s="311"/>
      <c r="G557" s="311"/>
      <c r="K557" s="508"/>
      <c r="L557" s="508"/>
    </row>
    <row r="559" spans="1:13">
      <c r="A559" s="509"/>
      <c r="B559" s="114" t="s">
        <v>111</v>
      </c>
      <c r="C559" s="510"/>
      <c r="D559" s="446"/>
      <c r="E559" s="446"/>
      <c r="F559" s="446"/>
      <c r="G559" s="446"/>
      <c r="H559" s="446"/>
      <c r="I559" s="446"/>
      <c r="J559" s="446"/>
      <c r="K559" s="446"/>
      <c r="L559" s="446"/>
    </row>
    <row r="560" spans="1:13">
      <c r="A560" s="509"/>
      <c r="B560" s="52" t="s">
        <v>20</v>
      </c>
      <c r="C560" s="511"/>
      <c r="D560" s="446"/>
      <c r="E560" s="446"/>
      <c r="F560" s="446"/>
      <c r="G560" s="446"/>
      <c r="H560" s="446"/>
      <c r="I560" s="446"/>
      <c r="J560" s="446"/>
      <c r="K560" s="446"/>
      <c r="L560" s="446"/>
    </row>
    <row r="561" spans="1:13">
      <c r="A561" s="509"/>
      <c r="B561" s="52" t="s">
        <v>21</v>
      </c>
      <c r="C561" s="511"/>
      <c r="D561" s="446"/>
      <c r="E561" s="446"/>
      <c r="F561" s="446"/>
      <c r="G561" s="446"/>
      <c r="H561" s="446"/>
      <c r="I561" s="446"/>
      <c r="J561" s="446"/>
      <c r="K561" s="446"/>
      <c r="L561" s="446"/>
    </row>
    <row r="562" spans="1:13" ht="41.4">
      <c r="A562" s="26" t="s">
        <v>2</v>
      </c>
      <c r="B562" s="512" t="s">
        <v>3</v>
      </c>
      <c r="C562" s="57" t="s">
        <v>4</v>
      </c>
      <c r="D562" s="57" t="s">
        <v>5</v>
      </c>
      <c r="E562" s="57" t="s">
        <v>6</v>
      </c>
      <c r="F562" s="57" t="s">
        <v>7</v>
      </c>
      <c r="G562" s="394" t="s">
        <v>8</v>
      </c>
      <c r="H562" s="26" t="s">
        <v>9</v>
      </c>
      <c r="I562" s="26" t="s">
        <v>10</v>
      </c>
      <c r="J562" s="26" t="s">
        <v>11</v>
      </c>
      <c r="K562" s="128" t="s">
        <v>12</v>
      </c>
      <c r="L562" s="26" t="s">
        <v>13</v>
      </c>
      <c r="M562" s="27" t="s">
        <v>18</v>
      </c>
    </row>
    <row r="563" spans="1:13" ht="131.25" customHeight="1">
      <c r="A563" s="513">
        <v>1</v>
      </c>
      <c r="B563" s="514" t="s">
        <v>170</v>
      </c>
      <c r="C563" s="515" t="s">
        <v>14</v>
      </c>
      <c r="D563" s="516">
        <v>10</v>
      </c>
      <c r="E563" s="517">
        <v>5</v>
      </c>
      <c r="F563" s="64">
        <f>CEILING(D563/E563,1)</f>
        <v>2</v>
      </c>
      <c r="G563" s="518"/>
      <c r="H563" s="66">
        <f t="shared" ref="H563" si="197">G563*K563+G563</f>
        <v>0</v>
      </c>
      <c r="I563" s="66">
        <f t="shared" ref="I563" si="198">ROUND(F563*G563,2)</f>
        <v>0</v>
      </c>
      <c r="J563" s="66">
        <f t="shared" ref="J563" si="199">ROUND(F563*H563,2)</f>
        <v>0</v>
      </c>
      <c r="K563" s="519"/>
      <c r="L563" s="520"/>
      <c r="M563" s="28"/>
    </row>
    <row r="564" spans="1:13" ht="122.25" customHeight="1">
      <c r="A564" s="517">
        <v>2</v>
      </c>
      <c r="B564" s="514" t="s">
        <v>171</v>
      </c>
      <c r="C564" s="515" t="s">
        <v>14</v>
      </c>
      <c r="D564" s="516">
        <v>10</v>
      </c>
      <c r="E564" s="517">
        <v>5</v>
      </c>
      <c r="F564" s="64">
        <f>CEILING(D564/E564,1)</f>
        <v>2</v>
      </c>
      <c r="G564" s="518"/>
      <c r="H564" s="66">
        <f t="shared" ref="H564" si="200">G564*K564+G564</f>
        <v>0</v>
      </c>
      <c r="I564" s="66">
        <f t="shared" ref="I564" si="201">ROUND(F564*G564,2)</f>
        <v>0</v>
      </c>
      <c r="J564" s="66">
        <f t="shared" ref="J564" si="202">ROUND(F564*H564,2)</f>
        <v>0</v>
      </c>
      <c r="K564" s="519"/>
      <c r="L564" s="520"/>
      <c r="M564" s="28"/>
    </row>
    <row r="565" spans="1:13">
      <c r="A565" s="442" t="s">
        <v>16</v>
      </c>
      <c r="B565" s="521"/>
      <c r="C565" s="444"/>
      <c r="D565" s="444"/>
      <c r="E565" s="444"/>
      <c r="F565" s="444"/>
      <c r="G565" s="444"/>
      <c r="H565" s="445"/>
      <c r="I565" s="7">
        <f>SUM(I563:I564)</f>
        <v>0</v>
      </c>
      <c r="J565" s="7">
        <f>SUM(J563:J564)</f>
        <v>0</v>
      </c>
      <c r="K565" s="446"/>
      <c r="L565" s="446"/>
    </row>
    <row r="566" spans="1:13">
      <c r="A566" s="446"/>
      <c r="B566" s="446" t="s">
        <v>172</v>
      </c>
      <c r="C566" s="446"/>
      <c r="D566" s="446"/>
      <c r="E566" s="446"/>
      <c r="F566" s="446"/>
      <c r="G566" s="446"/>
      <c r="H566" s="446"/>
      <c r="I566" s="492" t="s">
        <v>17</v>
      </c>
      <c r="J566" s="449">
        <f>J565-I565</f>
        <v>0</v>
      </c>
      <c r="K566" s="446"/>
      <c r="L566" s="446"/>
    </row>
    <row r="568" spans="1:13" ht="21">
      <c r="D568" s="45"/>
    </row>
    <row r="569" spans="1:13">
      <c r="A569" s="522"/>
      <c r="B569" s="114" t="s">
        <v>112</v>
      </c>
      <c r="C569" s="522"/>
      <c r="D569" s="522"/>
      <c r="E569" s="522"/>
      <c r="F569" s="522"/>
      <c r="G569" s="523"/>
      <c r="H569" s="522"/>
      <c r="I569" s="522"/>
      <c r="J569" s="522"/>
      <c r="K569" s="522"/>
      <c r="L569" s="522"/>
    </row>
    <row r="570" spans="1:13">
      <c r="A570" s="522"/>
      <c r="B570" s="52" t="s">
        <v>168</v>
      </c>
      <c r="C570" s="522"/>
      <c r="D570" s="522"/>
      <c r="E570" s="522"/>
      <c r="F570" s="522"/>
      <c r="G570" s="523"/>
      <c r="H570" s="522"/>
      <c r="I570" s="522"/>
      <c r="J570" s="522"/>
      <c r="K570" s="522"/>
      <c r="L570" s="522"/>
    </row>
    <row r="571" spans="1:13">
      <c r="A571" s="522"/>
      <c r="B571" s="52" t="s">
        <v>169</v>
      </c>
      <c r="C571" s="522"/>
      <c r="D571" s="522"/>
      <c r="E571" s="522"/>
      <c r="F571" s="522"/>
      <c r="G571" s="523"/>
      <c r="H571" s="522"/>
      <c r="I571" s="522"/>
      <c r="J571" s="522"/>
      <c r="K571" s="522"/>
      <c r="L571" s="522"/>
    </row>
    <row r="572" spans="1:13" ht="41.4">
      <c r="A572" s="524" t="s">
        <v>2</v>
      </c>
      <c r="B572" s="26" t="s">
        <v>3</v>
      </c>
      <c r="C572" s="26" t="s">
        <v>4</v>
      </c>
      <c r="D572" s="26" t="s">
        <v>5</v>
      </c>
      <c r="E572" s="26" t="s">
        <v>6</v>
      </c>
      <c r="F572" s="26" t="s">
        <v>7</v>
      </c>
      <c r="G572" s="29" t="s">
        <v>8</v>
      </c>
      <c r="H572" s="26" t="s">
        <v>9</v>
      </c>
      <c r="I572" s="26" t="s">
        <v>10</v>
      </c>
      <c r="J572" s="26" t="s">
        <v>11</v>
      </c>
      <c r="K572" s="26" t="s">
        <v>12</v>
      </c>
      <c r="L572" s="26" t="s">
        <v>13</v>
      </c>
      <c r="M572" s="27" t="s">
        <v>18</v>
      </c>
    </row>
    <row r="573" spans="1:13" ht="27.6">
      <c r="A573" s="525">
        <v>1</v>
      </c>
      <c r="B573" s="526" t="s">
        <v>173</v>
      </c>
      <c r="C573" s="527" t="s">
        <v>14</v>
      </c>
      <c r="D573" s="528">
        <v>20</v>
      </c>
      <c r="E573" s="194">
        <v>1</v>
      </c>
      <c r="F573" s="194">
        <f>CEILING(D573/E573,1)</f>
        <v>20</v>
      </c>
      <c r="G573" s="529"/>
      <c r="H573" s="36">
        <f t="shared" ref="H573" si="203">G573*K573+G573</f>
        <v>0</v>
      </c>
      <c r="I573" s="36">
        <f t="shared" ref="I573" si="204">ROUND(F573*G573,2)</f>
        <v>0</v>
      </c>
      <c r="J573" s="36">
        <f t="shared" ref="J573" si="205">ROUND(F573*H573,2)</f>
        <v>0</v>
      </c>
      <c r="K573" s="22"/>
      <c r="L573" s="530"/>
      <c r="M573" s="28"/>
    </row>
    <row r="574" spans="1:13" ht="27.6">
      <c r="A574" s="525">
        <v>2</v>
      </c>
      <c r="B574" s="526" t="s">
        <v>174</v>
      </c>
      <c r="C574" s="527" t="s">
        <v>14</v>
      </c>
      <c r="D574" s="528">
        <v>9</v>
      </c>
      <c r="E574" s="194">
        <v>1</v>
      </c>
      <c r="F574" s="194">
        <f>CEILING(D574/E574,1)</f>
        <v>9</v>
      </c>
      <c r="G574" s="529"/>
      <c r="H574" s="36">
        <f t="shared" ref="H574:H578" si="206">G574*K574+G574</f>
        <v>0</v>
      </c>
      <c r="I574" s="36">
        <f t="shared" ref="I574:I578" si="207">ROUND(F574*G574,2)</f>
        <v>0</v>
      </c>
      <c r="J574" s="36">
        <f t="shared" ref="J574:J578" si="208">ROUND(F574*H574,2)</f>
        <v>0</v>
      </c>
      <c r="K574" s="22"/>
      <c r="L574" s="530"/>
      <c r="M574" s="28"/>
    </row>
    <row r="575" spans="1:13" ht="55.2">
      <c r="A575" s="525">
        <v>3</v>
      </c>
      <c r="B575" s="526" t="s">
        <v>175</v>
      </c>
      <c r="C575" s="527" t="s">
        <v>14</v>
      </c>
      <c r="D575" s="528">
        <v>3000</v>
      </c>
      <c r="E575" s="194">
        <v>100</v>
      </c>
      <c r="F575" s="194">
        <f>CEILING(D575/E575,1)</f>
        <v>30</v>
      </c>
      <c r="G575" s="529"/>
      <c r="H575" s="36">
        <f t="shared" si="206"/>
        <v>0</v>
      </c>
      <c r="I575" s="36">
        <f t="shared" si="207"/>
        <v>0</v>
      </c>
      <c r="J575" s="36">
        <f t="shared" si="208"/>
        <v>0</v>
      </c>
      <c r="K575" s="22"/>
      <c r="L575" s="531"/>
      <c r="M575" s="28"/>
    </row>
    <row r="576" spans="1:13">
      <c r="A576" s="525">
        <v>4</v>
      </c>
      <c r="B576" s="532" t="s">
        <v>283</v>
      </c>
      <c r="C576" s="527" t="s">
        <v>14</v>
      </c>
      <c r="D576" s="528">
        <v>30</v>
      </c>
      <c r="E576" s="194">
        <v>1</v>
      </c>
      <c r="F576" s="194">
        <f t="shared" ref="F576:F578" si="209">CEILING(D576/E576,1)</f>
        <v>30</v>
      </c>
      <c r="G576" s="529"/>
      <c r="H576" s="36">
        <f t="shared" si="206"/>
        <v>0</v>
      </c>
      <c r="I576" s="36">
        <f t="shared" si="207"/>
        <v>0</v>
      </c>
      <c r="J576" s="36">
        <f t="shared" si="208"/>
        <v>0</v>
      </c>
      <c r="K576" s="22"/>
      <c r="L576" s="531"/>
      <c r="M576" s="28"/>
    </row>
    <row r="577" spans="1:13">
      <c r="A577" s="525">
        <v>5</v>
      </c>
      <c r="B577" s="533" t="s">
        <v>176</v>
      </c>
      <c r="C577" s="527" t="s">
        <v>14</v>
      </c>
      <c r="D577" s="534">
        <v>1</v>
      </c>
      <c r="E577" s="535">
        <v>1</v>
      </c>
      <c r="F577" s="194">
        <f t="shared" si="209"/>
        <v>1</v>
      </c>
      <c r="G577" s="536"/>
      <c r="H577" s="36">
        <f t="shared" si="206"/>
        <v>0</v>
      </c>
      <c r="I577" s="36">
        <f t="shared" si="207"/>
        <v>0</v>
      </c>
      <c r="J577" s="36">
        <f t="shared" si="208"/>
        <v>0</v>
      </c>
      <c r="K577" s="22"/>
      <c r="L577" s="530"/>
      <c r="M577" s="28"/>
    </row>
    <row r="578" spans="1:13" ht="55.2">
      <c r="A578" s="525">
        <v>6</v>
      </c>
      <c r="B578" s="526" t="s">
        <v>284</v>
      </c>
      <c r="C578" s="527" t="s">
        <v>14</v>
      </c>
      <c r="D578" s="528">
        <v>250</v>
      </c>
      <c r="E578" s="194">
        <v>1</v>
      </c>
      <c r="F578" s="194">
        <f t="shared" si="209"/>
        <v>250</v>
      </c>
      <c r="G578" s="529"/>
      <c r="H578" s="36">
        <f t="shared" si="206"/>
        <v>0</v>
      </c>
      <c r="I578" s="36">
        <f t="shared" si="207"/>
        <v>0</v>
      </c>
      <c r="J578" s="36">
        <f t="shared" si="208"/>
        <v>0</v>
      </c>
      <c r="K578" s="22"/>
      <c r="L578" s="531"/>
      <c r="M578" s="28"/>
    </row>
    <row r="579" spans="1:13">
      <c r="A579" s="624" t="s">
        <v>16</v>
      </c>
      <c r="B579" s="625"/>
      <c r="C579" s="625"/>
      <c r="D579" s="625"/>
      <c r="E579" s="625"/>
      <c r="F579" s="625"/>
      <c r="G579" s="625"/>
      <c r="H579" s="626"/>
      <c r="I579" s="21">
        <f>SUM(I573:I578)</f>
        <v>0</v>
      </c>
      <c r="J579" s="21">
        <f>SUM(J573:J578)</f>
        <v>0</v>
      </c>
      <c r="K579" s="537"/>
      <c r="L579" s="522"/>
    </row>
    <row r="580" spans="1:13">
      <c r="A580" s="537"/>
      <c r="B580" s="44"/>
      <c r="C580" s="537"/>
      <c r="D580" s="537"/>
      <c r="E580" s="537"/>
      <c r="F580" s="537"/>
      <c r="G580" s="537"/>
      <c r="H580" s="537"/>
      <c r="I580" s="538" t="s">
        <v>17</v>
      </c>
      <c r="J580" s="426">
        <f>J579-I579</f>
        <v>0</v>
      </c>
      <c r="K580" s="537"/>
      <c r="L580" s="522"/>
    </row>
    <row r="581" spans="1:13">
      <c r="A581" s="537"/>
      <c r="B581" s="627"/>
      <c r="C581" s="627"/>
      <c r="D581" s="627"/>
      <c r="E581" s="627"/>
      <c r="F581" s="627"/>
      <c r="G581" s="627"/>
      <c r="H581" s="627"/>
      <c r="I581" s="539"/>
      <c r="J581" s="2"/>
      <c r="K581" s="537"/>
      <c r="L581" s="522"/>
    </row>
    <row r="582" spans="1:13">
      <c r="A582" s="537"/>
      <c r="B582" s="627"/>
      <c r="C582" s="627"/>
      <c r="D582" s="627"/>
      <c r="E582" s="627"/>
      <c r="F582" s="627"/>
      <c r="G582" s="627"/>
      <c r="H582" s="627"/>
      <c r="I582" s="539"/>
      <c r="J582" s="2"/>
      <c r="K582" s="537"/>
      <c r="L582" s="522"/>
    </row>
    <row r="583" spans="1:13" ht="21">
      <c r="A583" s="537"/>
      <c r="B583" s="44"/>
      <c r="C583" s="44"/>
      <c r="D583" s="43"/>
      <c r="E583" s="44"/>
      <c r="F583" s="44"/>
      <c r="G583" s="44"/>
      <c r="H583" s="44"/>
      <c r="I583" s="539"/>
      <c r="J583" s="2"/>
      <c r="K583" s="537"/>
      <c r="L583" s="522"/>
    </row>
    <row r="584" spans="1:13">
      <c r="A584" s="540"/>
      <c r="B584" s="114" t="s">
        <v>113</v>
      </c>
      <c r="C584" s="541"/>
      <c r="D584" s="542"/>
      <c r="E584" s="542"/>
      <c r="F584" s="542"/>
      <c r="G584" s="543"/>
      <c r="H584" s="542"/>
      <c r="I584" s="542"/>
      <c r="J584" s="542"/>
      <c r="K584" s="542"/>
      <c r="L584" s="542"/>
      <c r="M584" s="544"/>
    </row>
    <row r="585" spans="1:13">
      <c r="A585" s="540"/>
      <c r="B585" s="52" t="s">
        <v>0</v>
      </c>
      <c r="C585" s="545"/>
      <c r="D585" s="542"/>
      <c r="E585" s="542"/>
      <c r="F585" s="542"/>
      <c r="G585" s="543"/>
      <c r="H585" s="542"/>
      <c r="I585" s="542"/>
      <c r="J585" s="542"/>
      <c r="K585" s="542"/>
      <c r="L585" s="542"/>
      <c r="M585" s="544"/>
    </row>
    <row r="586" spans="1:13">
      <c r="A586" s="540"/>
      <c r="B586" s="52" t="s">
        <v>1</v>
      </c>
      <c r="C586" s="545"/>
      <c r="D586" s="542"/>
      <c r="E586" s="542"/>
      <c r="F586" s="542"/>
      <c r="G586" s="543"/>
      <c r="H586" s="542"/>
      <c r="I586" s="542"/>
      <c r="J586" s="542"/>
      <c r="K586" s="542"/>
      <c r="L586" s="542"/>
      <c r="M586" s="546"/>
    </row>
    <row r="587" spans="1:13" ht="41.4">
      <c r="A587" s="57" t="s">
        <v>2</v>
      </c>
      <c r="B587" s="57" t="s">
        <v>3</v>
      </c>
      <c r="C587" s="57" t="s">
        <v>4</v>
      </c>
      <c r="D587" s="57" t="s">
        <v>5</v>
      </c>
      <c r="E587" s="57" t="s">
        <v>6</v>
      </c>
      <c r="F587" s="57" t="s">
        <v>7</v>
      </c>
      <c r="G587" s="394" t="s">
        <v>8</v>
      </c>
      <c r="H587" s="26" t="s">
        <v>9</v>
      </c>
      <c r="I587" s="26" t="s">
        <v>10</v>
      </c>
      <c r="J587" s="26" t="s">
        <v>11</v>
      </c>
      <c r="K587" s="128" t="s">
        <v>12</v>
      </c>
      <c r="L587" s="26" t="s">
        <v>13</v>
      </c>
      <c r="M587" s="27" t="s">
        <v>18</v>
      </c>
    </row>
    <row r="588" spans="1:13">
      <c r="A588" s="547">
        <v>1</v>
      </c>
      <c r="B588" s="548" t="s">
        <v>177</v>
      </c>
      <c r="C588" s="549" t="s">
        <v>14</v>
      </c>
      <c r="D588" s="550">
        <v>80500</v>
      </c>
      <c r="E588" s="550">
        <v>50</v>
      </c>
      <c r="F588" s="551">
        <f t="shared" ref="F588:F594" si="210">CEILING(D588/E588,1)</f>
        <v>1610</v>
      </c>
      <c r="G588" s="84"/>
      <c r="H588" s="66">
        <f t="shared" ref="H588" si="211">G588*K588+G588</f>
        <v>0</v>
      </c>
      <c r="I588" s="66">
        <f t="shared" ref="I588" si="212">ROUND(F588*G588,2)</f>
        <v>0</v>
      </c>
      <c r="J588" s="66">
        <f t="shared" ref="J588" si="213">ROUND(F588*H588,2)</f>
        <v>0</v>
      </c>
      <c r="K588" s="552"/>
      <c r="L588" s="553"/>
      <c r="M588" s="554"/>
    </row>
    <row r="589" spans="1:13">
      <c r="A589" s="547">
        <v>2</v>
      </c>
      <c r="B589" s="548" t="s">
        <v>178</v>
      </c>
      <c r="C589" s="549" t="s">
        <v>14</v>
      </c>
      <c r="D589" s="550">
        <v>500</v>
      </c>
      <c r="E589" s="550">
        <v>50</v>
      </c>
      <c r="F589" s="551">
        <f t="shared" si="210"/>
        <v>10</v>
      </c>
      <c r="G589" s="84"/>
      <c r="H589" s="66">
        <f t="shared" ref="H589:H594" si="214">G589*K589+G589</f>
        <v>0</v>
      </c>
      <c r="I589" s="66">
        <f t="shared" ref="I589:I594" si="215">ROUND(F589*G589,2)</f>
        <v>0</v>
      </c>
      <c r="J589" s="66">
        <f t="shared" ref="J589:J594" si="216">ROUND(F589*H589,2)</f>
        <v>0</v>
      </c>
      <c r="K589" s="552"/>
      <c r="L589" s="553"/>
      <c r="M589" s="554"/>
    </row>
    <row r="590" spans="1:13" ht="27.6">
      <c r="A590" s="547">
        <v>3</v>
      </c>
      <c r="B590" s="548" t="s">
        <v>179</v>
      </c>
      <c r="C590" s="549" t="s">
        <v>14</v>
      </c>
      <c r="D590" s="550">
        <v>1000</v>
      </c>
      <c r="E590" s="550">
        <v>50</v>
      </c>
      <c r="F590" s="551">
        <f t="shared" si="210"/>
        <v>20</v>
      </c>
      <c r="G590" s="84"/>
      <c r="H590" s="66">
        <f t="shared" si="214"/>
        <v>0</v>
      </c>
      <c r="I590" s="66">
        <f t="shared" si="215"/>
        <v>0</v>
      </c>
      <c r="J590" s="66">
        <f t="shared" si="216"/>
        <v>0</v>
      </c>
      <c r="K590" s="552"/>
      <c r="L590" s="553"/>
      <c r="M590" s="554"/>
    </row>
    <row r="591" spans="1:13" ht="27.6">
      <c r="A591" s="547">
        <v>4</v>
      </c>
      <c r="B591" s="548" t="s">
        <v>180</v>
      </c>
      <c r="C591" s="549" t="s">
        <v>14</v>
      </c>
      <c r="D591" s="550">
        <v>400</v>
      </c>
      <c r="E591" s="550">
        <v>1</v>
      </c>
      <c r="F591" s="551">
        <f t="shared" si="210"/>
        <v>400</v>
      </c>
      <c r="G591" s="84"/>
      <c r="H591" s="66">
        <f t="shared" si="214"/>
        <v>0</v>
      </c>
      <c r="I591" s="66">
        <f t="shared" si="215"/>
        <v>0</v>
      </c>
      <c r="J591" s="66">
        <f t="shared" si="216"/>
        <v>0</v>
      </c>
      <c r="K591" s="552"/>
      <c r="L591" s="553"/>
      <c r="M591" s="554"/>
    </row>
    <row r="592" spans="1:13" ht="82.8">
      <c r="A592" s="547">
        <v>5</v>
      </c>
      <c r="B592" s="548" t="s">
        <v>181</v>
      </c>
      <c r="C592" s="549" t="s">
        <v>14</v>
      </c>
      <c r="D592" s="550">
        <v>30</v>
      </c>
      <c r="E592" s="550">
        <v>1</v>
      </c>
      <c r="F592" s="551">
        <f t="shared" si="210"/>
        <v>30</v>
      </c>
      <c r="G592" s="84"/>
      <c r="H592" s="66">
        <f t="shared" si="214"/>
        <v>0</v>
      </c>
      <c r="I592" s="66">
        <f t="shared" si="215"/>
        <v>0</v>
      </c>
      <c r="J592" s="66">
        <f t="shared" si="216"/>
        <v>0</v>
      </c>
      <c r="K592" s="552"/>
      <c r="L592" s="555"/>
      <c r="M592" s="554"/>
    </row>
    <row r="593" spans="1:13" ht="55.2">
      <c r="A593" s="547">
        <v>6</v>
      </c>
      <c r="B593" s="548" t="s">
        <v>182</v>
      </c>
      <c r="C593" s="549" t="s">
        <v>14</v>
      </c>
      <c r="D593" s="550">
        <v>35</v>
      </c>
      <c r="E593" s="550">
        <v>1</v>
      </c>
      <c r="F593" s="551">
        <f t="shared" si="210"/>
        <v>35</v>
      </c>
      <c r="G593" s="84"/>
      <c r="H593" s="66">
        <f t="shared" si="214"/>
        <v>0</v>
      </c>
      <c r="I593" s="66">
        <f t="shared" si="215"/>
        <v>0</v>
      </c>
      <c r="J593" s="66">
        <f t="shared" si="216"/>
        <v>0</v>
      </c>
      <c r="K593" s="552"/>
      <c r="L593" s="553"/>
      <c r="M593" s="554"/>
    </row>
    <row r="594" spans="1:13">
      <c r="A594" s="547">
        <v>7</v>
      </c>
      <c r="B594" s="548" t="s">
        <v>183</v>
      </c>
      <c r="C594" s="549" t="s">
        <v>14</v>
      </c>
      <c r="D594" s="550">
        <v>150</v>
      </c>
      <c r="E594" s="550">
        <v>1</v>
      </c>
      <c r="F594" s="551">
        <f t="shared" si="210"/>
        <v>150</v>
      </c>
      <c r="G594" s="84"/>
      <c r="H594" s="66">
        <f t="shared" si="214"/>
        <v>0</v>
      </c>
      <c r="I594" s="66">
        <f t="shared" si="215"/>
        <v>0</v>
      </c>
      <c r="J594" s="66">
        <f t="shared" si="216"/>
        <v>0</v>
      </c>
      <c r="K594" s="552"/>
      <c r="L594" s="553"/>
      <c r="M594" s="554"/>
    </row>
    <row r="595" spans="1:13">
      <c r="A595" s="337" t="s">
        <v>16</v>
      </c>
      <c r="B595" s="556"/>
      <c r="C595" s="557"/>
      <c r="D595" s="556"/>
      <c r="E595" s="556"/>
      <c r="F595" s="556"/>
      <c r="G595" s="556"/>
      <c r="H595" s="558"/>
      <c r="I595" s="10">
        <f>SUM(I588:I594)</f>
        <v>0</v>
      </c>
      <c r="J595" s="10">
        <f>SUM(J588:J594)</f>
        <v>0</v>
      </c>
      <c r="K595" s="559"/>
      <c r="L595" s="559"/>
    </row>
    <row r="596" spans="1:13">
      <c r="A596" s="560"/>
      <c r="B596" s="560"/>
      <c r="C596" s="560"/>
      <c r="D596" s="560"/>
      <c r="E596" s="560"/>
      <c r="F596" s="560"/>
      <c r="G596" s="561"/>
      <c r="H596" s="561"/>
      <c r="I596" s="244" t="s">
        <v>17</v>
      </c>
      <c r="J596" s="89">
        <f>J595-I595</f>
        <v>0</v>
      </c>
      <c r="K596" s="560"/>
      <c r="L596" s="560"/>
      <c r="M596" s="544"/>
    </row>
    <row r="597" spans="1:13">
      <c r="A597" s="543"/>
      <c r="B597" s="543"/>
      <c r="C597" s="543"/>
      <c r="D597" s="542"/>
      <c r="E597" s="542"/>
      <c r="F597" s="542"/>
      <c r="G597" s="543"/>
      <c r="H597" s="542"/>
      <c r="I597" s="562"/>
      <c r="J597" s="91"/>
      <c r="K597" s="542"/>
      <c r="L597" s="542"/>
      <c r="M597" s="544"/>
    </row>
    <row r="598" spans="1:13">
      <c r="A598" s="543"/>
      <c r="B598" s="543"/>
      <c r="C598" s="543"/>
      <c r="D598" s="542"/>
      <c r="E598" s="542"/>
      <c r="F598" s="542"/>
      <c r="G598" s="543"/>
      <c r="H598" s="542"/>
      <c r="I598" s="562"/>
      <c r="J598" s="91"/>
      <c r="K598" s="542"/>
      <c r="L598" s="542"/>
      <c r="M598" s="544"/>
    </row>
    <row r="599" spans="1:13">
      <c r="M599" s="544"/>
    </row>
    <row r="600" spans="1:13">
      <c r="A600" s="540"/>
      <c r="B600" s="114" t="s">
        <v>114</v>
      </c>
      <c r="C600" s="541"/>
      <c r="D600" s="542"/>
      <c r="E600" s="542"/>
      <c r="F600" s="542"/>
      <c r="G600" s="543"/>
      <c r="H600" s="542"/>
      <c r="I600" s="542"/>
      <c r="J600" s="542"/>
      <c r="K600" s="542"/>
      <c r="L600" s="542"/>
      <c r="M600" s="544"/>
    </row>
    <row r="601" spans="1:13">
      <c r="A601" s="540"/>
      <c r="B601" s="52" t="s">
        <v>184</v>
      </c>
      <c r="C601" s="545"/>
      <c r="D601" s="542"/>
      <c r="E601" s="542"/>
      <c r="F601" s="542"/>
      <c r="G601" s="543"/>
      <c r="H601" s="542"/>
      <c r="I601" s="542"/>
      <c r="J601" s="542"/>
      <c r="K601" s="542"/>
      <c r="L601" s="542"/>
      <c r="M601" s="544"/>
    </row>
    <row r="602" spans="1:13">
      <c r="A602" s="540"/>
      <c r="B602" s="52" t="s">
        <v>185</v>
      </c>
      <c r="C602" s="545"/>
      <c r="D602" s="542"/>
      <c r="E602" s="542"/>
      <c r="F602" s="542"/>
      <c r="G602" s="543"/>
      <c r="H602" s="542"/>
      <c r="I602" s="542"/>
      <c r="J602" s="542"/>
      <c r="K602" s="542"/>
      <c r="L602" s="542"/>
      <c r="M602" s="544"/>
    </row>
    <row r="603" spans="1:13" ht="41.4">
      <c r="A603" s="57" t="s">
        <v>2</v>
      </c>
      <c r="B603" s="57" t="s">
        <v>3</v>
      </c>
      <c r="C603" s="57" t="s">
        <v>4</v>
      </c>
      <c r="D603" s="57" t="s">
        <v>5</v>
      </c>
      <c r="E603" s="57" t="s">
        <v>6</v>
      </c>
      <c r="F603" s="57" t="s">
        <v>7</v>
      </c>
      <c r="G603" s="394" t="s">
        <v>8</v>
      </c>
      <c r="H603" s="26" t="s">
        <v>9</v>
      </c>
      <c r="I603" s="26" t="s">
        <v>10</v>
      </c>
      <c r="J603" s="26" t="s">
        <v>11</v>
      </c>
      <c r="K603" s="128" t="s">
        <v>12</v>
      </c>
      <c r="L603" s="26" t="s">
        <v>13</v>
      </c>
      <c r="M603" s="27" t="s">
        <v>18</v>
      </c>
    </row>
    <row r="604" spans="1:13">
      <c r="A604" s="563">
        <v>1</v>
      </c>
      <c r="B604" s="548" t="s">
        <v>186</v>
      </c>
      <c r="C604" s="564" t="s">
        <v>14</v>
      </c>
      <c r="D604" s="565">
        <v>300</v>
      </c>
      <c r="E604" s="565">
        <v>4</v>
      </c>
      <c r="F604" s="551">
        <f>CEILING(D604/E604,1)</f>
        <v>75</v>
      </c>
      <c r="G604" s="20"/>
      <c r="H604" s="66">
        <f t="shared" ref="H604" si="217">G604*K604+G604</f>
        <v>0</v>
      </c>
      <c r="I604" s="66">
        <f t="shared" ref="I604" si="218">ROUND(F604*G604,2)</f>
        <v>0</v>
      </c>
      <c r="J604" s="66">
        <f t="shared" ref="J604" si="219">ROUND(F604*H604,2)</f>
        <v>0</v>
      </c>
      <c r="K604" s="552"/>
      <c r="L604" s="553"/>
      <c r="M604" s="566"/>
    </row>
    <row r="605" spans="1:13">
      <c r="A605" s="567" t="s">
        <v>16</v>
      </c>
      <c r="B605" s="568"/>
      <c r="C605" s="568"/>
      <c r="D605" s="568"/>
      <c r="E605" s="568"/>
      <c r="F605" s="569"/>
      <c r="G605" s="570"/>
      <c r="H605" s="571"/>
      <c r="I605" s="10">
        <f>SUM(I604:I604)</f>
        <v>0</v>
      </c>
      <c r="J605" s="10">
        <f>SUM(J604:J604)</f>
        <v>0</v>
      </c>
      <c r="K605" s="560"/>
      <c r="L605" s="542"/>
      <c r="M605" s="544"/>
    </row>
    <row r="606" spans="1:13">
      <c r="A606" s="542"/>
      <c r="B606" s="542"/>
      <c r="C606" s="542"/>
      <c r="D606" s="542"/>
      <c r="E606" s="542"/>
      <c r="F606" s="560"/>
      <c r="G606" s="572"/>
      <c r="H606" s="560"/>
      <c r="I606" s="573" t="s">
        <v>17</v>
      </c>
      <c r="J606" s="89">
        <f>J605-I605</f>
        <v>0</v>
      </c>
      <c r="K606" s="560"/>
      <c r="L606" s="542"/>
      <c r="M606" s="544"/>
    </row>
    <row r="607" spans="1:13">
      <c r="A607" s="542"/>
      <c r="B607" s="542"/>
      <c r="C607" s="542"/>
      <c r="D607" s="542"/>
      <c r="E607" s="542"/>
      <c r="F607" s="542"/>
      <c r="G607" s="543"/>
      <c r="H607" s="542"/>
      <c r="I607" s="562"/>
      <c r="J607" s="91"/>
      <c r="K607" s="542"/>
      <c r="L607" s="542"/>
      <c r="M607" s="544"/>
    </row>
    <row r="608" spans="1:13">
      <c r="A608" s="47"/>
      <c r="B608" s="47"/>
      <c r="C608" s="47"/>
      <c r="D608" s="47"/>
      <c r="E608" s="47"/>
      <c r="F608" s="47"/>
      <c r="G608" s="47"/>
      <c r="H608" s="47"/>
      <c r="I608" s="47"/>
      <c r="J608" s="47"/>
      <c r="K608" s="47"/>
      <c r="L608" s="47"/>
      <c r="M608" s="544"/>
    </row>
    <row r="609" spans="1:13">
      <c r="A609" s="543"/>
      <c r="B609" s="543"/>
      <c r="C609" s="543"/>
      <c r="D609" s="542"/>
      <c r="E609" s="542"/>
      <c r="F609" s="542"/>
      <c r="G609" s="543"/>
      <c r="H609" s="542"/>
      <c r="I609" s="562"/>
      <c r="J609" s="91"/>
      <c r="K609" s="542"/>
      <c r="L609" s="542"/>
      <c r="M609" s="544"/>
    </row>
    <row r="610" spans="1:13">
      <c r="A610" s="540"/>
      <c r="B610" s="114" t="s">
        <v>246</v>
      </c>
      <c r="C610" s="541"/>
      <c r="D610" s="542"/>
      <c r="E610" s="542"/>
      <c r="F610" s="542"/>
      <c r="G610" s="543"/>
      <c r="H610" s="542"/>
      <c r="I610" s="542"/>
      <c r="J610" s="542"/>
      <c r="K610" s="542"/>
      <c r="L610" s="542"/>
      <c r="M610" s="544"/>
    </row>
    <row r="611" spans="1:13">
      <c r="A611" s="540"/>
      <c r="B611" s="52" t="s">
        <v>184</v>
      </c>
      <c r="C611" s="545"/>
      <c r="D611" s="542"/>
      <c r="E611" s="542"/>
      <c r="F611" s="542"/>
      <c r="G611" s="543"/>
      <c r="H611" s="542"/>
      <c r="I611" s="542"/>
      <c r="J611" s="542"/>
      <c r="K611" s="542"/>
      <c r="L611" s="542"/>
      <c r="M611" s="544"/>
    </row>
    <row r="612" spans="1:13">
      <c r="A612" s="540"/>
      <c r="B612" s="52" t="s">
        <v>185</v>
      </c>
      <c r="C612" s="545"/>
      <c r="D612" s="542"/>
      <c r="E612" s="542"/>
      <c r="F612" s="542"/>
      <c r="G612" s="543"/>
      <c r="H612" s="542"/>
      <c r="I612" s="542"/>
      <c r="J612" s="542"/>
      <c r="K612" s="542"/>
      <c r="L612" s="542"/>
      <c r="M612" s="544"/>
    </row>
    <row r="613" spans="1:13" ht="41.4">
      <c r="A613" s="57" t="s">
        <v>2</v>
      </c>
      <c r="B613" s="57" t="s">
        <v>3</v>
      </c>
      <c r="C613" s="57" t="s">
        <v>4</v>
      </c>
      <c r="D613" s="57" t="s">
        <v>5</v>
      </c>
      <c r="E613" s="57" t="s">
        <v>6</v>
      </c>
      <c r="F613" s="57" t="s">
        <v>7</v>
      </c>
      <c r="G613" s="394" t="s">
        <v>8</v>
      </c>
      <c r="H613" s="26" t="s">
        <v>9</v>
      </c>
      <c r="I613" s="26" t="s">
        <v>10</v>
      </c>
      <c r="J613" s="26" t="s">
        <v>11</v>
      </c>
      <c r="K613" s="128" t="s">
        <v>12</v>
      </c>
      <c r="L613" s="26" t="s">
        <v>13</v>
      </c>
      <c r="M613" s="27" t="s">
        <v>18</v>
      </c>
    </row>
    <row r="614" spans="1:13">
      <c r="A614" s="563">
        <v>1</v>
      </c>
      <c r="B614" s="548" t="s">
        <v>187</v>
      </c>
      <c r="C614" s="564" t="s">
        <v>14</v>
      </c>
      <c r="D614" s="565">
        <v>15</v>
      </c>
      <c r="E614" s="565">
        <v>1</v>
      </c>
      <c r="F614" s="194">
        <f t="shared" ref="F614:F622" si="220">CEILING(D614/E614,1)</f>
        <v>15</v>
      </c>
      <c r="G614" s="20"/>
      <c r="H614" s="66">
        <f t="shared" ref="H614" si="221">G614*K614+G614</f>
        <v>0</v>
      </c>
      <c r="I614" s="66">
        <f t="shared" ref="I614" si="222">ROUND(F614*G614,2)</f>
        <v>0</v>
      </c>
      <c r="J614" s="66">
        <f t="shared" ref="J614" si="223">ROUND(F614*H614,2)</f>
        <v>0</v>
      </c>
      <c r="K614" s="574"/>
      <c r="L614" s="575"/>
      <c r="M614" s="554"/>
    </row>
    <row r="615" spans="1:13">
      <c r="A615" s="563">
        <v>2</v>
      </c>
      <c r="B615" s="548" t="s">
        <v>254</v>
      </c>
      <c r="C615" s="564" t="s">
        <v>14</v>
      </c>
      <c r="D615" s="565">
        <v>30</v>
      </c>
      <c r="E615" s="565">
        <v>1</v>
      </c>
      <c r="F615" s="194">
        <f t="shared" si="220"/>
        <v>30</v>
      </c>
      <c r="G615" s="20"/>
      <c r="H615" s="66">
        <f t="shared" ref="H615:H622" si="224">G615*K615+G615</f>
        <v>0</v>
      </c>
      <c r="I615" s="66">
        <f t="shared" ref="I615:I622" si="225">ROUND(F615*G615,2)</f>
        <v>0</v>
      </c>
      <c r="J615" s="66">
        <f t="shared" ref="J615:J622" si="226">ROUND(F615*H615,2)</f>
        <v>0</v>
      </c>
      <c r="K615" s="574"/>
      <c r="L615" s="575"/>
      <c r="M615" s="554"/>
    </row>
    <row r="616" spans="1:13">
      <c r="A616" s="563">
        <v>3</v>
      </c>
      <c r="B616" s="548" t="s">
        <v>188</v>
      </c>
      <c r="C616" s="564" t="s">
        <v>14</v>
      </c>
      <c r="D616" s="565">
        <v>550</v>
      </c>
      <c r="E616" s="565">
        <v>1</v>
      </c>
      <c r="F616" s="194">
        <f t="shared" si="220"/>
        <v>550</v>
      </c>
      <c r="G616" s="20"/>
      <c r="H616" s="66">
        <f t="shared" si="224"/>
        <v>0</v>
      </c>
      <c r="I616" s="66">
        <f t="shared" si="225"/>
        <v>0</v>
      </c>
      <c r="J616" s="66">
        <f t="shared" si="226"/>
        <v>0</v>
      </c>
      <c r="K616" s="574"/>
      <c r="L616" s="575"/>
      <c r="M616" s="554"/>
    </row>
    <row r="617" spans="1:13">
      <c r="A617" s="563">
        <v>4</v>
      </c>
      <c r="B617" s="548" t="s">
        <v>189</v>
      </c>
      <c r="C617" s="564" t="s">
        <v>14</v>
      </c>
      <c r="D617" s="565">
        <v>300</v>
      </c>
      <c r="E617" s="565">
        <v>1</v>
      </c>
      <c r="F617" s="194">
        <f t="shared" si="220"/>
        <v>300</v>
      </c>
      <c r="G617" s="20"/>
      <c r="H617" s="66">
        <f t="shared" si="224"/>
        <v>0</v>
      </c>
      <c r="I617" s="66">
        <f t="shared" si="225"/>
        <v>0</v>
      </c>
      <c r="J617" s="66">
        <f t="shared" si="226"/>
        <v>0</v>
      </c>
      <c r="K617" s="574"/>
      <c r="L617" s="575"/>
      <c r="M617" s="554"/>
    </row>
    <row r="618" spans="1:13">
      <c r="A618" s="563">
        <v>5</v>
      </c>
      <c r="B618" s="576" t="s">
        <v>190</v>
      </c>
      <c r="C618" s="577" t="s">
        <v>14</v>
      </c>
      <c r="D618" s="578">
        <v>5</v>
      </c>
      <c r="E618" s="578">
        <v>1</v>
      </c>
      <c r="F618" s="194">
        <f t="shared" si="220"/>
        <v>5</v>
      </c>
      <c r="G618" s="20"/>
      <c r="H618" s="66">
        <f t="shared" si="224"/>
        <v>0</v>
      </c>
      <c r="I618" s="66">
        <f t="shared" si="225"/>
        <v>0</v>
      </c>
      <c r="J618" s="66">
        <f t="shared" si="226"/>
        <v>0</v>
      </c>
      <c r="K618" s="574"/>
      <c r="L618" s="579"/>
      <c r="M618" s="580"/>
    </row>
    <row r="619" spans="1:13">
      <c r="A619" s="563">
        <v>6</v>
      </c>
      <c r="B619" s="548" t="s">
        <v>255</v>
      </c>
      <c r="C619" s="527" t="s">
        <v>14</v>
      </c>
      <c r="D619" s="19">
        <v>40</v>
      </c>
      <c r="E619" s="19">
        <v>1</v>
      </c>
      <c r="F619" s="194">
        <f t="shared" si="220"/>
        <v>40</v>
      </c>
      <c r="G619" s="20"/>
      <c r="H619" s="66">
        <f t="shared" si="224"/>
        <v>0</v>
      </c>
      <c r="I619" s="66">
        <f t="shared" si="225"/>
        <v>0</v>
      </c>
      <c r="J619" s="66">
        <f t="shared" si="226"/>
        <v>0</v>
      </c>
      <c r="K619" s="574"/>
      <c r="L619" s="210"/>
      <c r="M619" s="581"/>
    </row>
    <row r="620" spans="1:13">
      <c r="A620" s="563">
        <v>7</v>
      </c>
      <c r="B620" s="533" t="s">
        <v>256</v>
      </c>
      <c r="C620" s="527" t="s">
        <v>14</v>
      </c>
      <c r="D620" s="19">
        <v>110</v>
      </c>
      <c r="E620" s="19">
        <v>1</v>
      </c>
      <c r="F620" s="194">
        <f t="shared" si="220"/>
        <v>110</v>
      </c>
      <c r="G620" s="20"/>
      <c r="H620" s="66">
        <f t="shared" si="224"/>
        <v>0</v>
      </c>
      <c r="I620" s="66">
        <f t="shared" si="225"/>
        <v>0</v>
      </c>
      <c r="J620" s="66">
        <f t="shared" si="226"/>
        <v>0</v>
      </c>
      <c r="K620" s="574"/>
      <c r="L620" s="210"/>
      <c r="M620" s="581"/>
    </row>
    <row r="621" spans="1:13">
      <c r="A621" s="563">
        <v>8</v>
      </c>
      <c r="B621" s="533" t="s">
        <v>285</v>
      </c>
      <c r="C621" s="527" t="s">
        <v>14</v>
      </c>
      <c r="D621" s="19">
        <v>15</v>
      </c>
      <c r="E621" s="19">
        <v>1</v>
      </c>
      <c r="F621" s="194">
        <f t="shared" ref="F621" si="227">CEILING(D621/E621,1)</f>
        <v>15</v>
      </c>
      <c r="G621" s="20"/>
      <c r="H621" s="66">
        <f t="shared" ref="H621" si="228">G621*K621+G621</f>
        <v>0</v>
      </c>
      <c r="I621" s="66">
        <f t="shared" ref="I621" si="229">ROUND(F621*G621,2)</f>
        <v>0</v>
      </c>
      <c r="J621" s="66">
        <f t="shared" ref="J621" si="230">ROUND(F621*H621,2)</f>
        <v>0</v>
      </c>
      <c r="K621" s="574"/>
      <c r="L621" s="582"/>
      <c r="M621" s="581"/>
    </row>
    <row r="622" spans="1:13">
      <c r="A622" s="563">
        <v>9</v>
      </c>
      <c r="B622" s="533" t="s">
        <v>257</v>
      </c>
      <c r="C622" s="527" t="s">
        <v>14</v>
      </c>
      <c r="D622" s="19">
        <v>100</v>
      </c>
      <c r="E622" s="19">
        <v>1</v>
      </c>
      <c r="F622" s="194">
        <f t="shared" si="220"/>
        <v>100</v>
      </c>
      <c r="G622" s="20"/>
      <c r="H622" s="66">
        <f t="shared" si="224"/>
        <v>0</v>
      </c>
      <c r="I622" s="66">
        <f t="shared" si="225"/>
        <v>0</v>
      </c>
      <c r="J622" s="66">
        <f t="shared" si="226"/>
        <v>0</v>
      </c>
      <c r="K622" s="574"/>
      <c r="L622" s="210"/>
      <c r="M622" s="581"/>
    </row>
    <row r="623" spans="1:13">
      <c r="A623" s="567" t="s">
        <v>16</v>
      </c>
      <c r="B623" s="583"/>
      <c r="C623" s="583"/>
      <c r="D623" s="583"/>
      <c r="E623" s="583"/>
      <c r="F623" s="583"/>
      <c r="G623" s="584"/>
      <c r="H623" s="585"/>
      <c r="I623" s="10">
        <f>SUM(I614:I622)</f>
        <v>0</v>
      </c>
      <c r="J623" s="10">
        <f>SUM(J614:J622)</f>
        <v>0</v>
      </c>
      <c r="K623" s="542"/>
      <c r="L623" s="542"/>
      <c r="M623" s="544"/>
    </row>
    <row r="624" spans="1:13">
      <c r="A624" s="542"/>
      <c r="B624" s="542"/>
      <c r="C624" s="542"/>
      <c r="D624" s="542"/>
      <c r="E624" s="542"/>
      <c r="F624" s="542"/>
      <c r="G624" s="561"/>
      <c r="H624" s="561"/>
      <c r="I624" s="586" t="s">
        <v>17</v>
      </c>
      <c r="J624" s="89">
        <f>J623-I623</f>
        <v>0</v>
      </c>
      <c r="K624" s="542"/>
      <c r="L624" s="542"/>
      <c r="M624" s="544"/>
    </row>
    <row r="625" spans="1:13">
      <c r="A625" s="542"/>
      <c r="B625" s="542"/>
      <c r="C625" s="542"/>
      <c r="D625" s="542"/>
      <c r="E625" s="542"/>
      <c r="F625" s="542"/>
      <c r="G625" s="561"/>
      <c r="H625" s="561"/>
      <c r="I625" s="561"/>
      <c r="J625" s="91"/>
      <c r="K625" s="542"/>
      <c r="L625" s="542"/>
      <c r="M625" s="544"/>
    </row>
    <row r="626" spans="1:13">
      <c r="A626" s="542"/>
      <c r="B626" s="542"/>
      <c r="C626" s="542"/>
      <c r="D626" s="542"/>
      <c r="E626" s="542"/>
      <c r="F626" s="542"/>
      <c r="G626" s="561"/>
      <c r="H626" s="561"/>
      <c r="I626" s="561"/>
      <c r="J626" s="91"/>
      <c r="K626" s="542"/>
      <c r="L626" s="542"/>
      <c r="M626" s="544"/>
    </row>
    <row r="627" spans="1:13">
      <c r="M627" s="544"/>
    </row>
    <row r="628" spans="1:13">
      <c r="A628" s="112"/>
      <c r="B628" s="138" t="s">
        <v>115</v>
      </c>
      <c r="C628" s="112"/>
      <c r="D628" s="112"/>
      <c r="E628" s="112"/>
      <c r="F628" s="112"/>
      <c r="G628" s="112"/>
      <c r="H628" s="542"/>
      <c r="I628" s="542"/>
      <c r="J628" s="542"/>
      <c r="K628" s="542"/>
      <c r="L628" s="542"/>
      <c r="M628" s="544"/>
    </row>
    <row r="629" spans="1:13">
      <c r="A629" s="112"/>
      <c r="B629" s="138" t="s">
        <v>31</v>
      </c>
      <c r="C629" s="112"/>
      <c r="D629" s="112"/>
      <c r="E629" s="112"/>
      <c r="F629" s="112"/>
      <c r="G629" s="112"/>
      <c r="H629" s="542"/>
      <c r="I629" s="542"/>
      <c r="J629" s="542"/>
      <c r="K629" s="542"/>
      <c r="L629" s="542"/>
      <c r="M629" s="544"/>
    </row>
    <row r="630" spans="1:13">
      <c r="A630" s="540"/>
      <c r="B630" s="138" t="s">
        <v>32</v>
      </c>
      <c r="C630" s="545"/>
      <c r="D630" s="542"/>
      <c r="E630" s="542"/>
      <c r="F630" s="542"/>
      <c r="G630" s="543"/>
      <c r="H630" s="542"/>
      <c r="I630" s="542"/>
      <c r="J630" s="542"/>
      <c r="K630" s="542"/>
      <c r="L630" s="542"/>
      <c r="M630" s="544"/>
    </row>
    <row r="631" spans="1:13" ht="41.4">
      <c r="A631" s="57" t="s">
        <v>2</v>
      </c>
      <c r="B631" s="57" t="s">
        <v>3</v>
      </c>
      <c r="C631" s="57" t="s">
        <v>4</v>
      </c>
      <c r="D631" s="57" t="s">
        <v>5</v>
      </c>
      <c r="E631" s="57" t="s">
        <v>6</v>
      </c>
      <c r="F631" s="524" t="s">
        <v>7</v>
      </c>
      <c r="G631" s="29" t="s">
        <v>8</v>
      </c>
      <c r="H631" s="26" t="s">
        <v>9</v>
      </c>
      <c r="I631" s="26" t="s">
        <v>10</v>
      </c>
      <c r="J631" s="26" t="s">
        <v>11</v>
      </c>
      <c r="K631" s="128" t="s">
        <v>12</v>
      </c>
      <c r="L631" s="26" t="s">
        <v>13</v>
      </c>
      <c r="M631" s="27" t="s">
        <v>18</v>
      </c>
    </row>
    <row r="632" spans="1:13">
      <c r="A632" s="19">
        <v>1</v>
      </c>
      <c r="B632" s="533" t="s">
        <v>191</v>
      </c>
      <c r="C632" s="527" t="s">
        <v>14</v>
      </c>
      <c r="D632" s="19">
        <v>15000</v>
      </c>
      <c r="E632" s="19">
        <v>100</v>
      </c>
      <c r="F632" s="194">
        <f t="shared" ref="F632:F635" si="231">CEILING(D632/E632,1)</f>
        <v>150</v>
      </c>
      <c r="G632" s="41"/>
      <c r="H632" s="66">
        <f t="shared" ref="H632" si="232">G632*K632+G632</f>
        <v>0</v>
      </c>
      <c r="I632" s="66">
        <f t="shared" ref="I632" si="233">ROUND(F632*G632,2)</f>
        <v>0</v>
      </c>
      <c r="J632" s="66">
        <f t="shared" ref="J632" si="234">ROUND(F632*H632,2)</f>
        <v>0</v>
      </c>
      <c r="K632" s="18"/>
      <c r="L632" s="587"/>
      <c r="M632" s="566"/>
    </row>
    <row r="633" spans="1:13">
      <c r="A633" s="19">
        <v>2</v>
      </c>
      <c r="B633" s="533" t="s">
        <v>192</v>
      </c>
      <c r="C633" s="527" t="s">
        <v>14</v>
      </c>
      <c r="D633" s="19">
        <v>150000</v>
      </c>
      <c r="E633" s="19">
        <v>90</v>
      </c>
      <c r="F633" s="194">
        <f t="shared" si="231"/>
        <v>1667</v>
      </c>
      <c r="G633" s="20"/>
      <c r="H633" s="66">
        <f t="shared" ref="H633:H635" si="235">G633*K633+G633</f>
        <v>0</v>
      </c>
      <c r="I633" s="66">
        <f t="shared" ref="I633:I635" si="236">ROUND(F633*G633,2)</f>
        <v>0</v>
      </c>
      <c r="J633" s="66">
        <f t="shared" ref="J633:J635" si="237">ROUND(F633*H633,2)</f>
        <v>0</v>
      </c>
      <c r="K633" s="18"/>
      <c r="L633" s="587"/>
      <c r="M633" s="566"/>
    </row>
    <row r="634" spans="1:13">
      <c r="A634" s="19">
        <v>3</v>
      </c>
      <c r="B634" s="533" t="s">
        <v>193</v>
      </c>
      <c r="C634" s="527" t="s">
        <v>14</v>
      </c>
      <c r="D634" s="19">
        <v>3600</v>
      </c>
      <c r="E634" s="19">
        <v>144</v>
      </c>
      <c r="F634" s="194">
        <f t="shared" si="231"/>
        <v>25</v>
      </c>
      <c r="G634" s="20"/>
      <c r="H634" s="66">
        <f t="shared" si="235"/>
        <v>0</v>
      </c>
      <c r="I634" s="66">
        <f t="shared" si="236"/>
        <v>0</v>
      </c>
      <c r="J634" s="66">
        <f t="shared" si="237"/>
        <v>0</v>
      </c>
      <c r="K634" s="18"/>
      <c r="L634" s="587"/>
      <c r="M634" s="566"/>
    </row>
    <row r="635" spans="1:13">
      <c r="A635" s="19">
        <v>4</v>
      </c>
      <c r="B635" s="533" t="s">
        <v>194</v>
      </c>
      <c r="C635" s="527" t="s">
        <v>14</v>
      </c>
      <c r="D635" s="19">
        <v>1500</v>
      </c>
      <c r="E635" s="19">
        <v>50</v>
      </c>
      <c r="F635" s="194">
        <f t="shared" si="231"/>
        <v>30</v>
      </c>
      <c r="G635" s="20"/>
      <c r="H635" s="66">
        <f t="shared" si="235"/>
        <v>0</v>
      </c>
      <c r="I635" s="66">
        <f t="shared" si="236"/>
        <v>0</v>
      </c>
      <c r="J635" s="66">
        <f t="shared" si="237"/>
        <v>0</v>
      </c>
      <c r="K635" s="18"/>
      <c r="L635" s="587"/>
      <c r="M635" s="566"/>
    </row>
    <row r="636" spans="1:13">
      <c r="A636" s="588" t="s">
        <v>16</v>
      </c>
      <c r="B636" s="583"/>
      <c r="C636" s="583"/>
      <c r="D636" s="583"/>
      <c r="E636" s="583"/>
      <c r="F636" s="583"/>
      <c r="G636" s="589"/>
      <c r="H636" s="590"/>
      <c r="I636" s="4">
        <f>SUM(I632:I635)</f>
        <v>0</v>
      </c>
      <c r="J636" s="4">
        <f>SUM(J632:J635)</f>
        <v>0</v>
      </c>
      <c r="K636" s="542"/>
      <c r="L636" s="542"/>
      <c r="M636" s="544"/>
    </row>
    <row r="637" spans="1:13">
      <c r="A637" s="542"/>
      <c r="B637" s="542"/>
      <c r="C637" s="542"/>
      <c r="D637" s="542"/>
      <c r="E637" s="542"/>
      <c r="F637" s="542"/>
      <c r="G637" s="543"/>
      <c r="H637" s="542"/>
      <c r="I637" s="244" t="s">
        <v>17</v>
      </c>
      <c r="J637" s="89">
        <f>J636-I636</f>
        <v>0</v>
      </c>
      <c r="K637" s="542"/>
      <c r="L637" s="542"/>
      <c r="M637" s="544"/>
    </row>
    <row r="638" spans="1:13">
      <c r="A638" s="542"/>
      <c r="B638" s="542"/>
      <c r="C638" s="542"/>
      <c r="D638" s="542"/>
      <c r="E638" s="542"/>
      <c r="F638" s="542"/>
      <c r="G638" s="543"/>
      <c r="H638" s="542"/>
      <c r="I638" s="562"/>
      <c r="J638" s="91"/>
      <c r="K638" s="542"/>
      <c r="L638" s="542"/>
      <c r="M638" s="544"/>
    </row>
    <row r="639" spans="1:13">
      <c r="A639" s="542"/>
      <c r="B639" s="542"/>
      <c r="C639" s="542"/>
      <c r="D639" s="542"/>
      <c r="E639" s="542"/>
      <c r="F639" s="542"/>
      <c r="G639" s="543"/>
      <c r="H639" s="542"/>
      <c r="I639" s="562"/>
      <c r="J639" s="91"/>
      <c r="K639" s="542"/>
      <c r="L639" s="542"/>
      <c r="M639" s="544"/>
    </row>
    <row r="640" spans="1:13">
      <c r="A640" s="314"/>
      <c r="B640" s="138"/>
      <c r="C640" s="315"/>
      <c r="D640" s="54"/>
      <c r="E640" s="54"/>
      <c r="F640" s="53"/>
      <c r="G640" s="54"/>
      <c r="H640" s="53"/>
      <c r="I640" s="53"/>
      <c r="J640" s="53"/>
      <c r="K640" s="54"/>
      <c r="L640" s="54"/>
      <c r="M640" s="544"/>
    </row>
    <row r="641" spans="1:13">
      <c r="A641" s="540"/>
      <c r="B641" s="138" t="s">
        <v>116</v>
      </c>
      <c r="C641" s="541"/>
      <c r="D641" s="542"/>
      <c r="E641" s="542"/>
      <c r="F641" s="542"/>
      <c r="G641" s="543"/>
      <c r="H641" s="542"/>
      <c r="I641" s="542"/>
      <c r="J641" s="542"/>
      <c r="K641" s="542"/>
      <c r="L641" s="542"/>
      <c r="M641" s="544"/>
    </row>
    <row r="642" spans="1:13">
      <c r="A642" s="540"/>
      <c r="B642" s="138" t="s">
        <v>31</v>
      </c>
      <c r="C642" s="545"/>
      <c r="D642" s="542"/>
      <c r="E642" s="542"/>
      <c r="F642" s="542"/>
      <c r="G642" s="543"/>
      <c r="H642" s="542"/>
      <c r="I642" s="542"/>
      <c r="J642" s="542"/>
      <c r="K642" s="542"/>
      <c r="L642" s="542"/>
      <c r="M642" s="544"/>
    </row>
    <row r="643" spans="1:13">
      <c r="A643" s="540"/>
      <c r="B643" s="138" t="s">
        <v>32</v>
      </c>
      <c r="C643" s="545"/>
      <c r="D643" s="542"/>
      <c r="E643" s="542"/>
      <c r="F643" s="542"/>
      <c r="G643" s="543"/>
      <c r="H643" s="542"/>
      <c r="I643" s="542"/>
      <c r="J643" s="542"/>
      <c r="K643" s="542"/>
      <c r="L643" s="542"/>
      <c r="M643" s="544"/>
    </row>
    <row r="644" spans="1:13" ht="41.4">
      <c r="A644" s="57" t="s">
        <v>2</v>
      </c>
      <c r="B644" s="57" t="s">
        <v>3</v>
      </c>
      <c r="C644" s="57" t="s">
        <v>4</v>
      </c>
      <c r="D644" s="57" t="s">
        <v>5</v>
      </c>
      <c r="E644" s="57" t="s">
        <v>6</v>
      </c>
      <c r="F644" s="57" t="s">
        <v>7</v>
      </c>
      <c r="G644" s="394" t="s">
        <v>8</v>
      </c>
      <c r="H644" s="26" t="s">
        <v>9</v>
      </c>
      <c r="I644" s="26" t="s">
        <v>10</v>
      </c>
      <c r="J644" s="26" t="s">
        <v>11</v>
      </c>
      <c r="K644" s="128" t="s">
        <v>12</v>
      </c>
      <c r="L644" s="26" t="s">
        <v>13</v>
      </c>
      <c r="M644" s="27" t="s">
        <v>18</v>
      </c>
    </row>
    <row r="645" spans="1:13">
      <c r="A645" s="591">
        <v>1</v>
      </c>
      <c r="B645" s="592" t="s">
        <v>195</v>
      </c>
      <c r="C645" s="593" t="s">
        <v>14</v>
      </c>
      <c r="D645" s="594">
        <v>600</v>
      </c>
      <c r="E645" s="595">
        <v>12</v>
      </c>
      <c r="F645" s="162">
        <f t="shared" ref="F645:F651" si="238">CEILING(D645/E645,1)</f>
        <v>50</v>
      </c>
      <c r="G645" s="596"/>
      <c r="H645" s="66">
        <f t="shared" ref="H645" si="239">G645*K645+G645</f>
        <v>0</v>
      </c>
      <c r="I645" s="66">
        <f t="shared" ref="I645" si="240">ROUND(F645*G645,2)</f>
        <v>0</v>
      </c>
      <c r="J645" s="66">
        <f t="shared" ref="J645" si="241">ROUND(F645*H645,2)</f>
        <v>0</v>
      </c>
      <c r="K645" s="5"/>
      <c r="L645" s="597"/>
      <c r="M645" s="598"/>
    </row>
    <row r="646" spans="1:13">
      <c r="A646" s="591">
        <v>2</v>
      </c>
      <c r="B646" s="533" t="s">
        <v>196</v>
      </c>
      <c r="C646" s="527" t="s">
        <v>14</v>
      </c>
      <c r="D646" s="599">
        <v>420</v>
      </c>
      <c r="E646" s="19">
        <v>21</v>
      </c>
      <c r="F646" s="194">
        <f t="shared" si="238"/>
        <v>20</v>
      </c>
      <c r="G646" s="600"/>
      <c r="H646" s="66">
        <f t="shared" ref="H646:H651" si="242">G646*K646+G646</f>
        <v>0</v>
      </c>
      <c r="I646" s="66">
        <f t="shared" ref="I646:I651" si="243">ROUND(F646*G646,2)</f>
        <v>0</v>
      </c>
      <c r="J646" s="66">
        <f t="shared" ref="J646:J651" si="244">ROUND(F646*H646,2)</f>
        <v>0</v>
      </c>
      <c r="K646" s="5"/>
      <c r="L646" s="587"/>
      <c r="M646" s="598"/>
    </row>
    <row r="647" spans="1:13">
      <c r="A647" s="591">
        <v>3</v>
      </c>
      <c r="B647" s="533" t="s">
        <v>197</v>
      </c>
      <c r="C647" s="527" t="s">
        <v>14</v>
      </c>
      <c r="D647" s="599">
        <v>90</v>
      </c>
      <c r="E647" s="19">
        <v>1</v>
      </c>
      <c r="F647" s="184">
        <f t="shared" si="238"/>
        <v>90</v>
      </c>
      <c r="G647" s="600"/>
      <c r="H647" s="66">
        <f t="shared" si="242"/>
        <v>0</v>
      </c>
      <c r="I647" s="66">
        <f t="shared" si="243"/>
        <v>0</v>
      </c>
      <c r="J647" s="66">
        <f t="shared" si="244"/>
        <v>0</v>
      </c>
      <c r="K647" s="5"/>
      <c r="L647" s="587"/>
      <c r="M647" s="598"/>
    </row>
    <row r="648" spans="1:13">
      <c r="A648" s="591">
        <v>4</v>
      </c>
      <c r="B648" s="592" t="s">
        <v>198</v>
      </c>
      <c r="C648" s="593" t="s">
        <v>14</v>
      </c>
      <c r="D648" s="594">
        <v>30</v>
      </c>
      <c r="E648" s="595">
        <v>1</v>
      </c>
      <c r="F648" s="162">
        <f t="shared" si="238"/>
        <v>30</v>
      </c>
      <c r="G648" s="596"/>
      <c r="H648" s="66">
        <f t="shared" si="242"/>
        <v>0</v>
      </c>
      <c r="I648" s="66">
        <f t="shared" si="243"/>
        <v>0</v>
      </c>
      <c r="J648" s="66">
        <f t="shared" si="244"/>
        <v>0</v>
      </c>
      <c r="K648" s="5"/>
      <c r="L648" s="530"/>
      <c r="M648" s="598"/>
    </row>
    <row r="649" spans="1:13">
      <c r="A649" s="591">
        <v>5</v>
      </c>
      <c r="B649" s="592" t="s">
        <v>199</v>
      </c>
      <c r="C649" s="593" t="s">
        <v>14</v>
      </c>
      <c r="D649" s="594">
        <v>30</v>
      </c>
      <c r="E649" s="595">
        <v>1</v>
      </c>
      <c r="F649" s="162">
        <f t="shared" si="238"/>
        <v>30</v>
      </c>
      <c r="G649" s="596"/>
      <c r="H649" s="66">
        <f t="shared" si="242"/>
        <v>0</v>
      </c>
      <c r="I649" s="66">
        <f t="shared" si="243"/>
        <v>0</v>
      </c>
      <c r="J649" s="66">
        <f t="shared" si="244"/>
        <v>0</v>
      </c>
      <c r="K649" s="5"/>
      <c r="L649" s="530"/>
      <c r="M649" s="598"/>
    </row>
    <row r="650" spans="1:13">
      <c r="A650" s="591">
        <v>6</v>
      </c>
      <c r="B650" s="601" t="s">
        <v>200</v>
      </c>
      <c r="C650" s="564" t="s">
        <v>14</v>
      </c>
      <c r="D650" s="602">
        <v>20</v>
      </c>
      <c r="E650" s="565">
        <v>1</v>
      </c>
      <c r="F650" s="64">
        <f t="shared" si="238"/>
        <v>20</v>
      </c>
      <c r="G650" s="603"/>
      <c r="H650" s="66">
        <f t="shared" si="242"/>
        <v>0</v>
      </c>
      <c r="I650" s="66">
        <f t="shared" si="243"/>
        <v>0</v>
      </c>
      <c r="J650" s="66">
        <f t="shared" si="244"/>
        <v>0</v>
      </c>
      <c r="K650" s="5"/>
      <c r="L650" s="530"/>
      <c r="M650" s="598"/>
    </row>
    <row r="651" spans="1:13">
      <c r="A651" s="591">
        <v>7</v>
      </c>
      <c r="B651" s="601" t="s">
        <v>201</v>
      </c>
      <c r="C651" s="564" t="s">
        <v>14</v>
      </c>
      <c r="D651" s="565">
        <v>230</v>
      </c>
      <c r="E651" s="565">
        <v>10</v>
      </c>
      <c r="F651" s="64">
        <f t="shared" si="238"/>
        <v>23</v>
      </c>
      <c r="G651" s="603"/>
      <c r="H651" s="66">
        <f t="shared" si="242"/>
        <v>0</v>
      </c>
      <c r="I651" s="66">
        <f t="shared" si="243"/>
        <v>0</v>
      </c>
      <c r="J651" s="66">
        <f t="shared" si="244"/>
        <v>0</v>
      </c>
      <c r="K651" s="5"/>
      <c r="L651" s="530"/>
      <c r="M651" s="598"/>
    </row>
    <row r="652" spans="1:13">
      <c r="A652" s="567" t="s">
        <v>16</v>
      </c>
      <c r="B652" s="568"/>
      <c r="C652" s="568"/>
      <c r="D652" s="568"/>
      <c r="E652" s="568"/>
      <c r="F652" s="568"/>
      <c r="G652" s="604"/>
      <c r="H652" s="605"/>
      <c r="I652" s="10">
        <f>SUM(I645:I651)</f>
        <v>0</v>
      </c>
      <c r="J652" s="10">
        <f>SUM(J645:J651)</f>
        <v>0</v>
      </c>
      <c r="K652" s="542"/>
      <c r="L652" s="542"/>
      <c r="M652" s="544"/>
    </row>
    <row r="653" spans="1:13">
      <c r="A653" s="542"/>
      <c r="B653" s="542"/>
      <c r="C653" s="542"/>
      <c r="D653" s="542"/>
      <c r="E653" s="542"/>
      <c r="F653" s="542"/>
      <c r="G653" s="543"/>
      <c r="H653" s="542"/>
      <c r="I653" s="244" t="s">
        <v>17</v>
      </c>
      <c r="J653" s="89">
        <f>J652-I652</f>
        <v>0</v>
      </c>
      <c r="K653" s="542"/>
      <c r="L653" s="542"/>
      <c r="M653" s="544"/>
    </row>
    <row r="654" spans="1:13">
      <c r="A654" s="542"/>
      <c r="B654" s="542"/>
      <c r="C654" s="542"/>
      <c r="D654" s="542"/>
      <c r="E654" s="542"/>
      <c r="F654" s="542"/>
      <c r="G654" s="543"/>
      <c r="H654" s="542"/>
      <c r="I654" s="562"/>
      <c r="J654" s="91"/>
      <c r="K654" s="542"/>
      <c r="L654" s="542"/>
      <c r="M654" s="544"/>
    </row>
    <row r="655" spans="1:13">
      <c r="A655" s="542"/>
      <c r="B655" s="542"/>
      <c r="C655" s="542"/>
      <c r="D655" s="542"/>
      <c r="E655" s="542"/>
      <c r="F655" s="542"/>
      <c r="G655" s="543"/>
      <c r="H655" s="542"/>
      <c r="I655" s="562"/>
      <c r="J655" s="91"/>
      <c r="K655" s="542"/>
      <c r="L655" s="542"/>
      <c r="M655" s="544"/>
    </row>
    <row r="656" spans="1:13">
      <c r="A656" s="542"/>
      <c r="B656" s="542"/>
      <c r="C656" s="542"/>
      <c r="D656" s="542"/>
      <c r="E656" s="542"/>
      <c r="F656" s="542"/>
      <c r="G656" s="543"/>
      <c r="H656" s="542"/>
      <c r="I656" s="562"/>
      <c r="J656" s="91"/>
      <c r="K656" s="542"/>
      <c r="L656" s="542"/>
      <c r="M656" s="544"/>
    </row>
    <row r="657" spans="1:13">
      <c r="A657" s="543"/>
      <c r="B657" s="138" t="s">
        <v>118</v>
      </c>
      <c r="C657" s="543"/>
      <c r="D657" s="542"/>
      <c r="E657" s="542"/>
      <c r="F657" s="542"/>
      <c r="G657" s="543"/>
      <c r="H657" s="542"/>
      <c r="I657" s="542"/>
      <c r="J657" s="542"/>
      <c r="K657" s="542"/>
      <c r="L657" s="542"/>
      <c r="M657" s="544"/>
    </row>
    <row r="658" spans="1:13">
      <c r="A658" s="543"/>
      <c r="B658" s="138" t="s">
        <v>31</v>
      </c>
      <c r="C658" s="543"/>
      <c r="D658" s="542"/>
      <c r="E658" s="542"/>
      <c r="F658" s="542"/>
      <c r="G658" s="543"/>
      <c r="H658" s="542"/>
      <c r="I658" s="542"/>
      <c r="J658" s="542"/>
      <c r="K658" s="542"/>
      <c r="L658" s="542"/>
      <c r="M658" s="544"/>
    </row>
    <row r="659" spans="1:13">
      <c r="A659" s="543"/>
      <c r="B659" s="138" t="s">
        <v>32</v>
      </c>
      <c r="C659" s="543"/>
      <c r="D659" s="542"/>
      <c r="E659" s="542"/>
      <c r="F659" s="542"/>
      <c r="G659" s="543"/>
      <c r="H659" s="542"/>
      <c r="I659" s="542"/>
      <c r="J659" s="542"/>
      <c r="K659" s="542"/>
      <c r="L659" s="542"/>
      <c r="M659" s="544"/>
    </row>
    <row r="660" spans="1:13" ht="41.4">
      <c r="A660" s="57" t="s">
        <v>2</v>
      </c>
      <c r="B660" s="57" t="s">
        <v>3</v>
      </c>
      <c r="C660" s="57" t="s">
        <v>4</v>
      </c>
      <c r="D660" s="57" t="s">
        <v>5</v>
      </c>
      <c r="E660" s="57" t="s">
        <v>6</v>
      </c>
      <c r="F660" s="57" t="s">
        <v>7</v>
      </c>
      <c r="G660" s="394" t="s">
        <v>8</v>
      </c>
      <c r="H660" s="26" t="s">
        <v>9</v>
      </c>
      <c r="I660" s="26" t="s">
        <v>10</v>
      </c>
      <c r="J660" s="26" t="s">
        <v>11</v>
      </c>
      <c r="K660" s="128" t="s">
        <v>12</v>
      </c>
      <c r="L660" s="26" t="s">
        <v>13</v>
      </c>
      <c r="M660" s="27" t="s">
        <v>18</v>
      </c>
    </row>
    <row r="661" spans="1:13">
      <c r="A661" s="563">
        <v>1</v>
      </c>
      <c r="B661" s="548" t="s">
        <v>202</v>
      </c>
      <c r="C661" s="564" t="s">
        <v>14</v>
      </c>
      <c r="D661" s="565">
        <v>1500</v>
      </c>
      <c r="E661" s="565">
        <v>100</v>
      </c>
      <c r="F661" s="64">
        <f>CEILING(D661/E661,1)</f>
        <v>15</v>
      </c>
      <c r="G661" s="606"/>
      <c r="H661" s="66">
        <f t="shared" ref="H661" si="245">G661*K661+G661</f>
        <v>0</v>
      </c>
      <c r="I661" s="66">
        <f t="shared" ref="I661" si="246">ROUND(F661*G661,2)</f>
        <v>0</v>
      </c>
      <c r="J661" s="66">
        <f t="shared" ref="J661" si="247">ROUND(F661*H661,2)</f>
        <v>0</v>
      </c>
      <c r="K661" s="607"/>
      <c r="L661" s="553"/>
      <c r="M661" s="581"/>
    </row>
    <row r="662" spans="1:13" ht="27.6">
      <c r="A662" s="563">
        <v>2</v>
      </c>
      <c r="B662" s="548" t="s">
        <v>203</v>
      </c>
      <c r="C662" s="564" t="s">
        <v>14</v>
      </c>
      <c r="D662" s="565">
        <v>2400</v>
      </c>
      <c r="E662" s="565">
        <v>300</v>
      </c>
      <c r="F662" s="64">
        <f>CEILING(D662/E662,1)</f>
        <v>8</v>
      </c>
      <c r="G662" s="608"/>
      <c r="H662" s="66">
        <f t="shared" ref="H662:H663" si="248">G662*K662+G662</f>
        <v>0</v>
      </c>
      <c r="I662" s="66">
        <f t="shared" ref="I662:I663" si="249">ROUND(F662*G662,2)</f>
        <v>0</v>
      </c>
      <c r="J662" s="66">
        <f t="shared" ref="J662:J663" si="250">ROUND(F662*H662,2)</f>
        <v>0</v>
      </c>
      <c r="K662" s="607"/>
      <c r="L662" s="553"/>
      <c r="M662" s="581"/>
    </row>
    <row r="663" spans="1:13" ht="27.6">
      <c r="A663" s="563">
        <v>3</v>
      </c>
      <c r="B663" s="548" t="s">
        <v>204</v>
      </c>
      <c r="C663" s="564" t="s">
        <v>14</v>
      </c>
      <c r="D663" s="565">
        <v>10000</v>
      </c>
      <c r="E663" s="565">
        <v>200</v>
      </c>
      <c r="F663" s="64">
        <f>CEILING(D663/E663,1)</f>
        <v>50</v>
      </c>
      <c r="G663" s="608"/>
      <c r="H663" s="66">
        <f t="shared" si="248"/>
        <v>0</v>
      </c>
      <c r="I663" s="66">
        <f t="shared" si="249"/>
        <v>0</v>
      </c>
      <c r="J663" s="66">
        <f t="shared" si="250"/>
        <v>0</v>
      </c>
      <c r="K663" s="607"/>
      <c r="L663" s="553"/>
      <c r="M663" s="581"/>
    </row>
    <row r="664" spans="1:13">
      <c r="A664" s="567" t="s">
        <v>16</v>
      </c>
      <c r="B664" s="568"/>
      <c r="C664" s="568"/>
      <c r="D664" s="568"/>
      <c r="E664" s="568"/>
      <c r="F664" s="568"/>
      <c r="G664" s="604"/>
      <c r="H664" s="605"/>
      <c r="I664" s="10">
        <f>SUM(I661:I663)</f>
        <v>0</v>
      </c>
      <c r="J664" s="10">
        <f>SUM(J661:J663)</f>
        <v>0</v>
      </c>
      <c r="K664" s="542"/>
      <c r="L664" s="542"/>
      <c r="M664" s="544"/>
    </row>
    <row r="665" spans="1:13">
      <c r="A665" s="542"/>
      <c r="B665" s="542"/>
      <c r="C665" s="542"/>
      <c r="D665" s="542"/>
      <c r="E665" s="542"/>
      <c r="F665" s="542"/>
      <c r="G665" s="543"/>
      <c r="H665" s="542"/>
      <c r="I665" s="244" t="s">
        <v>17</v>
      </c>
      <c r="J665" s="89">
        <f>J664-I664</f>
        <v>0</v>
      </c>
      <c r="K665" s="542"/>
      <c r="L665" s="542"/>
      <c r="M665" s="544"/>
    </row>
    <row r="666" spans="1:13">
      <c r="A666" s="542"/>
      <c r="B666" s="542"/>
      <c r="C666" s="542"/>
      <c r="D666" s="542"/>
      <c r="E666" s="542"/>
      <c r="F666" s="542"/>
      <c r="G666" s="543"/>
      <c r="H666" s="542"/>
      <c r="I666" s="562"/>
      <c r="J666" s="91"/>
      <c r="K666" s="542"/>
      <c r="L666" s="542"/>
      <c r="M666" s="544"/>
    </row>
    <row r="667" spans="1:13">
      <c r="A667" s="542"/>
      <c r="B667" s="542"/>
      <c r="C667" s="542"/>
      <c r="D667" s="542"/>
      <c r="E667" s="542"/>
      <c r="F667" s="542"/>
      <c r="G667" s="543"/>
      <c r="H667" s="542"/>
      <c r="I667" s="562"/>
      <c r="J667" s="91"/>
      <c r="K667" s="542"/>
      <c r="L667" s="542"/>
      <c r="M667" s="544"/>
    </row>
    <row r="669" spans="1:13">
      <c r="B669" s="609" t="s">
        <v>121</v>
      </c>
    </row>
    <row r="670" spans="1:13">
      <c r="B670" s="138" t="s">
        <v>205</v>
      </c>
    </row>
    <row r="671" spans="1:13">
      <c r="B671" s="138" t="s">
        <v>144</v>
      </c>
    </row>
    <row r="672" spans="1:13" ht="41.4">
      <c r="A672" s="57" t="s">
        <v>2</v>
      </c>
      <c r="B672" s="57" t="s">
        <v>3</v>
      </c>
      <c r="C672" s="57" t="s">
        <v>4</v>
      </c>
      <c r="D672" s="57" t="s">
        <v>5</v>
      </c>
      <c r="E672" s="57" t="s">
        <v>6</v>
      </c>
      <c r="F672" s="57" t="s">
        <v>7</v>
      </c>
      <c r="G672" s="219" t="s">
        <v>8</v>
      </c>
      <c r="H672" s="57" t="s">
        <v>9</v>
      </c>
      <c r="I672" s="57" t="s">
        <v>10</v>
      </c>
      <c r="J672" s="524" t="s">
        <v>11</v>
      </c>
      <c r="K672" s="524" t="s">
        <v>12</v>
      </c>
      <c r="L672" s="26" t="s">
        <v>13</v>
      </c>
      <c r="M672" s="27" t="s">
        <v>18</v>
      </c>
    </row>
    <row r="673" spans="1:13">
      <c r="A673" s="610">
        <v>1</v>
      </c>
      <c r="B673" s="611" t="s">
        <v>287</v>
      </c>
      <c r="C673" s="612" t="s">
        <v>14</v>
      </c>
      <c r="D673" s="612">
        <v>360</v>
      </c>
      <c r="E673" s="613">
        <v>2</v>
      </c>
      <c r="F673" s="64">
        <f>CEILING(D673/E673,1)</f>
        <v>180</v>
      </c>
      <c r="G673" s="614"/>
      <c r="H673" s="36">
        <f t="shared" ref="H673" si="251">G673*K673+G673</f>
        <v>0</v>
      </c>
      <c r="I673" s="36">
        <f t="shared" ref="I673" si="252">ROUND(F673*G673,2)</f>
        <v>0</v>
      </c>
      <c r="J673" s="36">
        <f t="shared" ref="J673" si="253">ROUND(F673*H673,2)</f>
        <v>0</v>
      </c>
      <c r="K673" s="40"/>
      <c r="L673" s="615"/>
      <c r="M673" s="616"/>
    </row>
    <row r="674" spans="1:13">
      <c r="A674" s="617"/>
      <c r="B674" s="628"/>
      <c r="C674" s="629"/>
      <c r="D674" s="629"/>
      <c r="E674" s="629"/>
      <c r="F674" s="629"/>
      <c r="G674" s="629"/>
      <c r="H674" s="630"/>
      <c r="I674" s="4">
        <f>SUM(I673)</f>
        <v>0</v>
      </c>
      <c r="J674" s="4">
        <f>SUM(J673)</f>
        <v>0</v>
      </c>
      <c r="K674" s="6"/>
      <c r="L674" s="618"/>
      <c r="M674" s="619"/>
    </row>
    <row r="675" spans="1:13">
      <c r="I675" s="244" t="s">
        <v>206</v>
      </c>
      <c r="J675" s="89">
        <f>J674-I674</f>
        <v>0</v>
      </c>
      <c r="M675" s="544"/>
    </row>
    <row r="676" spans="1:13">
      <c r="I676" s="562"/>
      <c r="J676" s="91"/>
      <c r="M676" s="544"/>
    </row>
    <row r="677" spans="1:13">
      <c r="I677" s="562"/>
      <c r="J677" s="91"/>
      <c r="M677" s="544"/>
    </row>
    <row r="678" spans="1:13">
      <c r="M678" s="544"/>
    </row>
    <row r="679" spans="1:13">
      <c r="A679" s="540"/>
      <c r="B679" s="138" t="s">
        <v>123</v>
      </c>
      <c r="C679" s="541"/>
      <c r="D679" s="542"/>
      <c r="E679" s="542"/>
      <c r="F679" s="542"/>
      <c r="G679" s="543"/>
      <c r="H679" s="542"/>
      <c r="I679" s="542"/>
      <c r="J679" s="542"/>
      <c r="K679" s="542"/>
      <c r="L679" s="542"/>
      <c r="M679" s="544"/>
    </row>
    <row r="680" spans="1:13">
      <c r="A680" s="540"/>
      <c r="B680" s="138" t="s">
        <v>31</v>
      </c>
      <c r="C680" s="545"/>
      <c r="D680" s="542"/>
      <c r="E680" s="542"/>
      <c r="F680" s="542"/>
      <c r="G680" s="543"/>
      <c r="H680" s="542"/>
      <c r="I680" s="542"/>
      <c r="J680" s="542"/>
      <c r="K680" s="542"/>
      <c r="L680" s="542"/>
      <c r="M680" s="544"/>
    </row>
    <row r="681" spans="1:13">
      <c r="A681" s="540"/>
      <c r="B681" s="138" t="s">
        <v>32</v>
      </c>
      <c r="C681" s="545"/>
      <c r="D681" s="542"/>
      <c r="E681" s="542"/>
      <c r="F681" s="542"/>
      <c r="G681" s="543"/>
      <c r="H681" s="542"/>
      <c r="I681" s="542"/>
      <c r="J681" s="542"/>
      <c r="K681" s="542"/>
      <c r="L681" s="542"/>
      <c r="M681" s="544"/>
    </row>
    <row r="682" spans="1:13" ht="41.4">
      <c r="A682" s="57" t="s">
        <v>2</v>
      </c>
      <c r="B682" s="57" t="s">
        <v>3</v>
      </c>
      <c r="C682" s="57" t="s">
        <v>4</v>
      </c>
      <c r="D682" s="57" t="s">
        <v>5</v>
      </c>
      <c r="E682" s="57" t="s">
        <v>6</v>
      </c>
      <c r="F682" s="57" t="s">
        <v>7</v>
      </c>
      <c r="G682" s="219" t="s">
        <v>8</v>
      </c>
      <c r="H682" s="656" t="s">
        <v>9</v>
      </c>
      <c r="I682" s="656" t="s">
        <v>10</v>
      </c>
      <c r="J682" s="656" t="s">
        <v>11</v>
      </c>
      <c r="K682" s="524" t="s">
        <v>12</v>
      </c>
      <c r="L682" s="26" t="s">
        <v>13</v>
      </c>
      <c r="M682" s="27" t="s">
        <v>18</v>
      </c>
    </row>
    <row r="683" spans="1:13">
      <c r="A683" s="563">
        <v>1</v>
      </c>
      <c r="B683" s="548" t="s">
        <v>207</v>
      </c>
      <c r="C683" s="564" t="s">
        <v>14</v>
      </c>
      <c r="D683" s="565">
        <v>2200</v>
      </c>
      <c r="E683" s="565">
        <v>1</v>
      </c>
      <c r="F683" s="64">
        <f t="shared" ref="F683:F689" si="254">CEILING(D683/E683,1)</f>
        <v>2200</v>
      </c>
      <c r="G683" s="603"/>
      <c r="H683" s="66">
        <f t="shared" ref="H683" si="255">G683*K683+G683</f>
        <v>0</v>
      </c>
      <c r="I683" s="66">
        <f t="shared" ref="I683" si="256">ROUND(F683*G683,2)</f>
        <v>0</v>
      </c>
      <c r="J683" s="66">
        <f t="shared" ref="J683" si="257">ROUND(F683*H683,2)</f>
        <v>0</v>
      </c>
      <c r="K683" s="607"/>
      <c r="L683" s="620"/>
      <c r="M683" s="598"/>
    </row>
    <row r="684" spans="1:13">
      <c r="A684" s="563">
        <v>2</v>
      </c>
      <c r="B684" s="548" t="s">
        <v>208</v>
      </c>
      <c r="C684" s="564" t="s">
        <v>14</v>
      </c>
      <c r="D684" s="565">
        <v>2600</v>
      </c>
      <c r="E684" s="565">
        <v>1</v>
      </c>
      <c r="F684" s="64">
        <f t="shared" si="254"/>
        <v>2600</v>
      </c>
      <c r="G684" s="603"/>
      <c r="H684" s="66">
        <f t="shared" ref="H684:H689" si="258">G684*K684+G684</f>
        <v>0</v>
      </c>
      <c r="I684" s="66">
        <f t="shared" ref="I684:I689" si="259">ROUND(F684*G684,2)</f>
        <v>0</v>
      </c>
      <c r="J684" s="66">
        <f t="shared" ref="J684:J689" si="260">ROUND(F684*H684,2)</f>
        <v>0</v>
      </c>
      <c r="K684" s="607"/>
      <c r="L684" s="620"/>
      <c r="M684" s="598"/>
    </row>
    <row r="685" spans="1:13">
      <c r="A685" s="563">
        <v>3</v>
      </c>
      <c r="B685" s="548" t="s">
        <v>209</v>
      </c>
      <c r="C685" s="564" t="s">
        <v>14</v>
      </c>
      <c r="D685" s="565">
        <v>1200</v>
      </c>
      <c r="E685" s="565">
        <v>1</v>
      </c>
      <c r="F685" s="64">
        <f t="shared" si="254"/>
        <v>1200</v>
      </c>
      <c r="G685" s="603"/>
      <c r="H685" s="66">
        <f t="shared" si="258"/>
        <v>0</v>
      </c>
      <c r="I685" s="66">
        <f t="shared" si="259"/>
        <v>0</v>
      </c>
      <c r="J685" s="66">
        <f t="shared" si="260"/>
        <v>0</v>
      </c>
      <c r="K685" s="607"/>
      <c r="L685" s="620"/>
      <c r="M685" s="598"/>
    </row>
    <row r="686" spans="1:13">
      <c r="A686" s="563">
        <v>4</v>
      </c>
      <c r="B686" s="548" t="s">
        <v>210</v>
      </c>
      <c r="C686" s="564" t="s">
        <v>14</v>
      </c>
      <c r="D686" s="565">
        <v>3300</v>
      </c>
      <c r="E686" s="565">
        <v>1</v>
      </c>
      <c r="F686" s="64">
        <f t="shared" si="254"/>
        <v>3300</v>
      </c>
      <c r="G686" s="603"/>
      <c r="H686" s="66">
        <f t="shared" si="258"/>
        <v>0</v>
      </c>
      <c r="I686" s="66">
        <f t="shared" si="259"/>
        <v>0</v>
      </c>
      <c r="J686" s="66">
        <f t="shared" si="260"/>
        <v>0</v>
      </c>
      <c r="K686" s="607"/>
      <c r="L686" s="620"/>
      <c r="M686" s="598"/>
    </row>
    <row r="687" spans="1:13">
      <c r="A687" s="563">
        <v>5</v>
      </c>
      <c r="B687" s="548" t="s">
        <v>211</v>
      </c>
      <c r="C687" s="564" t="s">
        <v>14</v>
      </c>
      <c r="D687" s="565">
        <v>5</v>
      </c>
      <c r="E687" s="565">
        <v>1</v>
      </c>
      <c r="F687" s="64">
        <f t="shared" si="254"/>
        <v>5</v>
      </c>
      <c r="G687" s="603"/>
      <c r="H687" s="66">
        <f t="shared" si="258"/>
        <v>0</v>
      </c>
      <c r="I687" s="66">
        <f t="shared" si="259"/>
        <v>0</v>
      </c>
      <c r="J687" s="66">
        <f t="shared" si="260"/>
        <v>0</v>
      </c>
      <c r="K687" s="607"/>
      <c r="L687" s="620"/>
      <c r="M687" s="598"/>
    </row>
    <row r="688" spans="1:13">
      <c r="A688" s="563">
        <v>6</v>
      </c>
      <c r="B688" s="548" t="s">
        <v>212</v>
      </c>
      <c r="C688" s="564" t="s">
        <v>14</v>
      </c>
      <c r="D688" s="565">
        <v>5</v>
      </c>
      <c r="E688" s="565">
        <v>1</v>
      </c>
      <c r="F688" s="64">
        <f t="shared" si="254"/>
        <v>5</v>
      </c>
      <c r="G688" s="603"/>
      <c r="H688" s="66">
        <f t="shared" si="258"/>
        <v>0</v>
      </c>
      <c r="I688" s="66">
        <f t="shared" si="259"/>
        <v>0</v>
      </c>
      <c r="J688" s="66">
        <f t="shared" si="260"/>
        <v>0</v>
      </c>
      <c r="K688" s="607"/>
      <c r="L688" s="620"/>
      <c r="M688" s="598"/>
    </row>
    <row r="689" spans="1:13">
      <c r="A689" s="563">
        <v>7</v>
      </c>
      <c r="B689" s="548" t="s">
        <v>213</v>
      </c>
      <c r="C689" s="564" t="s">
        <v>14</v>
      </c>
      <c r="D689" s="565">
        <v>3000</v>
      </c>
      <c r="E689" s="565">
        <v>1</v>
      </c>
      <c r="F689" s="64">
        <f t="shared" si="254"/>
        <v>3000</v>
      </c>
      <c r="G689" s="603"/>
      <c r="H689" s="66">
        <f t="shared" si="258"/>
        <v>0</v>
      </c>
      <c r="I689" s="66">
        <f t="shared" si="259"/>
        <v>0</v>
      </c>
      <c r="J689" s="66">
        <f t="shared" si="260"/>
        <v>0</v>
      </c>
      <c r="K689" s="607"/>
      <c r="L689" s="620"/>
      <c r="M689" s="598"/>
    </row>
    <row r="690" spans="1:13">
      <c r="A690" s="567" t="s">
        <v>16</v>
      </c>
      <c r="B690" s="568"/>
      <c r="C690" s="568"/>
      <c r="D690" s="568"/>
      <c r="E690" s="568"/>
      <c r="F690" s="568"/>
      <c r="G690" s="604"/>
      <c r="H690" s="605"/>
      <c r="I690" s="10">
        <f>SUM(I683:I689)</f>
        <v>0</v>
      </c>
      <c r="J690" s="10">
        <f>SUM(J683:J689)</f>
        <v>0</v>
      </c>
      <c r="K690" s="542"/>
      <c r="L690" s="621"/>
      <c r="M690" s="544"/>
    </row>
    <row r="691" spans="1:13">
      <c r="A691" s="542"/>
      <c r="B691" s="542"/>
      <c r="C691" s="542"/>
      <c r="D691" s="542"/>
      <c r="E691" s="542"/>
      <c r="F691" s="542"/>
      <c r="G691" s="543"/>
      <c r="H691" s="542"/>
      <c r="I691" s="244" t="s">
        <v>17</v>
      </c>
      <c r="J691" s="89">
        <f>J690-I690</f>
        <v>0</v>
      </c>
      <c r="K691" s="542"/>
      <c r="L691" s="542"/>
      <c r="M691" s="544"/>
    </row>
    <row r="692" spans="1:13">
      <c r="M692" s="544"/>
    </row>
    <row r="693" spans="1:13">
      <c r="M693" s="544"/>
    </row>
    <row r="694" spans="1:13">
      <c r="M694" s="544"/>
    </row>
    <row r="695" spans="1:13">
      <c r="M695" s="544"/>
    </row>
    <row r="696" spans="1:13" ht="15.6">
      <c r="B696" s="622" t="s">
        <v>250</v>
      </c>
    </row>
    <row r="697" spans="1:13" ht="15.6">
      <c r="B697" s="623" t="s">
        <v>251</v>
      </c>
    </row>
    <row r="698" spans="1:13" ht="15.6">
      <c r="B698" s="623" t="s">
        <v>252</v>
      </c>
    </row>
  </sheetData>
  <mergeCells count="42">
    <mergeCell ref="D401:E401"/>
    <mergeCell ref="D402:E402"/>
    <mergeCell ref="D403:E403"/>
    <mergeCell ref="D404:E404"/>
    <mergeCell ref="D533:E533"/>
    <mergeCell ref="D530:E530"/>
    <mergeCell ref="D509:E509"/>
    <mergeCell ref="D510:E510"/>
    <mergeCell ref="D511:E511"/>
    <mergeCell ref="D531:E531"/>
    <mergeCell ref="D45:E45"/>
    <mergeCell ref="A119:H119"/>
    <mergeCell ref="A152:H152"/>
    <mergeCell ref="D42:E42"/>
    <mergeCell ref="D43:E43"/>
    <mergeCell ref="D44:E44"/>
    <mergeCell ref="A314:H314"/>
    <mergeCell ref="D356:E356"/>
    <mergeCell ref="D261:E261"/>
    <mergeCell ref="D262:E262"/>
    <mergeCell ref="D259:E259"/>
    <mergeCell ref="D260:E260"/>
    <mergeCell ref="D334:E334"/>
    <mergeCell ref="D335:E335"/>
    <mergeCell ref="D336:E336"/>
    <mergeCell ref="D337:E337"/>
    <mergeCell ref="A579:H579"/>
    <mergeCell ref="B581:H581"/>
    <mergeCell ref="B674:H674"/>
    <mergeCell ref="B582:H582"/>
    <mergeCell ref="D357:E357"/>
    <mergeCell ref="D358:E358"/>
    <mergeCell ref="D359:E359"/>
    <mergeCell ref="D470:E470"/>
    <mergeCell ref="D508:E508"/>
    <mergeCell ref="A367:H367"/>
    <mergeCell ref="A397:H397"/>
    <mergeCell ref="A436:H436"/>
    <mergeCell ref="D471:E471"/>
    <mergeCell ref="D472:E472"/>
    <mergeCell ref="D473:E473"/>
    <mergeCell ref="D532:E532"/>
  </mergeCells>
  <conditionalFormatting sqref="E573:E576 A580:H580 I580:I583 A581:B583 K573:K583 A573:A579 H614:J622 F632:F635 H632:J635">
    <cfRule type="expression" dxfId="106" priority="187" stopIfTrue="1">
      <formula>ISERROR(A573)</formula>
    </cfRule>
  </conditionalFormatting>
  <conditionalFormatting sqref="B573:D575 D576 C576:C577">
    <cfRule type="expression" dxfId="105" priority="78">
      <formula>ISERROR(B573)</formula>
    </cfRule>
  </conditionalFormatting>
  <conditionalFormatting sqref="F53 F63">
    <cfRule type="expression" dxfId="104" priority="208" stopIfTrue="1">
      <formula>ISERROR(F53)</formula>
    </cfRule>
  </conditionalFormatting>
  <conditionalFormatting sqref="F26">
    <cfRule type="expression" dxfId="103" priority="209" stopIfTrue="1">
      <formula>ISERROR(F26)</formula>
    </cfRule>
  </conditionalFormatting>
  <conditionalFormatting sqref="F36:F37">
    <cfRule type="expression" dxfId="102" priority="181" stopIfTrue="1">
      <formula>ISERROR(F36)</formula>
    </cfRule>
  </conditionalFormatting>
  <conditionalFormatting sqref="F161">
    <cfRule type="expression" dxfId="101" priority="196" stopIfTrue="1">
      <formula>ISERROR(F161)</formula>
    </cfRule>
  </conditionalFormatting>
  <conditionalFormatting sqref="F73">
    <cfRule type="expression" dxfId="100" priority="206" stopIfTrue="1">
      <formula>ISERROR(F73)</formula>
    </cfRule>
  </conditionalFormatting>
  <conditionalFormatting sqref="F83:F86">
    <cfRule type="expression" dxfId="99" priority="205" stopIfTrue="1">
      <formula>ISERROR(F83)</formula>
    </cfRule>
  </conditionalFormatting>
  <conditionalFormatting sqref="F222:F223">
    <cfRule type="expression" dxfId="98" priority="191" stopIfTrue="1">
      <formula>ISERROR(F222)</formula>
    </cfRule>
  </conditionalFormatting>
  <conditionalFormatting sqref="F106:F107">
    <cfRule type="expression" dxfId="97" priority="201" stopIfTrue="1">
      <formula>ISERROR(F106)</formula>
    </cfRule>
  </conditionalFormatting>
  <conditionalFormatting sqref="F128">
    <cfRule type="expression" dxfId="96" priority="200" stopIfTrue="1">
      <formula>ISERROR(F128)</formula>
    </cfRule>
  </conditionalFormatting>
  <conditionalFormatting sqref="F139:F141">
    <cfRule type="expression" dxfId="95" priority="199" stopIfTrue="1">
      <formula>ISERROR(F139)</formula>
    </cfRule>
  </conditionalFormatting>
  <conditionalFormatting sqref="F151">
    <cfRule type="expression" dxfId="94" priority="198" stopIfTrue="1">
      <formula>ISERROR(F151)</formula>
    </cfRule>
  </conditionalFormatting>
  <conditionalFormatting sqref="F171:F178">
    <cfRule type="expression" dxfId="93" priority="195" stopIfTrue="1">
      <formula>ISERROR(F171)</formula>
    </cfRule>
  </conditionalFormatting>
  <conditionalFormatting sqref="F188:F190">
    <cfRule type="expression" dxfId="92" priority="194" stopIfTrue="1">
      <formula>ISERROR(F188)</formula>
    </cfRule>
  </conditionalFormatting>
  <conditionalFormatting sqref="F200:F201 H202">
    <cfRule type="expression" dxfId="91" priority="193" stopIfTrue="1">
      <formula>ISERROR(F200)</formula>
    </cfRule>
  </conditionalFormatting>
  <conditionalFormatting sqref="F211:F212">
    <cfRule type="expression" dxfId="90" priority="80" stopIfTrue="1">
      <formula>ISERROR(F211)</formula>
    </cfRule>
  </conditionalFormatting>
  <conditionalFormatting sqref="F279">
    <cfRule type="expression" dxfId="89" priority="179" stopIfTrue="1">
      <formula>ISERROR(F279)</formula>
    </cfRule>
  </conditionalFormatting>
  <conditionalFormatting sqref="F289:F290">
    <cfRule type="expression" dxfId="88" priority="177" stopIfTrue="1">
      <formula>ISERROR(F289)</formula>
    </cfRule>
  </conditionalFormatting>
  <conditionalFormatting sqref="F300:F303">
    <cfRule type="expression" dxfId="87" priority="176" stopIfTrue="1">
      <formula>ISERROR(F300)</formula>
    </cfRule>
  </conditionalFormatting>
  <conditionalFormatting sqref="F313">
    <cfRule type="expression" dxfId="86" priority="174" stopIfTrue="1">
      <formula>ISERROR(F313)</formula>
    </cfRule>
  </conditionalFormatting>
  <conditionalFormatting sqref="F323:F329">
    <cfRule type="expression" dxfId="85" priority="180" stopIfTrue="1">
      <formula>ISERROR(F323)</formula>
    </cfRule>
  </conditionalFormatting>
  <conditionalFormatting sqref="F344:F351">
    <cfRule type="expression" dxfId="84" priority="173" stopIfTrue="1">
      <formula>ISERROR(F344)</formula>
    </cfRule>
  </conditionalFormatting>
  <conditionalFormatting sqref="F366">
    <cfRule type="expression" dxfId="83" priority="172" stopIfTrue="1">
      <formula>ISERROR(F366)</formula>
    </cfRule>
  </conditionalFormatting>
  <conditionalFormatting sqref="F376:F377">
    <cfRule type="expression" dxfId="82" priority="170" stopIfTrue="1">
      <formula>ISERROR(F376)</formula>
    </cfRule>
  </conditionalFormatting>
  <conditionalFormatting sqref="F387">
    <cfRule type="expression" dxfId="81" priority="169" stopIfTrue="1">
      <formula>ISERROR(F387)</formula>
    </cfRule>
  </conditionalFormatting>
  <conditionalFormatting sqref="F423:F425">
    <cfRule type="expression" dxfId="80" priority="166" stopIfTrue="1">
      <formula>ISERROR(F423)</formula>
    </cfRule>
  </conditionalFormatting>
  <conditionalFormatting sqref="F445">
    <cfRule type="expression" dxfId="79" priority="165" stopIfTrue="1">
      <formula>ISERROR(F445)</formula>
    </cfRule>
  </conditionalFormatting>
  <conditionalFormatting sqref="F455">
    <cfRule type="expression" dxfId="78" priority="83" stopIfTrue="1">
      <formula>ISERROR(F455)</formula>
    </cfRule>
  </conditionalFormatting>
  <conditionalFormatting sqref="F480">
    <cfRule type="expression" dxfId="77" priority="188" stopIfTrue="1">
      <formula>ISERROR(F480)</formula>
    </cfRule>
  </conditionalFormatting>
  <conditionalFormatting sqref="F563:F564">
    <cfRule type="expression" dxfId="76" priority="81" stopIfTrue="1">
      <formula>ISERROR(F563)</formula>
    </cfRule>
  </conditionalFormatting>
  <conditionalFormatting sqref="F573:F578">
    <cfRule type="expression" dxfId="75" priority="185" stopIfTrue="1">
      <formula>ISERROR(F573)</formula>
    </cfRule>
  </conditionalFormatting>
  <conditionalFormatting sqref="F588:F594">
    <cfRule type="expression" dxfId="74" priority="164" stopIfTrue="1">
      <formula>ISERROR(F588)</formula>
    </cfRule>
  </conditionalFormatting>
  <conditionalFormatting sqref="F604">
    <cfRule type="expression" dxfId="73" priority="163" stopIfTrue="1">
      <formula>ISERROR(F604)</formula>
    </cfRule>
  </conditionalFormatting>
  <conditionalFormatting sqref="F645:F651">
    <cfRule type="expression" dxfId="72" priority="162" stopIfTrue="1">
      <formula>ISERROR(F645)</formula>
    </cfRule>
  </conditionalFormatting>
  <conditionalFormatting sqref="F661:F663">
    <cfRule type="expression" dxfId="71" priority="160" stopIfTrue="1">
      <formula>ISERROR(F661)</formula>
    </cfRule>
  </conditionalFormatting>
  <conditionalFormatting sqref="F673">
    <cfRule type="expression" dxfId="70" priority="157" stopIfTrue="1">
      <formula>ISERROR(F673)</formula>
    </cfRule>
  </conditionalFormatting>
  <conditionalFormatting sqref="F683:F689">
    <cfRule type="expression" dxfId="69" priority="156" stopIfTrue="1">
      <formula>ISERROR(F683)</formula>
    </cfRule>
  </conditionalFormatting>
  <conditionalFormatting sqref="G573:G576">
    <cfRule type="expression" dxfId="68" priority="77">
      <formula>ISERROR(G573)</formula>
    </cfRule>
  </conditionalFormatting>
  <conditionalFormatting sqref="H16:J16">
    <cfRule type="expression" dxfId="67" priority="85" stopIfTrue="1">
      <formula>ISERROR(H16)</formula>
    </cfRule>
  </conditionalFormatting>
  <conditionalFormatting sqref="H26:J26">
    <cfRule type="expression" dxfId="66" priority="86" stopIfTrue="1">
      <formula>ISERROR(H26)</formula>
    </cfRule>
  </conditionalFormatting>
  <conditionalFormatting sqref="H36:H37">
    <cfRule type="expression" dxfId="65" priority="87" stopIfTrue="1">
      <formula>ISERROR(H36)</formula>
    </cfRule>
  </conditionalFormatting>
  <conditionalFormatting sqref="H53:J53">
    <cfRule type="expression" dxfId="64" priority="88" stopIfTrue="1">
      <formula>ISERROR(H53)</formula>
    </cfRule>
  </conditionalFormatting>
  <conditionalFormatting sqref="H63:J63">
    <cfRule type="expression" dxfId="63" priority="89" stopIfTrue="1">
      <formula>ISERROR(H63)</formula>
    </cfRule>
  </conditionalFormatting>
  <conditionalFormatting sqref="H73:J73">
    <cfRule type="expression" dxfId="62" priority="91" stopIfTrue="1">
      <formula>ISERROR(H73)</formula>
    </cfRule>
  </conditionalFormatting>
  <conditionalFormatting sqref="H83:J86">
    <cfRule type="expression" dxfId="61" priority="92" stopIfTrue="1">
      <formula>ISERROR(H83)</formula>
    </cfRule>
  </conditionalFormatting>
  <conditionalFormatting sqref="H96:J96">
    <cfRule type="expression" dxfId="60" priority="93" stopIfTrue="1">
      <formula>ISERROR(H96)</formula>
    </cfRule>
  </conditionalFormatting>
  <conditionalFormatting sqref="H106:J107">
    <cfRule type="expression" dxfId="59" priority="96" stopIfTrue="1">
      <formula>ISERROR(H106)</formula>
    </cfRule>
  </conditionalFormatting>
  <conditionalFormatting sqref="H117:J118">
    <cfRule type="expression" dxfId="58" priority="97" stopIfTrue="1">
      <formula>ISERROR(H117)</formula>
    </cfRule>
  </conditionalFormatting>
  <conditionalFormatting sqref="H128:J128">
    <cfRule type="expression" dxfId="57" priority="98" stopIfTrue="1">
      <formula>ISERROR(H128)</formula>
    </cfRule>
  </conditionalFormatting>
  <conditionalFormatting sqref="F16">
    <cfRule type="expression" dxfId="56" priority="58" stopIfTrue="1">
      <formula>ISERROR(F16)</formula>
    </cfRule>
  </conditionalFormatting>
  <conditionalFormatting sqref="H151:J151">
    <cfRule type="expression" dxfId="55" priority="100" stopIfTrue="1">
      <formula>ISERROR(H151)</formula>
    </cfRule>
  </conditionalFormatting>
  <conditionalFormatting sqref="H161:J161">
    <cfRule type="expression" dxfId="54" priority="102" stopIfTrue="1">
      <formula>ISERROR(H161)</formula>
    </cfRule>
  </conditionalFormatting>
  <conditionalFormatting sqref="H171:J178">
    <cfRule type="expression" dxfId="53" priority="103" stopIfTrue="1">
      <formula>ISERROR(H171)</formula>
    </cfRule>
  </conditionalFormatting>
  <conditionalFormatting sqref="H188:J190">
    <cfRule type="expression" dxfId="52" priority="104" stopIfTrue="1">
      <formula>ISERROR(H188)</formula>
    </cfRule>
  </conditionalFormatting>
  <conditionalFormatting sqref="H200:J201">
    <cfRule type="expression" dxfId="51" priority="105" stopIfTrue="1">
      <formula>ISERROR(H200)</formula>
    </cfRule>
  </conditionalFormatting>
  <conditionalFormatting sqref="H138:J141">
    <cfRule type="expression" dxfId="50" priority="44" stopIfTrue="1">
      <formula>ISERROR(H138)</formula>
    </cfRule>
  </conditionalFormatting>
  <conditionalFormatting sqref="L648:L651">
    <cfRule type="expression" dxfId="49" priority="65" stopIfTrue="1">
      <formula>ISERROR(L648)</formula>
    </cfRule>
  </conditionalFormatting>
  <conditionalFormatting sqref="L300:L303">
    <cfRule type="expression" dxfId="48" priority="175" stopIfTrue="1">
      <formula>ISERROR(L300)</formula>
    </cfRule>
  </conditionalFormatting>
  <conditionalFormatting sqref="L480">
    <cfRule type="expression" dxfId="47" priority="189" stopIfTrue="1">
      <formula>ISERROR(L480)</formula>
    </cfRule>
  </conditionalFormatting>
  <conditionalFormatting sqref="L573:L576">
    <cfRule type="expression" dxfId="46" priority="76">
      <formula>ISERROR(L573)</formula>
    </cfRule>
  </conditionalFormatting>
  <conditionalFormatting sqref="L683:L689">
    <cfRule type="expression" dxfId="45" priority="64" stopIfTrue="1">
      <formula>ISERROR(L683)</formula>
    </cfRule>
  </conditionalFormatting>
  <conditionalFormatting sqref="H645:J651">
    <cfRule type="expression" dxfId="44" priority="11" stopIfTrue="1">
      <formula>ISERROR(H645)</formula>
    </cfRule>
  </conditionalFormatting>
  <conditionalFormatting sqref="J36:J37">
    <cfRule type="expression" dxfId="43" priority="59" stopIfTrue="1">
      <formula>ISERROR(J36)</formula>
    </cfRule>
  </conditionalFormatting>
  <conditionalFormatting sqref="F96">
    <cfRule type="expression" dxfId="42" priority="57" stopIfTrue="1">
      <formula>ISERROR(F96)</formula>
    </cfRule>
  </conditionalFormatting>
  <conditionalFormatting sqref="B576">
    <cfRule type="expression" dxfId="41" priority="56" stopIfTrue="1">
      <formula>ISERROR(B576)</formula>
    </cfRule>
  </conditionalFormatting>
  <conditionalFormatting sqref="H550:J553">
    <cfRule type="expression" dxfId="40" priority="18" stopIfTrue="1">
      <formula>ISERROR(H550)</formula>
    </cfRule>
  </conditionalFormatting>
  <conditionalFormatting sqref="H673:J673">
    <cfRule type="expression" dxfId="39" priority="9" stopIfTrue="1">
      <formula>ISERROR(H673)</formula>
    </cfRule>
  </conditionalFormatting>
  <conditionalFormatting sqref="L577">
    <cfRule type="expression" dxfId="38" priority="52">
      <formula>ISERROR(L577)</formula>
    </cfRule>
  </conditionalFormatting>
  <conditionalFormatting sqref="E578">
    <cfRule type="expression" dxfId="37" priority="51" stopIfTrue="1">
      <formula>ISERROR(E578)</formula>
    </cfRule>
  </conditionalFormatting>
  <conditionalFormatting sqref="B578:D578">
    <cfRule type="expression" dxfId="36" priority="48">
      <formula>ISERROR(B578)</formula>
    </cfRule>
  </conditionalFormatting>
  <conditionalFormatting sqref="G578">
    <cfRule type="expression" dxfId="35" priority="47">
      <formula>ISERROR(G578)</formula>
    </cfRule>
  </conditionalFormatting>
  <conditionalFormatting sqref="H234:J254">
    <cfRule type="expression" dxfId="34" priority="41" stopIfTrue="1">
      <formula>ISERROR(H234)</formula>
    </cfRule>
  </conditionalFormatting>
  <conditionalFormatting sqref="L578">
    <cfRule type="expression" dxfId="33" priority="46">
      <formula>ISERROR(L578)</formula>
    </cfRule>
  </conditionalFormatting>
  <conditionalFormatting sqref="H289:J290">
    <cfRule type="expression" dxfId="32" priority="37" stopIfTrue="1">
      <formula>ISERROR(H289)</formula>
    </cfRule>
  </conditionalFormatting>
  <conditionalFormatting sqref="H269:J269">
    <cfRule type="expression" dxfId="31" priority="40" stopIfTrue="1">
      <formula>ISERROR(H269)</formula>
    </cfRule>
  </conditionalFormatting>
  <conditionalFormatting sqref="H211:J212">
    <cfRule type="expression" dxfId="30" priority="43" stopIfTrue="1">
      <formula>ISERROR(H211)</formula>
    </cfRule>
  </conditionalFormatting>
  <conditionalFormatting sqref="H222:J223">
    <cfRule type="expression" dxfId="29" priority="42" stopIfTrue="1">
      <formula>ISERROR(H222)</formula>
    </cfRule>
  </conditionalFormatting>
  <conditionalFormatting sqref="H279:J279">
    <cfRule type="expression" dxfId="28" priority="39" stopIfTrue="1">
      <formula>ISERROR(H279)</formula>
    </cfRule>
  </conditionalFormatting>
  <conditionalFormatting sqref="H344:J351">
    <cfRule type="expression" dxfId="27" priority="33" stopIfTrue="1">
      <formula>ISERROR(H344)</formula>
    </cfRule>
  </conditionalFormatting>
  <conditionalFormatting sqref="H300:J303">
    <cfRule type="expression" dxfId="26" priority="36" stopIfTrue="1">
      <formula>ISERROR(H300)</formula>
    </cfRule>
  </conditionalFormatting>
  <conditionalFormatting sqref="H313:J313">
    <cfRule type="expression" dxfId="25" priority="35" stopIfTrue="1">
      <formula>ISERROR(H313)</formula>
    </cfRule>
  </conditionalFormatting>
  <conditionalFormatting sqref="H323:J329">
    <cfRule type="expression" dxfId="24" priority="34" stopIfTrue="1">
      <formula>ISERROR(H323)</formula>
    </cfRule>
  </conditionalFormatting>
  <conditionalFormatting sqref="H366:J366">
    <cfRule type="expression" dxfId="23" priority="32" stopIfTrue="1">
      <formula>ISERROR(H366)</formula>
    </cfRule>
  </conditionalFormatting>
  <conditionalFormatting sqref="H376:J377">
    <cfRule type="expression" dxfId="22" priority="31" stopIfTrue="1">
      <formula>ISERROR(H376)</formula>
    </cfRule>
  </conditionalFormatting>
  <conditionalFormatting sqref="H387:J387">
    <cfRule type="expression" dxfId="21" priority="30" stopIfTrue="1">
      <formula>ISERROR(H387)</formula>
    </cfRule>
  </conditionalFormatting>
  <conditionalFormatting sqref="H396:J396">
    <cfRule type="expression" dxfId="20" priority="29" stopIfTrue="1">
      <formula>ISERROR(H396)</formula>
    </cfRule>
  </conditionalFormatting>
  <conditionalFormatting sqref="I412:J413">
    <cfRule type="expression" dxfId="19" priority="28" stopIfTrue="1">
      <formula>ISERROR(I412)</formula>
    </cfRule>
  </conditionalFormatting>
  <conditionalFormatting sqref="H423:J425">
    <cfRule type="expression" dxfId="18" priority="27" stopIfTrue="1">
      <formula>ISERROR(H423)</formula>
    </cfRule>
  </conditionalFormatting>
  <conditionalFormatting sqref="H435:J435">
    <cfRule type="expression" dxfId="17" priority="26" stopIfTrue="1">
      <formula>ISERROR(H435)</formula>
    </cfRule>
  </conditionalFormatting>
  <conditionalFormatting sqref="H445:J445">
    <cfRule type="expression" dxfId="16" priority="25" stopIfTrue="1">
      <formula>ISERROR(H445)</formula>
    </cfRule>
  </conditionalFormatting>
  <conditionalFormatting sqref="H683:J689">
    <cfRule type="expression" dxfId="15" priority="8" stopIfTrue="1">
      <formula>ISERROR(H683)</formula>
    </cfRule>
  </conditionalFormatting>
  <conditionalFormatting sqref="H455:J455">
    <cfRule type="expression" dxfId="14" priority="24" stopIfTrue="1">
      <formula>ISERROR(H455)</formula>
    </cfRule>
  </conditionalFormatting>
  <conditionalFormatting sqref="H465:J465">
    <cfRule type="expression" dxfId="13" priority="23" stopIfTrue="1">
      <formula>ISERROR(H465)</formula>
    </cfRule>
  </conditionalFormatting>
  <conditionalFormatting sqref="H480:J480">
    <cfRule type="expression" dxfId="12" priority="22" stopIfTrue="1">
      <formula>ISERROR(H480)</formula>
    </cfRule>
  </conditionalFormatting>
  <conditionalFormatting sqref="H490:J501">
    <cfRule type="expression" dxfId="11" priority="21" stopIfTrue="1">
      <formula>ISERROR(H490)</formula>
    </cfRule>
  </conditionalFormatting>
  <conditionalFormatting sqref="H520:J524">
    <cfRule type="expression" dxfId="10" priority="20" stopIfTrue="1">
      <formula>ISERROR(H520)</formula>
    </cfRule>
  </conditionalFormatting>
  <conditionalFormatting sqref="H540:J540">
    <cfRule type="expression" dxfId="9" priority="19" stopIfTrue="1">
      <formula>ISERROR(H540)</formula>
    </cfRule>
  </conditionalFormatting>
  <conditionalFormatting sqref="H604:J604">
    <cfRule type="expression" dxfId="8" priority="14" stopIfTrue="1">
      <formula>ISERROR(H604)</formula>
    </cfRule>
  </conditionalFormatting>
  <conditionalFormatting sqref="H563:J564">
    <cfRule type="expression" dxfId="7" priority="17" stopIfTrue="1">
      <formula>ISERROR(H563)</formula>
    </cfRule>
  </conditionalFormatting>
  <conditionalFormatting sqref="H573:J578">
    <cfRule type="expression" dxfId="6" priority="16" stopIfTrue="1">
      <formula>ISERROR(H573)</formula>
    </cfRule>
  </conditionalFormatting>
  <conditionalFormatting sqref="H588:J594">
    <cfRule type="expression" dxfId="5" priority="15" stopIfTrue="1">
      <formula>ISERROR(H588)</formula>
    </cfRule>
  </conditionalFormatting>
  <conditionalFormatting sqref="H661:J663">
    <cfRule type="expression" dxfId="4" priority="10" stopIfTrue="1">
      <formula>ISERROR(H661)</formula>
    </cfRule>
  </conditionalFormatting>
  <conditionalFormatting sqref="F614:F622">
    <cfRule type="expression" dxfId="3" priority="7" stopIfTrue="1">
      <formula>ISERROR(F614)</formula>
    </cfRule>
  </conditionalFormatting>
  <conditionalFormatting sqref="I36:I37">
    <cfRule type="expression" dxfId="2" priority="3" stopIfTrue="1">
      <formula>ISERROR(I36)</formula>
    </cfRule>
  </conditionalFormatting>
  <conditionalFormatting sqref="G412:H413">
    <cfRule type="expression" dxfId="1" priority="2" stopIfTrue="1">
      <formula>ISERROR(G412)</formula>
    </cfRule>
  </conditionalFormatting>
  <conditionalFormatting sqref="G465">
    <cfRule type="expression" dxfId="0" priority="1" stopIfTrue="1">
      <formula>ISERROR(G465)</formula>
    </cfRule>
  </conditionalFormatting>
  <printOptions horizontalCentered="1"/>
  <pageMargins left="0.31496062992125984" right="0.31496062992125984" top="0.55118110236220474" bottom="0.55118110236220474" header="0.31496062992125984" footer="0.31496062992125984"/>
  <pageSetup paperSize="9" scale="50" orientation="landscape" r:id="rId1"/>
  <headerFooter>
    <oddFooter>Strona &amp;P z &amp;N</oddFooter>
  </headerFooter>
  <rowBreaks count="15" manualBreakCount="15">
    <brk id="31" max="12" man="1"/>
    <brk id="65" max="12" man="1"/>
    <brk id="91" max="12" man="1"/>
    <brk id="121" max="12" man="1"/>
    <brk id="153" max="12" man="1"/>
    <brk id="217" max="12" man="1"/>
    <brk id="247" max="12" man="1"/>
    <brk id="271" max="12" man="1"/>
    <brk id="305" max="12" man="1"/>
    <brk id="348" max="12" man="1"/>
    <brk id="391" max="12" man="1"/>
    <brk id="418" max="12" man="1"/>
    <brk id="475" max="12" man="1"/>
    <brk id="558" max="12" man="1"/>
    <brk id="6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zadania</vt:lpstr>
      <vt:lpstr>zadania!Obszar_wydruku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Plazińska</dc:creator>
  <cp:lastModifiedBy>user</cp:lastModifiedBy>
  <cp:lastPrinted>2025-05-27T08:34:13Z</cp:lastPrinted>
  <dcterms:created xsi:type="dcterms:W3CDTF">2022-07-20T11:07:01Z</dcterms:created>
  <dcterms:modified xsi:type="dcterms:W3CDTF">2025-05-27T08:34:18Z</dcterms:modified>
</cp:coreProperties>
</file>