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wenus.ilim.poznan.pl\Komisja Przetargowa\1 POSTĘPOWANIA\2023\PRZ 20 - Dostawa gazów technicznych\Gotowe\Pytania do SWZ\Wyjaśnienia_wersja 2\"/>
    </mc:Choice>
  </mc:AlternateContent>
  <xr:revisionPtr revIDLastSave="0" documentId="13_ncr:1_{89E82D38-0BED-4510-86A8-CA502AB0D2F2}" xr6:coauthVersionLast="47" xr6:coauthVersionMax="47" xr10:uidLastSave="{00000000-0000-0000-0000-000000000000}"/>
  <bookViews>
    <workbookView xWindow="-120" yWindow="-120" windowWidth="29040" windowHeight="15720" xr2:uid="{0941CAD0-8E25-4C8E-AD44-73BB67A20991}"/>
  </bookViews>
  <sheets>
    <sheet name="CZĘŚĆ NR 1" sheetId="5" r:id="rId1"/>
    <sheet name="CZĘŚĆ NR 2" sheetId="6" r:id="rId2"/>
    <sheet name="CZĘŚĆ NR 3" sheetId="7" r:id="rId3"/>
    <sheet name="CZĘŚĆ NR 4" sheetId="8" r:id="rId4"/>
    <sheet name="CZĘŚĆ NR 5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8" l="1"/>
  <c r="F45" i="5"/>
  <c r="F24" i="9"/>
  <c r="F23" i="9"/>
  <c r="F25" i="9" s="1"/>
  <c r="E15" i="9"/>
  <c r="G15" i="9" s="1"/>
  <c r="G16" i="9" s="1"/>
  <c r="O7" i="9"/>
  <c r="K7" i="9"/>
  <c r="P7" i="9"/>
  <c r="P8" i="9" s="1"/>
  <c r="F25" i="8" l="1"/>
  <c r="F24" i="8"/>
  <c r="G16" i="8"/>
  <c r="G17" i="8" s="1"/>
  <c r="O8" i="8"/>
  <c r="P8" i="8"/>
  <c r="O7" i="8"/>
  <c r="P7" i="8"/>
  <c r="F25" i="7"/>
  <c r="F27" i="7" s="1"/>
  <c r="F26" i="7"/>
  <c r="E17" i="7"/>
  <c r="G17" i="7" s="1"/>
  <c r="E16" i="7"/>
  <c r="G16" i="7" s="1"/>
  <c r="N8" i="7"/>
  <c r="J8" i="7"/>
  <c r="O8" i="7" s="1"/>
  <c r="N7" i="7"/>
  <c r="J7" i="7"/>
  <c r="O7" i="7" s="1"/>
  <c r="F25" i="6"/>
  <c r="F24" i="6"/>
  <c r="F26" i="6" s="1"/>
  <c r="E16" i="6"/>
  <c r="G16" i="6" s="1"/>
  <c r="G17" i="6" s="1"/>
  <c r="E36" i="5"/>
  <c r="L8" i="6"/>
  <c r="H8" i="6"/>
  <c r="M8" i="6" s="1"/>
  <c r="L7" i="6"/>
  <c r="H7" i="6"/>
  <c r="M7" i="6" s="1"/>
  <c r="F46" i="5"/>
  <c r="F47" i="5" s="1"/>
  <c r="F26" i="8" l="1"/>
  <c r="P9" i="8"/>
  <c r="G18" i="7"/>
  <c r="O9" i="7"/>
  <c r="M9" i="6"/>
  <c r="E37" i="5"/>
  <c r="G37" i="5" s="1"/>
  <c r="G36" i="5"/>
  <c r="O27" i="5"/>
  <c r="K27" i="5"/>
  <c r="P27" i="5" s="1"/>
  <c r="O26" i="5"/>
  <c r="K26" i="5"/>
  <c r="P26" i="5" s="1"/>
  <c r="O25" i="5"/>
  <c r="K25" i="5"/>
  <c r="P25" i="5" s="1"/>
  <c r="O24" i="5"/>
  <c r="K24" i="5"/>
  <c r="P24" i="5" s="1"/>
  <c r="O23" i="5"/>
  <c r="K23" i="5"/>
  <c r="P23" i="5" s="1"/>
  <c r="O22" i="5"/>
  <c r="K22" i="5"/>
  <c r="P22" i="5" s="1"/>
  <c r="O21" i="5"/>
  <c r="K21" i="5"/>
  <c r="P21" i="5" s="1"/>
  <c r="O20" i="5"/>
  <c r="K20" i="5"/>
  <c r="P20" i="5" s="1"/>
  <c r="O19" i="5"/>
  <c r="K19" i="5"/>
  <c r="P19" i="5" s="1"/>
  <c r="O18" i="5"/>
  <c r="K18" i="5"/>
  <c r="P18" i="5" s="1"/>
  <c r="O17" i="5"/>
  <c r="K17" i="5"/>
  <c r="P17" i="5" s="1"/>
  <c r="O16" i="5"/>
  <c r="K16" i="5"/>
  <c r="P16" i="5" s="1"/>
  <c r="O15" i="5"/>
  <c r="K15" i="5"/>
  <c r="P15" i="5" s="1"/>
  <c r="O14" i="5"/>
  <c r="K14" i="5"/>
  <c r="P14" i="5" s="1"/>
  <c r="O13" i="5"/>
  <c r="K13" i="5"/>
  <c r="P13" i="5" s="1"/>
  <c r="O12" i="5"/>
  <c r="K12" i="5"/>
  <c r="P12" i="5" s="1"/>
  <c r="O11" i="5"/>
  <c r="P11" i="5"/>
  <c r="O10" i="5"/>
  <c r="P10" i="5"/>
  <c r="O9" i="5"/>
  <c r="K9" i="5"/>
  <c r="P9" i="5" s="1"/>
  <c r="O8" i="5"/>
  <c r="K8" i="5"/>
  <c r="P8" i="5" s="1"/>
  <c r="O7" i="5"/>
  <c r="K7" i="5"/>
  <c r="P7" i="5" s="1"/>
  <c r="G38" i="5" l="1"/>
  <c r="P28" i="5"/>
</calcChain>
</file>

<file path=xl/sharedStrings.xml><?xml version="1.0" encoding="utf-8"?>
<sst xmlns="http://schemas.openxmlformats.org/spreadsheetml/2006/main" count="364" uniqueCount="123">
  <si>
    <t>Nazwa przedmiotu zamówienia</t>
  </si>
  <si>
    <t>Kod produktu</t>
  </si>
  <si>
    <t>Cena jednostkowa opakowania (butli)</t>
  </si>
  <si>
    <t>Acetylen analityczny</t>
  </si>
  <si>
    <t>kg</t>
  </si>
  <si>
    <t>5.0</t>
  </si>
  <si>
    <t>Argon techniczny</t>
  </si>
  <si>
    <t>Dwutlenek węgla</t>
  </si>
  <si>
    <t>Hel czysty</t>
  </si>
  <si>
    <t>6.0</t>
  </si>
  <si>
    <t>Mieszanina kalibracyjna</t>
  </si>
  <si>
    <t>Powietrze syntetyczne</t>
  </si>
  <si>
    <t xml:space="preserve">Powietrze techniczne </t>
  </si>
  <si>
    <t xml:space="preserve">Tlen techniczny </t>
  </si>
  <si>
    <t>Wodór czysty</t>
  </si>
  <si>
    <t>SUMA</t>
  </si>
  <si>
    <t>Dzierżawa dzienna butli gazów technicznych</t>
  </si>
  <si>
    <t>Dzierżawa dzienna butli gazów specjalnych</t>
  </si>
  <si>
    <t>Tlenek węgla</t>
  </si>
  <si>
    <t>Propan techniczny</t>
  </si>
  <si>
    <t>Butan</t>
  </si>
  <si>
    <t>Szacunkowe zużucie w okresie 12 m-cy</t>
  </si>
  <si>
    <t>Orientacyjna ilość gazu w opakowaniu</t>
  </si>
  <si>
    <t>Liczba dni</t>
  </si>
  <si>
    <t>Dzierżawa butli w okresie 12 m-cy</t>
  </si>
  <si>
    <t>Opis Przedmiotu Zamówienia</t>
  </si>
  <si>
    <t>Wypełnia Wykonawca</t>
  </si>
  <si>
    <r>
      <t>m</t>
    </r>
    <r>
      <rPr>
        <vertAlign val="superscript"/>
        <sz val="10"/>
        <rFont val="Verdana"/>
        <family val="2"/>
        <charset val="238"/>
      </rPr>
      <t>3</t>
    </r>
  </si>
  <si>
    <t>Liczba opakowań</t>
  </si>
  <si>
    <t>Orientacyjna ilość gazu                                   w opakowaniu</t>
  </si>
  <si>
    <t>Argon czysty</t>
  </si>
  <si>
    <r>
      <rPr>
        <sz val="10"/>
        <rFont val="Verdana"/>
        <family val="2"/>
        <charset val="238"/>
      </rPr>
      <t>m</t>
    </r>
    <r>
      <rPr>
        <vertAlign val="superscript"/>
        <sz val="10"/>
        <rFont val="Verdana"/>
        <family val="2"/>
        <charset val="238"/>
      </rPr>
      <t>3</t>
    </r>
  </si>
  <si>
    <r>
      <rPr>
        <sz val="10"/>
        <rFont val="Verdana"/>
        <family val="2"/>
        <charset val="238"/>
      </rPr>
      <t>m</t>
    </r>
    <r>
      <rPr>
        <vertAlign val="superscript"/>
        <sz val="10"/>
        <rFont val="Verdana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</si>
  <si>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Azot czysty</t>
  </si>
  <si>
    <r>
      <t>m</t>
    </r>
    <r>
      <rPr>
        <vertAlign val="superscript"/>
        <sz val="10"/>
        <rFont val="Verdana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</si>
  <si>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Mieszanka techniczna</t>
  </si>
  <si>
    <t>Tlen czysty</t>
  </si>
  <si>
    <t>Cena jednostkowa za dzień dzierżawy (PLN netto)</t>
  </si>
  <si>
    <t xml:space="preserve">Opis jakościowy </t>
  </si>
  <si>
    <t>Parametry opakowania</t>
  </si>
  <si>
    <t>Szacunkowe zużycie w okresie 12 m-cy</t>
  </si>
  <si>
    <t xml:space="preserve">Azot ciekły </t>
  </si>
  <si>
    <t>techniczny</t>
  </si>
  <si>
    <t>pompka</t>
  </si>
  <si>
    <t xml:space="preserve">Amoniak </t>
  </si>
  <si>
    <t>2.5</t>
  </si>
  <si>
    <t>3.0</t>
  </si>
  <si>
    <t xml:space="preserve">Szacunkowe zużucie w okresie 12 m-cy </t>
  </si>
  <si>
    <t>transport</t>
  </si>
  <si>
    <t>Opłaty okołoproduktowe wynikające ze zrealizowanych dostaw</t>
  </si>
  <si>
    <t>Minimalna klasa czystości lub skład</t>
  </si>
  <si>
    <t>99,999%</t>
  </si>
  <si>
    <t>99,5%</t>
  </si>
  <si>
    <t>99,9%</t>
  </si>
  <si>
    <t>99,9999%</t>
  </si>
  <si>
    <t>sprężone</t>
  </si>
  <si>
    <t>3.8</t>
  </si>
  <si>
    <t>Mieszanina argon+wodór</t>
  </si>
  <si>
    <t xml:space="preserve">Szczegółowy opis jakościowy </t>
  </si>
  <si>
    <t>Dzierżawa zbiornika w okresie 12 m-cy</t>
  </si>
  <si>
    <t>Liczba miesięcy</t>
  </si>
  <si>
    <t>Dzierżawa dzienna butli</t>
  </si>
  <si>
    <t>3.5</t>
  </si>
  <si>
    <t>w acetonie</t>
  </si>
  <si>
    <t>99,95%</t>
  </si>
  <si>
    <t>H2O ≤ 0,05 ppm
O2 ≤ 0,03 ppm
CnHm ≤ 0,05 ppm</t>
  </si>
  <si>
    <t>4.8</t>
  </si>
  <si>
    <t>H2O ≤ 0,05 ppm; O2 ≤ 0,03 ppm
CO + CO2 ≤ 0,1 ppm</t>
  </si>
  <si>
    <t>opłaty dodatkowe</t>
  </si>
  <si>
    <t>99,998%</t>
  </si>
  <si>
    <t xml:space="preserve"> wymagana butla z rurką wgłębną</t>
  </si>
  <si>
    <t>Ilość gazu w butli Wykonawcy</t>
  </si>
  <si>
    <t>Rodzaj przyłącza</t>
  </si>
  <si>
    <t>Cena jednostkowa za miesiąc dzierżawy (PLN netto)</t>
  </si>
  <si>
    <t>Opis jakościowy</t>
  </si>
  <si>
    <r>
      <t>20,9% O</t>
    </r>
    <r>
      <rPr>
        <vertAlign val="sub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 xml:space="preserve"> w N</t>
    </r>
    <r>
      <rPr>
        <vertAlign val="subscript"/>
        <sz val="10"/>
        <rFont val="Verdana"/>
        <family val="2"/>
        <charset val="238"/>
      </rPr>
      <t>2</t>
    </r>
  </si>
  <si>
    <r>
      <t>95% Ar + 5% H</t>
    </r>
    <r>
      <rPr>
        <vertAlign val="subscript"/>
        <sz val="10"/>
        <rFont val="Verdana"/>
        <family val="2"/>
        <charset val="238"/>
      </rPr>
      <t>2</t>
    </r>
  </si>
  <si>
    <r>
      <t>98% Ar + 2% H</t>
    </r>
    <r>
      <rPr>
        <vertAlign val="subscript"/>
        <sz val="10"/>
        <rFont val="Verdana"/>
        <family val="2"/>
        <charset val="238"/>
      </rPr>
      <t>2</t>
    </r>
  </si>
  <si>
    <r>
      <t>9,8% CO</t>
    </r>
    <r>
      <rPr>
        <vertAlign val="sub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 xml:space="preserve"> w N</t>
    </r>
    <r>
      <rPr>
        <vertAlign val="subscript"/>
        <sz val="10"/>
        <rFont val="Verdana"/>
        <family val="2"/>
        <charset val="238"/>
      </rPr>
      <t>2</t>
    </r>
  </si>
  <si>
    <r>
      <t>18% CO</t>
    </r>
    <r>
      <rPr>
        <vertAlign val="sub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 xml:space="preserve"> w Ar</t>
    </r>
  </si>
  <si>
    <r>
      <t>20,9% O</t>
    </r>
    <r>
      <rPr>
        <vertAlign val="subscript"/>
        <sz val="10"/>
        <color theme="1"/>
        <rFont val="Verdana"/>
        <family val="2"/>
        <charset val="238"/>
      </rPr>
      <t>2</t>
    </r>
    <r>
      <rPr>
        <sz val="10"/>
        <color theme="1"/>
        <rFont val="Verdana"/>
        <family val="2"/>
        <charset val="238"/>
      </rPr>
      <t xml:space="preserve"> w N</t>
    </r>
    <r>
      <rPr>
        <vertAlign val="subscript"/>
        <sz val="10"/>
        <color theme="1"/>
        <rFont val="Verdana"/>
        <family val="2"/>
        <charset val="238"/>
      </rPr>
      <t>2</t>
    </r>
  </si>
  <si>
    <t>GAZY</t>
  </si>
  <si>
    <t>DZIERŻAWA</t>
  </si>
  <si>
    <t>LP.</t>
  </si>
  <si>
    <r>
      <t>Jednostka miary 
(m</t>
    </r>
    <r>
      <rPr>
        <b/>
        <vertAlign val="superscript"/>
        <sz val="10"/>
        <rFont val="Verdana"/>
        <family val="2"/>
        <charset val="238"/>
      </rPr>
      <t>3</t>
    </r>
    <r>
      <rPr>
        <b/>
        <sz val="10"/>
        <rFont val="Verdana"/>
        <family val="2"/>
        <charset val="238"/>
      </rPr>
      <t xml:space="preserve"> albo kg)</t>
    </r>
  </si>
  <si>
    <r>
      <t>Cena za jednostkę miary  
(PLN netto za m</t>
    </r>
    <r>
      <rPr>
        <b/>
        <vertAlign val="superscript"/>
        <sz val="10"/>
        <rFont val="Verdana"/>
        <family val="2"/>
        <charset val="238"/>
      </rPr>
      <t xml:space="preserve">3 </t>
    </r>
    <r>
      <rPr>
        <b/>
        <sz val="10"/>
        <rFont val="Verdana"/>
        <family val="2"/>
        <charset val="238"/>
      </rPr>
      <t>albo</t>
    </r>
    <r>
      <rPr>
        <b/>
        <vertAlign val="superscript"/>
        <sz val="10"/>
        <rFont val="Verdana"/>
        <family val="2"/>
        <charset val="238"/>
      </rPr>
      <t xml:space="preserve"> </t>
    </r>
    <r>
      <rPr>
        <b/>
        <sz val="10"/>
        <rFont val="Verdana"/>
        <family val="2"/>
        <charset val="238"/>
      </rPr>
      <t>kg)</t>
    </r>
  </si>
  <si>
    <t>Wartość za wskazaną poz. (PLN netto) zgodnie z szacunkowym zapotrzebowaniem</t>
  </si>
  <si>
    <t>Wartość (PLN netto)</t>
  </si>
  <si>
    <t>Wartość za cały okres (PLN netto)</t>
  </si>
  <si>
    <t>Cena jednostkowa 
(PLN netto)</t>
  </si>
  <si>
    <t>Wartość za cały okres 
(PLN netto)</t>
  </si>
  <si>
    <r>
      <t>Cena za jednostkę miary  
(PLN netto za m</t>
    </r>
    <r>
      <rPr>
        <b/>
        <vertAlign val="superscript"/>
        <sz val="10"/>
        <rFont val="Verdana"/>
        <family val="2"/>
        <charset val="238"/>
      </rPr>
      <t>3</t>
    </r>
    <r>
      <rPr>
        <b/>
        <sz val="10"/>
        <rFont val="Verdana"/>
        <family val="2"/>
        <charset val="238"/>
      </rPr>
      <t xml:space="preserve"> albo kg)</t>
    </r>
  </si>
  <si>
    <t>OPATY OKOŁOPRODUKTOWE</t>
  </si>
  <si>
    <t>OPŁATY OKOŁOPRODUKTOWE</t>
  </si>
  <si>
    <t>Cena jednostkowa za dzień dzierżawy 
(PLN netto)</t>
  </si>
  <si>
    <t>Liczba opakowań/dostaw</t>
  </si>
  <si>
    <t>7*</t>
  </si>
  <si>
    <t>1**</t>
  </si>
  <si>
    <t xml:space="preserve"> * w tym jedna butla własna Zamawiającego</t>
  </si>
  <si>
    <t xml:space="preserve"> ** butla własna Zamawiającego</t>
  </si>
  <si>
    <t>2*</t>
  </si>
  <si>
    <t>Dzierżawa miesięczna zbiornika*</t>
  </si>
  <si>
    <t xml:space="preserve"> * dzierżawa jednego zbiornika, który będzie napełniany 12 razy</t>
  </si>
  <si>
    <t>Za dostawę*</t>
  </si>
  <si>
    <t xml:space="preserve"> * jeden zbiornik będzie napełniany 12 razy</t>
  </si>
  <si>
    <t>12**</t>
  </si>
  <si>
    <t>Liczba dostaw*/opakowań**</t>
  </si>
  <si>
    <t>Za każdą butlę**</t>
  </si>
  <si>
    <t>CZĘŚĆ NR 5</t>
  </si>
  <si>
    <t>CZĘŚĆ NR 4</t>
  </si>
  <si>
    <t>CZĘŚĆ NR 3</t>
  </si>
  <si>
    <t>CZĘŚĆ NR 2</t>
  </si>
  <si>
    <t>CZĘŚĆ NR 1</t>
  </si>
  <si>
    <t xml:space="preserve"> * zbiorniki własne Zamawiającego</t>
  </si>
  <si>
    <t xml:space="preserve"> ** jeden wydzierżawiony zbiorniki będzie napełniany 12 razy</t>
  </si>
  <si>
    <t>certyfikat laboratrium akredytowanego ISO 17025; ST 36 miesięcy</t>
  </si>
  <si>
    <t>Ciśnienie przy 20°C (bar)</t>
  </si>
  <si>
    <t xml:space="preserve"> - </t>
  </si>
  <si>
    <t xml:space="preserve"> poj. wodna butli (litr)</t>
  </si>
  <si>
    <t>*W kolumnie nr 12 Zamawiający dopuszcza ilość gazu w butli oferenta z założeniem 10% różnicy od wymaganej w kolumnie nr 8 orientacyjnej ilości gazu i zastrzega pojemność zgodnie z kolumną 6</t>
  </si>
  <si>
    <t>*W kolumnie nr 12 Zamawiający dopuszcza ilość gazu w butli oferenta z założeniem 10% różnicy od wymaganej w kolumnie nr 8 orientacyjnej ilości gazu i zastrzega pojemność  zgodnie z kolumną 6</t>
  </si>
  <si>
    <t>*W kolumnie nr 12 Zamawiający dopuszcza ilość gazu w butli oferenta z założeniem 10% różnicy od wymaganej w kolumnie nr 8 orientacyjnej ilości gazu i zastrzega pojemność zgodnie z kolumną 5</t>
  </si>
  <si>
    <t>*W kolumnie nr 13 Zamawiający dopuszcza ilość gazu w butli oferenta z założeniem 10% różnicy od wymaganej w kolumnie nr 9 orientacyjnej ilości gazu i zastrzega pojemność zgodnie z kolumną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</si>
</sst>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.00\ _z_ł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b/>
      <vertAlign val="superscript"/>
      <sz val="10"/>
      <name val="Verdana"/>
      <family val="2"/>
      <charset val="238"/>
    </font>
    <font>
      <i/>
      <sz val="10"/>
      <color theme="1"/>
      <name val="Verdana"/>
      <family val="2"/>
      <charset val="238"/>
    </font>
    <font>
      <vertAlign val="superscript"/>
      <sz val="10"/>
      <name val="Verdana"/>
      <family val="2"/>
      <charset val="238"/>
    </font>
    <font>
      <sz val="10"/>
      <color rgb="FFFF0000"/>
      <name val="Verdana"/>
      <family val="2"/>
      <charset val="238"/>
    </font>
    <font>
      <sz val="11"/>
      <color theme="1"/>
      <name val="Calibri"/>
      <family val="2"/>
    </font>
    <font>
      <vertAlign val="subscript"/>
      <sz val="10"/>
      <name val="Verdana"/>
      <family val="2"/>
      <charset val="238"/>
    </font>
    <font>
      <vertAlign val="subscript"/>
      <sz val="10"/>
      <color theme="1"/>
      <name val="Verdana"/>
      <family val="2"/>
      <charset val="238"/>
    </font>
    <font>
      <i/>
      <sz val="10"/>
      <color rgb="FFFF0000"/>
      <name val="Verdana"/>
      <family val="2"/>
      <charset val="238"/>
    </font>
    <font>
      <i/>
      <sz val="10"/>
      <name val="Verdan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44" fontId="1" fillId="0" borderId="0" applyFont="0" applyFill="0" applyBorder="0" applyAlignment="0" applyProtection="0"/>
  </cellStyleXfs>
  <cellXfs count="270">
    <xf numFmtId="0" fontId="0" fillId="0" borderId="0" xfId="0"/>
    <xf numFmtId="0" fontId="3" fillId="0" borderId="0" xfId="0" applyFont="1"/>
    <xf numFmtId="0" fontId="4" fillId="0" borderId="0" xfId="0" applyFont="1"/>
    <xf numFmtId="0" fontId="6" fillId="6" borderId="3" xfId="0" applyFont="1" applyFill="1" applyBorder="1" applyAlignment="1">
      <alignment horizontal="center" vertical="center" shrinkToFit="1"/>
    </xf>
    <xf numFmtId="0" fontId="7" fillId="5" borderId="3" xfId="0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vertical="center"/>
    </xf>
    <xf numFmtId="0" fontId="4" fillId="3" borderId="0" xfId="0" applyFont="1" applyFill="1"/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4" fillId="0" borderId="5" xfId="0" applyFont="1" applyBorder="1" applyAlignment="1">
      <alignment horizontal="center"/>
    </xf>
    <xf numFmtId="0" fontId="7" fillId="0" borderId="5" xfId="0" applyFont="1" applyBorder="1" applyAlignment="1">
      <alignment vertical="center"/>
    </xf>
    <xf numFmtId="49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5" xfId="1" applyFont="1" applyBorder="1" applyAlignment="1">
      <alignment horizontal="center" vertical="center"/>
    </xf>
    <xf numFmtId="0" fontId="4" fillId="0" borderId="5" xfId="0" applyFont="1" applyBorder="1"/>
    <xf numFmtId="164" fontId="4" fillId="0" borderId="5" xfId="0" applyNumberFormat="1" applyFont="1" applyBorder="1"/>
    <xf numFmtId="164" fontId="5" fillId="2" borderId="3" xfId="0" applyNumberFormat="1" applyFont="1" applyFill="1" applyBorder="1"/>
    <xf numFmtId="0" fontId="5" fillId="6" borderId="3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/>
    </xf>
    <xf numFmtId="49" fontId="7" fillId="9" borderId="3" xfId="0" applyNumberFormat="1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/>
    </xf>
    <xf numFmtId="0" fontId="7" fillId="9" borderId="3" xfId="1" applyFont="1" applyFill="1" applyBorder="1" applyAlignment="1">
      <alignment horizontal="center" vertical="center"/>
    </xf>
    <xf numFmtId="49" fontId="7" fillId="9" borderId="3" xfId="1" applyNumberFormat="1" applyFont="1" applyFill="1" applyBorder="1" applyAlignment="1">
      <alignment horizontal="center" vertical="center"/>
    </xf>
    <xf numFmtId="49" fontId="7" fillId="9" borderId="3" xfId="0" applyNumberFormat="1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164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3" xfId="0" applyNumberFormat="1" applyFont="1" applyFill="1" applyBorder="1"/>
    <xf numFmtId="164" fontId="6" fillId="2" borderId="3" xfId="2" applyNumberFormat="1" applyFont="1" applyFill="1" applyBorder="1" applyAlignment="1" applyProtection="1">
      <alignment horizontal="right" vertical="center"/>
      <protection locked="0"/>
    </xf>
    <xf numFmtId="164" fontId="7" fillId="2" borderId="3" xfId="0" applyNumberFormat="1" applyFont="1" applyFill="1" applyBorder="1" applyAlignment="1">
      <alignment horizontal="right" vertical="center" shrinkToFit="1"/>
    </xf>
    <xf numFmtId="164" fontId="5" fillId="2" borderId="3" xfId="0" applyNumberFormat="1" applyFont="1" applyFill="1" applyBorder="1" applyAlignment="1">
      <alignment horizontal="right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shrinkToFit="1"/>
    </xf>
    <xf numFmtId="0" fontId="4" fillId="9" borderId="3" xfId="0" applyFont="1" applyFill="1" applyBorder="1" applyAlignment="1">
      <alignment vertical="center" wrapText="1"/>
    </xf>
    <xf numFmtId="1" fontId="7" fillId="9" borderId="3" xfId="0" applyNumberFormat="1" applyFont="1" applyFill="1" applyBorder="1" applyAlignment="1">
      <alignment horizontal="center" vertical="center" wrapText="1"/>
    </xf>
    <xf numFmtId="164" fontId="7" fillId="5" borderId="3" xfId="0" applyNumberFormat="1" applyFont="1" applyFill="1" applyBorder="1" applyAlignment="1">
      <alignment horizontal="center" vertical="center" shrinkToFit="1"/>
    </xf>
    <xf numFmtId="0" fontId="5" fillId="6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49" fontId="7" fillId="9" borderId="3" xfId="0" applyNumberFormat="1" applyFont="1" applyFill="1" applyBorder="1" applyAlignment="1">
      <alignment horizontal="left" vertical="center" wrapText="1"/>
    </xf>
    <xf numFmtId="0" fontId="7" fillId="9" borderId="3" xfId="0" applyFont="1" applyFill="1" applyBorder="1" applyAlignment="1">
      <alignment horizontal="center" vertical="center" shrinkToFit="1"/>
    </xf>
    <xf numFmtId="0" fontId="10" fillId="9" borderId="3" xfId="1" applyFont="1" applyFill="1" applyBorder="1" applyAlignment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 applyProtection="1">
      <alignment horizontal="center" vertical="center" wrapText="1"/>
      <protection locked="0"/>
    </xf>
    <xf numFmtId="0" fontId="7" fillId="9" borderId="3" xfId="0" applyFont="1" applyFill="1" applyBorder="1" applyAlignment="1" applyProtection="1">
      <alignment horizontal="center" vertical="center"/>
      <protection locked="0"/>
    </xf>
    <xf numFmtId="0" fontId="4" fillId="9" borderId="3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>
      <alignment vertical="center"/>
    </xf>
    <xf numFmtId="0" fontId="11" fillId="0" borderId="0" xfId="0" applyFont="1"/>
    <xf numFmtId="165" fontId="5" fillId="2" borderId="3" xfId="0" applyNumberFormat="1" applyFont="1" applyFill="1" applyBorder="1" applyAlignment="1">
      <alignment horizontal="right"/>
    </xf>
    <xf numFmtId="2" fontId="7" fillId="9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right"/>
    </xf>
    <xf numFmtId="0" fontId="6" fillId="8" borderId="3" xfId="0" applyFont="1" applyFill="1" applyBorder="1" applyAlignment="1">
      <alignment vertical="center"/>
    </xf>
    <xf numFmtId="0" fontId="7" fillId="0" borderId="0" xfId="0" applyFont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5" fillId="6" borderId="4" xfId="0" applyFont="1" applyFill="1" applyBorder="1" applyAlignment="1">
      <alignment horizontal="center" wrapText="1"/>
    </xf>
    <xf numFmtId="4" fontId="7" fillId="5" borderId="3" xfId="0" applyNumberFormat="1" applyFont="1" applyFill="1" applyBorder="1" applyAlignment="1">
      <alignment horizontal="center" vertical="center"/>
    </xf>
    <xf numFmtId="2" fontId="7" fillId="9" borderId="3" xfId="1" applyNumberFormat="1" applyFont="1" applyFill="1" applyBorder="1" applyAlignment="1">
      <alignment horizontal="center" vertical="center"/>
    </xf>
    <xf numFmtId="2" fontId="7" fillId="9" borderId="3" xfId="0" applyNumberFormat="1" applyFont="1" applyFill="1" applyBorder="1" applyAlignment="1">
      <alignment horizontal="center" vertical="center" wrapText="1"/>
    </xf>
    <xf numFmtId="2" fontId="7" fillId="5" borderId="3" xfId="0" applyNumberFormat="1" applyFont="1" applyFill="1" applyBorder="1" applyAlignment="1" applyProtection="1">
      <alignment horizontal="center" vertical="center"/>
      <protection locked="0"/>
    </xf>
    <xf numFmtId="164" fontId="4" fillId="2" borderId="3" xfId="0" applyNumberFormat="1" applyFont="1" applyFill="1" applyBorder="1"/>
    <xf numFmtId="49" fontId="4" fillId="9" borderId="3" xfId="0" applyNumberFormat="1" applyFont="1" applyFill="1" applyBorder="1" applyAlignment="1">
      <alignment horizontal="center" vertical="center" wrapText="1"/>
    </xf>
    <xf numFmtId="0" fontId="4" fillId="9" borderId="3" xfId="1" applyFont="1" applyFill="1" applyBorder="1" applyAlignment="1">
      <alignment horizontal="center" vertical="center"/>
    </xf>
    <xf numFmtId="49" fontId="4" fillId="9" borderId="3" xfId="1" applyNumberFormat="1" applyFont="1" applyFill="1" applyBorder="1" applyAlignment="1">
      <alignment horizontal="center" vertical="center"/>
    </xf>
    <xf numFmtId="2" fontId="4" fillId="9" borderId="3" xfId="1" applyNumberFormat="1" applyFont="1" applyFill="1" applyBorder="1" applyAlignment="1">
      <alignment horizontal="center" vertical="center"/>
    </xf>
    <xf numFmtId="2" fontId="4" fillId="9" borderId="3" xfId="0" applyNumberFormat="1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 wrapText="1"/>
    </xf>
    <xf numFmtId="2" fontId="4" fillId="9" borderId="3" xfId="0" applyNumberFormat="1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/>
    </xf>
    <xf numFmtId="49" fontId="4" fillId="9" borderId="3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shrinkToFit="1"/>
    </xf>
    <xf numFmtId="49" fontId="4" fillId="9" borderId="3" xfId="0" applyNumberFormat="1" applyFont="1" applyFill="1" applyBorder="1" applyAlignment="1">
      <alignment vertical="center"/>
    </xf>
    <xf numFmtId="164" fontId="6" fillId="2" borderId="3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left" vertical="top"/>
    </xf>
    <xf numFmtId="1" fontId="9" fillId="0" borderId="0" xfId="0" applyNumberFormat="1" applyFont="1" applyAlignment="1">
      <alignment horizontal="right"/>
    </xf>
    <xf numFmtId="1" fontId="5" fillId="0" borderId="0" xfId="0" applyNumberFormat="1" applyFont="1"/>
    <xf numFmtId="1" fontId="9" fillId="0" borderId="0" xfId="0" applyNumberFormat="1" applyFont="1"/>
    <xf numFmtId="0" fontId="7" fillId="9" borderId="3" xfId="0" applyFont="1" applyFill="1" applyBorder="1" applyAlignment="1">
      <alignment vertical="center" wrapText="1"/>
    </xf>
    <xf numFmtId="0" fontId="7" fillId="9" borderId="3" xfId="1" applyFont="1" applyFill="1" applyBorder="1" applyAlignment="1">
      <alignment vertical="center"/>
    </xf>
    <xf numFmtId="0" fontId="7" fillId="9" borderId="3" xfId="1" applyFont="1" applyFill="1" applyBorder="1" applyAlignment="1">
      <alignment horizontal="left" vertical="center"/>
    </xf>
    <xf numFmtId="0" fontId="7" fillId="9" borderId="3" xfId="0" applyFont="1" applyFill="1" applyBorder="1" applyAlignment="1">
      <alignment vertical="center"/>
    </xf>
    <xf numFmtId="0" fontId="7" fillId="9" borderId="3" xfId="0" applyFont="1" applyFill="1" applyBorder="1" applyAlignment="1">
      <alignment horizontal="left" vertical="center" wrapText="1"/>
    </xf>
    <xf numFmtId="0" fontId="7" fillId="9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9" borderId="3" xfId="1" applyFont="1" applyFill="1" applyBorder="1" applyAlignment="1">
      <alignment horizontal="center" vertical="center" wrapText="1"/>
    </xf>
    <xf numFmtId="10" fontId="4" fillId="9" borderId="3" xfId="0" applyNumberFormat="1" applyFont="1" applyFill="1" applyBorder="1" applyAlignment="1">
      <alignment horizontal="center" vertical="top"/>
    </xf>
    <xf numFmtId="0" fontId="4" fillId="9" borderId="3" xfId="1" applyFont="1" applyFill="1" applyBorder="1" applyAlignment="1">
      <alignment horizontal="center" vertical="center" wrapText="1"/>
    </xf>
    <xf numFmtId="164" fontId="5" fillId="5" borderId="3" xfId="0" applyNumberFormat="1" applyFont="1" applyFill="1" applyBorder="1" applyAlignment="1">
      <alignment vertical="center"/>
    </xf>
    <xf numFmtId="164" fontId="7" fillId="2" borderId="3" xfId="0" applyNumberFormat="1" applyFont="1" applyFill="1" applyBorder="1" applyAlignment="1">
      <alignment horizontal="center" vertical="center" shrinkToFit="1"/>
    </xf>
    <xf numFmtId="0" fontId="7" fillId="9" borderId="2" xfId="0" applyFont="1" applyFill="1" applyBorder="1" applyAlignment="1">
      <alignment vertical="center"/>
    </xf>
    <xf numFmtId="0" fontId="7" fillId="9" borderId="2" xfId="0" applyFont="1" applyFill="1" applyBorder="1" applyAlignment="1">
      <alignment vertical="center" wrapText="1"/>
    </xf>
    <xf numFmtId="0" fontId="7" fillId="9" borderId="14" xfId="0" applyFont="1" applyFill="1" applyBorder="1" applyAlignment="1">
      <alignment vertical="center"/>
    </xf>
    <xf numFmtId="0" fontId="12" fillId="9" borderId="3" xfId="0" applyFont="1" applyFill="1" applyBorder="1" applyAlignment="1">
      <alignment horizontal="center" vertical="top" wrapText="1"/>
    </xf>
    <xf numFmtId="0" fontId="7" fillId="9" borderId="15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vertical="center"/>
    </xf>
    <xf numFmtId="0" fontId="5" fillId="4" borderId="6" xfId="0" applyFont="1" applyFill="1" applyBorder="1" applyAlignment="1">
      <alignment horizontal="center" vertical="center"/>
    </xf>
    <xf numFmtId="49" fontId="6" fillId="8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164" fontId="7" fillId="2" borderId="3" xfId="2" applyNumberFormat="1" applyFont="1" applyFill="1" applyBorder="1" applyAlignment="1" applyProtection="1">
      <alignment horizontal="right" vertical="center"/>
      <protection locked="0"/>
    </xf>
    <xf numFmtId="164" fontId="4" fillId="2" borderId="3" xfId="0" applyNumberFormat="1" applyFont="1" applyFill="1" applyBorder="1" applyAlignment="1">
      <alignment horizontal="right"/>
    </xf>
    <xf numFmtId="0" fontId="6" fillId="0" borderId="0" xfId="0" applyFont="1" applyAlignment="1">
      <alignment horizontal="left" vertical="center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vertical="center"/>
      <protection locked="0"/>
    </xf>
    <xf numFmtId="164" fontId="6" fillId="5" borderId="3" xfId="0" applyNumberFormat="1" applyFont="1" applyFill="1" applyBorder="1" applyAlignment="1">
      <alignment horizontal="right" vertical="center"/>
    </xf>
    <xf numFmtId="164" fontId="6" fillId="5" borderId="3" xfId="0" applyNumberFormat="1" applyFont="1" applyFill="1" applyBorder="1" applyAlignment="1" applyProtection="1">
      <alignment horizontal="right" vertical="center"/>
      <protection locked="0"/>
    </xf>
    <xf numFmtId="164" fontId="5" fillId="5" borderId="3" xfId="0" applyNumberFormat="1" applyFont="1" applyFill="1" applyBorder="1" applyAlignment="1">
      <alignment horizontal="right"/>
    </xf>
    <xf numFmtId="0" fontId="6" fillId="6" borderId="4" xfId="0" applyFont="1" applyFill="1" applyBorder="1" applyAlignment="1">
      <alignment vertical="center" shrinkToFit="1"/>
    </xf>
    <xf numFmtId="0" fontId="7" fillId="9" borderId="4" xfId="0" applyFont="1" applyFill="1" applyBorder="1" applyAlignment="1" applyProtection="1">
      <alignment horizontal="center" vertical="center" wrapText="1"/>
      <protection locked="0"/>
    </xf>
    <xf numFmtId="49" fontId="7" fillId="9" borderId="4" xfId="0" applyNumberFormat="1" applyFont="1" applyFill="1" applyBorder="1" applyAlignment="1">
      <alignment horizontal="center" vertical="center" wrapText="1"/>
    </xf>
    <xf numFmtId="164" fontId="5" fillId="5" borderId="4" xfId="0" applyNumberFormat="1" applyFont="1" applyFill="1" applyBorder="1" applyAlignment="1" applyProtection="1">
      <alignment vertical="center"/>
      <protection locked="0"/>
    </xf>
    <xf numFmtId="2" fontId="6" fillId="0" borderId="0" xfId="0" applyNumberFormat="1" applyFont="1" applyAlignment="1" applyProtection="1">
      <alignment vertical="center" wrapText="1"/>
      <protection locked="0"/>
    </xf>
    <xf numFmtId="0" fontId="6" fillId="0" borderId="0" xfId="0" applyFont="1" applyAlignment="1">
      <alignment vertical="center" shrinkToFit="1"/>
    </xf>
    <xf numFmtId="164" fontId="5" fillId="0" borderId="0" xfId="2" applyNumberFormat="1" applyFont="1" applyFill="1" applyBorder="1" applyAlignment="1" applyProtection="1">
      <alignment vertical="center"/>
      <protection locked="0"/>
    </xf>
    <xf numFmtId="164" fontId="5" fillId="0" borderId="0" xfId="0" applyNumberFormat="1" applyFont="1"/>
    <xf numFmtId="164" fontId="4" fillId="2" borderId="3" xfId="0" applyNumberFormat="1" applyFont="1" applyFill="1" applyBorder="1" applyAlignment="1">
      <alignment horizontal="right" vertical="center"/>
    </xf>
    <xf numFmtId="0" fontId="6" fillId="8" borderId="3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>
      <alignment horizontal="center" vertical="center" wrapText="1"/>
    </xf>
    <xf numFmtId="164" fontId="4" fillId="5" borderId="3" xfId="0" quotePrefix="1" applyNumberFormat="1" applyFont="1" applyFill="1" applyBorder="1" applyAlignment="1">
      <alignment horizontal="center" vertical="center" shrinkToFit="1"/>
    </xf>
    <xf numFmtId="164" fontId="4" fillId="5" borderId="3" xfId="0" applyNumberFormat="1" applyFont="1" applyFill="1" applyBorder="1" applyAlignment="1">
      <alignment horizontal="center" vertical="center" shrinkToFit="1"/>
    </xf>
    <xf numFmtId="164" fontId="4" fillId="2" borderId="3" xfId="0" applyNumberFormat="1" applyFont="1" applyFill="1" applyBorder="1" applyAlignment="1">
      <alignment horizontal="right" vertical="center" shrinkToFit="1"/>
    </xf>
    <xf numFmtId="0" fontId="5" fillId="2" borderId="3" xfId="0" applyFont="1" applyFill="1" applyBorder="1" applyAlignment="1">
      <alignment horizontal="right" vertical="center"/>
    </xf>
    <xf numFmtId="164" fontId="4" fillId="5" borderId="3" xfId="0" applyNumberFormat="1" applyFont="1" applyFill="1" applyBorder="1" applyAlignment="1">
      <alignment horizontal="center" vertical="center" wrapText="1"/>
    </xf>
    <xf numFmtId="164" fontId="5" fillId="2" borderId="3" xfId="2" applyNumberFormat="1" applyFont="1" applyFill="1" applyBorder="1" applyAlignment="1" applyProtection="1">
      <alignment vertical="center"/>
      <protection locked="0"/>
    </xf>
    <xf numFmtId="0" fontId="5" fillId="8" borderId="0" xfId="0" applyFont="1" applyFill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1" fontId="7" fillId="11" borderId="3" xfId="0" applyNumberFormat="1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/>
    </xf>
    <xf numFmtId="164" fontId="5" fillId="2" borderId="0" xfId="0" applyNumberFormat="1" applyFont="1" applyFill="1"/>
    <xf numFmtId="165" fontId="5" fillId="0" borderId="0" xfId="0" applyNumberFormat="1" applyFont="1" applyAlignment="1">
      <alignment horizontal="right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6" fillId="2" borderId="0" xfId="2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9" fillId="0" borderId="0" xfId="0" applyFont="1"/>
    <xf numFmtId="0" fontId="16" fillId="0" borderId="5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4" fillId="9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 shrinkToFit="1"/>
    </xf>
    <xf numFmtId="164" fontId="5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 shrinkToFit="1"/>
    </xf>
    <xf numFmtId="164" fontId="5" fillId="0" borderId="0" xfId="0" applyNumberFormat="1" applyFont="1" applyAlignment="1">
      <alignment horizontal="right" vertical="center"/>
    </xf>
    <xf numFmtId="0" fontId="7" fillId="10" borderId="2" xfId="0" applyFont="1" applyFill="1" applyBorder="1" applyAlignment="1">
      <alignment horizontal="left" vertical="center" wrapText="1"/>
    </xf>
    <xf numFmtId="0" fontId="11" fillId="9" borderId="3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right" vertical="center" shrinkToFit="1"/>
    </xf>
    <xf numFmtId="164" fontId="7" fillId="2" borderId="2" xfId="0" applyNumberFormat="1" applyFont="1" applyFill="1" applyBorder="1" applyAlignment="1">
      <alignment horizontal="right" vertical="center" shrinkToFit="1"/>
    </xf>
    <xf numFmtId="164" fontId="5" fillId="2" borderId="4" xfId="0" applyNumberFormat="1" applyFont="1" applyFill="1" applyBorder="1" applyAlignment="1">
      <alignment horizontal="right" vertical="center"/>
    </xf>
    <xf numFmtId="164" fontId="5" fillId="2" borderId="2" xfId="0" applyNumberFormat="1" applyFont="1" applyFill="1" applyBorder="1" applyAlignment="1">
      <alignment horizontal="right" vertical="center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7" borderId="6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164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8" borderId="11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center" vertical="center" wrapText="1"/>
    </xf>
    <xf numFmtId="49" fontId="5" fillId="8" borderId="2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6" borderId="3" xfId="0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right" vertical="center" shrinkToFit="1"/>
    </xf>
    <xf numFmtId="164" fontId="5" fillId="2" borderId="3" xfId="0" applyNumberFormat="1" applyFont="1" applyFill="1" applyBorder="1" applyAlignment="1">
      <alignment horizontal="righ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7" borderId="3" xfId="0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164" fontId="6" fillId="4" borderId="7" xfId="0" applyNumberFormat="1" applyFont="1" applyFill="1" applyBorder="1" applyAlignment="1" applyProtection="1">
      <alignment horizontal="center" vertical="center" wrapText="1"/>
      <protection locked="0"/>
    </xf>
    <xf numFmtId="164" fontId="6" fillId="4" borderId="10" xfId="0" applyNumberFormat="1" applyFont="1" applyFill="1" applyBorder="1" applyAlignment="1" applyProtection="1">
      <alignment horizontal="center" vertical="center" wrapText="1"/>
      <protection locked="0"/>
    </xf>
    <xf numFmtId="164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164" fontId="6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7" borderId="9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5" fillId="7" borderId="4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164" fontId="5" fillId="2" borderId="4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 vertical="center" shrinkToFit="1"/>
    </xf>
    <xf numFmtId="164" fontId="4" fillId="2" borderId="2" xfId="0" applyNumberFormat="1" applyFont="1" applyFill="1" applyBorder="1" applyAlignment="1">
      <alignment horizontal="right" vertical="center" shrinkToFit="1"/>
    </xf>
    <xf numFmtId="0" fontId="5" fillId="4" borderId="3" xfId="0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7" borderId="3" xfId="0" applyFont="1" applyFill="1" applyBorder="1" applyAlignment="1" applyProtection="1">
      <alignment horizontal="center" vertical="center"/>
      <protection locked="0"/>
    </xf>
    <xf numFmtId="0" fontId="5" fillId="8" borderId="11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wrapText="1"/>
    </xf>
    <xf numFmtId="0" fontId="5" fillId="0" borderId="1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6" borderId="3" xfId="0" applyFont="1" applyFill="1" applyBorder="1" applyAlignment="1">
      <alignment horizontal="center" vertical="center" shrinkToFit="1"/>
    </xf>
    <xf numFmtId="0" fontId="4" fillId="9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 applyProtection="1">
      <alignment horizontal="center" vertical="center"/>
      <protection locked="0"/>
    </xf>
    <xf numFmtId="0" fontId="5" fillId="7" borderId="1" xfId="0" applyFont="1" applyFill="1" applyBorder="1" applyAlignment="1" applyProtection="1">
      <alignment horizontal="center" vertical="center"/>
      <protection locked="0"/>
    </xf>
    <xf numFmtId="0" fontId="5" fillId="7" borderId="2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 applyProtection="1">
      <alignment horizontal="center" vertical="center" wrapText="1"/>
      <protection locked="0"/>
    </xf>
  </cellXfs>
  <cellStyles count="3">
    <cellStyle name="Normalny" xfId="0" builtinId="0"/>
    <cellStyle name="Normalny 2" xfId="1" xr:uid="{63473D10-02A5-46BF-8283-6D1583259AD7}"/>
    <cellStyle name="Walutowy 2" xfId="2" xr:uid="{69F62B63-58B0-4FC8-BE12-27610F0A9A24}"/>
  </cellStyles>
  <dxfs count="0"/>
  <tableStyles count="0" defaultTableStyle="TableStyleMedium2" defaultPivotStyle="PivotStyleLight16"/>
  <colors>
    <mruColors>
      <color rgb="FFBA8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E157C-A1A1-499C-B320-76E072B2FB9A}">
  <sheetPr>
    <pageSetUpPr fitToPage="1"/>
  </sheetPr>
  <dimension ref="A1:AP52"/>
  <sheetViews>
    <sheetView tabSelected="1" topLeftCell="A19" zoomScale="80" zoomScaleNormal="80" workbookViewId="0">
      <selection activeCell="J33" sqref="J33"/>
    </sheetView>
  </sheetViews>
  <sheetFormatPr defaultColWidth="9.140625" defaultRowHeight="12.75" x14ac:dyDescent="0.2"/>
  <cols>
    <col min="1" max="1" width="7" style="7" customWidth="1"/>
    <col min="2" max="2" width="40.42578125" style="2" customWidth="1"/>
    <col min="3" max="3" width="22.28515625" style="2" customWidth="1"/>
    <col min="4" max="4" width="34" style="7" customWidth="1"/>
    <col min="5" max="5" width="28.7109375" style="7" customWidth="1"/>
    <col min="6" max="6" width="19.42578125" style="2" customWidth="1"/>
    <col min="7" max="7" width="22.42578125" style="2" customWidth="1"/>
    <col min="8" max="9" width="17.5703125" style="2" customWidth="1"/>
    <col min="10" max="10" width="16.7109375" style="2" customWidth="1"/>
    <col min="11" max="11" width="20.140625" style="2" customWidth="1"/>
    <col min="12" max="12" width="16.85546875" style="7" customWidth="1"/>
    <col min="13" max="13" width="17.5703125" style="2" customWidth="1"/>
    <col min="14" max="14" width="29.140625" style="8" customWidth="1"/>
    <col min="15" max="15" width="18.42578125" style="8" customWidth="1"/>
    <col min="16" max="16" width="24.85546875" style="8" customWidth="1"/>
    <col min="17" max="17" width="12.140625" style="2" bestFit="1" customWidth="1"/>
    <col min="18" max="16384" width="9.140625" style="2"/>
  </cols>
  <sheetData>
    <row r="1" spans="1:42" ht="18" customHeight="1" x14ac:dyDescent="0.2">
      <c r="A1" s="190" t="s">
        <v>112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</row>
    <row r="2" spans="1:42" ht="18" customHeight="1" x14ac:dyDescent="0.2">
      <c r="A2" s="210" t="s">
        <v>81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2"/>
    </row>
    <row r="3" spans="1:42" ht="18" customHeight="1" x14ac:dyDescent="0.2">
      <c r="A3" s="182" t="s">
        <v>25</v>
      </c>
      <c r="B3" s="183"/>
      <c r="C3" s="183"/>
      <c r="D3" s="183"/>
      <c r="E3" s="183"/>
      <c r="F3" s="183"/>
      <c r="G3" s="183"/>
      <c r="H3" s="183"/>
      <c r="I3" s="183"/>
      <c r="J3" s="183"/>
      <c r="K3" s="184"/>
      <c r="L3" s="191" t="s">
        <v>26</v>
      </c>
      <c r="M3" s="192"/>
      <c r="N3" s="192"/>
      <c r="O3" s="193"/>
      <c r="P3" s="197" t="s">
        <v>86</v>
      </c>
    </row>
    <row r="4" spans="1:42" ht="19.5" customHeight="1" x14ac:dyDescent="0.2">
      <c r="A4" s="200" t="s">
        <v>83</v>
      </c>
      <c r="B4" s="202" t="s">
        <v>0</v>
      </c>
      <c r="C4" s="203" t="s">
        <v>74</v>
      </c>
      <c r="D4" s="203"/>
      <c r="E4" s="204"/>
      <c r="F4" s="205" t="s">
        <v>39</v>
      </c>
      <c r="G4" s="206"/>
      <c r="H4" s="206"/>
      <c r="I4" s="206"/>
      <c r="J4" s="206"/>
      <c r="K4" s="207"/>
      <c r="L4" s="194"/>
      <c r="M4" s="195"/>
      <c r="N4" s="195"/>
      <c r="O4" s="196"/>
      <c r="P4" s="198"/>
    </row>
    <row r="5" spans="1:42" ht="51" x14ac:dyDescent="0.2">
      <c r="A5" s="201"/>
      <c r="B5" s="202"/>
      <c r="C5" s="208" t="s">
        <v>50</v>
      </c>
      <c r="D5" s="209"/>
      <c r="E5" s="20" t="s">
        <v>58</v>
      </c>
      <c r="F5" s="77" t="s">
        <v>118</v>
      </c>
      <c r="G5" s="20" t="s">
        <v>28</v>
      </c>
      <c r="H5" s="20" t="s">
        <v>22</v>
      </c>
      <c r="I5" s="20" t="s">
        <v>116</v>
      </c>
      <c r="J5" s="20" t="s">
        <v>84</v>
      </c>
      <c r="K5" s="20" t="s">
        <v>47</v>
      </c>
      <c r="L5" s="29" t="s">
        <v>71</v>
      </c>
      <c r="M5" s="29" t="s">
        <v>1</v>
      </c>
      <c r="N5" s="30" t="s">
        <v>85</v>
      </c>
      <c r="O5" s="30" t="s">
        <v>2</v>
      </c>
      <c r="P5" s="199"/>
    </row>
    <row r="6" spans="1:42" x14ac:dyDescent="0.2">
      <c r="A6" s="18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</row>
    <row r="7" spans="1:42" x14ac:dyDescent="0.2">
      <c r="A7" s="21">
        <v>1</v>
      </c>
      <c r="B7" s="88" t="s">
        <v>3</v>
      </c>
      <c r="C7" s="27" t="s">
        <v>45</v>
      </c>
      <c r="D7" s="72" t="s">
        <v>52</v>
      </c>
      <c r="E7" s="23" t="s">
        <v>63</v>
      </c>
      <c r="F7" s="23">
        <v>50</v>
      </c>
      <c r="G7" s="23">
        <v>1</v>
      </c>
      <c r="H7" s="61">
        <v>10</v>
      </c>
      <c r="I7" s="23">
        <v>19</v>
      </c>
      <c r="J7" s="23" t="s">
        <v>4</v>
      </c>
      <c r="K7" s="24">
        <f>G7*H7</f>
        <v>10</v>
      </c>
      <c r="L7" s="67"/>
      <c r="M7" s="4"/>
      <c r="N7" s="118">
        <v>0</v>
      </c>
      <c r="O7" s="71">
        <f t="shared" ref="O7:O27" si="0">ROUND(L7*N7,2)</f>
        <v>0</v>
      </c>
      <c r="P7" s="31">
        <f t="shared" ref="P7:P27" si="1">ROUND(PRODUCT($K7,N7),2)</f>
        <v>0</v>
      </c>
      <c r="Q7" s="8"/>
    </row>
    <row r="8" spans="1:42" ht="15" x14ac:dyDescent="0.2">
      <c r="A8" s="21">
        <v>2</v>
      </c>
      <c r="B8" s="90" t="s">
        <v>30</v>
      </c>
      <c r="C8" s="22" t="s">
        <v>5</v>
      </c>
      <c r="D8" s="22" t="s">
        <v>51</v>
      </c>
      <c r="E8" s="95"/>
      <c r="F8" s="23">
        <v>10</v>
      </c>
      <c r="G8" s="23">
        <v>12</v>
      </c>
      <c r="H8" s="68">
        <v>2.1</v>
      </c>
      <c r="I8" s="24">
        <v>200</v>
      </c>
      <c r="J8" s="47" t="s">
        <v>31</v>
      </c>
      <c r="K8" s="24">
        <f t="shared" ref="K8:K27" si="2">G8*H8</f>
        <v>25.200000000000003</v>
      </c>
      <c r="L8" s="70"/>
      <c r="M8" s="48"/>
      <c r="N8" s="119">
        <v>0</v>
      </c>
      <c r="O8" s="113">
        <f t="shared" si="0"/>
        <v>0</v>
      </c>
      <c r="P8" s="31">
        <f t="shared" si="1"/>
        <v>0</v>
      </c>
    </row>
    <row r="9" spans="1:42" ht="15" x14ac:dyDescent="0.2">
      <c r="A9" s="21">
        <v>3</v>
      </c>
      <c r="B9" s="90" t="s">
        <v>30</v>
      </c>
      <c r="C9" s="22" t="s">
        <v>5</v>
      </c>
      <c r="D9" s="22" t="s">
        <v>51</v>
      </c>
      <c r="E9" s="95"/>
      <c r="F9" s="23">
        <v>50</v>
      </c>
      <c r="G9" s="23">
        <v>61</v>
      </c>
      <c r="H9" s="68">
        <v>10.5</v>
      </c>
      <c r="I9" s="24">
        <v>200</v>
      </c>
      <c r="J9" s="24" t="s">
        <v>27</v>
      </c>
      <c r="K9" s="24">
        <f t="shared" si="2"/>
        <v>640.5</v>
      </c>
      <c r="L9" s="70"/>
      <c r="M9" s="48"/>
      <c r="N9" s="119">
        <v>0</v>
      </c>
      <c r="O9" s="113">
        <f t="shared" si="0"/>
        <v>0</v>
      </c>
      <c r="P9" s="31">
        <f t="shared" si="1"/>
        <v>0</v>
      </c>
    </row>
    <row r="10" spans="1:42" ht="15" x14ac:dyDescent="0.2">
      <c r="A10" s="21">
        <v>4</v>
      </c>
      <c r="B10" s="89" t="s">
        <v>6</v>
      </c>
      <c r="C10" s="24" t="s">
        <v>66</v>
      </c>
      <c r="D10" s="22" t="s">
        <v>69</v>
      </c>
      <c r="E10" s="95"/>
      <c r="F10" s="73">
        <v>50</v>
      </c>
      <c r="G10" s="23" t="s">
        <v>96</v>
      </c>
      <c r="H10" s="68">
        <v>10.5</v>
      </c>
      <c r="I10" s="24">
        <v>200</v>
      </c>
      <c r="J10" s="24" t="s">
        <v>27</v>
      </c>
      <c r="K10" s="24">
        <v>73.5</v>
      </c>
      <c r="L10" s="67"/>
      <c r="M10" s="4"/>
      <c r="N10" s="118">
        <v>0</v>
      </c>
      <c r="O10" s="71">
        <f t="shared" si="0"/>
        <v>0</v>
      </c>
      <c r="P10" s="31">
        <f t="shared" si="1"/>
        <v>0</v>
      </c>
    </row>
    <row r="11" spans="1:42" ht="15" x14ac:dyDescent="0.2">
      <c r="A11" s="21">
        <v>5</v>
      </c>
      <c r="B11" s="89" t="s">
        <v>6</v>
      </c>
      <c r="C11" s="24" t="s">
        <v>66</v>
      </c>
      <c r="D11" s="22" t="s">
        <v>69</v>
      </c>
      <c r="E11" s="95"/>
      <c r="F11" s="24">
        <v>10</v>
      </c>
      <c r="G11" s="23" t="s">
        <v>97</v>
      </c>
      <c r="H11" s="68">
        <v>2.1</v>
      </c>
      <c r="I11" s="24">
        <v>200</v>
      </c>
      <c r="J11" s="24" t="s">
        <v>27</v>
      </c>
      <c r="K11" s="24">
        <v>2.1</v>
      </c>
      <c r="L11" s="67"/>
      <c r="M11" s="4"/>
      <c r="N11" s="118">
        <v>0</v>
      </c>
      <c r="O11" s="71">
        <f t="shared" si="0"/>
        <v>0</v>
      </c>
      <c r="P11" s="31">
        <f t="shared" si="1"/>
        <v>0</v>
      </c>
    </row>
    <row r="12" spans="1:42" s="6" customFormat="1" ht="15" x14ac:dyDescent="0.2">
      <c r="A12" s="21">
        <v>6</v>
      </c>
      <c r="B12" s="90" t="s">
        <v>33</v>
      </c>
      <c r="C12" s="25" t="s">
        <v>5</v>
      </c>
      <c r="D12" s="22" t="s">
        <v>51</v>
      </c>
      <c r="E12" s="24"/>
      <c r="F12" s="23">
        <v>10</v>
      </c>
      <c r="G12" s="23">
        <v>12</v>
      </c>
      <c r="H12" s="68">
        <v>1.89</v>
      </c>
      <c r="I12" s="24">
        <v>200</v>
      </c>
      <c r="J12" s="47" t="s">
        <v>32</v>
      </c>
      <c r="K12" s="24">
        <f t="shared" si="2"/>
        <v>22.68</v>
      </c>
      <c r="L12" s="70"/>
      <c r="M12" s="48"/>
      <c r="N12" s="119">
        <v>0</v>
      </c>
      <c r="O12" s="113">
        <f t="shared" si="0"/>
        <v>0</v>
      </c>
      <c r="P12" s="31">
        <f t="shared" si="1"/>
        <v>0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s="6" customFormat="1" ht="15" x14ac:dyDescent="0.2">
      <c r="A13" s="21">
        <v>7</v>
      </c>
      <c r="B13" s="90" t="s">
        <v>33</v>
      </c>
      <c r="C13" s="25" t="s">
        <v>5</v>
      </c>
      <c r="D13" s="22" t="s">
        <v>51</v>
      </c>
      <c r="E13" s="24"/>
      <c r="F13" s="23">
        <v>50</v>
      </c>
      <c r="G13" s="23">
        <v>165</v>
      </c>
      <c r="H13" s="68">
        <v>9.4</v>
      </c>
      <c r="I13" s="24">
        <v>200</v>
      </c>
      <c r="J13" s="24" t="s">
        <v>34</v>
      </c>
      <c r="K13" s="24">
        <f t="shared" si="2"/>
        <v>1551</v>
      </c>
      <c r="L13" s="70"/>
      <c r="M13" s="48"/>
      <c r="N13" s="119">
        <v>0</v>
      </c>
      <c r="O13" s="113">
        <f t="shared" si="0"/>
        <v>0</v>
      </c>
      <c r="P13" s="31">
        <f t="shared" si="1"/>
        <v>0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s="6" customFormat="1" ht="38.25" x14ac:dyDescent="0.2">
      <c r="A14" s="21">
        <v>8</v>
      </c>
      <c r="B14" s="90" t="s">
        <v>33</v>
      </c>
      <c r="C14" s="25" t="s">
        <v>9</v>
      </c>
      <c r="D14" s="22" t="s">
        <v>54</v>
      </c>
      <c r="E14" s="97" t="s">
        <v>67</v>
      </c>
      <c r="F14" s="23">
        <v>50</v>
      </c>
      <c r="G14" s="23">
        <v>3</v>
      </c>
      <c r="H14" s="68">
        <v>9.4</v>
      </c>
      <c r="I14" s="24">
        <v>200</v>
      </c>
      <c r="J14" s="47" t="s">
        <v>32</v>
      </c>
      <c r="K14" s="24">
        <f t="shared" si="2"/>
        <v>28.200000000000003</v>
      </c>
      <c r="L14" s="70"/>
      <c r="M14" s="48"/>
      <c r="N14" s="119">
        <v>0</v>
      </c>
      <c r="O14" s="113">
        <f t="shared" si="0"/>
        <v>0</v>
      </c>
      <c r="P14" s="31">
        <f t="shared" si="1"/>
        <v>0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s="6" customFormat="1" x14ac:dyDescent="0.2">
      <c r="A15" s="21">
        <v>9</v>
      </c>
      <c r="B15" s="90" t="s">
        <v>20</v>
      </c>
      <c r="C15" s="24" t="s">
        <v>45</v>
      </c>
      <c r="D15" s="74" t="s">
        <v>52</v>
      </c>
      <c r="E15" s="96"/>
      <c r="F15" s="73">
        <v>27</v>
      </c>
      <c r="G15" s="23">
        <v>1</v>
      </c>
      <c r="H15" s="75">
        <v>11</v>
      </c>
      <c r="I15" s="73">
        <v>2.1</v>
      </c>
      <c r="J15" s="73" t="s">
        <v>4</v>
      </c>
      <c r="K15" s="24">
        <f t="shared" si="2"/>
        <v>11</v>
      </c>
      <c r="L15" s="67"/>
      <c r="M15" s="4"/>
      <c r="N15" s="118">
        <v>0</v>
      </c>
      <c r="O15" s="114">
        <f t="shared" si="0"/>
        <v>0</v>
      </c>
      <c r="P15" s="31">
        <f t="shared" si="1"/>
        <v>0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s="6" customFormat="1" x14ac:dyDescent="0.2">
      <c r="A16" s="21">
        <v>10</v>
      </c>
      <c r="B16" s="88" t="s">
        <v>7</v>
      </c>
      <c r="C16" s="27" t="s">
        <v>46</v>
      </c>
      <c r="D16" s="72" t="s">
        <v>53</v>
      </c>
      <c r="E16" s="28"/>
      <c r="F16" s="28">
        <v>50</v>
      </c>
      <c r="G16" s="28">
        <v>1</v>
      </c>
      <c r="H16" s="76">
        <v>25</v>
      </c>
      <c r="I16" s="28">
        <v>57.3</v>
      </c>
      <c r="J16" s="23" t="s">
        <v>4</v>
      </c>
      <c r="K16" s="24">
        <f t="shared" si="2"/>
        <v>25</v>
      </c>
      <c r="L16" s="67"/>
      <c r="M16" s="4"/>
      <c r="N16" s="118">
        <v>0</v>
      </c>
      <c r="O16" s="114">
        <f t="shared" si="0"/>
        <v>0</v>
      </c>
      <c r="P16" s="31">
        <f t="shared" si="1"/>
        <v>0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2" s="6" customFormat="1" ht="60" customHeight="1" x14ac:dyDescent="0.2">
      <c r="A17" s="21">
        <v>11</v>
      </c>
      <c r="B17" s="91" t="s">
        <v>8</v>
      </c>
      <c r="C17" s="23" t="s">
        <v>9</v>
      </c>
      <c r="D17" s="26" t="s">
        <v>54</v>
      </c>
      <c r="E17" s="97" t="s">
        <v>65</v>
      </c>
      <c r="F17" s="23">
        <v>50</v>
      </c>
      <c r="G17" s="23">
        <v>7</v>
      </c>
      <c r="H17" s="61">
        <v>9.1</v>
      </c>
      <c r="I17" s="23">
        <v>200</v>
      </c>
      <c r="J17" s="24" t="s">
        <v>27</v>
      </c>
      <c r="K17" s="24">
        <f t="shared" si="2"/>
        <v>63.699999999999996</v>
      </c>
      <c r="L17" s="67"/>
      <c r="M17" s="4"/>
      <c r="N17" s="118">
        <v>0</v>
      </c>
      <c r="O17" s="114">
        <f t="shared" si="0"/>
        <v>0</v>
      </c>
      <c r="P17" s="31">
        <f t="shared" si="1"/>
        <v>0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2" s="6" customFormat="1" ht="60.75" customHeight="1" x14ac:dyDescent="0.2">
      <c r="A18" s="21">
        <v>12</v>
      </c>
      <c r="B18" s="100" t="s">
        <v>8</v>
      </c>
      <c r="C18" s="23" t="s">
        <v>9</v>
      </c>
      <c r="D18" s="26" t="s">
        <v>54</v>
      </c>
      <c r="E18" s="97" t="s">
        <v>65</v>
      </c>
      <c r="F18" s="23">
        <v>10</v>
      </c>
      <c r="G18" s="23">
        <v>12</v>
      </c>
      <c r="H18" s="76">
        <v>1.79</v>
      </c>
      <c r="I18" s="28">
        <v>200</v>
      </c>
      <c r="J18" s="24" t="s">
        <v>27</v>
      </c>
      <c r="K18" s="24">
        <f t="shared" si="2"/>
        <v>21.48</v>
      </c>
      <c r="L18" s="79"/>
      <c r="M18" s="4"/>
      <c r="N18" s="118">
        <v>0</v>
      </c>
      <c r="O18" s="114">
        <f t="shared" si="0"/>
        <v>0</v>
      </c>
      <c r="P18" s="31">
        <f t="shared" si="1"/>
        <v>0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2" s="6" customFormat="1" ht="15" x14ac:dyDescent="0.2">
      <c r="A19" s="21">
        <v>13</v>
      </c>
      <c r="B19" s="162" t="s">
        <v>57</v>
      </c>
      <c r="C19" s="103"/>
      <c r="D19" s="22" t="s">
        <v>76</v>
      </c>
      <c r="E19" s="163"/>
      <c r="F19" s="23">
        <v>50</v>
      </c>
      <c r="G19" s="23">
        <v>4</v>
      </c>
      <c r="H19" s="68">
        <v>10.5</v>
      </c>
      <c r="I19" s="24" t="s">
        <v>117</v>
      </c>
      <c r="J19" s="47" t="s">
        <v>32</v>
      </c>
      <c r="K19" s="24">
        <f t="shared" si="2"/>
        <v>42</v>
      </c>
      <c r="L19" s="70"/>
      <c r="M19" s="48"/>
      <c r="N19" s="119">
        <v>0</v>
      </c>
      <c r="O19" s="113">
        <f t="shared" si="0"/>
        <v>0</v>
      </c>
      <c r="P19" s="31">
        <f t="shared" si="1"/>
        <v>0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2" s="6" customFormat="1" ht="15" x14ac:dyDescent="0.2">
      <c r="A20" s="21">
        <v>14</v>
      </c>
      <c r="B20" s="162" t="s">
        <v>57</v>
      </c>
      <c r="C20" s="103"/>
      <c r="D20" s="22" t="s">
        <v>77</v>
      </c>
      <c r="E20" s="163"/>
      <c r="F20" s="23">
        <v>50</v>
      </c>
      <c r="G20" s="23">
        <v>3</v>
      </c>
      <c r="H20" s="68">
        <v>10.5</v>
      </c>
      <c r="I20" s="24" t="s">
        <v>117</v>
      </c>
      <c r="J20" s="47" t="s">
        <v>32</v>
      </c>
      <c r="K20" s="24">
        <f t="shared" si="2"/>
        <v>31.5</v>
      </c>
      <c r="L20" s="70"/>
      <c r="M20" s="48"/>
      <c r="N20" s="119">
        <v>0</v>
      </c>
      <c r="O20" s="113">
        <f t="shared" si="0"/>
        <v>0</v>
      </c>
      <c r="P20" s="31">
        <f t="shared" si="1"/>
        <v>0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2" s="6" customFormat="1" ht="38.25" x14ac:dyDescent="0.2">
      <c r="A21" s="21">
        <v>15</v>
      </c>
      <c r="B21" s="101" t="s">
        <v>10</v>
      </c>
      <c r="C21" s="88"/>
      <c r="D21" s="22" t="s">
        <v>75</v>
      </c>
      <c r="E21" s="27" t="s">
        <v>115</v>
      </c>
      <c r="F21" s="27">
        <v>10</v>
      </c>
      <c r="G21" s="23">
        <v>1</v>
      </c>
      <c r="H21" s="69">
        <v>2.4</v>
      </c>
      <c r="I21" s="27" t="s">
        <v>117</v>
      </c>
      <c r="J21" s="24" t="s">
        <v>4</v>
      </c>
      <c r="K21" s="24">
        <f t="shared" si="2"/>
        <v>2.4</v>
      </c>
      <c r="L21" s="67"/>
      <c r="M21" s="4"/>
      <c r="N21" s="118">
        <v>0</v>
      </c>
      <c r="O21" s="114">
        <f t="shared" si="0"/>
        <v>0</v>
      </c>
      <c r="P21" s="31">
        <f t="shared" si="1"/>
        <v>0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2" s="6" customFormat="1" ht="38.25" x14ac:dyDescent="0.2">
      <c r="A22" s="21">
        <v>16</v>
      </c>
      <c r="B22" s="101" t="s">
        <v>10</v>
      </c>
      <c r="C22" s="88"/>
      <c r="D22" s="22" t="s">
        <v>78</v>
      </c>
      <c r="E22" s="27" t="s">
        <v>115</v>
      </c>
      <c r="F22" s="27">
        <v>10</v>
      </c>
      <c r="G22" s="23">
        <v>1</v>
      </c>
      <c r="H22" s="69">
        <v>1.88</v>
      </c>
      <c r="I22" s="27" t="s">
        <v>117</v>
      </c>
      <c r="J22" s="24" t="s">
        <v>27</v>
      </c>
      <c r="K22" s="24">
        <f t="shared" si="2"/>
        <v>1.88</v>
      </c>
      <c r="L22" s="67"/>
      <c r="M22" s="4"/>
      <c r="N22" s="118">
        <v>0</v>
      </c>
      <c r="O22" s="114">
        <f t="shared" si="0"/>
        <v>0</v>
      </c>
      <c r="P22" s="31">
        <f t="shared" si="1"/>
        <v>0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2" s="6" customFormat="1" ht="15" x14ac:dyDescent="0.2">
      <c r="A23" s="21">
        <v>17</v>
      </c>
      <c r="B23" s="92" t="s">
        <v>35</v>
      </c>
      <c r="C23" s="22"/>
      <c r="D23" s="22" t="s">
        <v>79</v>
      </c>
      <c r="E23" s="163"/>
      <c r="F23" s="23">
        <v>50</v>
      </c>
      <c r="G23" s="23">
        <v>1</v>
      </c>
      <c r="H23" s="68">
        <v>11.7</v>
      </c>
      <c r="I23" s="24" t="s">
        <v>117</v>
      </c>
      <c r="J23" s="47" t="s">
        <v>32</v>
      </c>
      <c r="K23" s="24">
        <f t="shared" si="2"/>
        <v>11.7</v>
      </c>
      <c r="L23" s="70"/>
      <c r="M23" s="48"/>
      <c r="N23" s="119">
        <v>0</v>
      </c>
      <c r="O23" s="113">
        <f t="shared" si="0"/>
        <v>0</v>
      </c>
      <c r="P23" s="31">
        <f t="shared" si="1"/>
        <v>0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2" s="6" customFormat="1" ht="15" x14ac:dyDescent="0.2">
      <c r="A24" s="21">
        <v>18</v>
      </c>
      <c r="B24" s="102" t="s">
        <v>11</v>
      </c>
      <c r="C24" s="104" t="s">
        <v>5</v>
      </c>
      <c r="D24" s="22" t="s">
        <v>51</v>
      </c>
      <c r="E24" s="23"/>
      <c r="F24" s="23">
        <v>50</v>
      </c>
      <c r="G24" s="23">
        <v>11</v>
      </c>
      <c r="H24" s="61">
        <v>9.6999999999999993</v>
      </c>
      <c r="I24" s="23">
        <v>200</v>
      </c>
      <c r="J24" s="24" t="s">
        <v>27</v>
      </c>
      <c r="K24" s="24">
        <f t="shared" si="2"/>
        <v>106.69999999999999</v>
      </c>
      <c r="L24" s="67"/>
      <c r="M24" s="4"/>
      <c r="N24" s="118">
        <v>0</v>
      </c>
      <c r="O24" s="114">
        <f t="shared" si="0"/>
        <v>0</v>
      </c>
      <c r="P24" s="31">
        <f t="shared" si="1"/>
        <v>0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2" s="6" customFormat="1" ht="15" x14ac:dyDescent="0.2">
      <c r="A25" s="21">
        <v>19</v>
      </c>
      <c r="B25" s="102" t="s">
        <v>12</v>
      </c>
      <c r="C25" s="105"/>
      <c r="D25" s="28" t="s">
        <v>80</v>
      </c>
      <c r="E25" s="22" t="s">
        <v>55</v>
      </c>
      <c r="F25" s="23">
        <v>40</v>
      </c>
      <c r="G25" s="23">
        <v>15</v>
      </c>
      <c r="H25" s="61">
        <v>6</v>
      </c>
      <c r="I25" s="23">
        <v>200</v>
      </c>
      <c r="J25" s="24" t="s">
        <v>27</v>
      </c>
      <c r="K25" s="24">
        <f t="shared" si="2"/>
        <v>90</v>
      </c>
      <c r="L25" s="67"/>
      <c r="M25" s="4"/>
      <c r="N25" s="118">
        <v>0</v>
      </c>
      <c r="O25" s="114">
        <f t="shared" si="0"/>
        <v>0</v>
      </c>
      <c r="P25" s="31">
        <f t="shared" si="1"/>
        <v>0</v>
      </c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spans="1:42" s="6" customFormat="1" ht="15" x14ac:dyDescent="0.2">
      <c r="A26" s="21">
        <v>20</v>
      </c>
      <c r="B26" s="93" t="s">
        <v>36</v>
      </c>
      <c r="C26" s="22" t="s">
        <v>5</v>
      </c>
      <c r="D26" s="22" t="s">
        <v>51</v>
      </c>
      <c r="E26" s="21"/>
      <c r="F26" s="23">
        <v>50</v>
      </c>
      <c r="G26" s="23">
        <v>6</v>
      </c>
      <c r="H26" s="69">
        <v>10.64</v>
      </c>
      <c r="I26" s="27">
        <v>200</v>
      </c>
      <c r="J26" s="24" t="s">
        <v>34</v>
      </c>
      <c r="K26" s="24">
        <f t="shared" si="2"/>
        <v>63.84</v>
      </c>
      <c r="L26" s="70"/>
      <c r="M26" s="48"/>
      <c r="N26" s="119">
        <v>0</v>
      </c>
      <c r="O26" s="113">
        <f t="shared" si="0"/>
        <v>0</v>
      </c>
      <c r="P26" s="31">
        <f t="shared" si="1"/>
        <v>0</v>
      </c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spans="1:42" s="6" customFormat="1" ht="15" x14ac:dyDescent="0.2">
      <c r="A27" s="21">
        <v>21</v>
      </c>
      <c r="B27" s="88" t="s">
        <v>14</v>
      </c>
      <c r="C27" s="27" t="s">
        <v>5</v>
      </c>
      <c r="D27" s="22" t="s">
        <v>51</v>
      </c>
      <c r="E27" s="27"/>
      <c r="F27" s="27">
        <v>50</v>
      </c>
      <c r="G27" s="23">
        <v>36</v>
      </c>
      <c r="H27" s="78">
        <v>8.9</v>
      </c>
      <c r="I27" s="153">
        <v>200</v>
      </c>
      <c r="J27" s="24" t="s">
        <v>27</v>
      </c>
      <c r="K27" s="24">
        <f t="shared" si="2"/>
        <v>320.40000000000003</v>
      </c>
      <c r="L27" s="67"/>
      <c r="M27" s="4"/>
      <c r="N27" s="120">
        <v>0</v>
      </c>
      <c r="O27" s="114">
        <f t="shared" si="0"/>
        <v>0</v>
      </c>
      <c r="P27" s="31">
        <f t="shared" si="1"/>
        <v>0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pans="1:42" x14ac:dyDescent="0.2">
      <c r="A28" s="9"/>
      <c r="B28" s="151" t="s">
        <v>98</v>
      </c>
      <c r="C28" s="10"/>
      <c r="D28" s="11"/>
      <c r="E28" s="12"/>
      <c r="F28" s="13"/>
      <c r="G28" s="94"/>
      <c r="H28" s="189"/>
      <c r="I28" s="189"/>
      <c r="J28" s="189"/>
      <c r="K28" s="14"/>
      <c r="L28" s="9"/>
      <c r="M28" s="15"/>
      <c r="N28" s="16"/>
      <c r="O28" s="17" t="s">
        <v>15</v>
      </c>
      <c r="P28" s="32">
        <f>SUM(P7:P27)</f>
        <v>0</v>
      </c>
    </row>
    <row r="29" spans="1:42" x14ac:dyDescent="0.2">
      <c r="B29" s="152" t="s">
        <v>99</v>
      </c>
      <c r="C29" s="145"/>
      <c r="D29" s="50"/>
      <c r="E29" s="49"/>
      <c r="F29" s="146"/>
      <c r="G29" s="94"/>
      <c r="H29" s="115"/>
      <c r="I29" s="115"/>
      <c r="J29" s="115"/>
      <c r="K29" s="51"/>
      <c r="O29" s="143"/>
      <c r="P29" s="147"/>
    </row>
    <row r="30" spans="1:42" x14ac:dyDescent="0.2">
      <c r="B30" s="145"/>
      <c r="C30" s="145"/>
      <c r="D30" s="50"/>
      <c r="E30" s="49"/>
      <c r="F30" s="146"/>
      <c r="G30" s="94"/>
      <c r="H30" s="115"/>
      <c r="I30" s="115"/>
      <c r="J30" s="115"/>
      <c r="K30" s="51"/>
      <c r="O30" s="143"/>
      <c r="P30" s="147"/>
    </row>
    <row r="32" spans="1:42" customFormat="1" ht="19.5" customHeight="1" x14ac:dyDescent="0.25">
      <c r="A32" s="177" t="s">
        <v>82</v>
      </c>
      <c r="B32" s="177"/>
      <c r="C32" s="177"/>
      <c r="D32" s="177"/>
      <c r="E32" s="177"/>
      <c r="F32" s="177"/>
    </row>
    <row r="33" spans="1:7" customFormat="1" ht="18.75" customHeight="1" x14ac:dyDescent="0.25">
      <c r="A33" s="182" t="s">
        <v>25</v>
      </c>
      <c r="B33" s="183"/>
      <c r="C33" s="184"/>
      <c r="D33" s="139" t="s">
        <v>26</v>
      </c>
      <c r="E33" s="178" t="s">
        <v>87</v>
      </c>
      <c r="F33" s="180" t="s">
        <v>23</v>
      </c>
      <c r="G33" s="187" t="s">
        <v>88</v>
      </c>
    </row>
    <row r="34" spans="1:7" customFormat="1" ht="25.5" customHeight="1" x14ac:dyDescent="0.25">
      <c r="A34" s="138" t="s">
        <v>83</v>
      </c>
      <c r="B34" s="19" t="s">
        <v>24</v>
      </c>
      <c r="C34" s="19" t="s">
        <v>28</v>
      </c>
      <c r="D34" s="131" t="s">
        <v>37</v>
      </c>
      <c r="E34" s="179"/>
      <c r="F34" s="181"/>
      <c r="G34" s="188"/>
    </row>
    <row r="35" spans="1:7" customFormat="1" ht="15" x14ac:dyDescent="0.25">
      <c r="A35" s="35">
        <v>1</v>
      </c>
      <c r="B35" s="35">
        <v>2</v>
      </c>
      <c r="C35" s="35">
        <v>3</v>
      </c>
      <c r="D35" s="36">
        <v>4</v>
      </c>
      <c r="E35" s="36">
        <v>5</v>
      </c>
      <c r="F35" s="36">
        <v>6</v>
      </c>
      <c r="G35" s="36">
        <v>7</v>
      </c>
    </row>
    <row r="36" spans="1:7" customFormat="1" ht="33" customHeight="1" x14ac:dyDescent="0.25">
      <c r="A36" s="28">
        <v>1</v>
      </c>
      <c r="B36" s="45" t="s">
        <v>16</v>
      </c>
      <c r="C36" s="46">
        <v>18</v>
      </c>
      <c r="D36" s="41"/>
      <c r="E36" s="99">
        <f>C36*D36</f>
        <v>0</v>
      </c>
      <c r="F36" s="38">
        <v>365</v>
      </c>
      <c r="G36" s="33">
        <f>E36*F36</f>
        <v>0</v>
      </c>
    </row>
    <row r="37" spans="1:7" customFormat="1" ht="34.5" customHeight="1" x14ac:dyDescent="0.25">
      <c r="A37" s="28">
        <v>2</v>
      </c>
      <c r="B37" s="45" t="s">
        <v>17</v>
      </c>
      <c r="C37" s="23">
        <v>341</v>
      </c>
      <c r="D37" s="41"/>
      <c r="E37" s="99">
        <f>C37*D37</f>
        <v>0</v>
      </c>
      <c r="F37" s="38">
        <v>365</v>
      </c>
      <c r="G37" s="33">
        <f>E37*F37</f>
        <v>0</v>
      </c>
    </row>
    <row r="38" spans="1:7" customFormat="1" ht="21" customHeight="1" x14ac:dyDescent="0.25">
      <c r="A38" s="2"/>
      <c r="B38" s="2"/>
      <c r="C38" s="2"/>
      <c r="D38" s="2"/>
      <c r="E38" s="2"/>
      <c r="F38" s="37" t="s">
        <v>15</v>
      </c>
      <c r="G38" s="34">
        <f>SUM(G36:G37)</f>
        <v>0</v>
      </c>
    </row>
    <row r="41" spans="1:7" customFormat="1" ht="15" x14ac:dyDescent="0.25">
      <c r="A41" s="170" t="s">
        <v>93</v>
      </c>
      <c r="B41" s="171"/>
      <c r="C41" s="171"/>
      <c r="D41" s="171"/>
      <c r="E41" s="171"/>
      <c r="F41" s="171"/>
    </row>
    <row r="42" spans="1:7" customFormat="1" ht="15" customHeight="1" x14ac:dyDescent="0.25">
      <c r="A42" s="172" t="s">
        <v>25</v>
      </c>
      <c r="B42" s="173"/>
      <c r="C42" s="173"/>
      <c r="D42" s="174"/>
      <c r="E42" s="139" t="s">
        <v>26</v>
      </c>
      <c r="F42" s="185" t="s">
        <v>87</v>
      </c>
      <c r="G42" s="178"/>
    </row>
    <row r="43" spans="1:7" customFormat="1" ht="33.75" customHeight="1" x14ac:dyDescent="0.25">
      <c r="A43" s="140" t="s">
        <v>83</v>
      </c>
      <c r="B43" s="175" t="s">
        <v>49</v>
      </c>
      <c r="C43" s="176"/>
      <c r="D43" s="19" t="s">
        <v>106</v>
      </c>
      <c r="E43" s="110" t="s">
        <v>89</v>
      </c>
      <c r="F43" s="186"/>
      <c r="G43" s="179"/>
    </row>
    <row r="44" spans="1:7" customFormat="1" ht="14.25" customHeight="1" x14ac:dyDescent="0.25">
      <c r="A44" s="42">
        <v>1</v>
      </c>
      <c r="B44" s="42">
        <v>2</v>
      </c>
      <c r="C44" s="44">
        <v>3</v>
      </c>
      <c r="D44" s="35">
        <v>4</v>
      </c>
      <c r="E44" s="43">
        <v>5</v>
      </c>
      <c r="F44" s="164">
        <v>6</v>
      </c>
      <c r="G44" s="165"/>
    </row>
    <row r="45" spans="1:7" customFormat="1" ht="14.25" customHeight="1" x14ac:dyDescent="0.25">
      <c r="A45" s="28">
        <v>1</v>
      </c>
      <c r="B45" s="39" t="s">
        <v>103</v>
      </c>
      <c r="C45" s="82" t="s">
        <v>48</v>
      </c>
      <c r="D45" s="141">
        <v>30</v>
      </c>
      <c r="E45" s="41"/>
      <c r="F45" s="166">
        <f>ROUND($D45*E45,2)</f>
        <v>0</v>
      </c>
      <c r="G45" s="167"/>
    </row>
    <row r="46" spans="1:7" customFormat="1" ht="15" x14ac:dyDescent="0.25">
      <c r="A46" s="28">
        <v>2</v>
      </c>
      <c r="B46" s="39" t="s">
        <v>107</v>
      </c>
      <c r="C46" s="82" t="s">
        <v>68</v>
      </c>
      <c r="D46" s="40">
        <v>359</v>
      </c>
      <c r="E46" s="41"/>
      <c r="F46" s="166">
        <f>ROUND($D46*E46,2)</f>
        <v>0</v>
      </c>
      <c r="G46" s="167"/>
    </row>
    <row r="47" spans="1:7" customFormat="1" ht="18.75" customHeight="1" x14ac:dyDescent="0.25">
      <c r="A47" s="2"/>
      <c r="B47" s="2"/>
      <c r="C47" s="2"/>
      <c r="D47" s="2"/>
      <c r="E47" s="135" t="s">
        <v>15</v>
      </c>
      <c r="F47" s="168">
        <f>SUM(F45:F46)</f>
        <v>0</v>
      </c>
      <c r="G47" s="169"/>
    </row>
    <row r="48" spans="1:7" x14ac:dyDescent="0.2">
      <c r="B48" s="2" t="s">
        <v>119</v>
      </c>
    </row>
    <row r="52" spans="3:3" x14ac:dyDescent="0.2">
      <c r="C52" s="148"/>
    </row>
  </sheetData>
  <mergeCells count="24">
    <mergeCell ref="H28:J28"/>
    <mergeCell ref="A1:P1"/>
    <mergeCell ref="A3:K3"/>
    <mergeCell ref="L3:O4"/>
    <mergeCell ref="P3:P5"/>
    <mergeCell ref="A4:A5"/>
    <mergeCell ref="B4:B5"/>
    <mergeCell ref="C4:E4"/>
    <mergeCell ref="F4:K4"/>
    <mergeCell ref="C5:D5"/>
    <mergeCell ref="A2:P2"/>
    <mergeCell ref="A32:F32"/>
    <mergeCell ref="E33:E34"/>
    <mergeCell ref="F33:F34"/>
    <mergeCell ref="A33:C33"/>
    <mergeCell ref="F42:G43"/>
    <mergeCell ref="G33:G34"/>
    <mergeCell ref="F44:G44"/>
    <mergeCell ref="F45:G45"/>
    <mergeCell ref="F46:G46"/>
    <mergeCell ref="F47:G47"/>
    <mergeCell ref="A41:F41"/>
    <mergeCell ref="A42:D42"/>
    <mergeCell ref="B43:C43"/>
  </mergeCells>
  <pageMargins left="0.25" right="0.25" top="0.75" bottom="0.75" header="0.3" footer="0.3"/>
  <pageSetup paperSize="8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D6890-DBD2-44FD-BF23-7B06B48D7DA5}">
  <sheetPr>
    <pageSetUpPr fitToPage="1"/>
  </sheetPr>
  <dimension ref="A1:M29"/>
  <sheetViews>
    <sheetView zoomScaleNormal="100" workbookViewId="0">
      <selection activeCell="B29" sqref="B29"/>
    </sheetView>
  </sheetViews>
  <sheetFormatPr defaultColWidth="9.140625" defaultRowHeight="12.75" x14ac:dyDescent="0.2"/>
  <cols>
    <col min="1" max="1" width="5.140625" style="7" customWidth="1"/>
    <col min="2" max="2" width="44" style="2" customWidth="1"/>
    <col min="3" max="3" width="19.42578125" style="2" customWidth="1"/>
    <col min="4" max="4" width="32.140625" style="2" customWidth="1"/>
    <col min="5" max="6" width="26.85546875" style="2" customWidth="1"/>
    <col min="7" max="7" width="18.7109375" style="2" customWidth="1"/>
    <col min="8" max="8" width="23.5703125" style="2" customWidth="1"/>
    <col min="9" max="9" width="16.85546875" style="7" customWidth="1"/>
    <col min="10" max="10" width="17.5703125" style="2" customWidth="1"/>
    <col min="11" max="11" width="21" style="8" customWidth="1"/>
    <col min="12" max="12" width="18.42578125" style="8" customWidth="1"/>
    <col min="13" max="13" width="24.85546875" style="8" customWidth="1"/>
    <col min="14" max="14" width="12.140625" style="2" bestFit="1" customWidth="1"/>
    <col min="15" max="16384" width="9.140625" style="2"/>
  </cols>
  <sheetData>
    <row r="1" spans="1:13" ht="21.75" customHeight="1" x14ac:dyDescent="0.2">
      <c r="A1" s="216" t="s">
        <v>111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3" ht="20.25" customHeight="1" x14ac:dyDescent="0.2">
      <c r="A2" s="190" t="s">
        <v>81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</row>
    <row r="3" spans="1:13" ht="12.75" customHeight="1" x14ac:dyDescent="0.2">
      <c r="A3" s="226" t="s">
        <v>25</v>
      </c>
      <c r="B3" s="226"/>
      <c r="C3" s="226"/>
      <c r="D3" s="226"/>
      <c r="E3" s="226"/>
      <c r="F3" s="226"/>
      <c r="G3" s="226"/>
      <c r="H3" s="227"/>
      <c r="I3" s="194" t="s">
        <v>26</v>
      </c>
      <c r="J3" s="195"/>
      <c r="K3" s="195"/>
      <c r="L3" s="195"/>
      <c r="M3" s="197" t="s">
        <v>86</v>
      </c>
    </row>
    <row r="4" spans="1:13" ht="13.5" customHeight="1" x14ac:dyDescent="0.2">
      <c r="A4" s="200" t="s">
        <v>83</v>
      </c>
      <c r="B4" s="202" t="s">
        <v>0</v>
      </c>
      <c r="C4" s="205" t="s">
        <v>39</v>
      </c>
      <c r="D4" s="206"/>
      <c r="E4" s="206"/>
      <c r="F4" s="206"/>
      <c r="G4" s="206"/>
      <c r="H4" s="207"/>
      <c r="I4" s="228" t="s">
        <v>71</v>
      </c>
      <c r="J4" s="221" t="s">
        <v>1</v>
      </c>
      <c r="K4" s="222" t="s">
        <v>91</v>
      </c>
      <c r="L4" s="224" t="s">
        <v>2</v>
      </c>
      <c r="M4" s="198"/>
    </row>
    <row r="5" spans="1:13" ht="40.5" customHeight="1" x14ac:dyDescent="0.2">
      <c r="A5" s="201"/>
      <c r="B5" s="202"/>
      <c r="C5" s="77" t="s">
        <v>118</v>
      </c>
      <c r="D5" s="20" t="s">
        <v>28</v>
      </c>
      <c r="E5" s="20" t="s">
        <v>29</v>
      </c>
      <c r="F5" s="20" t="s">
        <v>116</v>
      </c>
      <c r="G5" s="20" t="s">
        <v>84</v>
      </c>
      <c r="H5" s="20" t="s">
        <v>21</v>
      </c>
      <c r="I5" s="229"/>
      <c r="J5" s="221"/>
      <c r="K5" s="223"/>
      <c r="L5" s="225"/>
      <c r="M5" s="199"/>
    </row>
    <row r="6" spans="1:13" x14ac:dyDescent="0.2">
      <c r="A6" s="18">
        <v>1</v>
      </c>
      <c r="B6" s="3">
        <v>2</v>
      </c>
      <c r="C6" s="3">
        <v>6</v>
      </c>
      <c r="D6" s="3">
        <v>7</v>
      </c>
      <c r="E6" s="3">
        <v>8</v>
      </c>
      <c r="F6" s="3">
        <v>9</v>
      </c>
      <c r="G6" s="3">
        <v>10</v>
      </c>
      <c r="H6" s="3">
        <v>11</v>
      </c>
      <c r="I6" s="3">
        <v>12</v>
      </c>
      <c r="J6" s="3">
        <v>13</v>
      </c>
      <c r="K6" s="3">
        <v>14</v>
      </c>
      <c r="L6" s="3">
        <v>15</v>
      </c>
      <c r="M6" s="3">
        <v>16</v>
      </c>
    </row>
    <row r="7" spans="1:13" x14ac:dyDescent="0.2">
      <c r="A7" s="21">
        <v>1</v>
      </c>
      <c r="B7" s="91" t="s">
        <v>19</v>
      </c>
      <c r="C7" s="23">
        <v>27</v>
      </c>
      <c r="D7" s="23">
        <v>1</v>
      </c>
      <c r="E7" s="61">
        <v>11</v>
      </c>
      <c r="F7" s="23">
        <v>8.3000000000000007</v>
      </c>
      <c r="G7" s="23" t="s">
        <v>4</v>
      </c>
      <c r="H7" s="24">
        <f t="shared" ref="H7:H8" si="0">D7*E7</f>
        <v>11</v>
      </c>
      <c r="I7" s="67"/>
      <c r="J7" s="4"/>
      <c r="K7" s="5">
        <v>0</v>
      </c>
      <c r="L7" s="71">
        <f>ROUND(I7*K7,2)</f>
        <v>0</v>
      </c>
      <c r="M7" s="31">
        <f>ROUND(PRODUCT($H7,K7),2)</f>
        <v>0</v>
      </c>
    </row>
    <row r="8" spans="1:13" x14ac:dyDescent="0.2">
      <c r="A8" s="21">
        <v>2</v>
      </c>
      <c r="B8" s="91" t="s">
        <v>19</v>
      </c>
      <c r="C8" s="23">
        <v>80</v>
      </c>
      <c r="D8" s="23">
        <v>6</v>
      </c>
      <c r="E8" s="76">
        <v>33</v>
      </c>
      <c r="F8" s="28">
        <v>8.3000000000000007</v>
      </c>
      <c r="G8" s="23" t="s">
        <v>4</v>
      </c>
      <c r="H8" s="24">
        <f t="shared" si="0"/>
        <v>198</v>
      </c>
      <c r="I8" s="67"/>
      <c r="J8" s="4"/>
      <c r="K8" s="5">
        <v>0</v>
      </c>
      <c r="L8" s="71">
        <f>ROUND(I8*K8,2)</f>
        <v>0</v>
      </c>
      <c r="M8" s="31">
        <f>ROUND(PRODUCT($H8,K8),2)</f>
        <v>0</v>
      </c>
    </row>
    <row r="9" spans="1:13" x14ac:dyDescent="0.2">
      <c r="B9" s="49"/>
      <c r="C9" s="12"/>
      <c r="D9" s="94"/>
      <c r="E9" s="189"/>
      <c r="F9" s="189"/>
      <c r="G9" s="189"/>
      <c r="H9" s="51"/>
      <c r="J9" s="7"/>
      <c r="K9" s="52"/>
      <c r="L9" s="53" t="s">
        <v>15</v>
      </c>
      <c r="M9" s="32">
        <f>SUM(M7:M8)</f>
        <v>0</v>
      </c>
    </row>
    <row r="12" spans="1:13" customFormat="1" ht="15" x14ac:dyDescent="0.25">
      <c r="A12" s="216" t="s">
        <v>82</v>
      </c>
      <c r="B12" s="177"/>
      <c r="C12" s="177"/>
      <c r="D12" s="177"/>
      <c r="E12" s="177"/>
      <c r="F12" s="177"/>
      <c r="G12" s="177"/>
      <c r="H12" s="217"/>
    </row>
    <row r="13" spans="1:13" customFormat="1" ht="15" customHeight="1" x14ac:dyDescent="0.25">
      <c r="A13" s="182" t="s">
        <v>25</v>
      </c>
      <c r="B13" s="183"/>
      <c r="C13" s="184"/>
      <c r="D13" s="109" t="s">
        <v>26</v>
      </c>
      <c r="E13" s="180" t="s">
        <v>87</v>
      </c>
      <c r="F13" s="180" t="s">
        <v>23</v>
      </c>
      <c r="G13" s="219" t="s">
        <v>90</v>
      </c>
      <c r="H13" s="2"/>
    </row>
    <row r="14" spans="1:13" customFormat="1" ht="38.25" customHeight="1" x14ac:dyDescent="0.25">
      <c r="A14" s="138" t="s">
        <v>83</v>
      </c>
      <c r="B14" s="19" t="s">
        <v>24</v>
      </c>
      <c r="C14" s="19" t="s">
        <v>28</v>
      </c>
      <c r="D14" s="108" t="s">
        <v>37</v>
      </c>
      <c r="E14" s="181"/>
      <c r="F14" s="181"/>
      <c r="G14" s="219"/>
      <c r="H14" s="2"/>
    </row>
    <row r="15" spans="1:13" customFormat="1" ht="15" x14ac:dyDescent="0.25">
      <c r="A15" s="35">
        <v>1</v>
      </c>
      <c r="B15" s="35">
        <v>2</v>
      </c>
      <c r="C15" s="35">
        <v>3</v>
      </c>
      <c r="D15" s="43">
        <v>4</v>
      </c>
      <c r="E15" s="36">
        <v>5</v>
      </c>
      <c r="F15" s="36">
        <v>6</v>
      </c>
      <c r="G15" s="36">
        <v>7</v>
      </c>
      <c r="H15" s="2"/>
    </row>
    <row r="16" spans="1:13" customFormat="1" ht="15" customHeight="1" x14ac:dyDescent="0.25">
      <c r="A16" s="21">
        <v>1</v>
      </c>
      <c r="B16" s="45" t="s">
        <v>16</v>
      </c>
      <c r="C16" s="46">
        <v>7</v>
      </c>
      <c r="D16" s="41"/>
      <c r="E16" s="99">
        <f>C16*D16</f>
        <v>0</v>
      </c>
      <c r="F16" s="38">
        <v>365</v>
      </c>
      <c r="G16" s="33">
        <f>E16*F16</f>
        <v>0</v>
      </c>
      <c r="H16" s="2"/>
    </row>
    <row r="17" spans="1:8" customFormat="1" ht="15" x14ac:dyDescent="0.25">
      <c r="A17" s="1"/>
      <c r="B17" s="2"/>
      <c r="C17" s="1"/>
      <c r="D17" s="1"/>
      <c r="E17" s="1"/>
      <c r="F17" s="37" t="s">
        <v>15</v>
      </c>
      <c r="G17" s="34">
        <f>SUM(G16:G16)</f>
        <v>0</v>
      </c>
      <c r="H17" s="2"/>
    </row>
    <row r="20" spans="1:8" customFormat="1" ht="17.25" customHeight="1" x14ac:dyDescent="0.25">
      <c r="A20" s="216" t="s">
        <v>92</v>
      </c>
      <c r="B20" s="177"/>
      <c r="C20" s="177"/>
      <c r="D20" s="177"/>
      <c r="E20" s="177"/>
      <c r="F20" s="177"/>
      <c r="G20" s="177"/>
      <c r="H20" s="217"/>
    </row>
    <row r="21" spans="1:8" customFormat="1" ht="15" customHeight="1" x14ac:dyDescent="0.25">
      <c r="A21" s="218" t="s">
        <v>25</v>
      </c>
      <c r="B21" s="218"/>
      <c r="C21" s="218"/>
      <c r="D21" s="218"/>
      <c r="E21" s="109" t="s">
        <v>26</v>
      </c>
      <c r="F21" s="220" t="s">
        <v>87</v>
      </c>
      <c r="G21" s="220"/>
      <c r="H21" s="155"/>
    </row>
    <row r="22" spans="1:8" customFormat="1" ht="27" customHeight="1" x14ac:dyDescent="0.25">
      <c r="A22" s="138" t="s">
        <v>83</v>
      </c>
      <c r="B22" s="175" t="s">
        <v>49</v>
      </c>
      <c r="C22" s="176"/>
      <c r="D22" s="142" t="s">
        <v>106</v>
      </c>
      <c r="E22" s="110" t="s">
        <v>89</v>
      </c>
      <c r="F22" s="220"/>
      <c r="G22" s="220"/>
      <c r="H22" s="155"/>
    </row>
    <row r="23" spans="1:8" customFormat="1" ht="15" x14ac:dyDescent="0.25">
      <c r="A23" s="42">
        <v>1</v>
      </c>
      <c r="B23" s="42">
        <v>2</v>
      </c>
      <c r="C23" s="44">
        <v>3</v>
      </c>
      <c r="D23" s="35">
        <v>4</v>
      </c>
      <c r="E23" s="43">
        <v>5</v>
      </c>
      <c r="F23" s="213">
        <v>6</v>
      </c>
      <c r="G23" s="213"/>
      <c r="H23" s="155"/>
    </row>
    <row r="24" spans="1:8" customFormat="1" ht="15" customHeight="1" x14ac:dyDescent="0.25">
      <c r="A24" s="21">
        <v>1</v>
      </c>
      <c r="B24" s="39" t="s">
        <v>103</v>
      </c>
      <c r="C24" s="82" t="s">
        <v>48</v>
      </c>
      <c r="D24" s="141">
        <v>7</v>
      </c>
      <c r="E24" s="41"/>
      <c r="F24" s="214">
        <f>ROUND($D24*E24,2)</f>
        <v>0</v>
      </c>
      <c r="G24" s="214"/>
      <c r="H24" s="156"/>
    </row>
    <row r="25" spans="1:8" customFormat="1" ht="15" customHeight="1" x14ac:dyDescent="0.25">
      <c r="A25" s="21">
        <v>2</v>
      </c>
      <c r="B25" s="39" t="s">
        <v>107</v>
      </c>
      <c r="C25" s="82" t="s">
        <v>68</v>
      </c>
      <c r="D25" s="40">
        <v>7</v>
      </c>
      <c r="E25" s="41"/>
      <c r="F25" s="214">
        <f>ROUND($D25*E25,2)</f>
        <v>0</v>
      </c>
      <c r="G25" s="214"/>
      <c r="H25" s="156"/>
    </row>
    <row r="26" spans="1:8" customFormat="1" ht="18" customHeight="1" x14ac:dyDescent="0.25">
      <c r="A26" s="1"/>
      <c r="B26" s="2"/>
      <c r="C26" s="1"/>
      <c r="D26" s="1"/>
      <c r="E26" s="135" t="s">
        <v>15</v>
      </c>
      <c r="F26" s="215">
        <f>SUM(F24:F25)</f>
        <v>0</v>
      </c>
      <c r="G26" s="215"/>
      <c r="H26" s="157"/>
    </row>
    <row r="29" spans="1:8" x14ac:dyDescent="0.2">
      <c r="B29" s="2" t="s">
        <v>119</v>
      </c>
    </row>
  </sheetData>
  <mergeCells count="26">
    <mergeCell ref="A12:H12"/>
    <mergeCell ref="A1:M1"/>
    <mergeCell ref="E13:E14"/>
    <mergeCell ref="J4:J5"/>
    <mergeCell ref="K4:K5"/>
    <mergeCell ref="L4:L5"/>
    <mergeCell ref="E9:G9"/>
    <mergeCell ref="A2:M2"/>
    <mergeCell ref="A3:H3"/>
    <mergeCell ref="I3:L3"/>
    <mergeCell ref="M3:M5"/>
    <mergeCell ref="A4:A5"/>
    <mergeCell ref="B4:B5"/>
    <mergeCell ref="C4:H4"/>
    <mergeCell ref="I4:I5"/>
    <mergeCell ref="F23:G23"/>
    <mergeCell ref="F24:G24"/>
    <mergeCell ref="F25:G25"/>
    <mergeCell ref="F26:G26"/>
    <mergeCell ref="A13:C13"/>
    <mergeCell ref="A20:H20"/>
    <mergeCell ref="A21:D21"/>
    <mergeCell ref="B22:C22"/>
    <mergeCell ref="G13:G14"/>
    <mergeCell ref="F13:F14"/>
    <mergeCell ref="F21:G22"/>
  </mergeCells>
  <pageMargins left="0.25" right="0.25" top="0.75" bottom="0.75" header="0.3" footer="0.3"/>
  <pageSetup paperSize="8" scale="3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8BC38-4824-4F1C-AF3C-3180E533002F}">
  <sheetPr>
    <pageSetUpPr fitToPage="1"/>
  </sheetPr>
  <dimension ref="A1:P28"/>
  <sheetViews>
    <sheetView zoomScaleNormal="100" workbookViewId="0">
      <selection activeCell="B28" sqref="B28"/>
    </sheetView>
  </sheetViews>
  <sheetFormatPr defaultColWidth="9.140625" defaultRowHeight="12.75" x14ac:dyDescent="0.2"/>
  <cols>
    <col min="1" max="1" width="6" style="7" customWidth="1"/>
    <col min="2" max="2" width="44" style="2" customWidth="1"/>
    <col min="3" max="3" width="19.28515625" style="2" bestFit="1" customWidth="1"/>
    <col min="4" max="4" width="32.5703125" style="7" customWidth="1"/>
    <col min="5" max="5" width="26.140625" style="2" customWidth="1"/>
    <col min="6" max="6" width="15.28515625" style="2" customWidth="1"/>
    <col min="7" max="8" width="21.42578125" style="2" customWidth="1"/>
    <col min="9" max="9" width="16.7109375" style="2" customWidth="1"/>
    <col min="10" max="10" width="20.140625" style="2" customWidth="1"/>
    <col min="11" max="11" width="16.85546875" style="7" customWidth="1"/>
    <col min="12" max="12" width="17.5703125" style="2" customWidth="1"/>
    <col min="13" max="13" width="21" style="8" customWidth="1"/>
    <col min="14" max="14" width="18.42578125" style="8" customWidth="1"/>
    <col min="15" max="15" width="24.85546875" style="8" customWidth="1"/>
    <col min="16" max="16" width="12.140625" style="2" bestFit="1" customWidth="1"/>
    <col min="17" max="16384" width="9.140625" style="2"/>
  </cols>
  <sheetData>
    <row r="1" spans="1:16" ht="17.25" customHeight="1" x14ac:dyDescent="0.2">
      <c r="A1" s="216" t="s">
        <v>110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</row>
    <row r="2" spans="1:16" ht="17.25" customHeight="1" x14ac:dyDescent="0.2">
      <c r="A2" s="234" t="s">
        <v>81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5"/>
    </row>
    <row r="3" spans="1:16" ht="12.75" customHeight="1" x14ac:dyDescent="0.2">
      <c r="A3" s="226" t="s">
        <v>25</v>
      </c>
      <c r="B3" s="226"/>
      <c r="C3" s="226"/>
      <c r="D3" s="226"/>
      <c r="E3" s="226"/>
      <c r="F3" s="226"/>
      <c r="G3" s="226"/>
      <c r="H3" s="226"/>
      <c r="I3" s="226"/>
      <c r="J3" s="227"/>
      <c r="K3" s="194" t="s">
        <v>26</v>
      </c>
      <c r="L3" s="195"/>
      <c r="M3" s="195"/>
      <c r="N3" s="195"/>
      <c r="O3" s="197" t="s">
        <v>86</v>
      </c>
    </row>
    <row r="4" spans="1:16" ht="13.5" customHeight="1" x14ac:dyDescent="0.2">
      <c r="A4" s="200" t="s">
        <v>83</v>
      </c>
      <c r="B4" s="202" t="s">
        <v>0</v>
      </c>
      <c r="C4" s="233" t="s">
        <v>74</v>
      </c>
      <c r="D4" s="233"/>
      <c r="E4" s="205" t="s">
        <v>39</v>
      </c>
      <c r="F4" s="206"/>
      <c r="G4" s="206"/>
      <c r="H4" s="206"/>
      <c r="I4" s="206"/>
      <c r="J4" s="207"/>
      <c r="K4" s="228" t="s">
        <v>71</v>
      </c>
      <c r="L4" s="221" t="s">
        <v>1</v>
      </c>
      <c r="M4" s="222" t="s">
        <v>91</v>
      </c>
      <c r="N4" s="224" t="s">
        <v>2</v>
      </c>
      <c r="O4" s="198"/>
    </row>
    <row r="5" spans="1:16" ht="48" customHeight="1" x14ac:dyDescent="0.2">
      <c r="A5" s="201"/>
      <c r="B5" s="202"/>
      <c r="C5" s="208" t="s">
        <v>50</v>
      </c>
      <c r="D5" s="209"/>
      <c r="E5" s="77" t="s">
        <v>118</v>
      </c>
      <c r="F5" s="20" t="s">
        <v>28</v>
      </c>
      <c r="G5" s="20" t="s">
        <v>29</v>
      </c>
      <c r="H5" s="20" t="s">
        <v>116</v>
      </c>
      <c r="I5" s="20" t="s">
        <v>84</v>
      </c>
      <c r="J5" s="20" t="s">
        <v>21</v>
      </c>
      <c r="K5" s="229"/>
      <c r="L5" s="221"/>
      <c r="M5" s="223"/>
      <c r="N5" s="225"/>
      <c r="O5" s="199"/>
    </row>
    <row r="6" spans="1:16" x14ac:dyDescent="0.2">
      <c r="A6" s="18">
        <v>1</v>
      </c>
      <c r="B6" s="3">
        <v>2</v>
      </c>
      <c r="C6" s="3">
        <v>3</v>
      </c>
      <c r="D6" s="3">
        <v>4</v>
      </c>
      <c r="E6" s="3">
        <v>6</v>
      </c>
      <c r="F6" s="3">
        <v>7</v>
      </c>
      <c r="G6" s="3">
        <v>8</v>
      </c>
      <c r="H6" s="3">
        <v>9</v>
      </c>
      <c r="I6" s="3">
        <v>10</v>
      </c>
      <c r="J6" s="3">
        <v>11</v>
      </c>
      <c r="K6" s="3">
        <v>12</v>
      </c>
      <c r="L6" s="3">
        <v>13</v>
      </c>
      <c r="M6" s="3">
        <v>14</v>
      </c>
      <c r="N6" s="3">
        <v>15</v>
      </c>
      <c r="O6" s="3">
        <v>16</v>
      </c>
    </row>
    <row r="7" spans="1:16" ht="15" x14ac:dyDescent="0.2">
      <c r="A7" s="21">
        <v>1</v>
      </c>
      <c r="B7" s="88" t="s">
        <v>13</v>
      </c>
      <c r="C7" s="27" t="s">
        <v>62</v>
      </c>
      <c r="D7" s="22" t="s">
        <v>64</v>
      </c>
      <c r="E7" s="27">
        <v>40</v>
      </c>
      <c r="F7" s="23">
        <v>1</v>
      </c>
      <c r="G7" s="69">
        <v>6.4</v>
      </c>
      <c r="H7" s="27">
        <v>200</v>
      </c>
      <c r="I7" s="24" t="s">
        <v>27</v>
      </c>
      <c r="J7" s="24">
        <f>F7*G7</f>
        <v>6.4</v>
      </c>
      <c r="K7" s="67"/>
      <c r="L7" s="4"/>
      <c r="M7" s="5">
        <v>0</v>
      </c>
      <c r="N7" s="71">
        <f>ROUND(K7*M7,2)</f>
        <v>0</v>
      </c>
      <c r="O7" s="31">
        <f>ROUND(PRODUCT($J7,M7),2)</f>
        <v>0</v>
      </c>
      <c r="P7" s="8"/>
    </row>
    <row r="8" spans="1:16" ht="15" x14ac:dyDescent="0.2">
      <c r="A8" s="21">
        <v>2</v>
      </c>
      <c r="B8" s="88" t="s">
        <v>18</v>
      </c>
      <c r="C8" s="27" t="s">
        <v>46</v>
      </c>
      <c r="D8" s="72" t="s">
        <v>53</v>
      </c>
      <c r="E8" s="27">
        <v>50</v>
      </c>
      <c r="F8" s="23">
        <v>1</v>
      </c>
      <c r="G8" s="78">
        <v>9</v>
      </c>
      <c r="H8" s="153">
        <v>200</v>
      </c>
      <c r="I8" s="24" t="s">
        <v>27</v>
      </c>
      <c r="J8" s="24">
        <f t="shared" ref="J8" si="0">F8*G8</f>
        <v>9</v>
      </c>
      <c r="K8" s="67"/>
      <c r="L8" s="4"/>
      <c r="M8" s="5">
        <v>0</v>
      </c>
      <c r="N8" s="71">
        <f>ROUND(K8*M8,2)</f>
        <v>0</v>
      </c>
      <c r="O8" s="31">
        <f>ROUND(PRODUCT($J8,M8),2)</f>
        <v>0</v>
      </c>
    </row>
    <row r="9" spans="1:16" x14ac:dyDescent="0.2">
      <c r="B9" s="49"/>
      <c r="C9" s="49"/>
      <c r="D9" s="50"/>
      <c r="E9" s="12"/>
      <c r="F9" s="94"/>
      <c r="G9" s="189"/>
      <c r="H9" s="189"/>
      <c r="I9" s="189"/>
      <c r="J9" s="51"/>
      <c r="L9" s="7"/>
      <c r="M9" s="52"/>
      <c r="N9" s="53" t="s">
        <v>15</v>
      </c>
      <c r="O9" s="32">
        <f>SUM(O7:O8)</f>
        <v>0</v>
      </c>
    </row>
    <row r="12" spans="1:16" customFormat="1" ht="15" x14ac:dyDescent="0.25">
      <c r="A12" s="216" t="s">
        <v>82</v>
      </c>
      <c r="B12" s="177"/>
      <c r="C12" s="177"/>
      <c r="D12" s="177"/>
      <c r="E12" s="177"/>
      <c r="F12" s="177"/>
      <c r="G12" s="177"/>
      <c r="H12" s="154"/>
    </row>
    <row r="13" spans="1:16" customFormat="1" ht="15" customHeight="1" x14ac:dyDescent="0.25">
      <c r="A13" s="182" t="s">
        <v>25</v>
      </c>
      <c r="B13" s="183"/>
      <c r="C13" s="184"/>
      <c r="D13" s="109" t="s">
        <v>26</v>
      </c>
      <c r="E13" s="180" t="s">
        <v>87</v>
      </c>
      <c r="F13" s="180" t="s">
        <v>23</v>
      </c>
      <c r="G13" s="219" t="s">
        <v>90</v>
      </c>
      <c r="H13" s="158"/>
    </row>
    <row r="14" spans="1:16" customFormat="1" ht="38.25" customHeight="1" x14ac:dyDescent="0.25">
      <c r="A14" s="138" t="s">
        <v>83</v>
      </c>
      <c r="B14" s="19" t="s">
        <v>24</v>
      </c>
      <c r="C14" s="19" t="s">
        <v>28</v>
      </c>
      <c r="D14" s="108" t="s">
        <v>94</v>
      </c>
      <c r="E14" s="181"/>
      <c r="F14" s="181"/>
      <c r="G14" s="219"/>
      <c r="H14" s="158"/>
    </row>
    <row r="15" spans="1:16" customFormat="1" ht="15" x14ac:dyDescent="0.25">
      <c r="A15" s="35">
        <v>1</v>
      </c>
      <c r="B15" s="35">
        <v>2</v>
      </c>
      <c r="C15" s="35">
        <v>3</v>
      </c>
      <c r="D15" s="43">
        <v>4</v>
      </c>
      <c r="E15" s="36">
        <v>5</v>
      </c>
      <c r="F15" s="36">
        <v>6</v>
      </c>
      <c r="G15" s="36">
        <v>7</v>
      </c>
      <c r="H15" s="159"/>
    </row>
    <row r="16" spans="1:16" customFormat="1" ht="15" customHeight="1" x14ac:dyDescent="0.25">
      <c r="A16" s="21">
        <v>1</v>
      </c>
      <c r="B16" s="45" t="s">
        <v>16</v>
      </c>
      <c r="C16" s="46">
        <v>1</v>
      </c>
      <c r="D16" s="41"/>
      <c r="E16" s="99">
        <f>C16*D16</f>
        <v>0</v>
      </c>
      <c r="F16" s="38">
        <v>365</v>
      </c>
      <c r="G16" s="33">
        <f>E16*F16</f>
        <v>0</v>
      </c>
      <c r="H16" s="160"/>
    </row>
    <row r="17" spans="1:8" customFormat="1" ht="15" customHeight="1" x14ac:dyDescent="0.25">
      <c r="A17" s="21">
        <v>2</v>
      </c>
      <c r="B17" s="45" t="s">
        <v>17</v>
      </c>
      <c r="C17" s="23">
        <v>1</v>
      </c>
      <c r="D17" s="41"/>
      <c r="E17" s="99">
        <f>C17*D17</f>
        <v>0</v>
      </c>
      <c r="F17" s="38">
        <v>365</v>
      </c>
      <c r="G17" s="33">
        <f>E17*F17</f>
        <v>0</v>
      </c>
      <c r="H17" s="160"/>
    </row>
    <row r="18" spans="1:8" customFormat="1" ht="15" x14ac:dyDescent="0.25">
      <c r="A18" s="1"/>
      <c r="B18" s="2"/>
      <c r="C18" s="1"/>
      <c r="D18" s="1"/>
      <c r="E18" s="1"/>
      <c r="F18" s="37" t="s">
        <v>15</v>
      </c>
      <c r="G18" s="34">
        <f>SUM(G16:G17)</f>
        <v>0</v>
      </c>
      <c r="H18" s="161"/>
    </row>
    <row r="21" spans="1:8" customFormat="1" ht="15" x14ac:dyDescent="0.25">
      <c r="A21" s="216" t="s">
        <v>93</v>
      </c>
      <c r="B21" s="177"/>
      <c r="C21" s="177"/>
      <c r="D21" s="177"/>
      <c r="E21" s="177"/>
      <c r="F21" s="177"/>
      <c r="G21" s="177"/>
      <c r="H21" s="154"/>
    </row>
    <row r="22" spans="1:8" customFormat="1" ht="15" customHeight="1" x14ac:dyDescent="0.25">
      <c r="A22" s="230" t="s">
        <v>25</v>
      </c>
      <c r="B22" s="231"/>
      <c r="C22" s="231"/>
      <c r="D22" s="232"/>
      <c r="E22" s="109" t="s">
        <v>26</v>
      </c>
      <c r="F22" s="220" t="s">
        <v>87</v>
      </c>
      <c r="G22" s="220"/>
      <c r="H22" s="159"/>
    </row>
    <row r="23" spans="1:8" customFormat="1" ht="27" customHeight="1" x14ac:dyDescent="0.25">
      <c r="A23" s="138" t="s">
        <v>83</v>
      </c>
      <c r="B23" s="175" t="s">
        <v>49</v>
      </c>
      <c r="C23" s="176"/>
      <c r="D23" s="19" t="s">
        <v>106</v>
      </c>
      <c r="E23" s="110" t="s">
        <v>89</v>
      </c>
      <c r="F23" s="220"/>
      <c r="G23" s="220"/>
      <c r="H23" s="159"/>
    </row>
    <row r="24" spans="1:8" customFormat="1" ht="15" x14ac:dyDescent="0.25">
      <c r="A24" s="42">
        <v>1</v>
      </c>
      <c r="B24" s="42">
        <v>2</v>
      </c>
      <c r="C24" s="44">
        <v>3</v>
      </c>
      <c r="D24" s="35">
        <v>4</v>
      </c>
      <c r="E24" s="43">
        <v>5</v>
      </c>
      <c r="F24" s="213">
        <v>6</v>
      </c>
      <c r="G24" s="213"/>
      <c r="H24" s="159"/>
    </row>
    <row r="25" spans="1:8" customFormat="1" ht="15" customHeight="1" x14ac:dyDescent="0.25">
      <c r="A25" s="21">
        <v>1</v>
      </c>
      <c r="B25" s="39" t="s">
        <v>103</v>
      </c>
      <c r="C25" s="82" t="s">
        <v>48</v>
      </c>
      <c r="D25" s="141">
        <v>2</v>
      </c>
      <c r="E25" s="41"/>
      <c r="F25" s="214">
        <f>ROUND($D25*E25,2)</f>
        <v>0</v>
      </c>
      <c r="G25" s="214"/>
      <c r="H25" s="160"/>
    </row>
    <row r="26" spans="1:8" customFormat="1" ht="15" customHeight="1" x14ac:dyDescent="0.25">
      <c r="A26" s="21">
        <v>2</v>
      </c>
      <c r="B26" s="39" t="s">
        <v>107</v>
      </c>
      <c r="C26" s="82" t="s">
        <v>68</v>
      </c>
      <c r="D26" s="40">
        <v>2</v>
      </c>
      <c r="E26" s="41"/>
      <c r="F26" s="214">
        <f>ROUND($D26*E26,2)</f>
        <v>0</v>
      </c>
      <c r="G26" s="214"/>
      <c r="H26" s="160"/>
    </row>
    <row r="27" spans="1:8" customFormat="1" ht="18" customHeight="1" x14ac:dyDescent="0.25">
      <c r="A27" s="1"/>
      <c r="B27" s="2"/>
      <c r="C27" s="1"/>
      <c r="D27" s="1"/>
      <c r="E27" s="135" t="s">
        <v>15</v>
      </c>
      <c r="F27" s="215">
        <f>SUM(F25:F26)</f>
        <v>0</v>
      </c>
      <c r="G27" s="215"/>
      <c r="H27" s="161"/>
    </row>
    <row r="28" spans="1:8" x14ac:dyDescent="0.2">
      <c r="B28" s="2" t="s">
        <v>120</v>
      </c>
    </row>
  </sheetData>
  <mergeCells count="28">
    <mergeCell ref="K4:K5"/>
    <mergeCell ref="L4:L5"/>
    <mergeCell ref="M4:M5"/>
    <mergeCell ref="A2:O2"/>
    <mergeCell ref="F13:F14"/>
    <mergeCell ref="A13:C13"/>
    <mergeCell ref="A12:G12"/>
    <mergeCell ref="G13:G14"/>
    <mergeCell ref="A1:O1"/>
    <mergeCell ref="E13:E14"/>
    <mergeCell ref="N4:N5"/>
    <mergeCell ref="C5:D5"/>
    <mergeCell ref="G9:I9"/>
    <mergeCell ref="A3:J3"/>
    <mergeCell ref="K3:N3"/>
    <mergeCell ref="O3:O5"/>
    <mergeCell ref="A4:A5"/>
    <mergeCell ref="B4:B5"/>
    <mergeCell ref="C4:D4"/>
    <mergeCell ref="E4:J4"/>
    <mergeCell ref="F27:G27"/>
    <mergeCell ref="A21:G21"/>
    <mergeCell ref="A22:D22"/>
    <mergeCell ref="B23:C23"/>
    <mergeCell ref="F22:G23"/>
    <mergeCell ref="F24:G24"/>
    <mergeCell ref="F25:G25"/>
    <mergeCell ref="F26:G26"/>
  </mergeCells>
  <pageMargins left="0.25" right="0.25" top="0.75" bottom="0.75" header="0.3" footer="0.3"/>
  <pageSetup paperSize="8" scale="3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CDA93-1ABD-4AB3-9A76-EF62385B5008}">
  <sheetPr>
    <pageSetUpPr fitToPage="1"/>
  </sheetPr>
  <dimension ref="A1:P29"/>
  <sheetViews>
    <sheetView zoomScaleNormal="100" workbookViewId="0">
      <selection activeCell="D31" sqref="D31"/>
    </sheetView>
  </sheetViews>
  <sheetFormatPr defaultColWidth="9.140625" defaultRowHeight="12.75" x14ac:dyDescent="0.2"/>
  <cols>
    <col min="1" max="1" width="6.42578125" style="7" customWidth="1"/>
    <col min="2" max="2" width="42.7109375" style="2" bestFit="1" customWidth="1"/>
    <col min="3" max="3" width="20.28515625" style="2" customWidth="1"/>
    <col min="4" max="4" width="35.85546875" style="7" customWidth="1"/>
    <col min="5" max="5" width="24.28515625" style="7" bestFit="1" customWidth="1"/>
    <col min="6" max="6" width="19.42578125" style="2" customWidth="1"/>
    <col min="7" max="7" width="20.42578125" style="2" customWidth="1"/>
    <col min="8" max="9" width="17.5703125" style="2" customWidth="1"/>
    <col min="10" max="10" width="16.7109375" style="2" customWidth="1"/>
    <col min="11" max="11" width="20.140625" style="2" customWidth="1"/>
    <col min="12" max="12" width="16.85546875" style="7" customWidth="1"/>
    <col min="13" max="13" width="17.5703125" style="2" customWidth="1"/>
    <col min="14" max="14" width="21" style="8" customWidth="1"/>
    <col min="15" max="15" width="18.42578125" style="8" customWidth="1"/>
    <col min="16" max="16" width="24.85546875" style="8" customWidth="1"/>
    <col min="17" max="17" width="12.140625" style="2" bestFit="1" customWidth="1"/>
    <col min="18" max="16384" width="9.140625" style="2"/>
  </cols>
  <sheetData>
    <row r="1" spans="1:16" ht="17.25" customHeight="1" x14ac:dyDescent="0.2">
      <c r="A1" s="170" t="s">
        <v>109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1:16" ht="17.25" customHeight="1" x14ac:dyDescent="0.2">
      <c r="A2" s="242" t="s">
        <v>81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3"/>
    </row>
    <row r="3" spans="1:16" ht="12.75" customHeight="1" x14ac:dyDescent="0.2">
      <c r="A3" s="244" t="s">
        <v>25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194" t="s">
        <v>26</v>
      </c>
      <c r="M3" s="195"/>
      <c r="N3" s="195"/>
      <c r="O3" s="195"/>
      <c r="P3" s="197" t="s">
        <v>86</v>
      </c>
    </row>
    <row r="4" spans="1:16" ht="16.5" customHeight="1" x14ac:dyDescent="0.2">
      <c r="A4" s="200" t="s">
        <v>83</v>
      </c>
      <c r="B4" s="245" t="s">
        <v>0</v>
      </c>
      <c r="C4" s="175" t="s">
        <v>38</v>
      </c>
      <c r="D4" s="247"/>
      <c r="E4" s="176"/>
      <c r="F4" s="205" t="s">
        <v>39</v>
      </c>
      <c r="G4" s="206"/>
      <c r="H4" s="206"/>
      <c r="I4" s="206"/>
      <c r="J4" s="206"/>
      <c r="K4" s="207"/>
      <c r="L4" s="240" t="s">
        <v>71</v>
      </c>
      <c r="M4" s="240" t="s">
        <v>1</v>
      </c>
      <c r="N4" s="222" t="s">
        <v>91</v>
      </c>
      <c r="O4" s="241" t="s">
        <v>2</v>
      </c>
      <c r="P4" s="198"/>
    </row>
    <row r="5" spans="1:16" ht="40.5" x14ac:dyDescent="0.2">
      <c r="A5" s="201"/>
      <c r="B5" s="246"/>
      <c r="C5" s="107" t="s">
        <v>50</v>
      </c>
      <c r="D5" s="20" t="s">
        <v>58</v>
      </c>
      <c r="E5" s="54" t="s">
        <v>72</v>
      </c>
      <c r="F5" s="77" t="s">
        <v>118</v>
      </c>
      <c r="G5" s="77" t="s">
        <v>95</v>
      </c>
      <c r="H5" s="20" t="s">
        <v>29</v>
      </c>
      <c r="I5" s="20" t="s">
        <v>116</v>
      </c>
      <c r="J5" s="20" t="s">
        <v>84</v>
      </c>
      <c r="K5" s="130" t="s">
        <v>40</v>
      </c>
      <c r="L5" s="240"/>
      <c r="M5" s="240"/>
      <c r="N5" s="223"/>
      <c r="O5" s="241"/>
      <c r="P5" s="199"/>
    </row>
    <row r="6" spans="1:16" x14ac:dyDescent="0.2">
      <c r="A6" s="18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9</v>
      </c>
      <c r="I6" s="3">
        <v>10</v>
      </c>
      <c r="J6" s="3">
        <v>11</v>
      </c>
      <c r="K6" s="3">
        <v>12</v>
      </c>
      <c r="L6" s="3">
        <v>13</v>
      </c>
      <c r="M6" s="3">
        <v>14</v>
      </c>
      <c r="N6" s="3">
        <v>15</v>
      </c>
      <c r="O6" s="3">
        <v>16</v>
      </c>
      <c r="P6" s="3">
        <v>17</v>
      </c>
    </row>
    <row r="7" spans="1:16" x14ac:dyDescent="0.2">
      <c r="A7" s="21">
        <v>1</v>
      </c>
      <c r="B7" s="91" t="s">
        <v>41</v>
      </c>
      <c r="C7" s="122" t="s">
        <v>5</v>
      </c>
      <c r="D7" s="28" t="s">
        <v>42</v>
      </c>
      <c r="E7" s="55" t="s">
        <v>43</v>
      </c>
      <c r="F7" s="55">
        <v>25</v>
      </c>
      <c r="G7" s="55" t="s">
        <v>100</v>
      </c>
      <c r="H7" s="57">
        <v>26</v>
      </c>
      <c r="I7" s="57">
        <v>200</v>
      </c>
      <c r="J7" s="56" t="s">
        <v>4</v>
      </c>
      <c r="K7" s="57">
        <v>52</v>
      </c>
      <c r="L7" s="58"/>
      <c r="M7" s="58"/>
      <c r="N7" s="98">
        <v>0</v>
      </c>
      <c r="O7" s="71">
        <f>ROUND(L7*N7,2)</f>
        <v>0</v>
      </c>
      <c r="P7" s="31">
        <f>ROUND(PRODUCT($K7,N7),2)</f>
        <v>0</v>
      </c>
    </row>
    <row r="8" spans="1:16" x14ac:dyDescent="0.2">
      <c r="A8" s="21">
        <v>2</v>
      </c>
      <c r="B8" s="91" t="s">
        <v>41</v>
      </c>
      <c r="C8" s="122" t="s">
        <v>5</v>
      </c>
      <c r="D8" s="28" t="s">
        <v>42</v>
      </c>
      <c r="E8" s="55"/>
      <c r="F8" s="55">
        <v>273</v>
      </c>
      <c r="G8" s="55" t="s">
        <v>105</v>
      </c>
      <c r="H8" s="57">
        <v>204</v>
      </c>
      <c r="I8" s="57">
        <v>200</v>
      </c>
      <c r="J8" s="56" t="s">
        <v>4</v>
      </c>
      <c r="K8" s="57">
        <v>2448</v>
      </c>
      <c r="L8" s="58"/>
      <c r="M8" s="58"/>
      <c r="N8" s="98">
        <v>0</v>
      </c>
      <c r="O8" s="71">
        <f>ROUND(L8*N8,2)</f>
        <v>0</v>
      </c>
      <c r="P8" s="31">
        <f>ROUND(PRODUCT($K8,N8),2)</f>
        <v>0</v>
      </c>
    </row>
    <row r="9" spans="1:16" x14ac:dyDescent="0.2">
      <c r="B9" s="150" t="s">
        <v>113</v>
      </c>
      <c r="D9" s="2"/>
      <c r="E9" s="2"/>
      <c r="H9" s="59"/>
      <c r="I9" s="59"/>
      <c r="J9" s="59"/>
      <c r="L9" s="94"/>
      <c r="M9" s="115"/>
      <c r="N9" s="115"/>
      <c r="O9" s="60" t="s">
        <v>15</v>
      </c>
      <c r="P9" s="17">
        <f>SUM(P7:P8)</f>
        <v>0</v>
      </c>
    </row>
    <row r="10" spans="1:16" x14ac:dyDescent="0.2">
      <c r="B10" s="150" t="s">
        <v>114</v>
      </c>
      <c r="D10" s="2"/>
      <c r="E10" s="2"/>
      <c r="H10" s="59"/>
      <c r="I10" s="59"/>
      <c r="J10" s="59"/>
      <c r="L10" s="94"/>
      <c r="M10" s="115"/>
      <c r="N10" s="115"/>
      <c r="O10" s="144"/>
      <c r="P10" s="128"/>
    </row>
    <row r="12" spans="1:16" customFormat="1" ht="15" x14ac:dyDescent="0.25">
      <c r="A12" s="170" t="s">
        <v>82</v>
      </c>
      <c r="B12" s="171"/>
      <c r="C12" s="171"/>
      <c r="D12" s="171"/>
      <c r="E12" s="171"/>
      <c r="F12" s="171"/>
      <c r="G12" s="171"/>
    </row>
    <row r="13" spans="1:16" customFormat="1" ht="15" customHeight="1" x14ac:dyDescent="0.25">
      <c r="A13" s="230" t="s">
        <v>25</v>
      </c>
      <c r="B13" s="231"/>
      <c r="C13" s="232"/>
      <c r="D13" s="106" t="s">
        <v>26</v>
      </c>
      <c r="E13" s="180" t="s">
        <v>87</v>
      </c>
      <c r="F13" s="180" t="s">
        <v>60</v>
      </c>
      <c r="G13" s="187" t="s">
        <v>90</v>
      </c>
    </row>
    <row r="14" spans="1:16" customFormat="1" ht="25.5" customHeight="1" x14ac:dyDescent="0.25">
      <c r="A14" s="138" t="s">
        <v>83</v>
      </c>
      <c r="B14" s="63" t="s">
        <v>59</v>
      </c>
      <c r="C14" s="19" t="s">
        <v>28</v>
      </c>
      <c r="D14" s="110" t="s">
        <v>73</v>
      </c>
      <c r="E14" s="181"/>
      <c r="F14" s="181"/>
      <c r="G14" s="188"/>
    </row>
    <row r="15" spans="1:16" customFormat="1" ht="15" x14ac:dyDescent="0.25">
      <c r="A15" s="35">
        <v>1</v>
      </c>
      <c r="B15" s="35">
        <v>2</v>
      </c>
      <c r="C15" s="35">
        <v>3</v>
      </c>
      <c r="D15" s="43">
        <v>4</v>
      </c>
      <c r="E15" s="36">
        <v>5</v>
      </c>
      <c r="F15" s="36">
        <v>6</v>
      </c>
      <c r="G15" s="36">
        <v>7</v>
      </c>
    </row>
    <row r="16" spans="1:16" customFormat="1" ht="15" customHeight="1" x14ac:dyDescent="0.25">
      <c r="A16" s="21">
        <v>1</v>
      </c>
      <c r="B16" s="80" t="s">
        <v>101</v>
      </c>
      <c r="C16" s="46">
        <v>1</v>
      </c>
      <c r="D16" s="132"/>
      <c r="E16" s="99">
        <f>C16*D16</f>
        <v>0</v>
      </c>
      <c r="F16" s="81">
        <v>12</v>
      </c>
      <c r="G16" s="134">
        <f>E16*F16</f>
        <v>0</v>
      </c>
    </row>
    <row r="17" spans="1:7" customFormat="1" ht="15" x14ac:dyDescent="0.25">
      <c r="A17" s="7"/>
      <c r="B17" s="150" t="s">
        <v>102</v>
      </c>
      <c r="C17" s="1"/>
      <c r="D17" s="64"/>
      <c r="E17" s="64"/>
      <c r="F17" s="65" t="s">
        <v>15</v>
      </c>
      <c r="G17" s="83">
        <f>SUM(G16:G16)</f>
        <v>0</v>
      </c>
    </row>
    <row r="18" spans="1:7" ht="15" x14ac:dyDescent="0.2">
      <c r="F18" s="87"/>
      <c r="G18" s="84"/>
    </row>
    <row r="20" spans="1:7" customFormat="1" ht="15" x14ac:dyDescent="0.25">
      <c r="A20" s="170" t="s">
        <v>93</v>
      </c>
      <c r="B20" s="171"/>
      <c r="C20" s="171"/>
      <c r="D20" s="171"/>
      <c r="E20" s="171"/>
      <c r="F20" s="171"/>
      <c r="G20" s="171"/>
    </row>
    <row r="21" spans="1:7" customFormat="1" ht="15.75" customHeight="1" x14ac:dyDescent="0.25">
      <c r="A21" s="172" t="s">
        <v>25</v>
      </c>
      <c r="B21" s="173"/>
      <c r="C21" s="173"/>
      <c r="D21" s="174"/>
      <c r="E21" s="111" t="s">
        <v>26</v>
      </c>
      <c r="F21" s="185" t="s">
        <v>87</v>
      </c>
      <c r="G21" s="178"/>
    </row>
    <row r="22" spans="1:7" customFormat="1" ht="33.75" customHeight="1" x14ac:dyDescent="0.25">
      <c r="A22" s="140" t="s">
        <v>83</v>
      </c>
      <c r="B22" s="175" t="s">
        <v>49</v>
      </c>
      <c r="C22" s="176"/>
      <c r="D22" s="19" t="s">
        <v>106</v>
      </c>
      <c r="E22" s="110" t="s">
        <v>89</v>
      </c>
      <c r="F22" s="186"/>
      <c r="G22" s="179"/>
    </row>
    <row r="23" spans="1:7" customFormat="1" ht="15" x14ac:dyDescent="0.25">
      <c r="A23" s="66">
        <v>1</v>
      </c>
      <c r="B23" s="66">
        <v>2</v>
      </c>
      <c r="C23" s="66">
        <v>3</v>
      </c>
      <c r="D23" s="35">
        <v>4</v>
      </c>
      <c r="E23" s="36">
        <v>5</v>
      </c>
      <c r="F23" s="164">
        <v>6</v>
      </c>
      <c r="G23" s="165"/>
    </row>
    <row r="24" spans="1:7" customFormat="1" ht="15" customHeight="1" x14ac:dyDescent="0.25">
      <c r="A24" s="21">
        <v>1</v>
      </c>
      <c r="B24" s="39" t="s">
        <v>103</v>
      </c>
      <c r="C24" s="82" t="s">
        <v>48</v>
      </c>
      <c r="D24" s="40">
        <v>14</v>
      </c>
      <c r="E24" s="136"/>
      <c r="F24" s="238">
        <f>ROUND($D24*E24,2)</f>
        <v>0</v>
      </c>
      <c r="G24" s="239"/>
    </row>
    <row r="25" spans="1:7" customFormat="1" ht="15" customHeight="1" x14ac:dyDescent="0.25">
      <c r="A25" s="21">
        <v>2</v>
      </c>
      <c r="B25" s="39" t="s">
        <v>103</v>
      </c>
      <c r="C25" s="82" t="s">
        <v>68</v>
      </c>
      <c r="D25" s="40">
        <v>14</v>
      </c>
      <c r="E25" s="136"/>
      <c r="F25" s="238">
        <f>ROUND($D25*E25,2)</f>
        <v>0</v>
      </c>
      <c r="G25" s="239"/>
    </row>
    <row r="26" spans="1:7" customFormat="1" ht="15" x14ac:dyDescent="0.25">
      <c r="A26" s="7"/>
      <c r="B26" s="150" t="s">
        <v>104</v>
      </c>
      <c r="C26" s="2"/>
      <c r="E26" s="135" t="s">
        <v>15</v>
      </c>
      <c r="F26" s="236">
        <f>SUM(F24:F25)</f>
        <v>0</v>
      </c>
      <c r="G26" s="237"/>
    </row>
    <row r="29" spans="1:7" x14ac:dyDescent="0.2">
      <c r="B29" s="2" t="s">
        <v>122</v>
      </c>
    </row>
  </sheetData>
  <mergeCells count="26">
    <mergeCell ref="A12:G12"/>
    <mergeCell ref="A1:P1"/>
    <mergeCell ref="E13:E14"/>
    <mergeCell ref="F4:K4"/>
    <mergeCell ref="L4:L5"/>
    <mergeCell ref="M4:M5"/>
    <mergeCell ref="N4:N5"/>
    <mergeCell ref="O4:O5"/>
    <mergeCell ref="A2:P2"/>
    <mergeCell ref="A3:K3"/>
    <mergeCell ref="L3:O3"/>
    <mergeCell ref="P3:P5"/>
    <mergeCell ref="A4:A5"/>
    <mergeCell ref="B4:B5"/>
    <mergeCell ref="C4:E4"/>
    <mergeCell ref="F13:F14"/>
    <mergeCell ref="A13:C13"/>
    <mergeCell ref="F26:G26"/>
    <mergeCell ref="A20:G20"/>
    <mergeCell ref="A21:D21"/>
    <mergeCell ref="B22:C22"/>
    <mergeCell ref="F21:G22"/>
    <mergeCell ref="F23:G23"/>
    <mergeCell ref="F24:G24"/>
    <mergeCell ref="F25:G25"/>
    <mergeCell ref="G13:G14"/>
  </mergeCells>
  <pageMargins left="0.25" right="0.25" top="0.75" bottom="0.75" header="0.3" footer="0.3"/>
  <pageSetup paperSize="8" scale="3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83A6-48DF-4816-8F23-EC7535FE6F18}">
  <sheetPr>
    <pageSetUpPr fitToPage="1"/>
  </sheetPr>
  <dimension ref="A1:Q28"/>
  <sheetViews>
    <sheetView zoomScaleNormal="100" workbookViewId="0">
      <selection activeCell="G33" sqref="G33"/>
    </sheetView>
  </sheetViews>
  <sheetFormatPr defaultColWidth="9.140625" defaultRowHeight="12.75" x14ac:dyDescent="0.2"/>
  <cols>
    <col min="1" max="1" width="7.28515625" style="7" customWidth="1"/>
    <col min="2" max="2" width="37.140625" style="2" customWidth="1"/>
    <col min="3" max="3" width="19.28515625" style="2" bestFit="1" customWidth="1"/>
    <col min="4" max="4" width="33.140625" style="7" customWidth="1"/>
    <col min="5" max="5" width="26.28515625" style="7" customWidth="1"/>
    <col min="6" max="6" width="19.42578125" style="2" customWidth="1"/>
    <col min="7" max="7" width="18.5703125" style="2" customWidth="1"/>
    <col min="8" max="9" width="17.5703125" style="2" customWidth="1"/>
    <col min="10" max="10" width="16.7109375" style="2" customWidth="1"/>
    <col min="11" max="11" width="20.140625" style="2" customWidth="1"/>
    <col min="12" max="12" width="16.85546875" style="7" customWidth="1"/>
    <col min="13" max="13" width="17.5703125" style="2" customWidth="1"/>
    <col min="14" max="14" width="21" style="8" customWidth="1"/>
    <col min="15" max="15" width="18.42578125" style="8" customWidth="1"/>
    <col min="16" max="16" width="24.85546875" style="8" customWidth="1"/>
    <col min="17" max="17" width="12.140625" style="2" bestFit="1" customWidth="1"/>
    <col min="18" max="16384" width="9.140625" style="2"/>
  </cols>
  <sheetData>
    <row r="1" spans="1:17" ht="18.75" customHeight="1" x14ac:dyDescent="0.2">
      <c r="A1" s="216" t="s">
        <v>108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</row>
    <row r="2" spans="1:17" ht="18.75" customHeight="1" x14ac:dyDescent="0.2">
      <c r="A2" s="211" t="s">
        <v>81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2"/>
    </row>
    <row r="3" spans="1:17" ht="12.75" customHeight="1" x14ac:dyDescent="0.2">
      <c r="A3" s="254" t="s">
        <v>25</v>
      </c>
      <c r="B3" s="255"/>
      <c r="C3" s="255"/>
      <c r="D3" s="255"/>
      <c r="E3" s="255"/>
      <c r="F3" s="255"/>
      <c r="G3" s="255"/>
      <c r="H3" s="255"/>
      <c r="I3" s="255"/>
      <c r="J3" s="255"/>
      <c r="K3" s="256"/>
      <c r="L3" s="257" t="s">
        <v>26</v>
      </c>
      <c r="M3" s="258"/>
      <c r="N3" s="258"/>
      <c r="O3" s="259"/>
      <c r="P3" s="197" t="s">
        <v>86</v>
      </c>
      <c r="Q3" s="125"/>
    </row>
    <row r="4" spans="1:17" ht="12.75" customHeight="1" x14ac:dyDescent="0.2">
      <c r="A4" s="200" t="s">
        <v>83</v>
      </c>
      <c r="B4" s="260" t="s">
        <v>0</v>
      </c>
      <c r="C4" s="262" t="s">
        <v>38</v>
      </c>
      <c r="D4" s="263"/>
      <c r="E4" s="264"/>
      <c r="F4" s="265" t="s">
        <v>39</v>
      </c>
      <c r="G4" s="266"/>
      <c r="H4" s="266"/>
      <c r="I4" s="266"/>
      <c r="J4" s="266"/>
      <c r="K4" s="267"/>
      <c r="L4" s="268" t="s">
        <v>71</v>
      </c>
      <c r="M4" s="268" t="s">
        <v>1</v>
      </c>
      <c r="N4" s="222" t="s">
        <v>91</v>
      </c>
      <c r="O4" s="241" t="s">
        <v>2</v>
      </c>
      <c r="P4" s="198"/>
      <c r="Q4" s="125"/>
    </row>
    <row r="5" spans="1:17" ht="66" customHeight="1" x14ac:dyDescent="0.2">
      <c r="A5" s="201"/>
      <c r="B5" s="261"/>
      <c r="C5" s="107" t="s">
        <v>50</v>
      </c>
      <c r="D5" s="202" t="s">
        <v>58</v>
      </c>
      <c r="E5" s="202"/>
      <c r="F5" s="77" t="s">
        <v>118</v>
      </c>
      <c r="G5" s="20" t="s">
        <v>28</v>
      </c>
      <c r="H5" s="20" t="s">
        <v>29</v>
      </c>
      <c r="I5" s="20" t="s">
        <v>116</v>
      </c>
      <c r="J5" s="20" t="s">
        <v>84</v>
      </c>
      <c r="K5" s="20" t="s">
        <v>40</v>
      </c>
      <c r="L5" s="269"/>
      <c r="M5" s="269"/>
      <c r="N5" s="223"/>
      <c r="O5" s="241"/>
      <c r="P5" s="199"/>
      <c r="Q5" s="125"/>
    </row>
    <row r="6" spans="1:17" x14ac:dyDescent="0.2">
      <c r="A6" s="18">
        <v>1</v>
      </c>
      <c r="B6" s="3">
        <v>2</v>
      </c>
      <c r="C6" s="3">
        <v>3</v>
      </c>
      <c r="D6" s="252">
        <v>4</v>
      </c>
      <c r="E6" s="252"/>
      <c r="F6" s="3">
        <v>5</v>
      </c>
      <c r="G6" s="3">
        <v>6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121">
        <v>16</v>
      </c>
      <c r="Q6" s="126"/>
    </row>
    <row r="7" spans="1:17" ht="17.25" customHeight="1" x14ac:dyDescent="0.2">
      <c r="A7" s="28">
        <v>1</v>
      </c>
      <c r="B7" s="91" t="s">
        <v>44</v>
      </c>
      <c r="C7" s="123" t="s">
        <v>56</v>
      </c>
      <c r="D7" s="253" t="s">
        <v>70</v>
      </c>
      <c r="E7" s="253"/>
      <c r="F7" s="27">
        <v>61</v>
      </c>
      <c r="G7" s="23">
        <v>35</v>
      </c>
      <c r="H7" s="23">
        <v>32</v>
      </c>
      <c r="I7" s="23">
        <v>8.5</v>
      </c>
      <c r="J7" s="61" t="s">
        <v>4</v>
      </c>
      <c r="K7" s="24">
        <f>H7*G7</f>
        <v>1120</v>
      </c>
      <c r="L7" s="116"/>
      <c r="M7" s="117"/>
      <c r="N7" s="124">
        <v>0</v>
      </c>
      <c r="O7" s="129">
        <f>ROUND(L7*N7,2)</f>
        <v>0</v>
      </c>
      <c r="P7" s="137">
        <f>ROUND(PRODUCT($K7,N7),2)</f>
        <v>0</v>
      </c>
      <c r="Q7" s="127"/>
    </row>
    <row r="8" spans="1:17" x14ac:dyDescent="0.2">
      <c r="D8" s="2"/>
      <c r="E8" s="2"/>
      <c r="G8" s="94"/>
      <c r="H8" s="115"/>
      <c r="I8" s="115"/>
      <c r="J8" s="115"/>
      <c r="L8" s="2"/>
      <c r="O8" s="62" t="s">
        <v>15</v>
      </c>
      <c r="P8" s="17">
        <f>P7</f>
        <v>0</v>
      </c>
      <c r="Q8" s="128"/>
    </row>
    <row r="11" spans="1:17" customFormat="1" ht="15" x14ac:dyDescent="0.25">
      <c r="A11" s="170" t="s">
        <v>82</v>
      </c>
      <c r="B11" s="171"/>
      <c r="C11" s="171"/>
      <c r="D11" s="171"/>
      <c r="E11" s="171"/>
      <c r="F11" s="171"/>
      <c r="G11" s="171"/>
    </row>
    <row r="12" spans="1:17" customFormat="1" ht="15" customHeight="1" x14ac:dyDescent="0.25">
      <c r="A12" s="230" t="s">
        <v>25</v>
      </c>
      <c r="B12" s="231"/>
      <c r="C12" s="232"/>
      <c r="D12" s="106" t="s">
        <v>26</v>
      </c>
      <c r="E12" s="180" t="s">
        <v>87</v>
      </c>
      <c r="F12" s="180" t="s">
        <v>23</v>
      </c>
      <c r="G12" s="187" t="s">
        <v>90</v>
      </c>
    </row>
    <row r="13" spans="1:17" customFormat="1" ht="25.5" customHeight="1" x14ac:dyDescent="0.25">
      <c r="A13" s="140" t="s">
        <v>83</v>
      </c>
      <c r="B13" s="63" t="s">
        <v>24</v>
      </c>
      <c r="C13" s="19" t="s">
        <v>28</v>
      </c>
      <c r="D13" s="110" t="s">
        <v>73</v>
      </c>
      <c r="E13" s="181"/>
      <c r="F13" s="181"/>
      <c r="G13" s="188"/>
    </row>
    <row r="14" spans="1:17" customFormat="1" ht="15" x14ac:dyDescent="0.25">
      <c r="A14" s="35">
        <v>1</v>
      </c>
      <c r="B14" s="35">
        <v>2</v>
      </c>
      <c r="C14" s="35">
        <v>3</v>
      </c>
      <c r="D14" s="43">
        <v>4</v>
      </c>
      <c r="E14" s="36">
        <v>5</v>
      </c>
      <c r="F14" s="36">
        <v>6</v>
      </c>
      <c r="G14" s="36">
        <v>7</v>
      </c>
    </row>
    <row r="15" spans="1:17" customFormat="1" ht="15" customHeight="1" x14ac:dyDescent="0.25">
      <c r="A15" s="21">
        <v>1</v>
      </c>
      <c r="B15" s="45" t="s">
        <v>61</v>
      </c>
      <c r="C15" s="46">
        <v>35</v>
      </c>
      <c r="D15" s="133"/>
      <c r="E15" s="99">
        <f>C15*D15</f>
        <v>0</v>
      </c>
      <c r="F15" s="38">
        <v>365</v>
      </c>
      <c r="G15" s="134">
        <f>E15*F15</f>
        <v>0</v>
      </c>
    </row>
    <row r="16" spans="1:17" customFormat="1" ht="15" x14ac:dyDescent="0.25">
      <c r="A16" s="7"/>
      <c r="B16" s="1"/>
      <c r="C16" s="1"/>
      <c r="D16" s="64"/>
      <c r="E16" s="64"/>
      <c r="F16" s="65" t="s">
        <v>15</v>
      </c>
      <c r="G16" s="83">
        <f>SUM(G15:G15)</f>
        <v>0</v>
      </c>
    </row>
    <row r="17" spans="1:7" ht="15" x14ac:dyDescent="0.2">
      <c r="F17" s="85"/>
      <c r="G17" s="84"/>
    </row>
    <row r="18" spans="1:7" x14ac:dyDescent="0.2">
      <c r="F18" s="86"/>
    </row>
    <row r="19" spans="1:7" ht="15" customHeight="1" x14ac:dyDescent="0.2">
      <c r="A19" s="250" t="s">
        <v>93</v>
      </c>
      <c r="B19" s="251"/>
      <c r="C19" s="251"/>
      <c r="D19" s="251"/>
      <c r="E19" s="251"/>
      <c r="F19" s="251"/>
      <c r="G19" s="251"/>
    </row>
    <row r="20" spans="1:7" ht="12.75" customHeight="1" x14ac:dyDescent="0.2">
      <c r="A20" s="218" t="s">
        <v>25</v>
      </c>
      <c r="B20" s="218"/>
      <c r="C20" s="218"/>
      <c r="D20" s="218"/>
      <c r="E20" s="112" t="s">
        <v>26</v>
      </c>
      <c r="F20" s="185" t="s">
        <v>87</v>
      </c>
      <c r="G20" s="178"/>
    </row>
    <row r="21" spans="1:7" ht="25.5" x14ac:dyDescent="0.2">
      <c r="A21" s="138" t="s">
        <v>83</v>
      </c>
      <c r="B21" s="175" t="s">
        <v>49</v>
      </c>
      <c r="C21" s="176"/>
      <c r="D21" s="19" t="s">
        <v>106</v>
      </c>
      <c r="E21" s="110" t="s">
        <v>89</v>
      </c>
      <c r="F21" s="186"/>
      <c r="G21" s="179"/>
    </row>
    <row r="22" spans="1:7" x14ac:dyDescent="0.2">
      <c r="A22" s="66">
        <v>1</v>
      </c>
      <c r="B22" s="66">
        <v>2</v>
      </c>
      <c r="C22" s="35">
        <v>3</v>
      </c>
      <c r="D22" s="66">
        <v>4</v>
      </c>
      <c r="E22" s="35">
        <v>5</v>
      </c>
      <c r="F22" s="248">
        <v>6</v>
      </c>
      <c r="G22" s="249"/>
    </row>
    <row r="23" spans="1:7" x14ac:dyDescent="0.2">
      <c r="A23" s="21">
        <v>1</v>
      </c>
      <c r="B23" s="39" t="s">
        <v>103</v>
      </c>
      <c r="C23" s="82" t="s">
        <v>48</v>
      </c>
      <c r="D23" s="141">
        <v>7</v>
      </c>
      <c r="E23" s="136"/>
      <c r="F23" s="238">
        <f>ROUND($D23*E23,2)</f>
        <v>0</v>
      </c>
      <c r="G23" s="239"/>
    </row>
    <row r="24" spans="1:7" x14ac:dyDescent="0.2">
      <c r="A24" s="21">
        <v>2</v>
      </c>
      <c r="B24" s="39" t="s">
        <v>107</v>
      </c>
      <c r="C24" s="82" t="s">
        <v>68</v>
      </c>
      <c r="D24" s="40">
        <v>35</v>
      </c>
      <c r="E24" s="136"/>
      <c r="F24" s="238">
        <f>ROUND($D24*E24,2)</f>
        <v>0</v>
      </c>
      <c r="G24" s="239"/>
    </row>
    <row r="25" spans="1:7" ht="15" x14ac:dyDescent="0.25">
      <c r="B25"/>
      <c r="C25"/>
      <c r="D25"/>
      <c r="E25" s="135" t="s">
        <v>15</v>
      </c>
      <c r="F25" s="236">
        <f>SUM(F23:F24)</f>
        <v>0</v>
      </c>
      <c r="G25" s="237"/>
    </row>
    <row r="27" spans="1:7" x14ac:dyDescent="0.2">
      <c r="B27" s="2" t="s">
        <v>121</v>
      </c>
    </row>
    <row r="28" spans="1:7" x14ac:dyDescent="0.2">
      <c r="D28" s="149"/>
    </row>
  </sheetData>
  <mergeCells count="29">
    <mergeCell ref="A1:P1"/>
    <mergeCell ref="O4:O5"/>
    <mergeCell ref="D5:E5"/>
    <mergeCell ref="D6:E6"/>
    <mergeCell ref="D7:E7"/>
    <mergeCell ref="A2:P2"/>
    <mergeCell ref="A3:K3"/>
    <mergeCell ref="L3:O3"/>
    <mergeCell ref="P3:P5"/>
    <mergeCell ref="A4:A5"/>
    <mergeCell ref="B4:B5"/>
    <mergeCell ref="C4:E4"/>
    <mergeCell ref="F4:K4"/>
    <mergeCell ref="L4:L5"/>
    <mergeCell ref="M4:M5"/>
    <mergeCell ref="N4:N5"/>
    <mergeCell ref="A11:G11"/>
    <mergeCell ref="B21:C21"/>
    <mergeCell ref="A19:G19"/>
    <mergeCell ref="A20:D20"/>
    <mergeCell ref="E12:E13"/>
    <mergeCell ref="F12:F13"/>
    <mergeCell ref="F20:G21"/>
    <mergeCell ref="F22:G22"/>
    <mergeCell ref="F23:G23"/>
    <mergeCell ref="F24:G24"/>
    <mergeCell ref="F25:G25"/>
    <mergeCell ref="A12:C12"/>
    <mergeCell ref="G12:G13"/>
  </mergeCells>
  <pageMargins left="0.25" right="0.25" top="0.75" bottom="0.75" header="0.3" footer="0.3"/>
  <pageSetup paperSize="8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CZĘŚĆ NR 1</vt:lpstr>
      <vt:lpstr>CZĘŚĆ NR 2</vt:lpstr>
      <vt:lpstr>CZĘŚĆ NR 3</vt:lpstr>
      <vt:lpstr>CZĘŚĆ NR 4</vt:lpstr>
      <vt:lpstr>CZĘŚĆ NR 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Mirosław Sroka</dc:creator>
  <cp:keywords/>
  <dc:description/>
  <cp:lastModifiedBy>Administrator</cp:lastModifiedBy>
  <cp:revision/>
  <dcterms:created xsi:type="dcterms:W3CDTF">2022-09-09T11:53:53Z</dcterms:created>
  <dcterms:modified xsi:type="dcterms:W3CDTF">2023-05-25T13:32:28Z</dcterms:modified>
  <cp:category/>
  <cp:contentStatus/>
</cp:coreProperties>
</file>