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5 SPRZĄTANIE 15 części\na stronę\"/>
    </mc:Choice>
  </mc:AlternateContent>
  <xr:revisionPtr revIDLastSave="0" documentId="13_ncr:1_{455D3296-22E1-46A1-81D4-1E6C1F41F325}" xr6:coauthVersionLast="36" xr6:coauthVersionMax="36" xr10:uidLastSave="{00000000-0000-0000-0000-000000000000}"/>
  <bookViews>
    <workbookView xWindow="0" yWindow="0" windowWidth="28800" windowHeight="11475" xr2:uid="{D2C554E7-E135-4CD2-9B71-F6C9F02FD7F1}"/>
  </bookViews>
  <sheets>
    <sheet name="Formularz cenowy" sheetId="2" r:id="rId1"/>
  </sheets>
  <definedNames>
    <definedName name="_xlnm.Print_Area" localSheetId="0">'Formularz cenowy'!$A$1:$J$208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J36" i="2" l="1"/>
  <c r="J45" i="2"/>
  <c r="J44" i="2"/>
  <c r="J43" i="2"/>
  <c r="J4" i="2" l="1"/>
  <c r="H49" i="2"/>
  <c r="H45" i="2"/>
  <c r="H44" i="2"/>
  <c r="H43" i="2"/>
  <c r="H42" i="2" l="1"/>
  <c r="J42" i="2" s="1"/>
  <c r="H46" i="2"/>
  <c r="J46" i="2" s="1"/>
  <c r="H47" i="2"/>
  <c r="J47" i="2" s="1"/>
  <c r="H55" i="2"/>
  <c r="H36" i="2"/>
  <c r="H41" i="2"/>
  <c r="H48" i="2"/>
  <c r="H84" i="2" l="1"/>
  <c r="H85" i="2" s="1"/>
  <c r="H5" i="2" l="1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22" i="2"/>
  <c r="H23" i="2"/>
  <c r="J23" i="2" s="1"/>
  <c r="H24" i="2"/>
  <c r="J24" i="2" s="1"/>
  <c r="H25" i="2"/>
  <c r="J25" i="2" s="1"/>
  <c r="H26" i="2"/>
  <c r="J26" i="2" s="1"/>
  <c r="H27" i="2"/>
  <c r="J27" i="2" s="1"/>
  <c r="H29" i="2"/>
  <c r="J29" i="2" s="1"/>
  <c r="J30" i="2" s="1"/>
  <c r="H37" i="2"/>
  <c r="J37" i="2" s="1"/>
  <c r="H38" i="2"/>
  <c r="J38" i="2" s="1"/>
  <c r="H39" i="2"/>
  <c r="J39" i="2" s="1"/>
  <c r="H40" i="2"/>
  <c r="J40" i="2" s="1"/>
  <c r="J41" i="2"/>
  <c r="J48" i="2"/>
  <c r="J55" i="2"/>
  <c r="H56" i="2"/>
  <c r="J56" i="2" s="1"/>
  <c r="H57" i="2"/>
  <c r="J57" i="2" s="1"/>
  <c r="H58" i="2"/>
  <c r="J58" i="2" s="1"/>
  <c r="H59" i="2"/>
  <c r="J59" i="2" s="1"/>
  <c r="H60" i="2"/>
  <c r="J60" i="2" s="1"/>
  <c r="H67" i="2"/>
  <c r="J67" i="2" s="1"/>
  <c r="H68" i="2"/>
  <c r="J68" i="2" s="1"/>
  <c r="H69" i="2"/>
  <c r="J69" i="2" s="1"/>
  <c r="H70" i="2"/>
  <c r="J70" i="2" s="1"/>
  <c r="H71" i="2"/>
  <c r="J71" i="2" s="1"/>
  <c r="H72" i="2"/>
  <c r="J72" i="2" s="1"/>
  <c r="H73" i="2"/>
  <c r="J73" i="2" s="1"/>
  <c r="H74" i="2"/>
  <c r="J74" i="2" s="1"/>
  <c r="H75" i="2"/>
  <c r="J75" i="2" s="1"/>
  <c r="H76" i="2"/>
  <c r="J76" i="2" s="1"/>
  <c r="H77" i="2"/>
  <c r="J77" i="2" s="1"/>
  <c r="J84" i="2"/>
  <c r="J85" i="2" s="1"/>
  <c r="J86" i="2" s="1"/>
  <c r="H86" i="2"/>
  <c r="H91" i="2"/>
  <c r="J91" i="2" s="1"/>
  <c r="H92" i="2"/>
  <c r="J92" i="2" s="1"/>
  <c r="H93" i="2"/>
  <c r="J93" i="2" s="1"/>
  <c r="H94" i="2"/>
  <c r="J94" i="2" s="1"/>
  <c r="H95" i="2"/>
  <c r="J95" i="2" s="1"/>
  <c r="H96" i="2"/>
  <c r="J96" i="2" s="1"/>
  <c r="H97" i="2"/>
  <c r="J97" i="2" s="1"/>
  <c r="H98" i="2"/>
  <c r="J98" i="2" s="1"/>
  <c r="H99" i="2"/>
  <c r="J99" i="2" s="1"/>
  <c r="H100" i="2"/>
  <c r="J100" i="2" s="1"/>
  <c r="H101" i="2"/>
  <c r="J101" i="2" s="1"/>
  <c r="H102" i="2"/>
  <c r="J102" i="2" s="1"/>
  <c r="H103" i="2"/>
  <c r="J103" i="2" s="1"/>
  <c r="H104" i="2"/>
  <c r="J104" i="2" s="1"/>
  <c r="H105" i="2"/>
  <c r="J105" i="2" s="1"/>
  <c r="H106" i="2"/>
  <c r="J106" i="2" s="1"/>
  <c r="H107" i="2"/>
  <c r="J107" i="2" s="1"/>
  <c r="H108" i="2"/>
  <c r="J108" i="2" s="1"/>
  <c r="H109" i="2"/>
  <c r="J109" i="2" s="1"/>
  <c r="H116" i="2"/>
  <c r="J116" i="2" s="1"/>
  <c r="H117" i="2"/>
  <c r="J117" i="2" s="1"/>
  <c r="H118" i="2"/>
  <c r="J118" i="2" s="1"/>
  <c r="H119" i="2"/>
  <c r="J119" i="2" s="1"/>
  <c r="H120" i="2"/>
  <c r="J120" i="2" s="1"/>
  <c r="H121" i="2"/>
  <c r="J121" i="2" s="1"/>
  <c r="H122" i="2"/>
  <c r="J122" i="2" s="1"/>
  <c r="H123" i="2"/>
  <c r="J123" i="2" s="1"/>
  <c r="H124" i="2"/>
  <c r="J124" i="2" s="1"/>
  <c r="H125" i="2"/>
  <c r="J125" i="2" s="1"/>
  <c r="H132" i="2"/>
  <c r="J132" i="2" s="1"/>
  <c r="H133" i="2"/>
  <c r="J133" i="2" s="1"/>
  <c r="H134" i="2"/>
  <c r="J134" i="2" s="1"/>
  <c r="H135" i="2"/>
  <c r="J135" i="2" s="1"/>
  <c r="H136" i="2"/>
  <c r="J136" i="2" s="1"/>
  <c r="H137" i="2"/>
  <c r="J137" i="2" s="1"/>
  <c r="H144" i="2"/>
  <c r="J144" i="2" s="1"/>
  <c r="H145" i="2"/>
  <c r="J145" i="2" s="1"/>
  <c r="H146" i="2"/>
  <c r="J146" i="2" s="1"/>
  <c r="H147" i="2"/>
  <c r="J147" i="2" s="1"/>
  <c r="H148" i="2"/>
  <c r="J148" i="2" s="1"/>
  <c r="H149" i="2"/>
  <c r="J149" i="2" s="1"/>
  <c r="H150" i="2"/>
  <c r="J150" i="2" s="1"/>
  <c r="H151" i="2"/>
  <c r="J151" i="2" s="1"/>
  <c r="H152" i="2"/>
  <c r="J152" i="2" s="1"/>
  <c r="H159" i="2"/>
  <c r="J159" i="2" s="1"/>
  <c r="H160" i="2"/>
  <c r="J160" i="2" s="1"/>
  <c r="H161" i="2"/>
  <c r="J161" i="2" s="1"/>
  <c r="H162" i="2"/>
  <c r="J162" i="2" s="1"/>
  <c r="H163" i="2"/>
  <c r="J163" i="2" s="1"/>
  <c r="H164" i="2"/>
  <c r="J164" i="2" s="1"/>
  <c r="H165" i="2"/>
  <c r="J165" i="2" s="1"/>
  <c r="H166" i="2"/>
  <c r="J166" i="2" s="1"/>
  <c r="H173" i="2"/>
  <c r="J173" i="2" s="1"/>
  <c r="H174" i="2"/>
  <c r="J174" i="2" s="1"/>
  <c r="H175" i="2"/>
  <c r="J175" i="2" s="1"/>
  <c r="H176" i="2"/>
  <c r="J176" i="2" s="1"/>
  <c r="H183" i="2"/>
  <c r="J183" i="2" s="1"/>
  <c r="H184" i="2"/>
  <c r="J184" i="2" s="1"/>
  <c r="H185" i="2"/>
  <c r="J185" i="2" s="1"/>
  <c r="H186" i="2"/>
  <c r="J186" i="2" s="1"/>
  <c r="H193" i="2"/>
  <c r="J193" i="2" s="1"/>
  <c r="H194" i="2"/>
  <c r="J194" i="2" s="1"/>
  <c r="H195" i="2"/>
  <c r="J195" i="2" s="1"/>
  <c r="H196" i="2"/>
  <c r="J196" i="2" s="1"/>
  <c r="H203" i="2"/>
  <c r="J203" i="2" s="1"/>
  <c r="H204" i="2"/>
  <c r="J204" i="2" s="1"/>
  <c r="H205" i="2"/>
  <c r="J205" i="2" s="1"/>
  <c r="J22" i="2" l="1"/>
  <c r="J28" i="2" s="1"/>
  <c r="J31" i="2" s="1"/>
  <c r="H28" i="2"/>
  <c r="H16" i="2"/>
  <c r="H197" i="2"/>
  <c r="H198" i="2" s="1"/>
  <c r="J177" i="2"/>
  <c r="J178" i="2" s="1"/>
  <c r="H61" i="2"/>
  <c r="H62" i="2" s="1"/>
  <c r="J153" i="2"/>
  <c r="J154" i="2" s="1"/>
  <c r="H153" i="2"/>
  <c r="H126" i="2"/>
  <c r="J78" i="2"/>
  <c r="J79" i="2" s="1"/>
  <c r="J126" i="2"/>
  <c r="J127" i="2" s="1"/>
  <c r="J61" i="2"/>
  <c r="J62" i="2" s="1"/>
  <c r="J197" i="2"/>
  <c r="J198" i="2" s="1"/>
  <c r="J206" i="2"/>
  <c r="J207" i="2" s="1"/>
  <c r="J187" i="2"/>
  <c r="J188" i="2" s="1"/>
  <c r="J167" i="2"/>
  <c r="J168" i="2" s="1"/>
  <c r="J138" i="2"/>
  <c r="J139" i="2" s="1"/>
  <c r="J110" i="2"/>
  <c r="J111" i="2" s="1"/>
  <c r="J16" i="2"/>
  <c r="J17" i="2" s="1"/>
  <c r="H187" i="2"/>
  <c r="H110" i="2"/>
  <c r="H78" i="2"/>
  <c r="H206" i="2"/>
  <c r="H177" i="2"/>
  <c r="H154" i="2"/>
  <c r="H127" i="2"/>
  <c r="H30" i="2"/>
  <c r="H167" i="2"/>
  <c r="H138" i="2"/>
  <c r="H17" i="2" l="1"/>
  <c r="H111" i="2"/>
  <c r="H31" i="2"/>
  <c r="H79" i="2"/>
  <c r="H178" i="2"/>
  <c r="H139" i="2"/>
  <c r="H207" i="2"/>
  <c r="H188" i="2"/>
  <c r="H168" i="2"/>
  <c r="J49" i="2"/>
  <c r="J50" i="2" s="1"/>
  <c r="H50" i="2"/>
</calcChain>
</file>

<file path=xl/sharedStrings.xml><?xml version="1.0" encoding="utf-8"?>
<sst xmlns="http://schemas.openxmlformats.org/spreadsheetml/2006/main" count="420" uniqueCount="117">
  <si>
    <t>Netto/Brutto za 12 miesięcy</t>
  </si>
  <si>
    <t>Netto/Brutto za jeden miesiąc</t>
  </si>
  <si>
    <t>m2</t>
  </si>
  <si>
    <t>teren zielony</t>
  </si>
  <si>
    <t>powierzchnia utwardzona</t>
  </si>
  <si>
    <t>Ośrodek Szkolenia Policji                     w Łodzi z/s Sieradzu,                           ul. Sikorskiego 2</t>
  </si>
  <si>
    <t>CZĘŚĆ     nr 15</t>
  </si>
  <si>
    <t>wartość brutto za 1 miesiąc</t>
  </si>
  <si>
    <t>VAT</t>
  </si>
  <si>
    <t>wartość          netto</t>
  </si>
  <si>
    <t>stawka          za m2</t>
  </si>
  <si>
    <t>ekokrata</t>
  </si>
  <si>
    <t xml:space="preserve">pomieszczenia </t>
  </si>
  <si>
    <t>KP Widawa,                                  ul. Nowy Rynek 16</t>
  </si>
  <si>
    <t>CZĘŚĆ        nr  14</t>
  </si>
  <si>
    <t>pomieszczenia</t>
  </si>
  <si>
    <t>KP Działoszyn                             ul. Piułsudskiego 19</t>
  </si>
  <si>
    <t>pomieszczenia w tym maty 41,17 m2</t>
  </si>
  <si>
    <t>KPP Pajęczno,                            ul. 1 Maja 52</t>
  </si>
  <si>
    <t>CZĘŚĆ        nr  13</t>
  </si>
  <si>
    <t>Netto / Brutto za jeden miesiąc</t>
  </si>
  <si>
    <t>PP Wartkowice ul. Targowa 17</t>
  </si>
  <si>
    <t>pomieszczeniaw tym maty 41,17 m2</t>
  </si>
  <si>
    <t>KPP Poddębice ul. Targowa 22</t>
  </si>
  <si>
    <t>CZĘŚĆ        nr  12</t>
  </si>
  <si>
    <t>KPP Brzeziny                               ul. Konstytucji 3 Maja 5</t>
  </si>
  <si>
    <t>PP Andrespol</t>
  </si>
  <si>
    <t>pomieszczenia w tym maty 53,1 m2</t>
  </si>
  <si>
    <t>KPP powiatu Łódzkiego - wschodniego z/s                                  w Koluszkach ul. 11 - go Listopada 62 F</t>
  </si>
  <si>
    <t>CZĘŚĆ        nr 11</t>
  </si>
  <si>
    <t>PP Drzewica, ul.Sikorskiego 1</t>
  </si>
  <si>
    <t>KP Paradyż, ul.Opoczyńska 5</t>
  </si>
  <si>
    <t>pomieszczenia w tym maty 159 m2</t>
  </si>
  <si>
    <t>KPP Opoczno, Al.Dąbrówki 1</t>
  </si>
  <si>
    <t>CZĘŚĆ         nr 10</t>
  </si>
  <si>
    <t>KP Biała Rawska,                             ul. Jana Pawła II 36</t>
  </si>
  <si>
    <t>KPP Rawa Mazowiecka,                   ul. Kościuszki 23</t>
  </si>
  <si>
    <t>CZĘŚĆ        nr  9</t>
  </si>
  <si>
    <t>PP Wola Krzystoporska</t>
  </si>
  <si>
    <t>PP Rozprza                                          ul. Sprtowa 13</t>
  </si>
  <si>
    <t>PP Moszczenica                         ul. Piotrkowska 11</t>
  </si>
  <si>
    <t>CPWOK KWP w Łodzi z/s           w Piotrkowie Tryb.,                           ul. Szkolna 30/38</t>
  </si>
  <si>
    <t>CZĘŚĆ    nr 8</t>
  </si>
  <si>
    <t>PP Szczerców                               ul. Pułaskiego 24</t>
  </si>
  <si>
    <t>PP Rusiec,                                                ul.Wielińska 72</t>
  </si>
  <si>
    <t>PP Kluki 127</t>
  </si>
  <si>
    <t>PP Kleszczów                                              ul.Urzędowa 1</t>
  </si>
  <si>
    <t>PP Drużbice 137</t>
  </si>
  <si>
    <t>KP Zelów ul. Tadeusza Kościuszki 33</t>
  </si>
  <si>
    <t>KPP Bełchatów                                   ul. 1 Maja 7</t>
  </si>
  <si>
    <t>CZĘŚĆ        nr 7</t>
  </si>
  <si>
    <t>CBŚP na terenie OPP w Łodzi            ul. Pienista 71</t>
  </si>
  <si>
    <t>CZĘŚĆ         nr 6</t>
  </si>
  <si>
    <t>Brutto za 12 miesięcy</t>
  </si>
  <si>
    <t xml:space="preserve">Zespół Konny Wydziału Prewencji KPP w Tomaszowie Mazowieckim z/s w Smardzewicach </t>
  </si>
  <si>
    <t>KP Czerniewice,                                ul. Mazowiecka 51</t>
  </si>
  <si>
    <t>KP Rokiciny,                                        ul. Łódzka 10</t>
  </si>
  <si>
    <t>CZĘŚĆ    nr 5</t>
  </si>
  <si>
    <t>PP Żytno,                                             ul. Krótka 4</t>
  </si>
  <si>
    <t>PP Kobiele Wielkie,                   ul. Wł.Reymonta 79</t>
  </si>
  <si>
    <t>PP Lgota Wielka,                          ul. Radomszczańska 60</t>
  </si>
  <si>
    <t>KPP Radomsko,                                 ul. Piłsudskiego 56</t>
  </si>
  <si>
    <t>CZĘŚĆ        nr 4</t>
  </si>
  <si>
    <t>PP Hermanów 24 n</t>
  </si>
  <si>
    <t>PP Ksawerów,                                            ul. Kościuszki 3 h</t>
  </si>
  <si>
    <t>KP Konstantynów Łódzki,                      ul. Zgierska 4</t>
  </si>
  <si>
    <t>KPP Pabianice,                                  ul. Żeromskiego 18</t>
  </si>
  <si>
    <t>CZĘŚĆ        nr 3</t>
  </si>
  <si>
    <t>okna</t>
  </si>
  <si>
    <t>KPP Wieluń ul. Warszawska 22A</t>
  </si>
  <si>
    <t>KP Biała, Biała Druga 4 d</t>
  </si>
  <si>
    <t>pomieszczenia w tym maty 136 m2</t>
  </si>
  <si>
    <t>KPP Zduńska Wola,      ul.Spacerowa 27</t>
  </si>
  <si>
    <t>CZĘŚĆ       nr 2</t>
  </si>
  <si>
    <t>KP Stryków                                   ul. Grunwaldzka 5</t>
  </si>
  <si>
    <t>KP Głowno                                                   ul. Norblina 3</t>
  </si>
  <si>
    <t>KP Ozorków                                 ul. Wyszyńskiego 10</t>
  </si>
  <si>
    <t>KP Aleksandrów Łodzki                          ul. Piotrkowska 10/12</t>
  </si>
  <si>
    <t>KPP Zgierz                                   ul. Długa 58/60</t>
  </si>
  <si>
    <t>PP Nieborów                                al. Legionów Polskich 20</t>
  </si>
  <si>
    <t xml:space="preserve">WRD KWP w Łodzi                                             z/s w Sosnowcu 25 A                                                           k/Strykowa            </t>
  </si>
  <si>
    <t>CZĘŚĆ          nr 1</t>
  </si>
  <si>
    <t>FORMULARZ CENOWY - CZĘŚĆ 1</t>
  </si>
  <si>
    <t>FORMULARZ CENOWY - CZĘŚĆ 2</t>
  </si>
  <si>
    <t>FORMULARZ CENOWY - CZĘŚĆ 3</t>
  </si>
  <si>
    <t>FORMULARZ CENOWY - CZĘŚĆ 4</t>
  </si>
  <si>
    <t>FORMULARZ CENOWY - CZĘŚĆ 5</t>
  </si>
  <si>
    <t>FORMULARZ CENOWY - CZĘŚĆ 6</t>
  </si>
  <si>
    <t>FORMULARZ CENOWY - CZĘŚĆ 7</t>
  </si>
  <si>
    <t>FORMULARZ CENOWY - CZĘŚĆ 15</t>
  </si>
  <si>
    <t>FORMULARZ CENOWY - CZĘŚĆ 14</t>
  </si>
  <si>
    <t>FORMULARZ CENOWY - CZĘŚĆ 13</t>
  </si>
  <si>
    <t>FORMULARZ CENOWY - CZĘŚĆ 12</t>
  </si>
  <si>
    <t>FORMULARZ CENOWY - CZĘŚĆ 11</t>
  </si>
  <si>
    <t>FORMULARZ CENOWY - CZĘŚĆ 10</t>
  </si>
  <si>
    <t xml:space="preserve"> </t>
  </si>
  <si>
    <t>FORMULARZ CENOWY - CZĘŚĆ 8</t>
  </si>
  <si>
    <t>FORMULARZ CENOWY - CZĘŚĆ 9</t>
  </si>
  <si>
    <t>pomieszczenia (w tym maty 192 m2 oraz stołówka 194,5 m2)</t>
  </si>
  <si>
    <t>Netto/Brutto za wykonanie usługi 2 x do roku</t>
  </si>
  <si>
    <t>PP we Wrzącej,                                             ul. Sadowa 45</t>
  </si>
  <si>
    <t>KPP Tomaszów Maz.,                        ul.Wandy Panfil 44</t>
  </si>
  <si>
    <t>FZ-2380/5/23/MB                                  Załącznik nr 2.1. do SWZ</t>
  </si>
  <si>
    <t>FZ-2380/5/23/MB                                  Załącznik nr 2.2. do SWZ</t>
  </si>
  <si>
    <t>FZ-2380/5/23/MB                                  Załącznik nr 2.3. do SWZ</t>
  </si>
  <si>
    <t>FZ-2380/5/23/MB                                 Załącznik nr 2.4. do SWZ</t>
  </si>
  <si>
    <t>FZ-2380/5/23/MB                                 Załącznik nr 2.5. do SWZ</t>
  </si>
  <si>
    <t>FZ-2380/5/23/MB                                  Załącznik nr 2.6. do SWZ</t>
  </si>
  <si>
    <t>FZ-2380/5/23/MB                                Załącznik nr 2.7. do SWZ</t>
  </si>
  <si>
    <t>FZ-2380/5/23/MB                                  Załącznik nr 2.8. do SWZ</t>
  </si>
  <si>
    <t>FZ-2380/5/23/MB                                 Załącznik nr 2.9. do SWZ</t>
  </si>
  <si>
    <t>FZ-2380/5/23/MB                                  Załącznik nr 2.10. do SWZ</t>
  </si>
  <si>
    <t>FZ-2380/5/23/MB                                  Załącznik nr 2.11. do SWZ</t>
  </si>
  <si>
    <t>FZ-2380/5/23/MB                                  Załącznik nr 2.12. do SWZ</t>
  </si>
  <si>
    <t>FZ-2380/5/23/MB                                  Załącznik nr 2.13. do SWZ</t>
  </si>
  <si>
    <t>FZ-2380/5/23/MB                                 Załącznik nr 2.14. do SWZ</t>
  </si>
  <si>
    <t>FZ-2380/5/23/MB                                  Załącznik nr 2.15.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</si>
</sst>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\ _z_ł_-;\-* #,##0.0\ _z_ł_-;_-* &quot;-&quot;?\ _z_ł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1" applyFont="1"/>
    <xf numFmtId="0" fontId="2" fillId="0" borderId="0" xfId="1" applyFont="1" applyFill="1"/>
    <xf numFmtId="164" fontId="2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43" fontId="3" fillId="2" borderId="1" xfId="1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43" fontId="3" fillId="2" borderId="3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3" fontId="2" fillId="0" borderId="0" xfId="1" applyNumberFormat="1" applyFont="1"/>
    <xf numFmtId="43" fontId="2" fillId="0" borderId="10" xfId="1" applyNumberFormat="1" applyFont="1" applyBorder="1" applyAlignment="1">
      <alignment vertical="center"/>
    </xf>
    <xf numFmtId="9" fontId="2" fillId="0" borderId="10" xfId="1" applyNumberFormat="1" applyFont="1" applyBorder="1" applyAlignment="1">
      <alignment horizontal="center" vertical="center"/>
    </xf>
    <xf numFmtId="43" fontId="2" fillId="3" borderId="10" xfId="1" applyNumberFormat="1" applyFont="1" applyFill="1" applyBorder="1" applyAlignment="1">
      <alignment vertical="center"/>
    </xf>
    <xf numFmtId="43" fontId="4" fillId="0" borderId="10" xfId="1" applyNumberFormat="1" applyFont="1" applyFill="1" applyBorder="1" applyAlignment="1">
      <alignment vertical="center"/>
    </xf>
    <xf numFmtId="43" fontId="2" fillId="3" borderId="12" xfId="1" applyNumberFormat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9" fontId="2" fillId="0" borderId="15" xfId="1" applyNumberFormat="1" applyFont="1" applyBorder="1" applyAlignment="1">
      <alignment horizontal="center" vertical="center"/>
    </xf>
    <xf numFmtId="43" fontId="2" fillId="3" borderId="15" xfId="1" applyNumberFormat="1" applyFont="1" applyFill="1" applyBorder="1" applyAlignment="1">
      <alignment vertical="center"/>
    </xf>
    <xf numFmtId="43" fontId="4" fillId="0" borderId="15" xfId="1" applyNumberFormat="1" applyFont="1" applyFill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1" fillId="0" borderId="15" xfId="1" applyFont="1" applyBorder="1" applyAlignment="1">
      <alignment vertical="center" wrapText="1"/>
    </xf>
    <xf numFmtId="164" fontId="2" fillId="0" borderId="18" xfId="1" applyNumberFormat="1" applyFont="1" applyBorder="1"/>
    <xf numFmtId="0" fontId="2" fillId="0" borderId="19" xfId="1" applyFont="1" applyBorder="1" applyAlignment="1">
      <alignment horizontal="center" vertical="center"/>
    </xf>
    <xf numFmtId="4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9" fontId="2" fillId="0" borderId="13" xfId="1" applyNumberFormat="1" applyFont="1" applyBorder="1" applyAlignment="1">
      <alignment horizontal="center" vertical="center"/>
    </xf>
    <xf numFmtId="43" fontId="3" fillId="3" borderId="10" xfId="1" applyNumberFormat="1" applyFont="1" applyFill="1" applyBorder="1" applyAlignment="1">
      <alignment vertical="center"/>
    </xf>
    <xf numFmtId="43" fontId="4" fillId="0" borderId="13" xfId="1" applyNumberFormat="1" applyFont="1" applyFill="1" applyBorder="1" applyAlignment="1">
      <alignment vertical="center"/>
    </xf>
    <xf numFmtId="43" fontId="2" fillId="3" borderId="13" xfId="1" applyNumberFormat="1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43" fontId="2" fillId="3" borderId="21" xfId="1" applyNumberFormat="1" applyFont="1" applyFill="1" applyBorder="1" applyAlignment="1">
      <alignment vertical="center"/>
    </xf>
    <xf numFmtId="0" fontId="2" fillId="0" borderId="13" xfId="1" applyFont="1" applyBorder="1" applyAlignment="1">
      <alignment vertical="center" wrapText="1"/>
    </xf>
    <xf numFmtId="0" fontId="2" fillId="0" borderId="0" xfId="1" applyFont="1" applyAlignment="1">
      <alignment wrapText="1"/>
    </xf>
    <xf numFmtId="43" fontId="3" fillId="4" borderId="3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9" fontId="2" fillId="0" borderId="13" xfId="1" applyNumberFormat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43" fontId="2" fillId="3" borderId="22" xfId="1" applyNumberFormat="1" applyFont="1" applyFill="1" applyBorder="1" applyAlignment="1">
      <alignment vertical="center"/>
    </xf>
    <xf numFmtId="9" fontId="2" fillId="0" borderId="15" xfId="1" applyNumberFormat="1" applyFont="1" applyBorder="1" applyAlignment="1">
      <alignment vertical="center"/>
    </xf>
    <xf numFmtId="0" fontId="1" fillId="0" borderId="10" xfId="1" applyFont="1" applyBorder="1" applyAlignment="1">
      <alignment vertical="center" wrapText="1"/>
    </xf>
    <xf numFmtId="0" fontId="2" fillId="0" borderId="15" xfId="1" applyFont="1" applyBorder="1" applyAlignment="1">
      <alignment vertical="center"/>
    </xf>
    <xf numFmtId="164" fontId="2" fillId="0" borderId="19" xfId="1" applyNumberFormat="1" applyFont="1" applyBorder="1"/>
    <xf numFmtId="0" fontId="2" fillId="0" borderId="0" xfId="1" applyFont="1" applyBorder="1"/>
    <xf numFmtId="0" fontId="3" fillId="2" borderId="24" xfId="1" applyFont="1" applyFill="1" applyBorder="1" applyAlignment="1">
      <alignment vertical="center"/>
    </xf>
    <xf numFmtId="9" fontId="2" fillId="0" borderId="22" xfId="1" applyNumberFormat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43" fontId="2" fillId="3" borderId="16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wrapText="1"/>
    </xf>
    <xf numFmtId="43" fontId="3" fillId="0" borderId="23" xfId="1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9" fontId="2" fillId="0" borderId="22" xfId="1" applyNumberFormat="1" applyFont="1" applyBorder="1" applyAlignment="1">
      <alignment horizontal="center" vertical="center"/>
    </xf>
    <xf numFmtId="43" fontId="2" fillId="3" borderId="14" xfId="1" applyNumberFormat="1" applyFont="1" applyFill="1" applyBorder="1" applyAlignment="1">
      <alignment vertical="center"/>
    </xf>
    <xf numFmtId="43" fontId="2" fillId="3" borderId="25" xfId="1" applyNumberFormat="1" applyFont="1" applyFill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43" fontId="2" fillId="0" borderId="0" xfId="1" applyNumberFormat="1" applyFont="1" applyAlignment="1">
      <alignment vertical="center"/>
    </xf>
    <xf numFmtId="0" fontId="3" fillId="2" borderId="7" xfId="1" applyFont="1" applyFill="1" applyBorder="1" applyAlignment="1">
      <alignment vertical="center"/>
    </xf>
    <xf numFmtId="43" fontId="4" fillId="0" borderId="22" xfId="1" applyNumberFormat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3" fontId="2" fillId="0" borderId="23" xfId="1" applyNumberFormat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43" fontId="2" fillId="2" borderId="3" xfId="1" applyNumberFormat="1" applyFont="1" applyFill="1" applyBorder="1" applyAlignment="1">
      <alignment vertical="center"/>
    </xf>
    <xf numFmtId="9" fontId="2" fillId="0" borderId="14" xfId="1" applyNumberFormat="1" applyFont="1" applyBorder="1" applyAlignment="1">
      <alignment horizontal="center" vertical="center"/>
    </xf>
    <xf numFmtId="43" fontId="4" fillId="0" borderId="14" xfId="1" applyNumberFormat="1" applyFont="1" applyFill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43" fontId="3" fillId="0" borderId="0" xfId="1" applyNumberFormat="1" applyFont="1" applyBorder="1" applyAlignment="1">
      <alignment vertical="center"/>
    </xf>
    <xf numFmtId="43" fontId="2" fillId="3" borderId="13" xfId="1" applyNumberFormat="1" applyFont="1" applyFill="1" applyBorder="1" applyAlignment="1">
      <alignment horizontal="center" vertical="center"/>
    </xf>
    <xf numFmtId="43" fontId="2" fillId="0" borderId="0" xfId="1" applyNumberFormat="1" applyFont="1" applyBorder="1"/>
    <xf numFmtId="43" fontId="3" fillId="2" borderId="3" xfId="1" applyNumberFormat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wrapText="1"/>
    </xf>
    <xf numFmtId="43" fontId="3" fillId="2" borderId="7" xfId="1" applyNumberFormat="1" applyFont="1" applyFill="1" applyBorder="1" applyAlignment="1">
      <alignment vertical="center"/>
    </xf>
    <xf numFmtId="43" fontId="2" fillId="3" borderId="25" xfId="1" applyNumberFormat="1" applyFont="1" applyFill="1" applyBorder="1" applyAlignment="1">
      <alignment horizontal="center" vertical="center"/>
    </xf>
    <xf numFmtId="43" fontId="2" fillId="3" borderId="21" xfId="1" applyNumberFormat="1" applyFont="1" applyFill="1" applyBorder="1" applyAlignment="1">
      <alignment horizontal="center" vertical="center"/>
    </xf>
    <xf numFmtId="43" fontId="2" fillId="3" borderId="12" xfId="1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2" fontId="3" fillId="0" borderId="23" xfId="1" applyNumberFormat="1" applyFont="1" applyFill="1" applyBorder="1" applyAlignment="1">
      <alignment vertical="center"/>
    </xf>
    <xf numFmtId="43" fontId="2" fillId="3" borderId="22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0" fontId="8" fillId="0" borderId="13" xfId="1" applyFont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/>
    </xf>
    <xf numFmtId="0" fontId="9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" fillId="0" borderId="23" xfId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43" fontId="2" fillId="0" borderId="14" xfId="1" applyNumberFormat="1" applyFont="1" applyBorder="1" applyAlignment="1">
      <alignment vertical="center"/>
    </xf>
    <xf numFmtId="0" fontId="2" fillId="0" borderId="0" xfId="1" applyFont="1" applyAlignment="1"/>
    <xf numFmtId="0" fontId="3" fillId="0" borderId="0" xfId="1" applyFon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5" fillId="0" borderId="33" xfId="1" applyFont="1" applyFill="1" applyBorder="1" applyAlignment="1">
      <alignment horizontal="center" wrapText="1"/>
    </xf>
    <xf numFmtId="0" fontId="2" fillId="0" borderId="19" xfId="1" applyFont="1" applyBorder="1" applyAlignment="1">
      <alignment vertical="center"/>
    </xf>
    <xf numFmtId="43" fontId="2" fillId="3" borderId="10" xfId="1" applyNumberFormat="1" applyFont="1" applyFill="1" applyBorder="1" applyAlignment="1">
      <alignment horizontal="center" vertical="center"/>
    </xf>
    <xf numFmtId="164" fontId="2" fillId="0" borderId="34" xfId="1" applyNumberFormat="1" applyFont="1" applyBorder="1"/>
    <xf numFmtId="43" fontId="11" fillId="2" borderId="3" xfId="1" applyNumberFormat="1" applyFont="1" applyFill="1" applyBorder="1" applyAlignment="1">
      <alignment vertical="center"/>
    </xf>
    <xf numFmtId="0" fontId="3" fillId="2" borderId="35" xfId="1" applyFont="1" applyFill="1" applyBorder="1" applyAlignment="1">
      <alignment vertical="center"/>
    </xf>
    <xf numFmtId="9" fontId="2" fillId="0" borderId="10" xfId="1" applyNumberFormat="1" applyFont="1" applyBorder="1" applyAlignment="1">
      <alignment vertical="center"/>
    </xf>
    <xf numFmtId="0" fontId="5" fillId="0" borderId="11" xfId="1" applyFont="1" applyFill="1" applyBorder="1" applyAlignment="1">
      <alignment horizontal="center" wrapText="1"/>
    </xf>
    <xf numFmtId="0" fontId="5" fillId="0" borderId="11" xfId="1" applyFont="1" applyBorder="1" applyAlignment="1">
      <alignment horizontal="center" vertical="center" wrapText="1"/>
    </xf>
    <xf numFmtId="43" fontId="3" fillId="3" borderId="14" xfId="1" applyNumberFormat="1" applyFont="1" applyFill="1" applyBorder="1" applyAlignment="1">
      <alignment vertical="center"/>
    </xf>
    <xf numFmtId="43" fontId="2" fillId="3" borderId="36" xfId="1" applyNumberFormat="1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3" fillId="0" borderId="19" xfId="0" applyFont="1" applyFill="1" applyBorder="1" applyAlignment="1"/>
    <xf numFmtId="43" fontId="2" fillId="4" borderId="3" xfId="1" applyNumberFormat="1" applyFont="1" applyFill="1" applyBorder="1" applyAlignment="1">
      <alignment vertical="center"/>
    </xf>
    <xf numFmtId="43" fontId="2" fillId="3" borderId="16" xfId="1" applyNumberFormat="1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7" borderId="0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64" fontId="7" fillId="5" borderId="22" xfId="1" applyNumberFormat="1" applyFont="1" applyFill="1" applyBorder="1" applyAlignment="1">
      <alignment horizontal="center" vertical="center" wrapText="1"/>
    </xf>
    <xf numFmtId="164" fontId="7" fillId="5" borderId="10" xfId="1" applyNumberFormat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wrapText="1"/>
    </xf>
    <xf numFmtId="0" fontId="2" fillId="2" borderId="2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4" fillId="0" borderId="36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43" fontId="2" fillId="0" borderId="22" xfId="1" applyNumberFormat="1" applyFont="1" applyFill="1" applyBorder="1" applyAlignment="1">
      <alignment vertical="center"/>
    </xf>
  </cellXfs>
  <cellStyles count="2">
    <cellStyle name="Normalny" xfId="0" builtinId="0"/>
    <cellStyle name="Normalny 2" xfId="1" xr:uid="{CB135698-B332-4F7A-8031-C7D8FF08B2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E040-2ACF-4BB3-9F64-6023AEAD9A88}">
  <sheetPr>
    <tabColor indexed="62"/>
  </sheetPr>
  <dimension ref="A1:O212"/>
  <sheetViews>
    <sheetView tabSelected="1" topLeftCell="A33" zoomScale="90" zoomScaleNormal="90" workbookViewId="0">
      <selection activeCell="F45" sqref="F45"/>
    </sheetView>
  </sheetViews>
  <sheetFormatPr defaultRowHeight="14.25"/>
  <cols>
    <col min="1" max="1" width="2" style="1" customWidth="1"/>
    <col min="2" max="2" width="11.28515625" style="1" customWidth="1"/>
    <col min="3" max="3" width="29.42578125" style="5" customWidth="1"/>
    <col min="4" max="4" width="27.140625" style="1" customWidth="1"/>
    <col min="5" max="5" width="5.5703125" style="4" customWidth="1"/>
    <col min="6" max="6" width="17.7109375" style="3" customWidth="1"/>
    <col min="7" max="7" width="9.28515625" style="2" customWidth="1"/>
    <col min="8" max="8" width="15" style="1" customWidth="1"/>
    <col min="9" max="9" width="6" style="1" customWidth="1"/>
    <col min="10" max="10" width="17.140625" style="1" customWidth="1"/>
    <col min="11" max="11" width="8.7109375" style="1" customWidth="1"/>
    <col min="12" max="12" width="15" style="1" bestFit="1" customWidth="1"/>
    <col min="13" max="13" width="9.140625" style="1"/>
    <col min="14" max="14" width="8.42578125" style="1" customWidth="1"/>
    <col min="15" max="16384" width="9.140625" style="1"/>
  </cols>
  <sheetData>
    <row r="1" spans="1:14" ht="27" customHeight="1">
      <c r="A1" s="100"/>
      <c r="B1" s="100"/>
      <c r="C1" s="100"/>
      <c r="D1" s="100"/>
      <c r="E1" s="100"/>
      <c r="F1" s="100"/>
      <c r="G1" s="100"/>
      <c r="H1" s="126" t="s">
        <v>102</v>
      </c>
      <c r="I1" s="127"/>
      <c r="J1" s="127"/>
    </row>
    <row r="2" spans="1:14" ht="21.75" customHeight="1" thickBot="1">
      <c r="A2" s="100"/>
      <c r="B2" s="155" t="s">
        <v>82</v>
      </c>
      <c r="C2" s="155"/>
      <c r="D2" s="155"/>
      <c r="E2" s="155"/>
      <c r="F2" s="155"/>
      <c r="G2" s="155"/>
      <c r="H2" s="155"/>
      <c r="I2" s="155"/>
      <c r="J2" s="155"/>
    </row>
    <row r="3" spans="1:14" ht="28.5" customHeight="1" thickTop="1" thickBot="1">
      <c r="B3" s="122"/>
      <c r="C3" s="122"/>
      <c r="D3" s="122"/>
      <c r="E3" s="27"/>
      <c r="F3" s="26"/>
      <c r="G3" s="61" t="s">
        <v>10</v>
      </c>
      <c r="H3" s="38" t="s">
        <v>9</v>
      </c>
      <c r="I3" s="38" t="s">
        <v>8</v>
      </c>
      <c r="J3" s="38" t="s">
        <v>7</v>
      </c>
    </row>
    <row r="4" spans="1:14" ht="22.5" customHeight="1" thickTop="1">
      <c r="B4" s="162" t="s">
        <v>81</v>
      </c>
      <c r="C4" s="143" t="s">
        <v>80</v>
      </c>
      <c r="D4" s="98" t="s">
        <v>15</v>
      </c>
      <c r="E4" s="19" t="s">
        <v>2</v>
      </c>
      <c r="F4" s="92">
        <v>1015</v>
      </c>
      <c r="G4" s="17"/>
      <c r="H4" s="16">
        <f t="shared" ref="H4:H15" si="0">F4*G4</f>
        <v>0</v>
      </c>
      <c r="I4" s="15">
        <v>0.23</v>
      </c>
      <c r="J4" s="14">
        <f t="shared" ref="J4:J15" si="1">ROUND(H4+(H4*I4),2)</f>
        <v>0</v>
      </c>
    </row>
    <row r="5" spans="1:14" ht="22.5" customHeight="1">
      <c r="B5" s="137"/>
      <c r="C5" s="134"/>
      <c r="D5" s="96" t="s">
        <v>4</v>
      </c>
      <c r="E5" s="36" t="s">
        <v>2</v>
      </c>
      <c r="F5" s="91">
        <v>1900</v>
      </c>
      <c r="G5" s="34"/>
      <c r="H5" s="35">
        <f t="shared" si="0"/>
        <v>0</v>
      </c>
      <c r="I5" s="32">
        <v>0.08</v>
      </c>
      <c r="J5" s="14">
        <f t="shared" si="1"/>
        <v>0</v>
      </c>
    </row>
    <row r="6" spans="1:14" ht="22.5" customHeight="1">
      <c r="B6" s="137"/>
      <c r="C6" s="135"/>
      <c r="D6" s="96" t="s">
        <v>3</v>
      </c>
      <c r="E6" s="36" t="s">
        <v>2</v>
      </c>
      <c r="F6" s="83">
        <v>820</v>
      </c>
      <c r="G6" s="34"/>
      <c r="H6" s="35">
        <f t="shared" si="0"/>
        <v>0</v>
      </c>
      <c r="I6" s="32">
        <v>0.08</v>
      </c>
      <c r="J6" s="14">
        <f t="shared" si="1"/>
        <v>0</v>
      </c>
    </row>
    <row r="7" spans="1:14" ht="28.5">
      <c r="B7" s="137"/>
      <c r="C7" s="99" t="s">
        <v>79</v>
      </c>
      <c r="D7" s="98" t="s">
        <v>15</v>
      </c>
      <c r="E7" s="36" t="s">
        <v>2</v>
      </c>
      <c r="F7" s="83">
        <v>98.65</v>
      </c>
      <c r="G7" s="34"/>
      <c r="H7" s="35">
        <f t="shared" si="0"/>
        <v>0</v>
      </c>
      <c r="I7" s="32">
        <v>0.23</v>
      </c>
      <c r="J7" s="14">
        <f t="shared" si="1"/>
        <v>0</v>
      </c>
    </row>
    <row r="8" spans="1:14" ht="22.5" customHeight="1">
      <c r="B8" s="137"/>
      <c r="C8" s="133" t="s">
        <v>78</v>
      </c>
      <c r="D8" s="96" t="s">
        <v>4</v>
      </c>
      <c r="E8" s="36" t="s">
        <v>2</v>
      </c>
      <c r="F8" s="83">
        <v>2000</v>
      </c>
      <c r="G8" s="34"/>
      <c r="H8" s="35">
        <f t="shared" si="0"/>
        <v>0</v>
      </c>
      <c r="I8" s="32">
        <v>0.08</v>
      </c>
      <c r="J8" s="14">
        <f t="shared" si="1"/>
        <v>0</v>
      </c>
    </row>
    <row r="9" spans="1:14" ht="22.5" customHeight="1">
      <c r="B9" s="137"/>
      <c r="C9" s="135"/>
      <c r="D9" s="96" t="s">
        <v>3</v>
      </c>
      <c r="E9" s="36" t="s">
        <v>2</v>
      </c>
      <c r="F9" s="83">
        <v>50</v>
      </c>
      <c r="G9" s="34"/>
      <c r="H9" s="35">
        <f t="shared" si="0"/>
        <v>0</v>
      </c>
      <c r="I9" s="32">
        <v>0.08</v>
      </c>
      <c r="J9" s="14">
        <f t="shared" si="1"/>
        <v>0</v>
      </c>
      <c r="L9" s="106"/>
      <c r="M9" s="106"/>
      <c r="N9" s="106"/>
    </row>
    <row r="10" spans="1:14" ht="30" customHeight="1">
      <c r="B10" s="137"/>
      <c r="C10" s="97" t="s">
        <v>77</v>
      </c>
      <c r="D10" s="96" t="s">
        <v>4</v>
      </c>
      <c r="E10" s="19" t="s">
        <v>2</v>
      </c>
      <c r="F10" s="83">
        <v>300</v>
      </c>
      <c r="G10" s="34"/>
      <c r="H10" s="35">
        <f t="shared" si="0"/>
        <v>0</v>
      </c>
      <c r="I10" s="32">
        <v>0.08</v>
      </c>
      <c r="J10" s="14">
        <f t="shared" si="1"/>
        <v>0</v>
      </c>
      <c r="M10" s="6"/>
    </row>
    <row r="11" spans="1:14" ht="22.5" customHeight="1">
      <c r="B11" s="137"/>
      <c r="C11" s="164" t="s">
        <v>76</v>
      </c>
      <c r="D11" s="96" t="s">
        <v>4</v>
      </c>
      <c r="E11" s="36" t="s">
        <v>2</v>
      </c>
      <c r="F11" s="83">
        <v>600</v>
      </c>
      <c r="G11" s="34"/>
      <c r="H11" s="35">
        <f t="shared" si="0"/>
        <v>0</v>
      </c>
      <c r="I11" s="32">
        <v>0.08</v>
      </c>
      <c r="J11" s="14">
        <f t="shared" si="1"/>
        <v>0</v>
      </c>
    </row>
    <row r="12" spans="1:14" ht="22.5" customHeight="1">
      <c r="B12" s="137"/>
      <c r="C12" s="164"/>
      <c r="D12" s="96" t="s">
        <v>3</v>
      </c>
      <c r="E12" s="36" t="s">
        <v>2</v>
      </c>
      <c r="F12" s="95">
        <v>50</v>
      </c>
      <c r="G12" s="34"/>
      <c r="H12" s="35">
        <f t="shared" si="0"/>
        <v>0</v>
      </c>
      <c r="I12" s="32">
        <v>0.08</v>
      </c>
      <c r="J12" s="14">
        <f t="shared" si="1"/>
        <v>0</v>
      </c>
    </row>
    <row r="13" spans="1:14" ht="22.5" customHeight="1">
      <c r="B13" s="137"/>
      <c r="C13" s="133" t="s">
        <v>75</v>
      </c>
      <c r="D13" s="96" t="s">
        <v>4</v>
      </c>
      <c r="E13" s="36" t="s">
        <v>2</v>
      </c>
      <c r="F13" s="95">
        <v>2000</v>
      </c>
      <c r="G13" s="34"/>
      <c r="H13" s="35">
        <f t="shared" si="0"/>
        <v>0</v>
      </c>
      <c r="I13" s="32">
        <v>0.08</v>
      </c>
      <c r="J13" s="14">
        <f t="shared" si="1"/>
        <v>0</v>
      </c>
    </row>
    <row r="14" spans="1:14" ht="22.5" customHeight="1">
      <c r="B14" s="137"/>
      <c r="C14" s="135"/>
      <c r="D14" s="96" t="s">
        <v>3</v>
      </c>
      <c r="E14" s="36" t="s">
        <v>2</v>
      </c>
      <c r="F14" s="95">
        <v>100</v>
      </c>
      <c r="G14" s="34"/>
      <c r="H14" s="35">
        <f t="shared" si="0"/>
        <v>0</v>
      </c>
      <c r="I14" s="32">
        <v>0.08</v>
      </c>
      <c r="J14" s="14">
        <f t="shared" si="1"/>
        <v>0</v>
      </c>
      <c r="L14" s="13"/>
    </row>
    <row r="15" spans="1:14" ht="35.25" customHeight="1" thickBot="1">
      <c r="B15" s="142"/>
      <c r="C15" s="97" t="s">
        <v>74</v>
      </c>
      <c r="D15" s="104" t="s">
        <v>4</v>
      </c>
      <c r="E15" s="67" t="s">
        <v>2</v>
      </c>
      <c r="F15" s="95">
        <v>300</v>
      </c>
      <c r="G15" s="70"/>
      <c r="H15" s="51">
        <f t="shared" si="0"/>
        <v>0</v>
      </c>
      <c r="I15" s="64">
        <v>0.08</v>
      </c>
      <c r="J15" s="105">
        <f t="shared" si="1"/>
        <v>0</v>
      </c>
    </row>
    <row r="16" spans="1:14" ht="22.5" customHeight="1" thickBot="1">
      <c r="A16" s="56"/>
      <c r="B16" s="12"/>
      <c r="C16" s="11"/>
      <c r="D16" s="159" t="s">
        <v>20</v>
      </c>
      <c r="E16" s="160"/>
      <c r="F16" s="160"/>
      <c r="G16" s="161"/>
      <c r="H16" s="10">
        <f>SUM(H4:H15)</f>
        <v>0</v>
      </c>
      <c r="I16" s="74"/>
      <c r="J16" s="10">
        <f>SUM(J4:J15)</f>
        <v>0</v>
      </c>
    </row>
    <row r="17" spans="1:12" ht="22.5" customHeight="1" thickBot="1">
      <c r="A17" s="56"/>
      <c r="B17" s="12"/>
      <c r="C17" s="11"/>
      <c r="D17" s="168" t="s">
        <v>0</v>
      </c>
      <c r="E17" s="169"/>
      <c r="F17" s="169"/>
      <c r="G17" s="170"/>
      <c r="H17" s="85">
        <f>H16*12</f>
        <v>0</v>
      </c>
      <c r="I17" s="9"/>
      <c r="J17" s="89">
        <f>J16*12</f>
        <v>0</v>
      </c>
    </row>
    <row r="18" spans="1:12" ht="22.5" customHeight="1">
      <c r="A18" s="56"/>
      <c r="B18" s="12"/>
      <c r="C18" s="11"/>
      <c r="D18" s="29"/>
      <c r="E18" s="29"/>
      <c r="F18" s="29"/>
      <c r="G18" s="71"/>
      <c r="H18" s="71"/>
      <c r="I18" s="71"/>
      <c r="J18" s="94"/>
    </row>
    <row r="19" spans="1:12" ht="28.5" customHeight="1">
      <c r="A19" s="56"/>
      <c r="B19" s="12"/>
      <c r="C19" s="11"/>
      <c r="D19" s="29"/>
      <c r="E19" s="29"/>
      <c r="F19" s="29"/>
      <c r="G19" s="29"/>
      <c r="H19" s="126" t="s">
        <v>103</v>
      </c>
      <c r="I19" s="127"/>
      <c r="J19" s="127"/>
    </row>
    <row r="20" spans="1:12" ht="23.25" customHeight="1" thickBot="1">
      <c r="A20" s="56"/>
      <c r="B20" s="128" t="s">
        <v>83</v>
      </c>
      <c r="C20" s="128"/>
      <c r="D20" s="128"/>
      <c r="E20" s="128"/>
      <c r="F20" s="128"/>
      <c r="G20" s="128"/>
      <c r="H20" s="128"/>
      <c r="I20" s="128"/>
      <c r="J20" s="128"/>
    </row>
    <row r="21" spans="1:12" ht="33" customHeight="1" thickTop="1" thickBot="1">
      <c r="B21" s="122"/>
      <c r="C21" s="122"/>
      <c r="D21" s="122"/>
      <c r="E21" s="27"/>
      <c r="F21" s="55"/>
      <c r="G21" s="61" t="s">
        <v>10</v>
      </c>
      <c r="H21" s="38" t="s">
        <v>9</v>
      </c>
      <c r="I21" s="38" t="s">
        <v>8</v>
      </c>
      <c r="J21" s="38" t="s">
        <v>7</v>
      </c>
    </row>
    <row r="22" spans="1:12" ht="31.5" customHeight="1" thickTop="1">
      <c r="B22" s="137" t="s">
        <v>73</v>
      </c>
      <c r="C22" s="135" t="s">
        <v>72</v>
      </c>
      <c r="D22" s="53" t="s">
        <v>71</v>
      </c>
      <c r="E22" s="19" t="s">
        <v>2</v>
      </c>
      <c r="F22" s="92">
        <v>3073</v>
      </c>
      <c r="G22" s="17"/>
      <c r="H22" s="16">
        <f t="shared" ref="H22:H27" si="2">F22*G22</f>
        <v>0</v>
      </c>
      <c r="I22" s="15">
        <v>0.23</v>
      </c>
      <c r="J22" s="14">
        <f t="shared" ref="J22:J27" si="3">ROUND(H22+(H22*I22),2)</f>
        <v>0</v>
      </c>
    </row>
    <row r="23" spans="1:12" ht="22.5" customHeight="1">
      <c r="B23" s="137"/>
      <c r="C23" s="144"/>
      <c r="D23" s="20" t="s">
        <v>4</v>
      </c>
      <c r="E23" s="36" t="s">
        <v>2</v>
      </c>
      <c r="F23" s="91">
        <v>4508</v>
      </c>
      <c r="G23" s="34"/>
      <c r="H23" s="35">
        <f t="shared" si="2"/>
        <v>0</v>
      </c>
      <c r="I23" s="32">
        <v>0.08</v>
      </c>
      <c r="J23" s="14">
        <f t="shared" si="3"/>
        <v>0</v>
      </c>
    </row>
    <row r="24" spans="1:12" ht="22.5" customHeight="1">
      <c r="B24" s="137"/>
      <c r="C24" s="144"/>
      <c r="D24" s="20" t="s">
        <v>3</v>
      </c>
      <c r="E24" s="36" t="s">
        <v>2</v>
      </c>
      <c r="F24" s="91">
        <v>2591</v>
      </c>
      <c r="G24" s="34"/>
      <c r="H24" s="35">
        <f t="shared" si="2"/>
        <v>0</v>
      </c>
      <c r="I24" s="32">
        <v>0.08</v>
      </c>
      <c r="J24" s="14">
        <f t="shared" si="3"/>
        <v>0</v>
      </c>
    </row>
    <row r="25" spans="1:12" ht="22.5" customHeight="1">
      <c r="B25" s="137"/>
      <c r="C25" s="133" t="s">
        <v>70</v>
      </c>
      <c r="D25" s="93" t="s">
        <v>15</v>
      </c>
      <c r="E25" s="19" t="s">
        <v>2</v>
      </c>
      <c r="F25" s="92">
        <v>412.4</v>
      </c>
      <c r="G25" s="17"/>
      <c r="H25" s="16">
        <f t="shared" si="2"/>
        <v>0</v>
      </c>
      <c r="I25" s="15">
        <v>0.23</v>
      </c>
      <c r="J25" s="14">
        <f t="shared" si="3"/>
        <v>0</v>
      </c>
    </row>
    <row r="26" spans="1:12" ht="22.5" customHeight="1">
      <c r="B26" s="137"/>
      <c r="C26" s="134"/>
      <c r="D26" s="20" t="s">
        <v>4</v>
      </c>
      <c r="E26" s="36" t="s">
        <v>2</v>
      </c>
      <c r="F26" s="91">
        <v>360</v>
      </c>
      <c r="G26" s="34"/>
      <c r="H26" s="35">
        <f t="shared" si="2"/>
        <v>0</v>
      </c>
      <c r="I26" s="32">
        <v>0.08</v>
      </c>
      <c r="J26" s="14">
        <f t="shared" si="3"/>
        <v>0</v>
      </c>
      <c r="L26" s="13"/>
    </row>
    <row r="27" spans="1:12" ht="22.5" customHeight="1">
      <c r="B27" s="137"/>
      <c r="C27" s="135"/>
      <c r="D27" s="50" t="s">
        <v>3</v>
      </c>
      <c r="E27" s="67" t="s">
        <v>2</v>
      </c>
      <c r="F27" s="90">
        <v>700</v>
      </c>
      <c r="G27" s="70"/>
      <c r="H27" s="51">
        <f t="shared" si="2"/>
        <v>0</v>
      </c>
      <c r="I27" s="64">
        <v>0.08</v>
      </c>
      <c r="J27" s="14">
        <f t="shared" si="3"/>
        <v>0</v>
      </c>
    </row>
    <row r="28" spans="1:12" ht="22.5" customHeight="1" thickBot="1">
      <c r="B28" s="137"/>
      <c r="C28" s="165" t="s">
        <v>1</v>
      </c>
      <c r="D28" s="166"/>
      <c r="E28" s="166"/>
      <c r="F28" s="166"/>
      <c r="G28" s="167"/>
      <c r="H28" s="89">
        <f>SUM(H22:H27)</f>
        <v>0</v>
      </c>
      <c r="I28" s="9"/>
      <c r="J28" s="8">
        <f>SUM(J22:J27)</f>
        <v>0</v>
      </c>
    </row>
    <row r="29" spans="1:12" ht="32.25" customHeight="1">
      <c r="B29" s="142"/>
      <c r="C29" s="47" t="s">
        <v>69</v>
      </c>
      <c r="D29" s="20" t="s">
        <v>68</v>
      </c>
      <c r="E29" s="36" t="s">
        <v>2</v>
      </c>
      <c r="F29" s="83">
        <v>284</v>
      </c>
      <c r="G29" s="34"/>
      <c r="H29" s="35">
        <f>F29*G29</f>
        <v>0</v>
      </c>
      <c r="I29" s="32">
        <v>0.23</v>
      </c>
      <c r="J29" s="14">
        <f>ROUND(H29+(H29*I29),2)</f>
        <v>0</v>
      </c>
      <c r="L29" s="13"/>
    </row>
    <row r="30" spans="1:12" ht="22.5" customHeight="1" thickBot="1">
      <c r="A30" s="56"/>
      <c r="B30" s="12"/>
      <c r="C30" s="11"/>
      <c r="D30" s="156" t="s">
        <v>99</v>
      </c>
      <c r="E30" s="157"/>
      <c r="F30" s="157"/>
      <c r="G30" s="158"/>
      <c r="H30" s="8">
        <f>H29*2</f>
        <v>0</v>
      </c>
      <c r="I30" s="9"/>
      <c r="J30" s="8">
        <f>J29*2</f>
        <v>0</v>
      </c>
    </row>
    <row r="31" spans="1:12" ht="22.5" customHeight="1" thickBot="1">
      <c r="A31" s="56"/>
      <c r="B31" s="12"/>
      <c r="C31" s="11"/>
      <c r="D31" s="129" t="s">
        <v>0</v>
      </c>
      <c r="E31" s="130"/>
      <c r="F31" s="130"/>
      <c r="G31" s="131"/>
      <c r="H31" s="10">
        <f>(H28*12)+H30</f>
        <v>0</v>
      </c>
      <c r="I31" s="9"/>
      <c r="J31" s="8">
        <f>(J28*12)+J30</f>
        <v>0</v>
      </c>
    </row>
    <row r="32" spans="1:12" ht="22.5" customHeight="1">
      <c r="A32" s="56"/>
      <c r="B32" s="12"/>
      <c r="C32" s="11"/>
      <c r="D32" s="29"/>
      <c r="E32" s="29"/>
      <c r="F32" s="29"/>
      <c r="G32" s="29"/>
      <c r="H32" s="29"/>
      <c r="I32" s="29"/>
      <c r="J32" s="62"/>
    </row>
    <row r="33" spans="1:12" ht="31.5" customHeight="1">
      <c r="A33" s="56"/>
      <c r="B33" s="12"/>
      <c r="C33" s="11"/>
      <c r="D33" s="29"/>
      <c r="E33" s="29"/>
      <c r="F33" s="29"/>
      <c r="G33" s="29"/>
      <c r="H33" s="126" t="s">
        <v>104</v>
      </c>
      <c r="I33" s="127"/>
      <c r="J33" s="127"/>
    </row>
    <row r="34" spans="1:12" ht="22.5" customHeight="1" thickBot="1">
      <c r="A34" s="56"/>
      <c r="B34" s="128" t="s">
        <v>84</v>
      </c>
      <c r="C34" s="128"/>
      <c r="D34" s="128"/>
      <c r="E34" s="128"/>
      <c r="F34" s="128"/>
      <c r="G34" s="128"/>
      <c r="H34" s="128"/>
      <c r="I34" s="128"/>
      <c r="J34" s="128"/>
    </row>
    <row r="35" spans="1:12" ht="28.5" customHeight="1" thickTop="1" thickBot="1">
      <c r="B35" s="122"/>
      <c r="C35" s="122"/>
      <c r="D35" s="122"/>
      <c r="E35" s="27"/>
      <c r="F35" s="113"/>
      <c r="G35" s="88" t="s">
        <v>10</v>
      </c>
      <c r="H35" s="87" t="s">
        <v>9</v>
      </c>
      <c r="I35" s="87" t="s">
        <v>8</v>
      </c>
      <c r="J35" s="87" t="s">
        <v>7</v>
      </c>
    </row>
    <row r="36" spans="1:12" s="56" customFormat="1" ht="22.5" customHeight="1" thickTop="1">
      <c r="B36" s="141" t="s">
        <v>67</v>
      </c>
      <c r="C36" s="143" t="s">
        <v>66</v>
      </c>
      <c r="D36" s="20" t="s">
        <v>15</v>
      </c>
      <c r="E36" s="19" t="s">
        <v>2</v>
      </c>
      <c r="F36" s="18">
        <v>1790</v>
      </c>
      <c r="G36" s="17"/>
      <c r="H36" s="16">
        <f t="shared" ref="H36:H48" si="4">F36*G36</f>
        <v>0</v>
      </c>
      <c r="I36" s="15">
        <v>0.23</v>
      </c>
      <c r="J36" s="14">
        <f>ROUND(H36+(H36*I36),2)</f>
        <v>0</v>
      </c>
    </row>
    <row r="37" spans="1:12" s="56" customFormat="1" ht="22.5" customHeight="1">
      <c r="B37" s="137"/>
      <c r="C37" s="134"/>
      <c r="D37" s="20" t="s">
        <v>4</v>
      </c>
      <c r="E37" s="36" t="s">
        <v>2</v>
      </c>
      <c r="F37" s="40">
        <v>3390</v>
      </c>
      <c r="G37" s="34"/>
      <c r="H37" s="35">
        <f t="shared" si="4"/>
        <v>0</v>
      </c>
      <c r="I37" s="32">
        <v>0.08</v>
      </c>
      <c r="J37" s="14">
        <f t="shared" ref="J37:J48" si="5">ROUND(H37+(H37*I37),2)</f>
        <v>0</v>
      </c>
    </row>
    <row r="38" spans="1:12" s="56" customFormat="1" ht="22.5" customHeight="1">
      <c r="B38" s="137"/>
      <c r="C38" s="135"/>
      <c r="D38" s="20" t="s">
        <v>3</v>
      </c>
      <c r="E38" s="36" t="s">
        <v>2</v>
      </c>
      <c r="F38" s="40">
        <v>3574</v>
      </c>
      <c r="G38" s="34"/>
      <c r="H38" s="35">
        <f t="shared" si="4"/>
        <v>0</v>
      </c>
      <c r="I38" s="32">
        <v>0.08</v>
      </c>
      <c r="J38" s="14">
        <f t="shared" si="5"/>
        <v>0</v>
      </c>
    </row>
    <row r="39" spans="1:12" s="56" customFormat="1" ht="22.5" customHeight="1">
      <c r="B39" s="137"/>
      <c r="C39" s="133" t="s">
        <v>65</v>
      </c>
      <c r="D39" s="20" t="s">
        <v>15</v>
      </c>
      <c r="E39" s="36" t="s">
        <v>2</v>
      </c>
      <c r="F39" s="40">
        <v>200</v>
      </c>
      <c r="G39" s="17"/>
      <c r="H39" s="35">
        <f t="shared" si="4"/>
        <v>0</v>
      </c>
      <c r="I39" s="32">
        <v>0.23</v>
      </c>
      <c r="J39" s="14">
        <f t="shared" si="5"/>
        <v>0</v>
      </c>
    </row>
    <row r="40" spans="1:12" s="56" customFormat="1" ht="22.5" customHeight="1">
      <c r="B40" s="137"/>
      <c r="C40" s="134"/>
      <c r="D40" s="20" t="s">
        <v>4</v>
      </c>
      <c r="E40" s="36" t="s">
        <v>2</v>
      </c>
      <c r="F40" s="40">
        <v>530</v>
      </c>
      <c r="G40" s="34"/>
      <c r="H40" s="35">
        <f t="shared" si="4"/>
        <v>0</v>
      </c>
      <c r="I40" s="32">
        <v>0.08</v>
      </c>
      <c r="J40" s="14">
        <f t="shared" si="5"/>
        <v>0</v>
      </c>
    </row>
    <row r="41" spans="1:12" s="56" customFormat="1" ht="22.5" customHeight="1">
      <c r="B41" s="137"/>
      <c r="C41" s="135"/>
      <c r="D41" s="20" t="s">
        <v>3</v>
      </c>
      <c r="E41" s="36" t="s">
        <v>2</v>
      </c>
      <c r="F41" s="40">
        <v>288</v>
      </c>
      <c r="G41" s="34"/>
      <c r="H41" s="35">
        <f t="shared" si="4"/>
        <v>0</v>
      </c>
      <c r="I41" s="32">
        <v>0.08</v>
      </c>
      <c r="J41" s="14">
        <f t="shared" si="5"/>
        <v>0</v>
      </c>
    </row>
    <row r="42" spans="1:12" s="56" customFormat="1" ht="30.75" customHeight="1">
      <c r="B42" s="137"/>
      <c r="C42" s="86" t="s">
        <v>64</v>
      </c>
      <c r="D42" s="20" t="s">
        <v>15</v>
      </c>
      <c r="E42" s="121" t="s">
        <v>2</v>
      </c>
      <c r="F42" s="66">
        <v>92</v>
      </c>
      <c r="G42" s="70"/>
      <c r="H42" s="35">
        <f t="shared" si="4"/>
        <v>0</v>
      </c>
      <c r="I42" s="32">
        <v>0.23</v>
      </c>
      <c r="J42" s="14">
        <f t="shared" si="5"/>
        <v>0</v>
      </c>
      <c r="L42" s="84"/>
    </row>
    <row r="43" spans="1:12" s="56" customFormat="1" ht="24.75" customHeight="1">
      <c r="B43" s="137"/>
      <c r="C43" s="133" t="s">
        <v>100</v>
      </c>
      <c r="D43" s="93" t="s">
        <v>15</v>
      </c>
      <c r="E43" s="19" t="s">
        <v>2</v>
      </c>
      <c r="F43" s="66">
        <v>202.51</v>
      </c>
      <c r="G43" s="173"/>
      <c r="H43" s="16">
        <f t="shared" si="4"/>
        <v>0</v>
      </c>
      <c r="I43" s="15">
        <v>0.23</v>
      </c>
      <c r="J43" s="14">
        <f t="shared" si="5"/>
        <v>0</v>
      </c>
      <c r="K43" s="171"/>
      <c r="L43" s="172"/>
    </row>
    <row r="44" spans="1:12" s="56" customFormat="1" ht="22.5" customHeight="1">
      <c r="B44" s="137"/>
      <c r="C44" s="134"/>
      <c r="D44" s="20" t="s">
        <v>4</v>
      </c>
      <c r="E44" s="125" t="s">
        <v>2</v>
      </c>
      <c r="F44" s="66">
        <v>681.18</v>
      </c>
      <c r="G44" s="173"/>
      <c r="H44" s="35">
        <f t="shared" si="4"/>
        <v>0</v>
      </c>
      <c r="I44" s="32">
        <v>0.08</v>
      </c>
      <c r="J44" s="14">
        <f t="shared" si="5"/>
        <v>0</v>
      </c>
      <c r="K44" s="171"/>
      <c r="L44" s="172"/>
    </row>
    <row r="45" spans="1:12" s="56" customFormat="1" ht="24.75" customHeight="1">
      <c r="B45" s="137"/>
      <c r="C45" s="135"/>
      <c r="D45" s="20" t="s">
        <v>3</v>
      </c>
      <c r="E45" s="125" t="s">
        <v>2</v>
      </c>
      <c r="F45" s="66">
        <v>1663.87</v>
      </c>
      <c r="G45" s="173"/>
      <c r="H45" s="35">
        <f t="shared" si="4"/>
        <v>0</v>
      </c>
      <c r="I45" s="32">
        <v>0.08</v>
      </c>
      <c r="J45" s="14">
        <f t="shared" si="5"/>
        <v>0</v>
      </c>
      <c r="K45" s="171"/>
      <c r="L45" s="172"/>
    </row>
    <row r="46" spans="1:12" s="56" customFormat="1" ht="23.25" customHeight="1">
      <c r="B46" s="137"/>
      <c r="C46" s="144" t="s">
        <v>63</v>
      </c>
      <c r="D46" s="20" t="s">
        <v>15</v>
      </c>
      <c r="E46" s="36" t="s">
        <v>2</v>
      </c>
      <c r="F46" s="35">
        <v>198.5</v>
      </c>
      <c r="G46" s="34"/>
      <c r="H46" s="35">
        <f t="shared" si="4"/>
        <v>0</v>
      </c>
      <c r="I46" s="32">
        <v>0.23</v>
      </c>
      <c r="J46" s="14">
        <f t="shared" si="5"/>
        <v>0</v>
      </c>
    </row>
    <row r="47" spans="1:12" s="56" customFormat="1" ht="21" customHeight="1">
      <c r="B47" s="137"/>
      <c r="C47" s="144"/>
      <c r="D47" s="20" t="s">
        <v>4</v>
      </c>
      <c r="E47" s="36" t="s">
        <v>2</v>
      </c>
      <c r="F47" s="35">
        <v>513.15</v>
      </c>
      <c r="G47" s="34"/>
      <c r="H47" s="35">
        <f t="shared" si="4"/>
        <v>0</v>
      </c>
      <c r="I47" s="32">
        <v>0.08</v>
      </c>
      <c r="J47" s="14">
        <f t="shared" si="5"/>
        <v>0</v>
      </c>
    </row>
    <row r="48" spans="1:12" s="56" customFormat="1" ht="21" customHeight="1" thickBot="1">
      <c r="B48" s="142"/>
      <c r="C48" s="144"/>
      <c r="D48" s="50" t="s">
        <v>3</v>
      </c>
      <c r="E48" s="67" t="s">
        <v>2</v>
      </c>
      <c r="F48" s="51">
        <v>1593.82</v>
      </c>
      <c r="G48" s="70"/>
      <c r="H48" s="51">
        <f t="shared" si="4"/>
        <v>0</v>
      </c>
      <c r="I48" s="64">
        <v>0.08</v>
      </c>
      <c r="J48" s="105">
        <f t="shared" si="5"/>
        <v>0</v>
      </c>
    </row>
    <row r="49" spans="1:12" s="56" customFormat="1" ht="22.5" customHeight="1" thickBot="1">
      <c r="C49" s="12"/>
      <c r="D49" s="152" t="s">
        <v>1</v>
      </c>
      <c r="E49" s="153"/>
      <c r="F49" s="153"/>
      <c r="G49" s="154"/>
      <c r="H49" s="10">
        <f>SUM(H36:H48)</f>
        <v>0</v>
      </c>
      <c r="I49" s="57"/>
      <c r="J49" s="10">
        <f>SUM(J36:J48)</f>
        <v>0</v>
      </c>
      <c r="K49" s="82"/>
    </row>
    <row r="50" spans="1:12" ht="22.5" customHeight="1" thickBot="1">
      <c r="A50" s="56"/>
      <c r="B50" s="12"/>
      <c r="C50" s="11"/>
      <c r="D50" s="129" t="s">
        <v>0</v>
      </c>
      <c r="E50" s="130"/>
      <c r="F50" s="130"/>
      <c r="G50" s="131"/>
      <c r="H50" s="85">
        <f>H49*12</f>
        <v>0</v>
      </c>
      <c r="I50" s="44"/>
      <c r="J50" s="10">
        <f>J49*12</f>
        <v>0</v>
      </c>
    </row>
    <row r="51" spans="1:12" ht="22.5" customHeight="1">
      <c r="A51" s="56"/>
      <c r="B51" s="12"/>
      <c r="C51" s="11"/>
      <c r="D51" s="29"/>
      <c r="E51" s="29"/>
      <c r="F51" s="29"/>
      <c r="G51" s="71"/>
      <c r="H51" s="71"/>
      <c r="I51" s="71"/>
      <c r="J51" s="62"/>
    </row>
    <row r="52" spans="1:12" ht="31.5" customHeight="1">
      <c r="A52" s="56"/>
      <c r="B52" s="12"/>
      <c r="C52" s="11"/>
      <c r="D52" s="29"/>
      <c r="E52" s="29"/>
      <c r="F52" s="29"/>
      <c r="G52" s="29"/>
      <c r="H52" s="126" t="s">
        <v>105</v>
      </c>
      <c r="I52" s="127"/>
      <c r="J52" s="127"/>
    </row>
    <row r="53" spans="1:12" s="56" customFormat="1" ht="22.5" customHeight="1" thickBot="1">
      <c r="B53" s="132" t="s">
        <v>85</v>
      </c>
      <c r="C53" s="132"/>
      <c r="D53" s="132"/>
      <c r="E53" s="132"/>
      <c r="F53" s="132"/>
      <c r="G53" s="132"/>
      <c r="H53" s="132"/>
      <c r="I53" s="132"/>
      <c r="J53" s="132"/>
      <c r="K53" s="82"/>
    </row>
    <row r="54" spans="1:12" ht="28.5" customHeight="1" thickTop="1" thickBot="1">
      <c r="B54" s="122"/>
      <c r="C54" s="122"/>
      <c r="D54" s="122"/>
      <c r="E54" s="27"/>
      <c r="F54" s="26"/>
      <c r="G54" s="61" t="s">
        <v>10</v>
      </c>
      <c r="H54" s="38" t="s">
        <v>9</v>
      </c>
      <c r="I54" s="38" t="s">
        <v>8</v>
      </c>
      <c r="J54" s="38" t="s">
        <v>7</v>
      </c>
    </row>
    <row r="55" spans="1:12" s="56" customFormat="1" ht="22.5" customHeight="1" thickTop="1">
      <c r="B55" s="141" t="s">
        <v>62</v>
      </c>
      <c r="C55" s="143" t="s">
        <v>61</v>
      </c>
      <c r="D55" s="54" t="s">
        <v>15</v>
      </c>
      <c r="E55" s="19" t="s">
        <v>2</v>
      </c>
      <c r="F55" s="18">
        <v>1882.93</v>
      </c>
      <c r="G55" s="17"/>
      <c r="H55" s="16">
        <f t="shared" ref="H55:H60" si="6">F55*G55</f>
        <v>0</v>
      </c>
      <c r="I55" s="15">
        <v>0.23</v>
      </c>
      <c r="J55" s="14">
        <f t="shared" ref="J55:J60" si="7">ROUND(H55+(H55*I55),2)</f>
        <v>0</v>
      </c>
    </row>
    <row r="56" spans="1:12" s="56" customFormat="1" ht="22.5" customHeight="1">
      <c r="B56" s="137"/>
      <c r="C56" s="134"/>
      <c r="D56" s="20" t="s">
        <v>4</v>
      </c>
      <c r="E56" s="36" t="s">
        <v>2</v>
      </c>
      <c r="F56" s="40">
        <v>4507</v>
      </c>
      <c r="G56" s="34"/>
      <c r="H56" s="35">
        <f t="shared" si="6"/>
        <v>0</v>
      </c>
      <c r="I56" s="32">
        <v>0.08</v>
      </c>
      <c r="J56" s="14">
        <f t="shared" si="7"/>
        <v>0</v>
      </c>
    </row>
    <row r="57" spans="1:12" s="56" customFormat="1" ht="22.5" customHeight="1">
      <c r="B57" s="137"/>
      <c r="C57" s="135"/>
      <c r="D57" s="20" t="s">
        <v>3</v>
      </c>
      <c r="E57" s="36" t="s">
        <v>2</v>
      </c>
      <c r="F57" s="40">
        <v>2570</v>
      </c>
      <c r="G57" s="34"/>
      <c r="H57" s="35">
        <f t="shared" si="6"/>
        <v>0</v>
      </c>
      <c r="I57" s="32">
        <v>0.08</v>
      </c>
      <c r="J57" s="14">
        <f t="shared" si="7"/>
        <v>0</v>
      </c>
    </row>
    <row r="58" spans="1:12" s="56" customFormat="1" ht="30.75" customHeight="1">
      <c r="B58" s="137"/>
      <c r="C58" s="102" t="s">
        <v>60</v>
      </c>
      <c r="D58" s="20" t="s">
        <v>15</v>
      </c>
      <c r="E58" s="36" t="s">
        <v>2</v>
      </c>
      <c r="F58" s="40">
        <v>240.75</v>
      </c>
      <c r="G58" s="17"/>
      <c r="H58" s="35">
        <f t="shared" si="6"/>
        <v>0</v>
      </c>
      <c r="I58" s="32">
        <v>0.23</v>
      </c>
      <c r="J58" s="14">
        <f t="shared" si="7"/>
        <v>0</v>
      </c>
    </row>
    <row r="59" spans="1:12" s="56" customFormat="1" ht="30" customHeight="1">
      <c r="B59" s="137"/>
      <c r="C59" s="102" t="s">
        <v>59</v>
      </c>
      <c r="D59" s="20" t="s">
        <v>15</v>
      </c>
      <c r="E59" s="36" t="s">
        <v>2</v>
      </c>
      <c r="F59" s="40">
        <v>79.319999999999993</v>
      </c>
      <c r="G59" s="17"/>
      <c r="H59" s="35">
        <f t="shared" si="6"/>
        <v>0</v>
      </c>
      <c r="I59" s="32">
        <v>0.23</v>
      </c>
      <c r="J59" s="14">
        <f t="shared" si="7"/>
        <v>0</v>
      </c>
      <c r="L59" s="84"/>
    </row>
    <row r="60" spans="1:12" s="56" customFormat="1" ht="30" customHeight="1" thickBot="1">
      <c r="B60" s="142"/>
      <c r="C60" s="101" t="s">
        <v>58</v>
      </c>
      <c r="D60" s="50" t="s">
        <v>15</v>
      </c>
      <c r="E60" s="67" t="s">
        <v>2</v>
      </c>
      <c r="F60" s="66">
        <v>56.16</v>
      </c>
      <c r="G60" s="17"/>
      <c r="H60" s="51">
        <f t="shared" si="6"/>
        <v>0</v>
      </c>
      <c r="I60" s="64">
        <v>0.23</v>
      </c>
      <c r="J60" s="14">
        <f t="shared" si="7"/>
        <v>0</v>
      </c>
    </row>
    <row r="61" spans="1:12" s="56" customFormat="1" ht="22.5" customHeight="1" thickBot="1">
      <c r="B61" s="12"/>
      <c r="C61" s="11"/>
      <c r="D61" s="152" t="s">
        <v>1</v>
      </c>
      <c r="E61" s="153"/>
      <c r="F61" s="153"/>
      <c r="G61" s="154"/>
      <c r="H61" s="10">
        <f>SUM(H55:H60)</f>
        <v>0</v>
      </c>
      <c r="I61" s="57"/>
      <c r="J61" s="10">
        <f>SUM(J55:J60)</f>
        <v>0</v>
      </c>
    </row>
    <row r="62" spans="1:12" ht="22.5" customHeight="1" thickBot="1">
      <c r="A62" s="56"/>
      <c r="B62" s="12"/>
      <c r="C62" s="11"/>
      <c r="D62" s="129" t="s">
        <v>0</v>
      </c>
      <c r="E62" s="130"/>
      <c r="F62" s="130"/>
      <c r="G62" s="131"/>
      <c r="H62" s="10">
        <f>H61*12</f>
        <v>0</v>
      </c>
      <c r="I62" s="69"/>
      <c r="J62" s="8">
        <f>J61*12</f>
        <v>0</v>
      </c>
    </row>
    <row r="63" spans="1:12" s="56" customFormat="1" ht="21.75" customHeight="1">
      <c r="B63" s="12"/>
      <c r="C63" s="11"/>
      <c r="D63" s="29"/>
      <c r="E63" s="29"/>
      <c r="F63" s="29"/>
      <c r="G63" s="71"/>
      <c r="H63" s="71"/>
      <c r="I63" s="71"/>
      <c r="J63" s="62"/>
    </row>
    <row r="64" spans="1:12" s="56" customFormat="1" ht="31.5" customHeight="1">
      <c r="B64" s="12"/>
      <c r="C64" s="11"/>
      <c r="D64" s="29"/>
      <c r="E64" s="29"/>
      <c r="F64" s="29"/>
      <c r="G64" s="29"/>
      <c r="H64" s="126" t="s">
        <v>106</v>
      </c>
      <c r="I64" s="127"/>
      <c r="J64" s="127"/>
    </row>
    <row r="65" spans="1:15" s="56" customFormat="1" ht="21.75" customHeight="1" thickBot="1">
      <c r="B65" s="128" t="s">
        <v>86</v>
      </c>
      <c r="C65" s="128"/>
      <c r="D65" s="128"/>
      <c r="E65" s="128"/>
      <c r="F65" s="128"/>
      <c r="G65" s="128"/>
      <c r="H65" s="128"/>
      <c r="I65" s="128"/>
      <c r="J65" s="128"/>
    </row>
    <row r="66" spans="1:15" ht="28.5" customHeight="1" thickTop="1" thickBot="1">
      <c r="B66" s="122"/>
      <c r="C66" s="122"/>
      <c r="D66" s="122"/>
      <c r="E66" s="27"/>
      <c r="F66" s="26"/>
      <c r="G66" s="61" t="s">
        <v>10</v>
      </c>
      <c r="H66" s="38" t="s">
        <v>9</v>
      </c>
      <c r="I66" s="38" t="s">
        <v>8</v>
      </c>
      <c r="J66" s="38" t="s">
        <v>7</v>
      </c>
    </row>
    <row r="67" spans="1:15" ht="27.75" customHeight="1" thickTop="1">
      <c r="B67" s="136" t="s">
        <v>57</v>
      </c>
      <c r="C67" s="146" t="s">
        <v>101</v>
      </c>
      <c r="D67" s="48" t="s">
        <v>32</v>
      </c>
      <c r="E67" s="19" t="s">
        <v>2</v>
      </c>
      <c r="F67" s="112">
        <v>4604.3999999999996</v>
      </c>
      <c r="G67" s="17"/>
      <c r="H67" s="16">
        <f t="shared" ref="H67:H77" si="8">F67*G67</f>
        <v>0</v>
      </c>
      <c r="I67" s="15">
        <v>0.23</v>
      </c>
      <c r="J67" s="14">
        <f t="shared" ref="J67:J77" si="9">ROUND(H67+(H67*I67),2)</f>
        <v>0</v>
      </c>
    </row>
    <row r="68" spans="1:15" ht="22.5" customHeight="1">
      <c r="B68" s="138"/>
      <c r="C68" s="144"/>
      <c r="D68" s="20" t="s">
        <v>4</v>
      </c>
      <c r="E68" s="36" t="s">
        <v>2</v>
      </c>
      <c r="F68" s="83">
        <v>3400</v>
      </c>
      <c r="G68" s="34"/>
      <c r="H68" s="35">
        <f t="shared" si="8"/>
        <v>0</v>
      </c>
      <c r="I68" s="32">
        <v>0.08</v>
      </c>
      <c r="J68" s="14">
        <f t="shared" si="9"/>
        <v>0</v>
      </c>
    </row>
    <row r="69" spans="1:15" s="63" customFormat="1" ht="24.75" customHeight="1">
      <c r="B69" s="138"/>
      <c r="C69" s="144"/>
      <c r="D69" s="20" t="s">
        <v>3</v>
      </c>
      <c r="E69" s="36" t="s">
        <v>2</v>
      </c>
      <c r="F69" s="83">
        <v>1640</v>
      </c>
      <c r="G69" s="34"/>
      <c r="H69" s="35">
        <f t="shared" si="8"/>
        <v>0</v>
      </c>
      <c r="I69" s="32">
        <v>0.08</v>
      </c>
      <c r="J69" s="14">
        <f t="shared" si="9"/>
        <v>0</v>
      </c>
    </row>
    <row r="70" spans="1:15" s="63" customFormat="1" ht="23.1" customHeight="1">
      <c r="B70" s="138"/>
      <c r="C70" s="144" t="s">
        <v>56</v>
      </c>
      <c r="D70" s="20" t="s">
        <v>15</v>
      </c>
      <c r="E70" s="36" t="s">
        <v>2</v>
      </c>
      <c r="F70" s="35">
        <v>184.1</v>
      </c>
      <c r="G70" s="34"/>
      <c r="H70" s="35">
        <f t="shared" si="8"/>
        <v>0</v>
      </c>
      <c r="I70" s="32">
        <v>0.23</v>
      </c>
      <c r="J70" s="14">
        <f t="shared" si="9"/>
        <v>0</v>
      </c>
    </row>
    <row r="71" spans="1:15" s="63" customFormat="1" ht="23.1" customHeight="1">
      <c r="B71" s="138"/>
      <c r="C71" s="144"/>
      <c r="D71" s="20" t="s">
        <v>4</v>
      </c>
      <c r="E71" s="36" t="s">
        <v>2</v>
      </c>
      <c r="F71" s="35">
        <v>1300</v>
      </c>
      <c r="G71" s="34"/>
      <c r="H71" s="35">
        <f t="shared" si="8"/>
        <v>0</v>
      </c>
      <c r="I71" s="32">
        <v>0.08</v>
      </c>
      <c r="J71" s="14">
        <f t="shared" si="9"/>
        <v>0</v>
      </c>
    </row>
    <row r="72" spans="1:15" s="63" customFormat="1" ht="23.1" customHeight="1">
      <c r="B72" s="138"/>
      <c r="C72" s="144"/>
      <c r="D72" s="20" t="s">
        <v>3</v>
      </c>
      <c r="E72" s="36" t="s">
        <v>2</v>
      </c>
      <c r="F72" s="35">
        <v>1400</v>
      </c>
      <c r="G72" s="34"/>
      <c r="H72" s="35">
        <f t="shared" si="8"/>
        <v>0</v>
      </c>
      <c r="I72" s="32">
        <v>0.08</v>
      </c>
      <c r="J72" s="14">
        <f t="shared" si="9"/>
        <v>0</v>
      </c>
    </row>
    <row r="73" spans="1:15" s="63" customFormat="1" ht="23.1" customHeight="1">
      <c r="B73" s="138"/>
      <c r="C73" s="144" t="s">
        <v>55</v>
      </c>
      <c r="D73" s="20" t="s">
        <v>15</v>
      </c>
      <c r="E73" s="36" t="s">
        <v>2</v>
      </c>
      <c r="F73" s="35">
        <v>141</v>
      </c>
      <c r="G73" s="34"/>
      <c r="H73" s="35">
        <f t="shared" si="8"/>
        <v>0</v>
      </c>
      <c r="I73" s="32">
        <v>0.23</v>
      </c>
      <c r="J73" s="14">
        <f t="shared" si="9"/>
        <v>0</v>
      </c>
    </row>
    <row r="74" spans="1:15" s="63" customFormat="1" ht="22.5" customHeight="1">
      <c r="B74" s="138"/>
      <c r="C74" s="144"/>
      <c r="D74" s="20" t="s">
        <v>4</v>
      </c>
      <c r="E74" s="36" t="s">
        <v>2</v>
      </c>
      <c r="F74" s="35">
        <v>282</v>
      </c>
      <c r="G74" s="34"/>
      <c r="H74" s="35">
        <f t="shared" si="8"/>
        <v>0</v>
      </c>
      <c r="I74" s="32">
        <v>0.08</v>
      </c>
      <c r="J74" s="14">
        <f t="shared" si="9"/>
        <v>0</v>
      </c>
      <c r="L74" s="68"/>
    </row>
    <row r="75" spans="1:15" s="63" customFormat="1" ht="18.75" customHeight="1">
      <c r="B75" s="138"/>
      <c r="C75" s="144"/>
      <c r="D75" s="20" t="s">
        <v>3</v>
      </c>
      <c r="E75" s="36" t="s">
        <v>2</v>
      </c>
      <c r="F75" s="35">
        <v>10</v>
      </c>
      <c r="G75" s="34"/>
      <c r="H75" s="35">
        <f t="shared" si="8"/>
        <v>0</v>
      </c>
      <c r="I75" s="32">
        <v>0.08</v>
      </c>
      <c r="J75" s="14">
        <f t="shared" si="9"/>
        <v>0</v>
      </c>
    </row>
    <row r="76" spans="1:15" s="63" customFormat="1" ht="55.5" customHeight="1">
      <c r="B76" s="138"/>
      <c r="C76" s="133" t="s">
        <v>54</v>
      </c>
      <c r="D76" s="59" t="s">
        <v>15</v>
      </c>
      <c r="E76" s="36" t="s">
        <v>2</v>
      </c>
      <c r="F76" s="35">
        <v>111.6</v>
      </c>
      <c r="G76" s="34"/>
      <c r="H76" s="35">
        <f t="shared" si="8"/>
        <v>0</v>
      </c>
      <c r="I76" s="32">
        <v>0.23</v>
      </c>
      <c r="J76" s="14">
        <f t="shared" si="9"/>
        <v>0</v>
      </c>
      <c r="K76" s="82"/>
      <c r="O76" s="4"/>
    </row>
    <row r="77" spans="1:15" s="63" customFormat="1" ht="24" customHeight="1" thickBot="1">
      <c r="B77" s="138"/>
      <c r="C77" s="135"/>
      <c r="D77" s="50" t="s">
        <v>3</v>
      </c>
      <c r="E77" s="67" t="s">
        <v>2</v>
      </c>
      <c r="F77" s="51">
        <v>600</v>
      </c>
      <c r="G77" s="70"/>
      <c r="H77" s="51">
        <f t="shared" si="8"/>
        <v>0</v>
      </c>
      <c r="I77" s="64">
        <v>0.08</v>
      </c>
      <c r="J77" s="105">
        <f t="shared" si="9"/>
        <v>0</v>
      </c>
      <c r="K77" s="82"/>
      <c r="O77" s="4"/>
    </row>
    <row r="78" spans="1:15" ht="23.1" customHeight="1" thickBot="1">
      <c r="A78" s="56"/>
      <c r="B78" s="56"/>
      <c r="C78" s="12"/>
      <c r="D78" s="152" t="s">
        <v>1</v>
      </c>
      <c r="E78" s="153"/>
      <c r="F78" s="153"/>
      <c r="G78" s="154"/>
      <c r="H78" s="85">
        <f>SUM(H67:H77)</f>
        <v>0</v>
      </c>
      <c r="I78" s="57"/>
      <c r="J78" s="10">
        <f>SUM(J67:J77)</f>
        <v>0</v>
      </c>
    </row>
    <row r="79" spans="1:15" s="63" customFormat="1" ht="22.5" customHeight="1" thickBot="1">
      <c r="B79" s="12"/>
      <c r="C79" s="11"/>
      <c r="D79" s="129" t="s">
        <v>53</v>
      </c>
      <c r="E79" s="130"/>
      <c r="F79" s="130"/>
      <c r="G79" s="131"/>
      <c r="H79" s="10">
        <f>H78*12</f>
        <v>0</v>
      </c>
      <c r="I79" s="44"/>
      <c r="J79" s="8">
        <f>J78*12</f>
        <v>0</v>
      </c>
      <c r="K79" s="82"/>
    </row>
    <row r="80" spans="1:15" s="63" customFormat="1" ht="22.5" customHeight="1">
      <c r="B80" s="12"/>
      <c r="C80" s="11"/>
      <c r="D80" s="29"/>
      <c r="E80" s="29"/>
      <c r="F80" s="29"/>
      <c r="G80" s="71"/>
      <c r="H80" s="71"/>
      <c r="I80" s="71"/>
      <c r="J80" s="62"/>
      <c r="K80" s="82"/>
    </row>
    <row r="81" spans="1:12" s="63" customFormat="1" ht="30.75" customHeight="1">
      <c r="B81" s="12"/>
      <c r="C81" s="11"/>
      <c r="D81" s="29"/>
      <c r="E81" s="29"/>
      <c r="F81" s="29"/>
      <c r="G81" s="29"/>
      <c r="H81" s="126" t="s">
        <v>107</v>
      </c>
      <c r="I81" s="127"/>
      <c r="J81" s="127"/>
      <c r="K81" s="82"/>
    </row>
    <row r="82" spans="1:12" s="63" customFormat="1" ht="22.5" customHeight="1" thickBot="1">
      <c r="B82" s="128" t="s">
        <v>87</v>
      </c>
      <c r="C82" s="128"/>
      <c r="D82" s="128"/>
      <c r="E82" s="128"/>
      <c r="F82" s="128"/>
      <c r="G82" s="128"/>
      <c r="H82" s="128"/>
      <c r="I82" s="128"/>
      <c r="J82" s="128"/>
      <c r="K82" s="82"/>
    </row>
    <row r="83" spans="1:12" s="63" customFormat="1" ht="28.5" customHeight="1" thickTop="1" thickBot="1">
      <c r="B83" s="122"/>
      <c r="C83" s="122"/>
      <c r="D83" s="122"/>
      <c r="E83" s="27"/>
      <c r="F83" s="26"/>
      <c r="G83" s="61" t="s">
        <v>10</v>
      </c>
      <c r="H83" s="38" t="s">
        <v>9</v>
      </c>
      <c r="I83" s="38" t="s">
        <v>8</v>
      </c>
      <c r="J83" s="38" t="s">
        <v>7</v>
      </c>
    </row>
    <row r="84" spans="1:12" s="63" customFormat="1" ht="30" customHeight="1" thickTop="1" thickBot="1">
      <c r="A84" s="56"/>
      <c r="B84" s="81" t="s">
        <v>52</v>
      </c>
      <c r="C84" s="80" t="s">
        <v>51</v>
      </c>
      <c r="D84" s="79" t="s">
        <v>15</v>
      </c>
      <c r="E84" s="78" t="s">
        <v>2</v>
      </c>
      <c r="F84" s="65">
        <v>2009.9</v>
      </c>
      <c r="G84" s="77"/>
      <c r="H84" s="65">
        <f>F84*G84</f>
        <v>0</v>
      </c>
      <c r="I84" s="76">
        <v>0.23</v>
      </c>
      <c r="J84" s="105">
        <f>ROUND(H84+(H84*I84),2)</f>
        <v>0</v>
      </c>
      <c r="L84" s="68"/>
    </row>
    <row r="85" spans="1:12" ht="18" customHeight="1" thickBot="1">
      <c r="A85" s="56"/>
      <c r="B85" s="12"/>
      <c r="C85" s="11"/>
      <c r="D85" s="152" t="s">
        <v>1</v>
      </c>
      <c r="E85" s="153"/>
      <c r="F85" s="153"/>
      <c r="G85" s="154"/>
      <c r="H85" s="75">
        <f>SUM(H84)</f>
        <v>0</v>
      </c>
      <c r="I85" s="74"/>
      <c r="J85" s="123">
        <f>SUM(J84)</f>
        <v>0</v>
      </c>
    </row>
    <row r="86" spans="1:12" s="63" customFormat="1" ht="22.5" customHeight="1" thickBot="1">
      <c r="A86" s="56"/>
      <c r="B86" s="12"/>
      <c r="C86" s="11"/>
      <c r="D86" s="129" t="s">
        <v>0</v>
      </c>
      <c r="E86" s="130"/>
      <c r="F86" s="130"/>
      <c r="G86" s="131"/>
      <c r="H86" s="10">
        <f>H85*12</f>
        <v>0</v>
      </c>
      <c r="I86" s="74"/>
      <c r="J86" s="10">
        <f>J85*12</f>
        <v>0</v>
      </c>
    </row>
    <row r="87" spans="1:12" s="63" customFormat="1" ht="22.5" customHeight="1">
      <c r="A87" s="56"/>
      <c r="B87" s="12"/>
      <c r="C87" s="11"/>
      <c r="D87" s="29"/>
      <c r="E87" s="29"/>
      <c r="F87" s="29" t="s">
        <v>95</v>
      </c>
      <c r="G87" s="71"/>
      <c r="H87" s="71"/>
      <c r="I87" s="71"/>
      <c r="J87" s="73"/>
    </row>
    <row r="88" spans="1:12" s="63" customFormat="1" ht="30" customHeight="1">
      <c r="A88" s="56"/>
      <c r="B88" s="12"/>
      <c r="C88" s="11"/>
      <c r="D88" s="29"/>
      <c r="E88" s="29"/>
      <c r="F88" s="29"/>
      <c r="G88" s="29"/>
      <c r="H88" s="126" t="s">
        <v>108</v>
      </c>
      <c r="I88" s="127"/>
      <c r="J88" s="127"/>
    </row>
    <row r="89" spans="1:12" ht="22.5" customHeight="1" thickBot="1">
      <c r="B89" s="128" t="s">
        <v>88</v>
      </c>
      <c r="C89" s="128"/>
      <c r="D89" s="128"/>
      <c r="E89" s="128"/>
      <c r="F89" s="128"/>
      <c r="G89" s="128"/>
      <c r="H89" s="128"/>
      <c r="I89" s="128"/>
      <c r="J89" s="128"/>
    </row>
    <row r="90" spans="1:12" s="63" customFormat="1" ht="28.5" customHeight="1" thickTop="1" thickBot="1">
      <c r="B90" s="122"/>
      <c r="C90" s="122"/>
      <c r="D90" s="122"/>
      <c r="E90" s="111"/>
      <c r="F90" s="111"/>
      <c r="G90" s="110" t="s">
        <v>10</v>
      </c>
      <c r="H90" s="38" t="s">
        <v>9</v>
      </c>
      <c r="I90" s="38" t="s">
        <v>8</v>
      </c>
      <c r="J90" s="38" t="s">
        <v>7</v>
      </c>
    </row>
    <row r="91" spans="1:12" s="63" customFormat="1" ht="21.75" customHeight="1" thickTop="1">
      <c r="B91" s="139" t="s">
        <v>50</v>
      </c>
      <c r="C91" s="144" t="s">
        <v>49</v>
      </c>
      <c r="D91" s="20" t="s">
        <v>15</v>
      </c>
      <c r="E91" s="19" t="s">
        <v>2</v>
      </c>
      <c r="F91" s="16">
        <v>2385</v>
      </c>
      <c r="G91" s="17"/>
      <c r="H91" s="16">
        <f t="shared" ref="H91:H109" si="10">F91*G91</f>
        <v>0</v>
      </c>
      <c r="I91" s="15">
        <v>0.23</v>
      </c>
      <c r="J91" s="14">
        <f t="shared" ref="J91:J109" si="11">ROUND(H91+(H91*I91),2)</f>
        <v>0</v>
      </c>
    </row>
    <row r="92" spans="1:12" s="63" customFormat="1" ht="22.5" customHeight="1">
      <c r="B92" s="140"/>
      <c r="C92" s="144"/>
      <c r="D92" s="20" t="s">
        <v>4</v>
      </c>
      <c r="E92" s="36" t="s">
        <v>2</v>
      </c>
      <c r="F92" s="35">
        <v>3713</v>
      </c>
      <c r="G92" s="34"/>
      <c r="H92" s="35">
        <f t="shared" si="10"/>
        <v>0</v>
      </c>
      <c r="I92" s="32">
        <v>0.08</v>
      </c>
      <c r="J92" s="14">
        <f t="shared" si="11"/>
        <v>0</v>
      </c>
    </row>
    <row r="93" spans="1:12" s="63" customFormat="1" ht="22.5" customHeight="1">
      <c r="B93" s="140"/>
      <c r="C93" s="144"/>
      <c r="D93" s="20" t="s">
        <v>3</v>
      </c>
      <c r="E93" s="36" t="s">
        <v>2</v>
      </c>
      <c r="F93" s="35">
        <v>1242</v>
      </c>
      <c r="G93" s="34"/>
      <c r="H93" s="35">
        <f t="shared" si="10"/>
        <v>0</v>
      </c>
      <c r="I93" s="32">
        <v>0.08</v>
      </c>
      <c r="J93" s="14">
        <f t="shared" si="11"/>
        <v>0</v>
      </c>
    </row>
    <row r="94" spans="1:12" s="63" customFormat="1" ht="22.5" customHeight="1">
      <c r="B94" s="140"/>
      <c r="C94" s="144" t="s">
        <v>48</v>
      </c>
      <c r="D94" s="20" t="s">
        <v>15</v>
      </c>
      <c r="E94" s="36" t="s">
        <v>2</v>
      </c>
      <c r="F94" s="35">
        <v>453</v>
      </c>
      <c r="G94" s="34"/>
      <c r="H94" s="35">
        <f t="shared" si="10"/>
        <v>0</v>
      </c>
      <c r="I94" s="32">
        <v>0.23</v>
      </c>
      <c r="J94" s="14">
        <f t="shared" si="11"/>
        <v>0</v>
      </c>
    </row>
    <row r="95" spans="1:12" s="63" customFormat="1" ht="22.5" customHeight="1">
      <c r="B95" s="140"/>
      <c r="C95" s="144"/>
      <c r="D95" s="20" t="s">
        <v>4</v>
      </c>
      <c r="E95" s="36" t="s">
        <v>2</v>
      </c>
      <c r="F95" s="35">
        <v>354</v>
      </c>
      <c r="G95" s="34"/>
      <c r="H95" s="35">
        <f t="shared" si="10"/>
        <v>0</v>
      </c>
      <c r="I95" s="32">
        <v>0.08</v>
      </c>
      <c r="J95" s="14">
        <f t="shared" si="11"/>
        <v>0</v>
      </c>
    </row>
    <row r="96" spans="1:12" s="63" customFormat="1" ht="22.5" customHeight="1">
      <c r="A96" s="56"/>
      <c r="B96" s="140"/>
      <c r="C96" s="144"/>
      <c r="D96" s="20" t="s">
        <v>3</v>
      </c>
      <c r="E96" s="36" t="s">
        <v>2</v>
      </c>
      <c r="F96" s="35">
        <v>95</v>
      </c>
      <c r="G96" s="34"/>
      <c r="H96" s="35">
        <f t="shared" si="10"/>
        <v>0</v>
      </c>
      <c r="I96" s="32">
        <v>0.08</v>
      </c>
      <c r="J96" s="14">
        <f t="shared" si="11"/>
        <v>0</v>
      </c>
    </row>
    <row r="97" spans="1:12" s="63" customFormat="1" ht="22.5" customHeight="1">
      <c r="A97" s="56"/>
      <c r="B97" s="140"/>
      <c r="C97" s="163" t="s">
        <v>47</v>
      </c>
      <c r="D97" s="20" t="s">
        <v>15</v>
      </c>
      <c r="E97" s="36" t="s">
        <v>2</v>
      </c>
      <c r="F97" s="35">
        <v>179</v>
      </c>
      <c r="G97" s="34"/>
      <c r="H97" s="35">
        <f t="shared" si="10"/>
        <v>0</v>
      </c>
      <c r="I97" s="32">
        <v>0.23</v>
      </c>
      <c r="J97" s="14">
        <f t="shared" si="11"/>
        <v>0</v>
      </c>
    </row>
    <row r="98" spans="1:12" s="63" customFormat="1" ht="22.5" customHeight="1">
      <c r="A98" s="56"/>
      <c r="B98" s="140"/>
      <c r="C98" s="163"/>
      <c r="D98" s="20" t="s">
        <v>4</v>
      </c>
      <c r="E98" s="36" t="s">
        <v>2</v>
      </c>
      <c r="F98" s="35">
        <v>240</v>
      </c>
      <c r="G98" s="34"/>
      <c r="H98" s="35">
        <f t="shared" si="10"/>
        <v>0</v>
      </c>
      <c r="I98" s="32">
        <v>0.08</v>
      </c>
      <c r="J98" s="14">
        <f t="shared" si="11"/>
        <v>0</v>
      </c>
    </row>
    <row r="99" spans="1:12" s="63" customFormat="1" ht="22.5" customHeight="1">
      <c r="A99" s="56"/>
      <c r="B99" s="140"/>
      <c r="C99" s="163"/>
      <c r="D99" s="20" t="s">
        <v>3</v>
      </c>
      <c r="E99" s="36" t="s">
        <v>2</v>
      </c>
      <c r="F99" s="35">
        <v>274</v>
      </c>
      <c r="G99" s="34"/>
      <c r="H99" s="35">
        <f t="shared" si="10"/>
        <v>0</v>
      </c>
      <c r="I99" s="32">
        <v>0.08</v>
      </c>
      <c r="J99" s="14">
        <f t="shared" si="11"/>
        <v>0</v>
      </c>
    </row>
    <row r="100" spans="1:12" s="63" customFormat="1" ht="22.5" customHeight="1">
      <c r="A100" s="56"/>
      <c r="B100" s="140"/>
      <c r="C100" s="144" t="s">
        <v>46</v>
      </c>
      <c r="D100" s="20" t="s">
        <v>15</v>
      </c>
      <c r="E100" s="36" t="s">
        <v>2</v>
      </c>
      <c r="F100" s="35">
        <v>135</v>
      </c>
      <c r="G100" s="34"/>
      <c r="H100" s="35">
        <f t="shared" si="10"/>
        <v>0</v>
      </c>
      <c r="I100" s="32">
        <v>0.23</v>
      </c>
      <c r="J100" s="14">
        <f t="shared" si="11"/>
        <v>0</v>
      </c>
    </row>
    <row r="101" spans="1:12" s="63" customFormat="1" ht="22.5" customHeight="1">
      <c r="A101" s="56"/>
      <c r="B101" s="140"/>
      <c r="C101" s="144"/>
      <c r="D101" s="20" t="s">
        <v>4</v>
      </c>
      <c r="E101" s="36" t="s">
        <v>2</v>
      </c>
      <c r="F101" s="35">
        <v>50</v>
      </c>
      <c r="G101" s="34"/>
      <c r="H101" s="35">
        <f t="shared" si="10"/>
        <v>0</v>
      </c>
      <c r="I101" s="32">
        <v>0.08</v>
      </c>
      <c r="J101" s="14">
        <f t="shared" si="11"/>
        <v>0</v>
      </c>
    </row>
    <row r="102" spans="1:12" s="63" customFormat="1" ht="22.5" customHeight="1">
      <c r="A102" s="56"/>
      <c r="B102" s="140"/>
      <c r="C102" s="163" t="s">
        <v>45</v>
      </c>
      <c r="D102" s="20" t="s">
        <v>15</v>
      </c>
      <c r="E102" s="36" t="s">
        <v>2</v>
      </c>
      <c r="F102" s="35">
        <v>118</v>
      </c>
      <c r="G102" s="34"/>
      <c r="H102" s="35">
        <f t="shared" si="10"/>
        <v>0</v>
      </c>
      <c r="I102" s="32">
        <v>0.23</v>
      </c>
      <c r="J102" s="14">
        <f t="shared" si="11"/>
        <v>0</v>
      </c>
    </row>
    <row r="103" spans="1:12" s="63" customFormat="1" ht="22.5" customHeight="1">
      <c r="A103" s="56"/>
      <c r="B103" s="140"/>
      <c r="C103" s="163"/>
      <c r="D103" s="20" t="s">
        <v>4</v>
      </c>
      <c r="E103" s="36" t="s">
        <v>2</v>
      </c>
      <c r="F103" s="35">
        <v>50</v>
      </c>
      <c r="G103" s="34"/>
      <c r="H103" s="35">
        <f t="shared" si="10"/>
        <v>0</v>
      </c>
      <c r="I103" s="32">
        <v>0.08</v>
      </c>
      <c r="J103" s="14">
        <f t="shared" si="11"/>
        <v>0</v>
      </c>
    </row>
    <row r="104" spans="1:12" s="63" customFormat="1" ht="22.5" customHeight="1">
      <c r="A104" s="56"/>
      <c r="B104" s="140"/>
      <c r="C104" s="163"/>
      <c r="D104" s="20" t="s">
        <v>3</v>
      </c>
      <c r="E104" s="36" t="s">
        <v>2</v>
      </c>
      <c r="F104" s="35">
        <v>300</v>
      </c>
      <c r="G104" s="34"/>
      <c r="H104" s="35">
        <f t="shared" si="10"/>
        <v>0</v>
      </c>
      <c r="I104" s="32">
        <v>0.08</v>
      </c>
      <c r="J104" s="14">
        <f t="shared" si="11"/>
        <v>0</v>
      </c>
    </row>
    <row r="105" spans="1:12" s="63" customFormat="1" ht="22.5" customHeight="1">
      <c r="A105" s="56"/>
      <c r="B105" s="140"/>
      <c r="C105" s="144" t="s">
        <v>44</v>
      </c>
      <c r="D105" s="20" t="s">
        <v>15</v>
      </c>
      <c r="E105" s="36" t="s">
        <v>2</v>
      </c>
      <c r="F105" s="35">
        <v>335</v>
      </c>
      <c r="G105" s="34"/>
      <c r="H105" s="35">
        <f t="shared" si="10"/>
        <v>0</v>
      </c>
      <c r="I105" s="32">
        <v>0.23</v>
      </c>
      <c r="J105" s="14">
        <f t="shared" si="11"/>
        <v>0</v>
      </c>
      <c r="L105" s="68"/>
    </row>
    <row r="106" spans="1:12" s="63" customFormat="1" ht="22.5" customHeight="1">
      <c r="A106" s="56"/>
      <c r="B106" s="140"/>
      <c r="C106" s="144"/>
      <c r="D106" s="20" t="s">
        <v>4</v>
      </c>
      <c r="E106" s="36" t="s">
        <v>2</v>
      </c>
      <c r="F106" s="35">
        <v>50</v>
      </c>
      <c r="G106" s="34"/>
      <c r="H106" s="35">
        <f t="shared" si="10"/>
        <v>0</v>
      </c>
      <c r="I106" s="32">
        <v>0.08</v>
      </c>
      <c r="J106" s="14">
        <f t="shared" si="11"/>
        <v>0</v>
      </c>
    </row>
    <row r="107" spans="1:12" s="63" customFormat="1" ht="22.5" customHeight="1">
      <c r="A107" s="56"/>
      <c r="B107" s="140"/>
      <c r="C107" s="144"/>
      <c r="D107" s="20" t="s">
        <v>3</v>
      </c>
      <c r="E107" s="36" t="s">
        <v>2</v>
      </c>
      <c r="F107" s="35">
        <v>588</v>
      </c>
      <c r="G107" s="34"/>
      <c r="H107" s="35">
        <f t="shared" si="10"/>
        <v>0</v>
      </c>
      <c r="I107" s="32">
        <v>0.08</v>
      </c>
      <c r="J107" s="14">
        <f t="shared" si="11"/>
        <v>0</v>
      </c>
    </row>
    <row r="108" spans="1:12" s="63" customFormat="1" ht="22.5" customHeight="1">
      <c r="A108" s="56"/>
      <c r="B108" s="140"/>
      <c r="C108" s="144" t="s">
        <v>43</v>
      </c>
      <c r="D108" s="20" t="s">
        <v>15</v>
      </c>
      <c r="E108" s="36" t="s">
        <v>2</v>
      </c>
      <c r="F108" s="35">
        <v>78</v>
      </c>
      <c r="G108" s="34"/>
      <c r="H108" s="35">
        <f t="shared" si="10"/>
        <v>0</v>
      </c>
      <c r="I108" s="32">
        <v>0.23</v>
      </c>
      <c r="J108" s="14">
        <f t="shared" si="11"/>
        <v>0</v>
      </c>
    </row>
    <row r="109" spans="1:12" s="63" customFormat="1" ht="22.5" customHeight="1" thickBot="1">
      <c r="A109" s="56"/>
      <c r="B109" s="140"/>
      <c r="C109" s="145"/>
      <c r="D109" s="50" t="s">
        <v>4</v>
      </c>
      <c r="E109" s="67" t="s">
        <v>2</v>
      </c>
      <c r="F109" s="51">
        <v>91</v>
      </c>
      <c r="G109" s="70"/>
      <c r="H109" s="51">
        <f t="shared" si="10"/>
        <v>0</v>
      </c>
      <c r="I109" s="64">
        <v>0.08</v>
      </c>
      <c r="J109" s="105">
        <f t="shared" si="11"/>
        <v>0</v>
      </c>
    </row>
    <row r="110" spans="1:12" ht="22.5" customHeight="1" thickTop="1" thickBot="1">
      <c r="A110" s="56"/>
      <c r="B110" s="12"/>
      <c r="C110" s="72"/>
      <c r="D110" s="152" t="s">
        <v>1</v>
      </c>
      <c r="E110" s="153"/>
      <c r="F110" s="153"/>
      <c r="G110" s="154"/>
      <c r="H110" s="10">
        <f>SUM(H91:H109)</f>
        <v>0</v>
      </c>
      <c r="I110" s="74"/>
      <c r="J110" s="114">
        <f>SUM(J91:J109)</f>
        <v>0</v>
      </c>
    </row>
    <row r="111" spans="1:12" s="63" customFormat="1" ht="22.5" customHeight="1" thickBot="1">
      <c r="A111" s="56"/>
      <c r="B111" s="12"/>
      <c r="C111" s="11"/>
      <c r="D111" s="129" t="s">
        <v>0</v>
      </c>
      <c r="E111" s="130"/>
      <c r="F111" s="130"/>
      <c r="G111" s="131"/>
      <c r="H111" s="10">
        <f>H110*12</f>
        <v>0</v>
      </c>
      <c r="I111" s="9"/>
      <c r="J111" s="8">
        <f>J110*12</f>
        <v>0</v>
      </c>
    </row>
    <row r="112" spans="1:12" s="63" customFormat="1" ht="17.25" customHeight="1">
      <c r="A112" s="56"/>
      <c r="B112" s="12"/>
      <c r="C112" s="11"/>
      <c r="D112" s="29"/>
      <c r="E112" s="29"/>
      <c r="F112" s="29"/>
      <c r="G112" s="71"/>
      <c r="H112" s="71"/>
      <c r="I112" s="71"/>
      <c r="J112" s="62"/>
    </row>
    <row r="113" spans="1:12" s="63" customFormat="1" ht="27" customHeight="1">
      <c r="A113" s="56"/>
      <c r="B113" s="12"/>
      <c r="C113" s="11"/>
      <c r="D113" s="29"/>
      <c r="E113" s="29"/>
      <c r="F113" s="29"/>
      <c r="G113" s="29"/>
      <c r="H113" s="126" t="s">
        <v>109</v>
      </c>
      <c r="I113" s="127"/>
      <c r="J113" s="127"/>
    </row>
    <row r="114" spans="1:12" ht="22.5" customHeight="1" thickBot="1">
      <c r="B114" s="128" t="s">
        <v>96</v>
      </c>
      <c r="C114" s="128"/>
      <c r="D114" s="128"/>
      <c r="E114" s="128"/>
      <c r="F114" s="128"/>
      <c r="G114" s="128"/>
      <c r="H114" s="128"/>
      <c r="I114" s="128"/>
      <c r="J114" s="128"/>
    </row>
    <row r="115" spans="1:12" s="63" customFormat="1" ht="28.5" customHeight="1" thickTop="1" thickBot="1">
      <c r="B115" s="122"/>
      <c r="C115" s="122"/>
      <c r="D115" s="122"/>
      <c r="E115" s="27"/>
      <c r="F115" s="26"/>
      <c r="G115" s="61" t="s">
        <v>10</v>
      </c>
      <c r="H115" s="38" t="s">
        <v>9</v>
      </c>
      <c r="I115" s="38" t="s">
        <v>8</v>
      </c>
      <c r="J115" s="38" t="s">
        <v>7</v>
      </c>
    </row>
    <row r="116" spans="1:12" s="63" customFormat="1" ht="45.75" customHeight="1" thickTop="1">
      <c r="A116" s="56"/>
      <c r="B116" s="141" t="s">
        <v>42</v>
      </c>
      <c r="C116" s="80" t="s">
        <v>41</v>
      </c>
      <c r="D116" s="20" t="s">
        <v>15</v>
      </c>
      <c r="E116" s="19" t="s">
        <v>2</v>
      </c>
      <c r="F116" s="16">
        <v>780</v>
      </c>
      <c r="G116" s="17"/>
      <c r="H116" s="16">
        <f t="shared" ref="H116:H125" si="12">F116*G116</f>
        <v>0</v>
      </c>
      <c r="I116" s="15">
        <v>0.23</v>
      </c>
      <c r="J116" s="14">
        <f t="shared" ref="J116:J125" si="13">ROUND(H116+(H116*I116),2)</f>
        <v>0</v>
      </c>
    </row>
    <row r="117" spans="1:12" s="63" customFormat="1" ht="27" customHeight="1">
      <c r="A117" s="56"/>
      <c r="B117" s="137"/>
      <c r="C117" s="133" t="s">
        <v>40</v>
      </c>
      <c r="D117" s="20" t="s">
        <v>15</v>
      </c>
      <c r="E117" s="36" t="s">
        <v>2</v>
      </c>
      <c r="F117" s="35">
        <v>95</v>
      </c>
      <c r="G117" s="34"/>
      <c r="H117" s="35">
        <f t="shared" si="12"/>
        <v>0</v>
      </c>
      <c r="I117" s="32">
        <v>0.23</v>
      </c>
      <c r="J117" s="14">
        <f t="shared" si="13"/>
        <v>0</v>
      </c>
    </row>
    <row r="118" spans="1:12" s="63" customFormat="1" ht="27" customHeight="1">
      <c r="A118" s="56"/>
      <c r="B118" s="137"/>
      <c r="C118" s="134"/>
      <c r="D118" s="20" t="s">
        <v>4</v>
      </c>
      <c r="E118" s="36" t="s">
        <v>2</v>
      </c>
      <c r="F118" s="35">
        <v>334</v>
      </c>
      <c r="G118" s="34"/>
      <c r="H118" s="35">
        <f t="shared" si="12"/>
        <v>0</v>
      </c>
      <c r="I118" s="32">
        <v>0.08</v>
      </c>
      <c r="J118" s="14">
        <f t="shared" si="13"/>
        <v>0</v>
      </c>
    </row>
    <row r="119" spans="1:12" s="63" customFormat="1" ht="27" customHeight="1">
      <c r="A119" s="56"/>
      <c r="B119" s="137"/>
      <c r="C119" s="135"/>
      <c r="D119" s="20" t="s">
        <v>3</v>
      </c>
      <c r="E119" s="36" t="s">
        <v>2</v>
      </c>
      <c r="F119" s="35">
        <v>745</v>
      </c>
      <c r="G119" s="34"/>
      <c r="H119" s="35">
        <f t="shared" si="12"/>
        <v>0</v>
      </c>
      <c r="I119" s="32">
        <v>0.08</v>
      </c>
      <c r="J119" s="14">
        <f t="shared" si="13"/>
        <v>0</v>
      </c>
    </row>
    <row r="120" spans="1:12" s="63" customFormat="1" ht="27" customHeight="1">
      <c r="A120" s="56"/>
      <c r="B120" s="137"/>
      <c r="C120" s="133" t="s">
        <v>39</v>
      </c>
      <c r="D120" s="20" t="s">
        <v>15</v>
      </c>
      <c r="E120" s="36" t="s">
        <v>2</v>
      </c>
      <c r="F120" s="35">
        <v>213.6</v>
      </c>
      <c r="G120" s="34"/>
      <c r="H120" s="35">
        <f t="shared" si="12"/>
        <v>0</v>
      </c>
      <c r="I120" s="32">
        <v>0.23</v>
      </c>
      <c r="J120" s="14">
        <f t="shared" si="13"/>
        <v>0</v>
      </c>
    </row>
    <row r="121" spans="1:12" ht="22.5" customHeight="1">
      <c r="A121" s="56"/>
      <c r="B121" s="137"/>
      <c r="C121" s="134"/>
      <c r="D121" s="50" t="s">
        <v>4</v>
      </c>
      <c r="E121" s="67" t="s">
        <v>2</v>
      </c>
      <c r="F121" s="51">
        <v>845.2</v>
      </c>
      <c r="G121" s="70"/>
      <c r="H121" s="51">
        <f t="shared" si="12"/>
        <v>0</v>
      </c>
      <c r="I121" s="64">
        <v>0.08</v>
      </c>
      <c r="J121" s="14">
        <f t="shared" si="13"/>
        <v>0</v>
      </c>
    </row>
    <row r="122" spans="1:12" s="63" customFormat="1" ht="25.5" customHeight="1">
      <c r="A122" s="56"/>
      <c r="B122" s="137"/>
      <c r="C122" s="135"/>
      <c r="D122" s="20" t="s">
        <v>3</v>
      </c>
      <c r="E122" s="36" t="s">
        <v>2</v>
      </c>
      <c r="F122" s="35">
        <v>1358.6</v>
      </c>
      <c r="G122" s="34"/>
      <c r="H122" s="35">
        <f t="shared" si="12"/>
        <v>0</v>
      </c>
      <c r="I122" s="32">
        <v>0.08</v>
      </c>
      <c r="J122" s="14">
        <f t="shared" si="13"/>
        <v>0</v>
      </c>
      <c r="L122" s="68"/>
    </row>
    <row r="123" spans="1:12" s="63" customFormat="1" ht="21" customHeight="1">
      <c r="A123" s="56"/>
      <c r="B123" s="137"/>
      <c r="C123" s="133" t="s">
        <v>38</v>
      </c>
      <c r="D123" s="20" t="s">
        <v>15</v>
      </c>
      <c r="E123" s="36" t="s">
        <v>2</v>
      </c>
      <c r="F123" s="35">
        <v>229</v>
      </c>
      <c r="G123" s="34"/>
      <c r="H123" s="35">
        <f t="shared" si="12"/>
        <v>0</v>
      </c>
      <c r="I123" s="32">
        <v>0.23</v>
      </c>
      <c r="J123" s="14">
        <f t="shared" si="13"/>
        <v>0</v>
      </c>
    </row>
    <row r="124" spans="1:12" s="63" customFormat="1" ht="24" customHeight="1">
      <c r="A124" s="56"/>
      <c r="B124" s="137"/>
      <c r="C124" s="134"/>
      <c r="D124" s="50" t="s">
        <v>4</v>
      </c>
      <c r="E124" s="67" t="s">
        <v>2</v>
      </c>
      <c r="F124" s="35">
        <v>800</v>
      </c>
      <c r="G124" s="34"/>
      <c r="H124" s="35">
        <f t="shared" si="12"/>
        <v>0</v>
      </c>
      <c r="I124" s="64">
        <v>0.08</v>
      </c>
      <c r="J124" s="14">
        <f t="shared" si="13"/>
        <v>0</v>
      </c>
    </row>
    <row r="125" spans="1:12" s="63" customFormat="1" ht="20.25" customHeight="1" thickBot="1">
      <c r="A125" s="56"/>
      <c r="B125" s="142"/>
      <c r="C125" s="135"/>
      <c r="D125" s="50" t="s">
        <v>3</v>
      </c>
      <c r="E125" s="67" t="s">
        <v>2</v>
      </c>
      <c r="F125" s="51">
        <v>1600</v>
      </c>
      <c r="G125" s="70"/>
      <c r="H125" s="51">
        <f t="shared" si="12"/>
        <v>0</v>
      </c>
      <c r="I125" s="64">
        <v>0.08</v>
      </c>
      <c r="J125" s="105">
        <f t="shared" si="13"/>
        <v>0</v>
      </c>
    </row>
    <row r="126" spans="1:12" s="63" customFormat="1" ht="23.25" customHeight="1" thickBot="1">
      <c r="A126" s="56"/>
      <c r="B126" s="12"/>
      <c r="C126" s="11"/>
      <c r="D126" s="152" t="s">
        <v>1</v>
      </c>
      <c r="E126" s="153"/>
      <c r="F126" s="153"/>
      <c r="G126" s="154"/>
      <c r="H126" s="10">
        <f>SUM(H116:H125)</f>
        <v>0</v>
      </c>
      <c r="I126" s="115"/>
      <c r="J126" s="10">
        <f>SUM(J116:J125)</f>
        <v>0</v>
      </c>
    </row>
    <row r="127" spans="1:12" ht="22.5" customHeight="1" thickBot="1">
      <c r="B127" s="12"/>
      <c r="C127" s="11"/>
      <c r="D127" s="129" t="s">
        <v>0</v>
      </c>
      <c r="E127" s="130"/>
      <c r="F127" s="130"/>
      <c r="G127" s="131"/>
      <c r="H127" s="10">
        <f>H126*12</f>
        <v>0</v>
      </c>
      <c r="I127" s="69"/>
      <c r="J127" s="10">
        <f>J126*12</f>
        <v>0</v>
      </c>
    </row>
    <row r="128" spans="1:12" ht="22.5" customHeight="1"/>
    <row r="129" spans="1:12" ht="33.75" customHeight="1">
      <c r="H129" s="126" t="s">
        <v>110</v>
      </c>
      <c r="I129" s="127"/>
      <c r="J129" s="127"/>
    </row>
    <row r="130" spans="1:12" ht="22.5" customHeight="1" thickBot="1">
      <c r="B130" s="128" t="s">
        <v>97</v>
      </c>
      <c r="C130" s="128"/>
      <c r="D130" s="128"/>
      <c r="E130" s="128"/>
      <c r="F130" s="128"/>
      <c r="G130" s="128"/>
      <c r="H130" s="128"/>
      <c r="I130" s="128"/>
      <c r="J130" s="128"/>
    </row>
    <row r="131" spans="1:12" s="63" customFormat="1" ht="28.5" customHeight="1" thickTop="1" thickBot="1">
      <c r="B131" s="122"/>
      <c r="C131" s="122"/>
      <c r="D131" s="122"/>
      <c r="E131" s="27"/>
      <c r="F131" s="26"/>
      <c r="G131" s="61" t="s">
        <v>10</v>
      </c>
      <c r="H131" s="38" t="s">
        <v>9</v>
      </c>
      <c r="I131" s="38" t="s">
        <v>8</v>
      </c>
      <c r="J131" s="38" t="s">
        <v>7</v>
      </c>
    </row>
    <row r="132" spans="1:12" s="63" customFormat="1" ht="22.5" customHeight="1" thickTop="1">
      <c r="B132" s="136" t="s">
        <v>37</v>
      </c>
      <c r="C132" s="143" t="s">
        <v>36</v>
      </c>
      <c r="D132" s="54" t="s">
        <v>15</v>
      </c>
      <c r="E132" s="19" t="s">
        <v>2</v>
      </c>
      <c r="F132" s="18">
        <v>1205</v>
      </c>
      <c r="G132" s="34"/>
      <c r="H132" s="16">
        <f t="shared" ref="H132:H137" si="14">F132*G132</f>
        <v>0</v>
      </c>
      <c r="I132" s="15">
        <v>0.23</v>
      </c>
      <c r="J132" s="14">
        <f t="shared" ref="J132:J137" si="15">ROUND(H132+(H132*I132),2)</f>
        <v>0</v>
      </c>
    </row>
    <row r="133" spans="1:12" s="63" customFormat="1" ht="22.5" customHeight="1">
      <c r="B133" s="137"/>
      <c r="C133" s="134"/>
      <c r="D133" s="20" t="s">
        <v>4</v>
      </c>
      <c r="E133" s="36" t="s">
        <v>2</v>
      </c>
      <c r="F133" s="35">
        <v>1431</v>
      </c>
      <c r="G133" s="34"/>
      <c r="H133" s="16">
        <f t="shared" si="14"/>
        <v>0</v>
      </c>
      <c r="I133" s="32">
        <v>0.08</v>
      </c>
      <c r="J133" s="14">
        <f t="shared" si="15"/>
        <v>0</v>
      </c>
    </row>
    <row r="134" spans="1:12" s="63" customFormat="1" ht="22.5" customHeight="1">
      <c r="B134" s="137"/>
      <c r="C134" s="135"/>
      <c r="D134" s="20" t="s">
        <v>3</v>
      </c>
      <c r="E134" s="36" t="s">
        <v>2</v>
      </c>
      <c r="F134" s="35">
        <v>70</v>
      </c>
      <c r="G134" s="34"/>
      <c r="H134" s="16">
        <f t="shared" si="14"/>
        <v>0</v>
      </c>
      <c r="I134" s="32">
        <v>0.08</v>
      </c>
      <c r="J134" s="14">
        <f t="shared" si="15"/>
        <v>0</v>
      </c>
    </row>
    <row r="135" spans="1:12" s="63" customFormat="1" ht="22.5" customHeight="1">
      <c r="B135" s="137"/>
      <c r="C135" s="134" t="s">
        <v>35</v>
      </c>
      <c r="D135" s="20" t="s">
        <v>15</v>
      </c>
      <c r="E135" s="36" t="s">
        <v>2</v>
      </c>
      <c r="F135" s="35">
        <v>155</v>
      </c>
      <c r="G135" s="34"/>
      <c r="H135" s="16">
        <f t="shared" si="14"/>
        <v>0</v>
      </c>
      <c r="I135" s="32">
        <v>0.23</v>
      </c>
      <c r="J135" s="14">
        <f t="shared" si="15"/>
        <v>0</v>
      </c>
      <c r="L135" s="68"/>
    </row>
    <row r="136" spans="1:12" s="63" customFormat="1" ht="22.5" customHeight="1">
      <c r="B136" s="137"/>
      <c r="C136" s="134"/>
      <c r="D136" s="20" t="s">
        <v>4</v>
      </c>
      <c r="E136" s="36" t="s">
        <v>2</v>
      </c>
      <c r="F136" s="35">
        <v>512</v>
      </c>
      <c r="G136" s="34"/>
      <c r="H136" s="16">
        <f t="shared" si="14"/>
        <v>0</v>
      </c>
      <c r="I136" s="32">
        <v>0.08</v>
      </c>
      <c r="J136" s="14">
        <f t="shared" si="15"/>
        <v>0</v>
      </c>
    </row>
    <row r="137" spans="1:12" s="63" customFormat="1" ht="22.5" customHeight="1" thickBot="1">
      <c r="B137" s="138"/>
      <c r="C137" s="135"/>
      <c r="D137" s="50" t="s">
        <v>3</v>
      </c>
      <c r="E137" s="67" t="s">
        <v>2</v>
      </c>
      <c r="F137" s="66">
        <v>50</v>
      </c>
      <c r="G137" s="70"/>
      <c r="H137" s="65">
        <f t="shared" si="14"/>
        <v>0</v>
      </c>
      <c r="I137" s="64">
        <v>0.08</v>
      </c>
      <c r="J137" s="14">
        <f t="shared" si="15"/>
        <v>0</v>
      </c>
    </row>
    <row r="138" spans="1:12" ht="22.5" customHeight="1" thickBot="1">
      <c r="A138" s="56"/>
      <c r="B138" s="31"/>
      <c r="C138" s="30"/>
      <c r="D138" s="152" t="s">
        <v>1</v>
      </c>
      <c r="E138" s="153"/>
      <c r="F138" s="153"/>
      <c r="G138" s="154"/>
      <c r="H138" s="10">
        <f>SUM(H132:H137)</f>
        <v>0</v>
      </c>
      <c r="I138" s="57"/>
      <c r="J138" s="10">
        <f>SUM(J132:J137)</f>
        <v>0</v>
      </c>
    </row>
    <row r="139" spans="1:12" ht="22.5" customHeight="1" thickBot="1">
      <c r="B139" s="12"/>
      <c r="C139" s="11"/>
      <c r="D139" s="129" t="s">
        <v>0</v>
      </c>
      <c r="E139" s="130"/>
      <c r="F139" s="130"/>
      <c r="G139" s="131"/>
      <c r="H139" s="10">
        <f>H138*12</f>
        <v>0</v>
      </c>
      <c r="I139" s="57"/>
      <c r="J139" s="8">
        <f>J138*12</f>
        <v>0</v>
      </c>
    </row>
    <row r="140" spans="1:12" ht="14.25" customHeight="1">
      <c r="B140" s="12"/>
      <c r="C140" s="11"/>
      <c r="D140" s="29"/>
      <c r="E140" s="29"/>
      <c r="F140" s="29"/>
      <c r="G140" s="29"/>
      <c r="H140" s="29"/>
      <c r="I140" s="29"/>
      <c r="J140" s="62"/>
    </row>
    <row r="141" spans="1:12" ht="39" customHeight="1">
      <c r="B141" s="42"/>
      <c r="C141" s="30"/>
      <c r="H141" s="126" t="s">
        <v>111</v>
      </c>
      <c r="I141" s="127"/>
      <c r="J141" s="127"/>
    </row>
    <row r="142" spans="1:12" ht="22.5" customHeight="1" thickBot="1">
      <c r="B142" s="128" t="s">
        <v>94</v>
      </c>
      <c r="C142" s="128"/>
      <c r="D142" s="128"/>
      <c r="E142" s="128"/>
      <c r="F142" s="128"/>
      <c r="G142" s="128"/>
      <c r="H142" s="128"/>
      <c r="I142" s="128"/>
      <c r="J142" s="128"/>
    </row>
    <row r="143" spans="1:12" ht="28.5" customHeight="1" thickTop="1" thickBot="1">
      <c r="B143" s="122"/>
      <c r="C143" s="122"/>
      <c r="D143" s="122"/>
      <c r="E143" s="27"/>
      <c r="F143" s="26"/>
      <c r="G143" s="61" t="s">
        <v>10</v>
      </c>
      <c r="H143" s="38" t="s">
        <v>9</v>
      </c>
      <c r="I143" s="38" t="s">
        <v>8</v>
      </c>
      <c r="J143" s="38" t="s">
        <v>7</v>
      </c>
    </row>
    <row r="144" spans="1:12" ht="28.5" customHeight="1" thickTop="1">
      <c r="B144" s="141" t="s">
        <v>34</v>
      </c>
      <c r="C144" s="143" t="s">
        <v>33</v>
      </c>
      <c r="D144" s="25" t="s">
        <v>32</v>
      </c>
      <c r="E144" s="24" t="s">
        <v>2</v>
      </c>
      <c r="F144" s="60">
        <v>2555.21</v>
      </c>
      <c r="G144" s="17"/>
      <c r="H144" s="16">
        <f t="shared" ref="H144:H152" si="16">F144*G144</f>
        <v>0</v>
      </c>
      <c r="I144" s="15">
        <v>0.23</v>
      </c>
      <c r="J144" s="14">
        <f t="shared" ref="J144:J152" si="17">ROUND(H144+(H144*I144),2)</f>
        <v>0</v>
      </c>
    </row>
    <row r="145" spans="2:12" ht="22.5" customHeight="1">
      <c r="B145" s="137"/>
      <c r="C145" s="134"/>
      <c r="D145" s="20" t="s">
        <v>4</v>
      </c>
      <c r="E145" s="20" t="s">
        <v>2</v>
      </c>
      <c r="F145" s="35">
        <v>3644.09</v>
      </c>
      <c r="G145" s="34"/>
      <c r="H145" s="35">
        <f t="shared" si="16"/>
        <v>0</v>
      </c>
      <c r="I145" s="49">
        <v>0.08</v>
      </c>
      <c r="J145" s="14">
        <f t="shared" si="17"/>
        <v>0</v>
      </c>
    </row>
    <row r="146" spans="2:12" ht="22.5" customHeight="1">
      <c r="B146" s="137"/>
      <c r="C146" s="134"/>
      <c r="D146" s="59" t="s">
        <v>3</v>
      </c>
      <c r="E146" s="20" t="s">
        <v>2</v>
      </c>
      <c r="F146" s="35">
        <v>2258.42</v>
      </c>
      <c r="G146" s="34"/>
      <c r="H146" s="35">
        <f t="shared" si="16"/>
        <v>0</v>
      </c>
      <c r="I146" s="49">
        <v>0.08</v>
      </c>
      <c r="J146" s="14">
        <f t="shared" si="17"/>
        <v>0</v>
      </c>
    </row>
    <row r="147" spans="2:12" ht="22.5" customHeight="1">
      <c r="B147" s="137"/>
      <c r="C147" s="133" t="s">
        <v>31</v>
      </c>
      <c r="D147" s="20" t="s">
        <v>15</v>
      </c>
      <c r="E147" s="20" t="s">
        <v>2</v>
      </c>
      <c r="F147" s="35">
        <v>602</v>
      </c>
      <c r="G147" s="34"/>
      <c r="H147" s="35">
        <f t="shared" si="16"/>
        <v>0</v>
      </c>
      <c r="I147" s="49">
        <v>0.23</v>
      </c>
      <c r="J147" s="14">
        <f t="shared" si="17"/>
        <v>0</v>
      </c>
    </row>
    <row r="148" spans="2:12" ht="22.5" customHeight="1">
      <c r="B148" s="137"/>
      <c r="C148" s="134"/>
      <c r="D148" s="20" t="s">
        <v>4</v>
      </c>
      <c r="E148" s="20" t="s">
        <v>2</v>
      </c>
      <c r="F148" s="35">
        <v>1263</v>
      </c>
      <c r="G148" s="34"/>
      <c r="H148" s="35">
        <f t="shared" si="16"/>
        <v>0</v>
      </c>
      <c r="I148" s="49">
        <v>0.08</v>
      </c>
      <c r="J148" s="14">
        <f t="shared" si="17"/>
        <v>0</v>
      </c>
    </row>
    <row r="149" spans="2:12" ht="22.5" customHeight="1">
      <c r="B149" s="137"/>
      <c r="C149" s="134"/>
      <c r="D149" s="20" t="s">
        <v>3</v>
      </c>
      <c r="E149" s="20" t="s">
        <v>2</v>
      </c>
      <c r="F149" s="35">
        <v>1800</v>
      </c>
      <c r="G149" s="34"/>
      <c r="H149" s="35">
        <f t="shared" si="16"/>
        <v>0</v>
      </c>
      <c r="I149" s="49">
        <v>0.08</v>
      </c>
      <c r="J149" s="14">
        <f t="shared" si="17"/>
        <v>0</v>
      </c>
      <c r="L149" s="13"/>
    </row>
    <row r="150" spans="2:12" ht="22.5" customHeight="1">
      <c r="B150" s="137"/>
      <c r="C150" s="133" t="s">
        <v>30</v>
      </c>
      <c r="D150" s="20" t="s">
        <v>12</v>
      </c>
      <c r="E150" s="20" t="s">
        <v>2</v>
      </c>
      <c r="F150" s="35">
        <v>139</v>
      </c>
      <c r="G150" s="34"/>
      <c r="H150" s="35">
        <f t="shared" si="16"/>
        <v>0</v>
      </c>
      <c r="I150" s="49">
        <v>0.23</v>
      </c>
      <c r="J150" s="14">
        <f t="shared" si="17"/>
        <v>0</v>
      </c>
    </row>
    <row r="151" spans="2:12" ht="22.5" customHeight="1">
      <c r="B151" s="137"/>
      <c r="C151" s="134"/>
      <c r="D151" s="20" t="s">
        <v>4</v>
      </c>
      <c r="E151" s="20" t="s">
        <v>2</v>
      </c>
      <c r="F151" s="35">
        <v>400</v>
      </c>
      <c r="G151" s="34"/>
      <c r="H151" s="35">
        <f t="shared" si="16"/>
        <v>0</v>
      </c>
      <c r="I151" s="49">
        <v>0.08</v>
      </c>
      <c r="J151" s="14">
        <f t="shared" si="17"/>
        <v>0</v>
      </c>
    </row>
    <row r="152" spans="2:12" ht="22.5" customHeight="1" thickBot="1">
      <c r="B152" s="142"/>
      <c r="C152" s="135"/>
      <c r="D152" s="50" t="s">
        <v>3</v>
      </c>
      <c r="E152" s="50" t="s">
        <v>2</v>
      </c>
      <c r="F152" s="51">
        <v>1800</v>
      </c>
      <c r="G152" s="34"/>
      <c r="H152" s="51">
        <f t="shared" si="16"/>
        <v>0</v>
      </c>
      <c r="I152" s="58">
        <v>0.08</v>
      </c>
      <c r="J152" s="14">
        <f t="shared" si="17"/>
        <v>0</v>
      </c>
    </row>
    <row r="153" spans="2:12" ht="22.5" customHeight="1" thickBot="1">
      <c r="B153" s="12"/>
      <c r="C153" s="11"/>
      <c r="D153" s="149" t="s">
        <v>1</v>
      </c>
      <c r="E153" s="150"/>
      <c r="F153" s="150"/>
      <c r="G153" s="151"/>
      <c r="H153" s="43">
        <f>SUM(H144:H152)</f>
        <v>0</v>
      </c>
      <c r="I153" s="57"/>
      <c r="J153" s="43">
        <f>SUM(J144:J152)</f>
        <v>0</v>
      </c>
    </row>
    <row r="154" spans="2:12" ht="21.75" customHeight="1" thickBot="1">
      <c r="B154" s="56"/>
      <c r="C154" s="12"/>
      <c r="D154" s="129" t="s">
        <v>0</v>
      </c>
      <c r="E154" s="130"/>
      <c r="F154" s="130"/>
      <c r="G154" s="131"/>
      <c r="H154" s="10">
        <f>H153*12</f>
        <v>0</v>
      </c>
      <c r="I154" s="57"/>
      <c r="J154" s="43">
        <f>J153*12</f>
        <v>0</v>
      </c>
    </row>
    <row r="155" spans="2:12" ht="21.75" customHeight="1">
      <c r="B155" s="56"/>
      <c r="C155" s="109"/>
      <c r="D155" s="109"/>
      <c r="E155" s="103"/>
      <c r="F155" s="103"/>
      <c r="G155" s="103"/>
      <c r="H155" s="103"/>
      <c r="I155" s="103"/>
      <c r="J155" s="103"/>
      <c r="K155" s="56"/>
    </row>
    <row r="156" spans="2:12" ht="32.25" customHeight="1">
      <c r="B156" s="56"/>
      <c r="C156" s="12"/>
      <c r="D156" s="107"/>
      <c r="E156" s="107"/>
      <c r="F156" s="107"/>
      <c r="G156" s="107"/>
      <c r="H156" s="126" t="s">
        <v>112</v>
      </c>
      <c r="I156" s="127"/>
      <c r="J156" s="127"/>
    </row>
    <row r="157" spans="2:12" ht="22.5" customHeight="1" thickBot="1">
      <c r="B157" s="128" t="s">
        <v>93</v>
      </c>
      <c r="C157" s="128"/>
      <c r="D157" s="128"/>
      <c r="E157" s="128"/>
      <c r="F157" s="128"/>
      <c r="G157" s="128"/>
      <c r="H157" s="128"/>
      <c r="I157" s="128"/>
      <c r="J157" s="128"/>
    </row>
    <row r="158" spans="2:12" ht="28.5" customHeight="1" thickTop="1" thickBot="1">
      <c r="B158" s="122"/>
      <c r="C158" s="122"/>
      <c r="D158" s="122"/>
      <c r="E158" s="27"/>
      <c r="F158" s="55"/>
      <c r="G158" s="61" t="s">
        <v>10</v>
      </c>
      <c r="H158" s="38" t="s">
        <v>9</v>
      </c>
      <c r="I158" s="38" t="s">
        <v>8</v>
      </c>
      <c r="J158" s="38" t="s">
        <v>7</v>
      </c>
    </row>
    <row r="159" spans="2:12" ht="30.75" customHeight="1" thickTop="1">
      <c r="B159" s="141" t="s">
        <v>29</v>
      </c>
      <c r="C159" s="143" t="s">
        <v>28</v>
      </c>
      <c r="D159" s="25" t="s">
        <v>27</v>
      </c>
      <c r="E159" s="54" t="s">
        <v>2</v>
      </c>
      <c r="F159" s="22">
        <v>2247.65</v>
      </c>
      <c r="G159" s="17"/>
      <c r="H159" s="16">
        <f t="shared" ref="H159:H166" si="18">F159*G159</f>
        <v>0</v>
      </c>
      <c r="I159" s="116">
        <v>0.23</v>
      </c>
      <c r="J159" s="14">
        <f t="shared" ref="J159:J166" si="19">ROUND(H159+(H159*I159),2)</f>
        <v>0</v>
      </c>
    </row>
    <row r="160" spans="2:12" ht="22.5" customHeight="1">
      <c r="B160" s="137"/>
      <c r="C160" s="134"/>
      <c r="D160" s="20" t="s">
        <v>4</v>
      </c>
      <c r="E160" s="20" t="s">
        <v>2</v>
      </c>
      <c r="F160" s="35">
        <v>2037.19</v>
      </c>
      <c r="G160" s="34"/>
      <c r="H160" s="35">
        <f t="shared" si="18"/>
        <v>0</v>
      </c>
      <c r="I160" s="49">
        <v>0.08</v>
      </c>
      <c r="J160" s="14">
        <f t="shared" si="19"/>
        <v>0</v>
      </c>
    </row>
    <row r="161" spans="2:12" ht="22.5" customHeight="1" thickBot="1">
      <c r="B161" s="137"/>
      <c r="C161" s="134"/>
      <c r="D161" s="20" t="s">
        <v>3</v>
      </c>
      <c r="E161" s="50" t="s">
        <v>2</v>
      </c>
      <c r="F161" s="51">
        <v>1193.6600000000001</v>
      </c>
      <c r="G161" s="34"/>
      <c r="H161" s="51">
        <f t="shared" si="18"/>
        <v>0</v>
      </c>
      <c r="I161" s="49">
        <v>0.08</v>
      </c>
      <c r="J161" s="14">
        <f t="shared" si="19"/>
        <v>0</v>
      </c>
      <c r="L161" s="13"/>
    </row>
    <row r="162" spans="2:12" ht="23.25" customHeight="1" thickTop="1">
      <c r="B162" s="137"/>
      <c r="C162" s="133" t="s">
        <v>26</v>
      </c>
      <c r="D162" s="53" t="s">
        <v>12</v>
      </c>
      <c r="E162" s="50" t="s">
        <v>2</v>
      </c>
      <c r="F162" s="51">
        <v>307.8</v>
      </c>
      <c r="G162" s="34"/>
      <c r="H162" s="51">
        <f t="shared" si="18"/>
        <v>0</v>
      </c>
      <c r="I162" s="52">
        <v>0.23</v>
      </c>
      <c r="J162" s="14">
        <f t="shared" si="19"/>
        <v>0</v>
      </c>
    </row>
    <row r="163" spans="2:12" ht="21" customHeight="1">
      <c r="B163" s="137"/>
      <c r="C163" s="134"/>
      <c r="D163" s="20" t="s">
        <v>4</v>
      </c>
      <c r="E163" s="50" t="s">
        <v>2</v>
      </c>
      <c r="F163" s="51">
        <v>655.45</v>
      </c>
      <c r="G163" s="34"/>
      <c r="H163" s="51">
        <f t="shared" si="18"/>
        <v>0</v>
      </c>
      <c r="I163" s="49">
        <v>0.08</v>
      </c>
      <c r="J163" s="14">
        <f t="shared" si="19"/>
        <v>0</v>
      </c>
    </row>
    <row r="164" spans="2:12" ht="22.5" customHeight="1">
      <c r="B164" s="137"/>
      <c r="C164" s="135"/>
      <c r="D164" s="50" t="s">
        <v>3</v>
      </c>
      <c r="E164" s="50" t="s">
        <v>2</v>
      </c>
      <c r="F164" s="51">
        <v>572</v>
      </c>
      <c r="G164" s="34"/>
      <c r="H164" s="51">
        <f t="shared" si="18"/>
        <v>0</v>
      </c>
      <c r="I164" s="49">
        <v>0.08</v>
      </c>
      <c r="J164" s="14">
        <f t="shared" si="19"/>
        <v>0</v>
      </c>
    </row>
    <row r="165" spans="2:12" ht="22.5" customHeight="1">
      <c r="B165" s="137"/>
      <c r="C165" s="147" t="s">
        <v>25</v>
      </c>
      <c r="D165" s="20" t="s">
        <v>4</v>
      </c>
      <c r="E165" s="50" t="s">
        <v>2</v>
      </c>
      <c r="F165" s="35">
        <v>1200</v>
      </c>
      <c r="G165" s="34"/>
      <c r="H165" s="35">
        <f t="shared" si="18"/>
        <v>0</v>
      </c>
      <c r="I165" s="49">
        <v>0.08</v>
      </c>
      <c r="J165" s="14">
        <f t="shared" si="19"/>
        <v>0</v>
      </c>
    </row>
    <row r="166" spans="2:12" ht="22.5" customHeight="1" thickBot="1">
      <c r="B166" s="142"/>
      <c r="C166" s="148"/>
      <c r="D166" s="50" t="s">
        <v>3</v>
      </c>
      <c r="E166" s="50" t="s">
        <v>2</v>
      </c>
      <c r="F166" s="51">
        <v>2000</v>
      </c>
      <c r="G166" s="70"/>
      <c r="H166" s="51">
        <f t="shared" si="18"/>
        <v>0</v>
      </c>
      <c r="I166" s="58">
        <v>0.08</v>
      </c>
      <c r="J166" s="105">
        <f t="shared" si="19"/>
        <v>0</v>
      </c>
    </row>
    <row r="167" spans="2:12" ht="22.5" customHeight="1" thickBot="1">
      <c r="B167" s="12"/>
      <c r="C167" s="11"/>
      <c r="D167" s="149" t="s">
        <v>20</v>
      </c>
      <c r="E167" s="150"/>
      <c r="F167" s="150"/>
      <c r="G167" s="151"/>
      <c r="H167" s="43">
        <f>SUM(H159:H166)</f>
        <v>0</v>
      </c>
      <c r="I167" s="57"/>
      <c r="J167" s="43">
        <f>SUM(J159:J166)</f>
        <v>0</v>
      </c>
    </row>
    <row r="168" spans="2:12" ht="22.5" customHeight="1" thickBot="1">
      <c r="B168" s="12"/>
      <c r="C168" s="11"/>
      <c r="D168" s="129" t="s">
        <v>0</v>
      </c>
      <c r="E168" s="130"/>
      <c r="F168" s="130"/>
      <c r="G168" s="131"/>
      <c r="H168" s="10">
        <f>H167*12</f>
        <v>0</v>
      </c>
      <c r="I168" s="44"/>
      <c r="J168" s="43">
        <f>J167*12</f>
        <v>0</v>
      </c>
    </row>
    <row r="169" spans="2:12" ht="15" customHeight="1">
      <c r="B169" s="12"/>
      <c r="C169" s="11"/>
    </row>
    <row r="170" spans="2:12" ht="27.75" customHeight="1">
      <c r="B170" s="12"/>
      <c r="C170" s="11"/>
      <c r="H170" s="126" t="s">
        <v>113</v>
      </c>
      <c r="I170" s="127"/>
      <c r="J170" s="127"/>
    </row>
    <row r="171" spans="2:12" ht="15.75" thickBot="1">
      <c r="B171" s="128" t="s">
        <v>92</v>
      </c>
      <c r="C171" s="128"/>
      <c r="D171" s="128"/>
      <c r="E171" s="128"/>
      <c r="F171" s="128"/>
      <c r="G171" s="128"/>
      <c r="H171" s="128"/>
      <c r="I171" s="128"/>
      <c r="J171" s="128"/>
    </row>
    <row r="172" spans="2:12" ht="30.75" thickTop="1" thickBot="1">
      <c r="B172" s="122"/>
      <c r="C172" s="122"/>
      <c r="D172" s="122"/>
      <c r="E172" s="27"/>
      <c r="F172" s="26"/>
      <c r="G172" s="61" t="s">
        <v>10</v>
      </c>
      <c r="H172" s="38" t="s">
        <v>9</v>
      </c>
      <c r="I172" s="38" t="s">
        <v>8</v>
      </c>
      <c r="J172" s="38" t="s">
        <v>7</v>
      </c>
    </row>
    <row r="173" spans="2:12" ht="25.5" customHeight="1" thickTop="1">
      <c r="B173" s="136" t="s">
        <v>24</v>
      </c>
      <c r="C173" s="146" t="s">
        <v>23</v>
      </c>
      <c r="D173" s="48" t="s">
        <v>22</v>
      </c>
      <c r="E173" s="19" t="s">
        <v>2</v>
      </c>
      <c r="F173" s="16">
        <v>2042.89</v>
      </c>
      <c r="G173" s="17"/>
      <c r="H173" s="16">
        <f>F173*G173</f>
        <v>0</v>
      </c>
      <c r="I173" s="15">
        <v>0.23</v>
      </c>
      <c r="J173" s="14">
        <f>ROUND(H173+(H173*I173),2)</f>
        <v>0</v>
      </c>
    </row>
    <row r="174" spans="2:12" ht="14.25" customHeight="1">
      <c r="B174" s="138"/>
      <c r="C174" s="144"/>
      <c r="D174" s="20" t="s">
        <v>4</v>
      </c>
      <c r="E174" s="36" t="s">
        <v>2</v>
      </c>
      <c r="F174" s="35">
        <v>2492.1799999999998</v>
      </c>
      <c r="G174" s="34"/>
      <c r="H174" s="16">
        <f>F174*G174</f>
        <v>0</v>
      </c>
      <c r="I174" s="32">
        <v>0.08</v>
      </c>
      <c r="J174" s="14">
        <f>H174+(H174*I174)</f>
        <v>0</v>
      </c>
    </row>
    <row r="175" spans="2:12" ht="15" customHeight="1">
      <c r="B175" s="138"/>
      <c r="C175" s="144"/>
      <c r="D175" s="20" t="s">
        <v>3</v>
      </c>
      <c r="E175" s="36" t="s">
        <v>2</v>
      </c>
      <c r="F175" s="35">
        <v>1307.1199999999999</v>
      </c>
      <c r="G175" s="34"/>
      <c r="H175" s="16">
        <f>F175*G175</f>
        <v>0</v>
      </c>
      <c r="I175" s="32">
        <v>0.08</v>
      </c>
      <c r="J175" s="14">
        <f>H175+(H175*I175)</f>
        <v>0</v>
      </c>
      <c r="L175" s="13"/>
    </row>
    <row r="176" spans="2:12" ht="14.25" customHeight="1" thickBot="1">
      <c r="B176" s="138"/>
      <c r="C176" s="102" t="s">
        <v>21</v>
      </c>
      <c r="D176" s="50" t="s">
        <v>15</v>
      </c>
      <c r="E176" s="67" t="s">
        <v>2</v>
      </c>
      <c r="F176" s="51">
        <v>70</v>
      </c>
      <c r="G176" s="70"/>
      <c r="H176" s="65">
        <f>F176*G176</f>
        <v>0</v>
      </c>
      <c r="I176" s="64">
        <v>0.23</v>
      </c>
      <c r="J176" s="105">
        <f>H176+(H176*I176)</f>
        <v>0</v>
      </c>
    </row>
    <row r="177" spans="2:12" ht="15.75" thickBot="1">
      <c r="B177" s="42"/>
      <c r="C177" s="30"/>
      <c r="D177" s="149" t="s">
        <v>20</v>
      </c>
      <c r="E177" s="150"/>
      <c r="F177" s="150"/>
      <c r="G177" s="151"/>
      <c r="H177" s="43">
        <f>SUM(H173:H176)</f>
        <v>0</v>
      </c>
      <c r="I177" s="57"/>
      <c r="J177" s="43">
        <f>SUM(J173:J176)</f>
        <v>0</v>
      </c>
    </row>
    <row r="178" spans="2:12" ht="15.75" thickBot="1">
      <c r="B178" s="42"/>
      <c r="C178" s="30"/>
      <c r="D178" s="46" t="s">
        <v>0</v>
      </c>
      <c r="E178" s="45"/>
      <c r="F178" s="45"/>
      <c r="G178" s="45"/>
      <c r="H178" s="10">
        <f>H177*12</f>
        <v>0</v>
      </c>
      <c r="I178" s="44"/>
      <c r="J178" s="43">
        <f>J177*12</f>
        <v>0</v>
      </c>
    </row>
    <row r="179" spans="2:12">
      <c r="B179" s="42"/>
      <c r="C179" s="30"/>
    </row>
    <row r="180" spans="2:12" ht="31.5" customHeight="1">
      <c r="B180" s="42"/>
      <c r="C180" s="30"/>
      <c r="H180" s="126" t="s">
        <v>114</v>
      </c>
      <c r="I180" s="127"/>
      <c r="J180" s="127"/>
    </row>
    <row r="181" spans="2:12" ht="15" customHeight="1" thickBot="1">
      <c r="B181" s="128" t="s">
        <v>91</v>
      </c>
      <c r="C181" s="128"/>
      <c r="D181" s="128"/>
      <c r="E181" s="128"/>
      <c r="F181" s="128"/>
      <c r="G181" s="128"/>
      <c r="H181" s="128"/>
      <c r="I181" s="128"/>
      <c r="J181" s="128"/>
    </row>
    <row r="182" spans="2:12" ht="30.75" thickTop="1" thickBot="1">
      <c r="B182" s="122"/>
      <c r="C182" s="122"/>
      <c r="D182" s="122"/>
      <c r="E182" s="27"/>
      <c r="F182" s="26"/>
      <c r="G182" s="61" t="s">
        <v>10</v>
      </c>
      <c r="H182" s="38" t="s">
        <v>9</v>
      </c>
      <c r="I182" s="39" t="s">
        <v>8</v>
      </c>
      <c r="J182" s="38" t="s">
        <v>7</v>
      </c>
    </row>
    <row r="183" spans="2:12" ht="29.25" customHeight="1" thickTop="1">
      <c r="B183" s="136" t="s">
        <v>19</v>
      </c>
      <c r="C183" s="143" t="s">
        <v>18</v>
      </c>
      <c r="D183" s="41" t="s">
        <v>17</v>
      </c>
      <c r="E183" s="19" t="s">
        <v>2</v>
      </c>
      <c r="F183" s="18">
        <v>620</v>
      </c>
      <c r="G183" s="17"/>
      <c r="H183" s="16">
        <f>F183*G183</f>
        <v>0</v>
      </c>
      <c r="I183" s="32">
        <v>0.23</v>
      </c>
      <c r="J183" s="14">
        <f>ROUND(H183+(H183*I183),2)</f>
        <v>0</v>
      </c>
    </row>
    <row r="184" spans="2:12" ht="21.75" customHeight="1">
      <c r="B184" s="137"/>
      <c r="C184" s="134"/>
      <c r="D184" s="20" t="s">
        <v>4</v>
      </c>
      <c r="E184" s="36" t="s">
        <v>2</v>
      </c>
      <c r="F184" s="35">
        <v>1200</v>
      </c>
      <c r="G184" s="34"/>
      <c r="H184" s="16">
        <f>F184*G184</f>
        <v>0</v>
      </c>
      <c r="I184" s="32">
        <v>0.08</v>
      </c>
      <c r="J184" s="14">
        <f>ROUND(H184+(H184*I184),2)</f>
        <v>0</v>
      </c>
    </row>
    <row r="185" spans="2:12" ht="18" customHeight="1">
      <c r="B185" s="137"/>
      <c r="C185" s="135"/>
      <c r="D185" s="20" t="s">
        <v>3</v>
      </c>
      <c r="E185" s="36" t="s">
        <v>2</v>
      </c>
      <c r="F185" s="35">
        <v>100</v>
      </c>
      <c r="G185" s="34"/>
      <c r="H185" s="16">
        <f>F185*G185</f>
        <v>0</v>
      </c>
      <c r="I185" s="32">
        <v>0.08</v>
      </c>
      <c r="J185" s="14">
        <f>ROUND(H185+(H185*I185),2)</f>
        <v>0</v>
      </c>
      <c r="L185" s="13"/>
    </row>
    <row r="186" spans="2:12" ht="29.25" thickBot="1">
      <c r="B186" s="142"/>
      <c r="C186" s="101" t="s">
        <v>16</v>
      </c>
      <c r="D186" s="50" t="s">
        <v>15</v>
      </c>
      <c r="E186" s="67" t="s">
        <v>2</v>
      </c>
      <c r="F186" s="51">
        <v>312.5</v>
      </c>
      <c r="G186" s="70"/>
      <c r="H186" s="65">
        <f>F186*G186</f>
        <v>0</v>
      </c>
      <c r="I186" s="64">
        <v>0.23</v>
      </c>
      <c r="J186" s="14">
        <f>ROUND(H186+(H186*I186),2)</f>
        <v>0</v>
      </c>
    </row>
    <row r="187" spans="2:12" ht="15.75" thickBot="1">
      <c r="B187" s="31"/>
      <c r="C187" s="30"/>
      <c r="D187" s="152" t="s">
        <v>1</v>
      </c>
      <c r="E187" s="153"/>
      <c r="F187" s="153"/>
      <c r="G187" s="154"/>
      <c r="H187" s="10">
        <f>SUM(H183:H186)</f>
        <v>0</v>
      </c>
      <c r="I187" s="74"/>
      <c r="J187" s="10">
        <f>SUM(J183:J186)</f>
        <v>0</v>
      </c>
    </row>
    <row r="188" spans="2:12" ht="15.75" thickBot="1">
      <c r="B188" s="12"/>
      <c r="C188" s="11"/>
      <c r="D188" s="129" t="s">
        <v>0</v>
      </c>
      <c r="E188" s="130"/>
      <c r="F188" s="130"/>
      <c r="G188" s="131"/>
      <c r="H188" s="10">
        <f>H187*12</f>
        <v>0</v>
      </c>
      <c r="I188" s="9"/>
      <c r="J188" s="8">
        <f>J187*12</f>
        <v>0</v>
      </c>
    </row>
    <row r="189" spans="2:12" ht="19.5" customHeight="1">
      <c r="B189" s="12"/>
      <c r="C189" s="11"/>
      <c r="D189" s="29"/>
      <c r="E189" s="29"/>
      <c r="F189" s="29"/>
      <c r="G189" s="29"/>
      <c r="H189" s="29"/>
      <c r="I189" s="29"/>
      <c r="J189" s="28"/>
    </row>
    <row r="190" spans="2:12" ht="23.25" customHeight="1">
      <c r="B190" s="12"/>
      <c r="C190" s="11"/>
      <c r="D190" s="29"/>
      <c r="E190" s="29"/>
      <c r="F190" s="29"/>
      <c r="G190" s="29"/>
      <c r="H190" s="126" t="s">
        <v>115</v>
      </c>
      <c r="I190" s="127"/>
      <c r="J190" s="127"/>
    </row>
    <row r="191" spans="2:12" ht="15.75" thickBot="1">
      <c r="B191" s="128" t="s">
        <v>90</v>
      </c>
      <c r="C191" s="128"/>
      <c r="D191" s="128"/>
      <c r="E191" s="128"/>
      <c r="F191" s="128"/>
      <c r="G191" s="128"/>
      <c r="H191" s="128"/>
      <c r="I191" s="128"/>
      <c r="J191" s="128"/>
    </row>
    <row r="192" spans="2:12" ht="30.75" thickTop="1" thickBot="1">
      <c r="B192" s="122"/>
      <c r="C192" s="122"/>
      <c r="D192" s="122"/>
      <c r="E192" s="27"/>
      <c r="F192" s="26"/>
      <c r="G192" s="61" t="s">
        <v>10</v>
      </c>
      <c r="H192" s="38" t="s">
        <v>9</v>
      </c>
      <c r="I192" s="39" t="s">
        <v>8</v>
      </c>
      <c r="J192" s="38" t="s">
        <v>7</v>
      </c>
    </row>
    <row r="193" spans="2:12" ht="15.75" thickTop="1">
      <c r="B193" s="136" t="s">
        <v>14</v>
      </c>
      <c r="C193" s="143" t="s">
        <v>13</v>
      </c>
      <c r="D193" s="37" t="s">
        <v>12</v>
      </c>
      <c r="E193" s="19" t="s">
        <v>2</v>
      </c>
      <c r="F193" s="18">
        <v>336.9</v>
      </c>
      <c r="G193" s="17"/>
      <c r="H193" s="33">
        <f>F193*G193</f>
        <v>0</v>
      </c>
      <c r="I193" s="32">
        <v>0.23</v>
      </c>
      <c r="J193" s="14">
        <f>ROUND(H193+(H193*I193),2)</f>
        <v>0</v>
      </c>
    </row>
    <row r="194" spans="2:12" ht="15">
      <c r="B194" s="137"/>
      <c r="C194" s="134"/>
      <c r="D194" s="20" t="s">
        <v>4</v>
      </c>
      <c r="E194" s="36" t="s">
        <v>2</v>
      </c>
      <c r="F194" s="35">
        <v>657</v>
      </c>
      <c r="G194" s="34"/>
      <c r="H194" s="33">
        <f>F194*G194</f>
        <v>0</v>
      </c>
      <c r="I194" s="32">
        <v>0.08</v>
      </c>
      <c r="J194" s="14">
        <f>ROUND(H194+(H194*I194),2)</f>
        <v>0</v>
      </c>
      <c r="L194" s="13"/>
    </row>
    <row r="195" spans="2:12" ht="15">
      <c r="B195" s="137"/>
      <c r="C195" s="134"/>
      <c r="D195" s="20" t="s">
        <v>3</v>
      </c>
      <c r="E195" s="36" t="s">
        <v>2</v>
      </c>
      <c r="F195" s="35">
        <v>487</v>
      </c>
      <c r="G195" s="34"/>
      <c r="H195" s="33">
        <f>F195*G195</f>
        <v>0</v>
      </c>
      <c r="I195" s="32">
        <v>0.08</v>
      </c>
      <c r="J195" s="14">
        <f>ROUND(H195+(H195*I195),2)</f>
        <v>0</v>
      </c>
    </row>
    <row r="196" spans="2:12" ht="15.75" thickBot="1">
      <c r="B196" s="142"/>
      <c r="C196" s="135"/>
      <c r="D196" s="50" t="s">
        <v>11</v>
      </c>
      <c r="E196" s="67" t="s">
        <v>2</v>
      </c>
      <c r="F196" s="51">
        <v>220</v>
      </c>
      <c r="G196" s="70"/>
      <c r="H196" s="119">
        <f>F196*G196</f>
        <v>0</v>
      </c>
      <c r="I196" s="64">
        <v>0.08</v>
      </c>
      <c r="J196" s="105">
        <f>ROUND(H196+(H196*I196),2)</f>
        <v>0</v>
      </c>
    </row>
    <row r="197" spans="2:12" ht="15.75" thickBot="1">
      <c r="B197" s="31"/>
      <c r="C197" s="30"/>
      <c r="D197" s="152" t="s">
        <v>1</v>
      </c>
      <c r="E197" s="153"/>
      <c r="F197" s="153"/>
      <c r="G197" s="154"/>
      <c r="H197" s="10">
        <f>SUM(H193:H196)</f>
        <v>0</v>
      </c>
      <c r="I197" s="74"/>
      <c r="J197" s="10">
        <f>SUM(J193:J196)</f>
        <v>0</v>
      </c>
    </row>
    <row r="198" spans="2:12" ht="15.75" thickBot="1">
      <c r="B198" s="12"/>
      <c r="C198" s="11"/>
      <c r="D198" s="129" t="s">
        <v>0</v>
      </c>
      <c r="E198" s="130"/>
      <c r="F198" s="130"/>
      <c r="G198" s="131"/>
      <c r="H198" s="10">
        <f>H197*12</f>
        <v>0</v>
      </c>
      <c r="I198" s="9"/>
      <c r="J198" s="8">
        <f>J197*12</f>
        <v>0</v>
      </c>
    </row>
    <row r="199" spans="2:12" ht="15">
      <c r="B199" s="12"/>
      <c r="C199" s="11"/>
      <c r="D199" s="29"/>
      <c r="E199" s="29"/>
      <c r="F199" s="29"/>
      <c r="G199" s="29"/>
      <c r="H199" s="29"/>
      <c r="I199" s="29"/>
      <c r="J199" s="28"/>
    </row>
    <row r="200" spans="2:12" ht="34.5" customHeight="1">
      <c r="B200" s="12"/>
      <c r="C200" s="11"/>
      <c r="D200" s="29"/>
      <c r="E200" s="29"/>
      <c r="F200" s="29"/>
      <c r="G200" s="29"/>
      <c r="H200" s="126" t="s">
        <v>116</v>
      </c>
      <c r="I200" s="127"/>
      <c r="J200" s="127"/>
    </row>
    <row r="201" spans="2:12" ht="15" customHeight="1">
      <c r="B201" s="128" t="s">
        <v>89</v>
      </c>
      <c r="C201" s="128"/>
      <c r="D201" s="128"/>
      <c r="E201" s="128"/>
      <c r="F201" s="128"/>
      <c r="G201" s="128"/>
      <c r="H201" s="128"/>
      <c r="I201" s="128"/>
      <c r="J201" s="128"/>
    </row>
    <row r="202" spans="2:12" ht="30" thickBot="1">
      <c r="B202" s="122"/>
      <c r="C202" s="122"/>
      <c r="D202" s="122"/>
      <c r="E202" s="27"/>
      <c r="F202" s="26"/>
      <c r="G202" s="117" t="s">
        <v>10</v>
      </c>
      <c r="H202" s="118" t="s">
        <v>9</v>
      </c>
      <c r="I202" s="118" t="s">
        <v>8</v>
      </c>
      <c r="J202" s="118" t="s">
        <v>7</v>
      </c>
    </row>
    <row r="203" spans="2:12" ht="39" thickTop="1">
      <c r="B203" s="141" t="s">
        <v>6</v>
      </c>
      <c r="C203" s="143" t="s">
        <v>5</v>
      </c>
      <c r="D203" s="25" t="s">
        <v>98</v>
      </c>
      <c r="E203" s="24" t="s">
        <v>2</v>
      </c>
      <c r="F203" s="124">
        <v>6927.68</v>
      </c>
      <c r="G203" s="23"/>
      <c r="H203" s="22">
        <f>F203*G203</f>
        <v>0</v>
      </c>
      <c r="I203" s="21">
        <v>0.23</v>
      </c>
      <c r="J203" s="14">
        <f>ROUND(H203+(H203*I203),2)</f>
        <v>0</v>
      </c>
    </row>
    <row r="204" spans="2:12">
      <c r="B204" s="137"/>
      <c r="C204" s="134"/>
      <c r="D204" s="20" t="s">
        <v>4</v>
      </c>
      <c r="E204" s="19" t="s">
        <v>2</v>
      </c>
      <c r="F204" s="18">
        <v>11632</v>
      </c>
      <c r="G204" s="17"/>
      <c r="H204" s="16">
        <f>F204*G204</f>
        <v>0</v>
      </c>
      <c r="I204" s="15">
        <v>0.08</v>
      </c>
      <c r="J204" s="14">
        <f>ROUND(H204+(H204*I204),2)</f>
        <v>0</v>
      </c>
    </row>
    <row r="205" spans="2:12" ht="15" thickBot="1">
      <c r="B205" s="142"/>
      <c r="C205" s="135"/>
      <c r="D205" s="50" t="s">
        <v>3</v>
      </c>
      <c r="E205" s="78" t="s">
        <v>2</v>
      </c>
      <c r="F205" s="120">
        <v>11600</v>
      </c>
      <c r="G205" s="77"/>
      <c r="H205" s="65">
        <f>F205*G205</f>
        <v>0</v>
      </c>
      <c r="I205" s="76">
        <v>0.08</v>
      </c>
      <c r="J205" s="105">
        <f>ROUND(H205+(H205*I205),2)</f>
        <v>0</v>
      </c>
    </row>
    <row r="206" spans="2:12" ht="15.75" thickBot="1">
      <c r="B206" s="12"/>
      <c r="C206" s="11"/>
      <c r="D206" s="152" t="s">
        <v>1</v>
      </c>
      <c r="E206" s="153"/>
      <c r="F206" s="153"/>
      <c r="G206" s="154"/>
      <c r="H206" s="10">
        <f>SUM(H203:H205)</f>
        <v>0</v>
      </c>
      <c r="I206" s="74"/>
      <c r="J206" s="10">
        <f>SUM(J203:J205)</f>
        <v>0</v>
      </c>
      <c r="L206" s="13"/>
    </row>
    <row r="207" spans="2:12" ht="15.75" thickBot="1">
      <c r="B207" s="12"/>
      <c r="C207" s="11"/>
      <c r="D207" s="129" t="s">
        <v>0</v>
      </c>
      <c r="E207" s="130"/>
      <c r="F207" s="130"/>
      <c r="G207" s="131"/>
      <c r="H207" s="10">
        <f>H206*12</f>
        <v>0</v>
      </c>
      <c r="I207" s="9"/>
      <c r="J207" s="8">
        <f>J206*12</f>
        <v>0</v>
      </c>
    </row>
    <row r="209" spans="8:12" ht="15.75" customHeight="1">
      <c r="H209" s="107"/>
      <c r="I209" s="108"/>
      <c r="L209" s="7"/>
    </row>
    <row r="212" spans="8:12">
      <c r="H212" s="106"/>
      <c r="I212" s="106"/>
    </row>
  </sheetData>
  <mergeCells count="111">
    <mergeCell ref="C135:C137"/>
    <mergeCell ref="D138:G138"/>
    <mergeCell ref="D126:G126"/>
    <mergeCell ref="C4:C6"/>
    <mergeCell ref="C39:C41"/>
    <mergeCell ref="C91:C93"/>
    <mergeCell ref="C55:C57"/>
    <mergeCell ref="C102:C104"/>
    <mergeCell ref="C11:C12"/>
    <mergeCell ref="C70:C72"/>
    <mergeCell ref="C28:G28"/>
    <mergeCell ref="D50:G50"/>
    <mergeCell ref="D62:G62"/>
    <mergeCell ref="D49:G49"/>
    <mergeCell ref="C67:C69"/>
    <mergeCell ref="C36:C38"/>
    <mergeCell ref="D17:G17"/>
    <mergeCell ref="C43:C45"/>
    <mergeCell ref="B89:J89"/>
    <mergeCell ref="C97:C99"/>
    <mergeCell ref="B82:J82"/>
    <mergeCell ref="D31:G31"/>
    <mergeCell ref="D79:G79"/>
    <mergeCell ref="C73:C75"/>
    <mergeCell ref="C94:C96"/>
    <mergeCell ref="D85:G85"/>
    <mergeCell ref="D78:G78"/>
    <mergeCell ref="D207:G207"/>
    <mergeCell ref="D197:G197"/>
    <mergeCell ref="B203:B205"/>
    <mergeCell ref="C203:C205"/>
    <mergeCell ref="D206:G206"/>
    <mergeCell ref="B181:J181"/>
    <mergeCell ref="B191:J191"/>
    <mergeCell ref="B201:J201"/>
    <mergeCell ref="H1:J1"/>
    <mergeCell ref="B2:J2"/>
    <mergeCell ref="D110:G110"/>
    <mergeCell ref="D30:G30"/>
    <mergeCell ref="D16:G16"/>
    <mergeCell ref="C22:C24"/>
    <mergeCell ref="D61:G61"/>
    <mergeCell ref="B4:B15"/>
    <mergeCell ref="C13:C14"/>
    <mergeCell ref="C46:C48"/>
    <mergeCell ref="B36:B48"/>
    <mergeCell ref="C76:C77"/>
    <mergeCell ref="B55:B60"/>
    <mergeCell ref="C100:C101"/>
    <mergeCell ref="B22:B29"/>
    <mergeCell ref="C8:C9"/>
    <mergeCell ref="H190:J190"/>
    <mergeCell ref="H200:J200"/>
    <mergeCell ref="C193:C196"/>
    <mergeCell ref="B183:B186"/>
    <mergeCell ref="C183:C185"/>
    <mergeCell ref="D168:G168"/>
    <mergeCell ref="D188:G188"/>
    <mergeCell ref="B159:B166"/>
    <mergeCell ref="C162:C164"/>
    <mergeCell ref="B173:B176"/>
    <mergeCell ref="C173:C175"/>
    <mergeCell ref="C165:C166"/>
    <mergeCell ref="C159:C161"/>
    <mergeCell ref="D177:G177"/>
    <mergeCell ref="B171:J171"/>
    <mergeCell ref="H170:J170"/>
    <mergeCell ref="D187:G187"/>
    <mergeCell ref="B193:B196"/>
    <mergeCell ref="D198:G198"/>
    <mergeCell ref="D167:G167"/>
    <mergeCell ref="B132:B137"/>
    <mergeCell ref="B67:B77"/>
    <mergeCell ref="B91:B109"/>
    <mergeCell ref="B116:B125"/>
    <mergeCell ref="C132:C134"/>
    <mergeCell ref="C105:C107"/>
    <mergeCell ref="C108:C109"/>
    <mergeCell ref="C120:C122"/>
    <mergeCell ref="H180:J180"/>
    <mergeCell ref="B142:J142"/>
    <mergeCell ref="B157:J157"/>
    <mergeCell ref="H113:J113"/>
    <mergeCell ref="H129:J129"/>
    <mergeCell ref="H141:J141"/>
    <mergeCell ref="H156:J156"/>
    <mergeCell ref="B144:B152"/>
    <mergeCell ref="C144:C146"/>
    <mergeCell ref="C147:C149"/>
    <mergeCell ref="D153:G153"/>
    <mergeCell ref="D154:G154"/>
    <mergeCell ref="C150:C152"/>
    <mergeCell ref="C117:C119"/>
    <mergeCell ref="D127:G127"/>
    <mergeCell ref="D139:G139"/>
    <mergeCell ref="H88:J88"/>
    <mergeCell ref="B114:J114"/>
    <mergeCell ref="B130:J130"/>
    <mergeCell ref="D111:G111"/>
    <mergeCell ref="H64:J64"/>
    <mergeCell ref="B65:J65"/>
    <mergeCell ref="H19:J19"/>
    <mergeCell ref="B20:J20"/>
    <mergeCell ref="H33:J33"/>
    <mergeCell ref="B34:J34"/>
    <mergeCell ref="H52:J52"/>
    <mergeCell ref="B53:J53"/>
    <mergeCell ref="H81:J81"/>
    <mergeCell ref="C25:C27"/>
    <mergeCell ref="D86:G86"/>
    <mergeCell ref="C123:C125"/>
  </mergeCells>
  <printOptions horizontalCentered="1" verticalCentered="1"/>
  <pageMargins left="0" right="0" top="0.78740157480314965" bottom="0.78740157480314965" header="0.19685039370078741" footer="0.31496062992125984"/>
  <pageSetup paperSize="9" scale="58" orientation="landscape" r:id="rId1"/>
  <headerFooter alignWithMargins="0">
    <oddFooter>Strona &amp;P z &amp;N</oddFooter>
  </headerFooter>
  <rowBreaks count="10" manualBreakCount="10">
    <brk id="18" max="9" man="1"/>
    <brk id="32" max="9" man="1"/>
    <brk id="51" max="9" man="1"/>
    <brk id="63" max="9" man="1"/>
    <brk id="80" max="9" man="1"/>
    <brk id="112" max="9" man="1"/>
    <brk id="128" max="9" man="1"/>
    <brk id="140" max="9" man="1"/>
    <brk id="155" max="9" man="1"/>
    <brk id="1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A50621</dc:creator>
  <cp:lastModifiedBy>A51366</cp:lastModifiedBy>
  <cp:lastPrinted>2022-04-11T08:10:03Z</cp:lastPrinted>
  <dcterms:created xsi:type="dcterms:W3CDTF">2022-02-15T07:57:45Z</dcterms:created>
  <dcterms:modified xsi:type="dcterms:W3CDTF">2023-03-07T10:52:04Z</dcterms:modified>
</cp:coreProperties>
</file>