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01\Desktop\POSTĘPOWANIA\2022\Z MONIKĄ\PZP\DOSTAWA SZYN\PYTANIA\"/>
    </mc:Choice>
  </mc:AlternateContent>
  <bookViews>
    <workbookView xWindow="570" yWindow="750" windowWidth="20610" windowHeight="8145" activeTab="1"/>
  </bookViews>
  <sheets>
    <sheet name="Arkusz1" sheetId="1" r:id="rId1"/>
    <sheet name="podział na zadania" sheetId="2" r:id="rId2"/>
    <sheet name="Arkusz3" sheetId="3" r:id="rId3"/>
  </sheets>
  <definedNames>
    <definedName name="_xlnm.Print_Area" localSheetId="1">'podział na zadania'!$A$1:$J$26</definedName>
  </definedNames>
  <calcPr calcId="162913"/>
</workbook>
</file>

<file path=xl/calcChain.xml><?xml version="1.0" encoding="utf-8"?>
<calcChain xmlns="http://schemas.openxmlformats.org/spreadsheetml/2006/main">
  <c r="F21" i="1" l="1"/>
  <c r="J21" i="1" s="1"/>
  <c r="F16" i="1" l="1"/>
  <c r="J16" i="1" s="1"/>
  <c r="F6" i="1" l="1"/>
  <c r="F7" i="1"/>
  <c r="F8" i="1"/>
  <c r="F9" i="1"/>
  <c r="F10" i="1"/>
  <c r="F5" i="1"/>
  <c r="I6" i="1"/>
  <c r="J6" i="1" s="1"/>
  <c r="I7" i="1"/>
  <c r="J7" i="1" s="1"/>
  <c r="I8" i="1"/>
  <c r="I9" i="1"/>
  <c r="J9" i="1" s="1"/>
  <c r="I10" i="1"/>
  <c r="J10" i="1" s="1"/>
  <c r="I5" i="1"/>
  <c r="J5" i="1" s="1"/>
  <c r="J8" i="1" l="1"/>
  <c r="J11" i="1"/>
  <c r="J24" i="1" s="1"/>
</calcChain>
</file>

<file path=xl/sharedStrings.xml><?xml version="1.0" encoding="utf-8"?>
<sst xmlns="http://schemas.openxmlformats.org/spreadsheetml/2006/main" count="118" uniqueCount="51">
  <si>
    <t>Nr Poz</t>
  </si>
  <si>
    <t>Nazwa</t>
  </si>
  <si>
    <t>Jm</t>
  </si>
  <si>
    <t>2032B</t>
  </si>
  <si>
    <t>2034B</t>
  </si>
  <si>
    <t>011-0001-0013-0</t>
  </si>
  <si>
    <t>SZYNA KOLEJOWA S-49</t>
  </si>
  <si>
    <t>mb</t>
  </si>
  <si>
    <t>011-0001-0018-0</t>
  </si>
  <si>
    <t>SZYNA 60R2 GAT.R260</t>
  </si>
  <si>
    <t>011-0001-0025-0</t>
  </si>
  <si>
    <t>SZYNA 60R2 MAT. R290 GHT-CL</t>
  </si>
  <si>
    <t>011-0001-0028-0</t>
  </si>
  <si>
    <t>SZYNA 73C1 MAT. R290 GHT-CL</t>
  </si>
  <si>
    <t>011-0001-0040-0</t>
  </si>
  <si>
    <t>SZYNA LK-1 GAT.R260</t>
  </si>
  <si>
    <t>kg</t>
  </si>
  <si>
    <t>011-0001-0041-0</t>
  </si>
  <si>
    <t>SZYNA TRAMWAJOWA ROWKOWA 59R2</t>
  </si>
  <si>
    <t>Plan 2022</t>
  </si>
  <si>
    <t>Cena</t>
  </si>
  <si>
    <t>Cena szacunkowa</t>
  </si>
  <si>
    <t>Wartość</t>
  </si>
  <si>
    <t>Lp</t>
  </si>
  <si>
    <t>Załącznik nr 3 do postepowania………………</t>
  </si>
  <si>
    <t>KĘS PŁASKI WYM.80X150X3000  GAT.55</t>
  </si>
  <si>
    <t>011-0001-0001-0</t>
  </si>
  <si>
    <t>szt</t>
  </si>
  <si>
    <t>011-0001-0083-0</t>
  </si>
  <si>
    <t>PROFIL ROWKOWY DO SZYN S-49/ST60-2 TYSSEN KRUPP</t>
  </si>
  <si>
    <t>Wartość postepowania:</t>
  </si>
  <si>
    <t>PN-EN 13674-1:2011</t>
  </si>
  <si>
    <t>Zadanie 1</t>
  </si>
  <si>
    <t>Zadanie 2</t>
  </si>
  <si>
    <t>Zadanie 3</t>
  </si>
  <si>
    <t>SZYNA 59R2 R290 GHT-CL</t>
  </si>
  <si>
    <t>EN 14811:2010</t>
  </si>
  <si>
    <t>AT/09-2011-0116-01</t>
  </si>
  <si>
    <t>Nr  indeksu mat. MPK - Łódź Spółka z o.o.</t>
  </si>
  <si>
    <t>Asortyment</t>
  </si>
  <si>
    <t>Liczba</t>
  </si>
  <si>
    <t>Norma</t>
  </si>
  <si>
    <t>Cena jednostkowa netto (PLN)</t>
  </si>
  <si>
    <t>Wartość netto (PLN)</t>
  </si>
  <si>
    <t>Podatek VAT %</t>
  </si>
  <si>
    <t>Wartość brutto (PLN)</t>
  </si>
  <si>
    <t>Załącznik nr 3 do SWZ</t>
  </si>
  <si>
    <t>FORMULARZ OPISOWO - CENOWY</t>
  </si>
  <si>
    <t>"Dostawa szyn", nr sprawy: WZ-091-1/22</t>
  </si>
  <si>
    <t>RAZEM:</t>
  </si>
  <si>
    <t>SZYNA KOLEJOWA 49E1 GAT. R260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</si>
</sst>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5" fillId="0" borderId="0" xfId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44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XFD1048576"/>
    </sheetView>
  </sheetViews>
  <sheetFormatPr defaultColWidth="8.85546875" defaultRowHeight="15" x14ac:dyDescent="0.25"/>
  <cols>
    <col min="1" max="1" width="2.7109375" style="1" bestFit="1" customWidth="1"/>
    <col min="2" max="2" width="15.140625" style="1" bestFit="1" customWidth="1"/>
    <col min="3" max="3" width="34.7109375" style="2" customWidth="1"/>
    <col min="4" max="4" width="9.5703125" style="1" customWidth="1"/>
    <col min="5" max="6" width="11.28515625" style="3" customWidth="1"/>
    <col min="7" max="8" width="0" style="4" hidden="1" customWidth="1"/>
    <col min="9" max="9" width="8.85546875" style="4"/>
    <col min="10" max="10" width="14.42578125" style="1" bestFit="1" customWidth="1"/>
    <col min="11" max="16384" width="8.85546875" style="1"/>
  </cols>
  <sheetData>
    <row r="1" spans="1:10" x14ac:dyDescent="0.25">
      <c r="D1" s="1" t="s">
        <v>24</v>
      </c>
    </row>
    <row r="3" spans="1:10" thickBot="1" x14ac:dyDescent="0.35"/>
    <row r="4" spans="1:10" s="19" customFormat="1" ht="24.75" thickBot="1" x14ac:dyDescent="0.3">
      <c r="A4" s="16" t="s">
        <v>23</v>
      </c>
      <c r="B4" s="16" t="s">
        <v>0</v>
      </c>
      <c r="C4" s="16" t="s">
        <v>1</v>
      </c>
      <c r="D4" s="16" t="s">
        <v>2</v>
      </c>
      <c r="E4" s="17" t="s">
        <v>20</v>
      </c>
      <c r="F4" s="17" t="s">
        <v>21</v>
      </c>
      <c r="G4" s="18" t="s">
        <v>3</v>
      </c>
      <c r="H4" s="18" t="s">
        <v>4</v>
      </c>
      <c r="I4" s="18" t="s">
        <v>19</v>
      </c>
      <c r="J4" s="16" t="s">
        <v>22</v>
      </c>
    </row>
    <row r="5" spans="1:10" ht="14.45" x14ac:dyDescent="0.3">
      <c r="A5" s="6">
        <v>1</v>
      </c>
      <c r="B5" s="6" t="s">
        <v>5</v>
      </c>
      <c r="C5" s="7" t="s">
        <v>6</v>
      </c>
      <c r="D5" s="6" t="s">
        <v>7</v>
      </c>
      <c r="E5" s="8">
        <v>165.85</v>
      </c>
      <c r="F5" s="8">
        <f>ROUND(E5*1.3,2)</f>
        <v>215.61</v>
      </c>
      <c r="G5" s="9">
        <v>630</v>
      </c>
      <c r="H5" s="9"/>
      <c r="I5" s="9">
        <f>H5+G5</f>
        <v>630</v>
      </c>
      <c r="J5" s="10">
        <f>I5*F5</f>
        <v>135834.30000000002</v>
      </c>
    </row>
    <row r="6" spans="1:10" ht="14.45" x14ac:dyDescent="0.3">
      <c r="A6" s="11">
        <v>2</v>
      </c>
      <c r="B6" s="11" t="s">
        <v>8</v>
      </c>
      <c r="C6" s="12" t="s">
        <v>9</v>
      </c>
      <c r="D6" s="11" t="s">
        <v>7</v>
      </c>
      <c r="E6" s="13">
        <v>223.46</v>
      </c>
      <c r="F6" s="13">
        <f t="shared" ref="F6:F10" si="0">ROUND(E6*1.3,2)</f>
        <v>290.5</v>
      </c>
      <c r="G6" s="14">
        <v>2448</v>
      </c>
      <c r="H6" s="14">
        <v>432</v>
      </c>
      <c r="I6" s="14">
        <f t="shared" ref="I6:I10" si="1">H6+G6</f>
        <v>2880</v>
      </c>
      <c r="J6" s="15">
        <f t="shared" ref="J6:J10" si="2">I6*F6</f>
        <v>836640</v>
      </c>
    </row>
    <row r="7" spans="1:10" ht="14.45" x14ac:dyDescent="0.3">
      <c r="A7" s="11">
        <v>3</v>
      </c>
      <c r="B7" s="11" t="s">
        <v>10</v>
      </c>
      <c r="C7" s="12" t="s">
        <v>11</v>
      </c>
      <c r="D7" s="11" t="s">
        <v>7</v>
      </c>
      <c r="E7" s="13">
        <v>366.87</v>
      </c>
      <c r="F7" s="13">
        <f t="shared" si="0"/>
        <v>476.93</v>
      </c>
      <c r="G7" s="14"/>
      <c r="H7" s="14">
        <v>432</v>
      </c>
      <c r="I7" s="14">
        <f t="shared" si="1"/>
        <v>432</v>
      </c>
      <c r="J7" s="15">
        <f t="shared" si="2"/>
        <v>206033.76</v>
      </c>
    </row>
    <row r="8" spans="1:10" ht="14.45" x14ac:dyDescent="0.3">
      <c r="A8" s="11">
        <v>4</v>
      </c>
      <c r="B8" s="11" t="s">
        <v>12</v>
      </c>
      <c r="C8" s="12" t="s">
        <v>13</v>
      </c>
      <c r="D8" s="11" t="s">
        <v>7</v>
      </c>
      <c r="E8" s="13">
        <v>675.59</v>
      </c>
      <c r="F8" s="13">
        <f t="shared" si="0"/>
        <v>878.27</v>
      </c>
      <c r="G8" s="14"/>
      <c r="H8" s="14">
        <v>360</v>
      </c>
      <c r="I8" s="14">
        <f t="shared" si="1"/>
        <v>360</v>
      </c>
      <c r="J8" s="15">
        <f t="shared" si="2"/>
        <v>316177.2</v>
      </c>
    </row>
    <row r="9" spans="1:10" ht="14.45" x14ac:dyDescent="0.3">
      <c r="A9" s="11">
        <v>5</v>
      </c>
      <c r="B9" s="11" t="s">
        <v>14</v>
      </c>
      <c r="C9" s="12" t="s">
        <v>15</v>
      </c>
      <c r="D9" s="11" t="s">
        <v>16</v>
      </c>
      <c r="E9" s="13">
        <v>4.59</v>
      </c>
      <c r="F9" s="13">
        <f t="shared" si="0"/>
        <v>5.97</v>
      </c>
      <c r="G9" s="14">
        <v>10382.4</v>
      </c>
      <c r="H9" s="14">
        <v>24917.759999999998</v>
      </c>
      <c r="I9" s="14">
        <f t="shared" si="1"/>
        <v>35300.159999999996</v>
      </c>
      <c r="J9" s="15">
        <f t="shared" si="2"/>
        <v>210741.95519999997</v>
      </c>
    </row>
    <row r="10" spans="1:10" ht="14.45" x14ac:dyDescent="0.3">
      <c r="A10" s="11">
        <v>6</v>
      </c>
      <c r="B10" s="11" t="s">
        <v>17</v>
      </c>
      <c r="C10" s="12" t="s">
        <v>18</v>
      </c>
      <c r="D10" s="11" t="s">
        <v>7</v>
      </c>
      <c r="E10" s="13">
        <v>366.28</v>
      </c>
      <c r="F10" s="13">
        <f t="shared" si="0"/>
        <v>476.16</v>
      </c>
      <c r="G10" s="14">
        <v>1530</v>
      </c>
      <c r="H10" s="14"/>
      <c r="I10" s="14">
        <f t="shared" si="1"/>
        <v>1530</v>
      </c>
      <c r="J10" s="15">
        <f t="shared" si="2"/>
        <v>728524.80000000005</v>
      </c>
    </row>
    <row r="11" spans="1:10" ht="14.45" x14ac:dyDescent="0.3">
      <c r="J11" s="5">
        <f>SUM(J5:J10)</f>
        <v>2433952.0152000003</v>
      </c>
    </row>
    <row r="12" spans="1:10" ht="14.45" x14ac:dyDescent="0.3">
      <c r="J12" s="5"/>
    </row>
    <row r="13" spans="1:10" ht="14.45" x14ac:dyDescent="0.3">
      <c r="J13" s="5"/>
    </row>
    <row r="14" spans="1:10" thickBot="1" x14ac:dyDescent="0.35">
      <c r="J14" s="5"/>
    </row>
    <row r="15" spans="1:10" s="19" customFormat="1" ht="24.75" thickBot="1" x14ac:dyDescent="0.3">
      <c r="A15" s="16" t="s">
        <v>23</v>
      </c>
      <c r="B15" s="16" t="s">
        <v>0</v>
      </c>
      <c r="C15" s="16" t="s">
        <v>1</v>
      </c>
      <c r="D15" s="16" t="s">
        <v>2</v>
      </c>
      <c r="E15" s="17" t="s">
        <v>20</v>
      </c>
      <c r="F15" s="17" t="s">
        <v>21</v>
      </c>
      <c r="G15" s="18" t="s">
        <v>3</v>
      </c>
      <c r="H15" s="18" t="s">
        <v>4</v>
      </c>
      <c r="I15" s="18" t="s">
        <v>19</v>
      </c>
      <c r="J15" s="16" t="s">
        <v>22</v>
      </c>
    </row>
    <row r="16" spans="1:10" ht="30" x14ac:dyDescent="0.25">
      <c r="A16" s="6">
        <v>1</v>
      </c>
      <c r="B16" s="6" t="s">
        <v>26</v>
      </c>
      <c r="C16" s="7" t="s">
        <v>25</v>
      </c>
      <c r="D16" s="6" t="s">
        <v>27</v>
      </c>
      <c r="E16" s="8">
        <v>1769</v>
      </c>
      <c r="F16" s="8">
        <f>ROUND(E16*1.4,2)</f>
        <v>2476.6</v>
      </c>
      <c r="G16" s="9"/>
      <c r="H16" s="9"/>
      <c r="I16" s="9">
        <v>16</v>
      </c>
      <c r="J16" s="10">
        <f t="shared" ref="J16" si="3">I16*F16</f>
        <v>39625.599999999999</v>
      </c>
    </row>
    <row r="19" spans="1:10" thickBot="1" x14ac:dyDescent="0.35"/>
    <row r="20" spans="1:10" s="19" customFormat="1" ht="24.75" thickBot="1" x14ac:dyDescent="0.3">
      <c r="A20" s="16" t="s">
        <v>23</v>
      </c>
      <c r="B20" s="16" t="s">
        <v>0</v>
      </c>
      <c r="C20" s="16" t="s">
        <v>1</v>
      </c>
      <c r="D20" s="16" t="s">
        <v>2</v>
      </c>
      <c r="E20" s="17" t="s">
        <v>20</v>
      </c>
      <c r="F20" s="17" t="s">
        <v>21</v>
      </c>
      <c r="G20" s="18" t="s">
        <v>3</v>
      </c>
      <c r="H20" s="18" t="s">
        <v>4</v>
      </c>
      <c r="I20" s="18" t="s">
        <v>19</v>
      </c>
      <c r="J20" s="16" t="s">
        <v>22</v>
      </c>
    </row>
    <row r="21" spans="1:10" ht="28.9" x14ac:dyDescent="0.3">
      <c r="A21" s="6"/>
      <c r="B21" s="6" t="s">
        <v>28</v>
      </c>
      <c r="C21" s="7" t="s">
        <v>29</v>
      </c>
      <c r="D21" s="6" t="s">
        <v>7</v>
      </c>
      <c r="E21" s="8">
        <v>269.5</v>
      </c>
      <c r="F21" s="8">
        <f>ROUND(E21*1.5,2)</f>
        <v>404.25</v>
      </c>
      <c r="G21" s="9"/>
      <c r="H21" s="9"/>
      <c r="I21" s="9">
        <v>20</v>
      </c>
      <c r="J21" s="10">
        <f>I21*F21</f>
        <v>8085</v>
      </c>
    </row>
    <row r="24" spans="1:10" x14ac:dyDescent="0.25">
      <c r="B24" s="1" t="s">
        <v>30</v>
      </c>
      <c r="J24" s="5">
        <f>J21+J16+J11</f>
        <v>2481662.6152000003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60" zoomScaleNormal="100" workbookViewId="0">
      <selection activeCell="I21" sqref="I21"/>
    </sheetView>
  </sheetViews>
  <sheetFormatPr defaultColWidth="8.85546875" defaultRowHeight="15" x14ac:dyDescent="0.25"/>
  <cols>
    <col min="1" max="1" width="2.7109375" style="1" bestFit="1" customWidth="1"/>
    <col min="2" max="2" width="19.42578125" style="1" customWidth="1"/>
    <col min="3" max="3" width="29.7109375" style="2" customWidth="1"/>
    <col min="4" max="4" width="9.5703125" style="1" customWidth="1"/>
    <col min="5" max="5" width="11.28515625" style="3" customWidth="1"/>
    <col min="6" max="6" width="20.42578125" style="3" customWidth="1"/>
    <col min="7" max="7" width="14.28515625" style="4" customWidth="1"/>
    <col min="8" max="8" width="11.42578125" style="4" customWidth="1"/>
    <col min="9" max="9" width="7.42578125" style="4" customWidth="1"/>
    <col min="10" max="10" width="14.42578125" style="1" bestFit="1" customWidth="1"/>
    <col min="11" max="11" width="23.85546875" style="20" customWidth="1"/>
    <col min="12" max="16384" width="8.85546875" style="1"/>
  </cols>
  <sheetData>
    <row r="1" spans="1:11" ht="16.5" x14ac:dyDescent="0.25">
      <c r="A1" s="31"/>
      <c r="B1" s="31"/>
      <c r="E1" s="33"/>
      <c r="F1" s="33"/>
      <c r="G1" s="31" t="s">
        <v>46</v>
      </c>
      <c r="H1" s="34"/>
      <c r="I1" s="34"/>
      <c r="J1" s="31"/>
      <c r="K1" s="31"/>
    </row>
    <row r="2" spans="1:11" ht="16.5" x14ac:dyDescent="0.25">
      <c r="A2" s="31"/>
      <c r="B2" s="74" t="s">
        <v>47</v>
      </c>
      <c r="C2" s="74"/>
      <c r="D2" s="74"/>
      <c r="E2" s="33"/>
      <c r="F2" s="33"/>
      <c r="G2" s="34"/>
      <c r="H2" s="34"/>
      <c r="I2" s="34"/>
      <c r="J2" s="31"/>
      <c r="K2" s="31"/>
    </row>
    <row r="3" spans="1:11" ht="16.5" x14ac:dyDescent="0.25">
      <c r="A3" s="31"/>
      <c r="B3" s="73" t="s">
        <v>48</v>
      </c>
      <c r="C3" s="73"/>
      <c r="D3" s="73"/>
      <c r="E3" s="33"/>
      <c r="F3" s="33"/>
      <c r="G3" s="34"/>
      <c r="H3" s="34"/>
      <c r="I3" s="34"/>
      <c r="J3" s="31"/>
      <c r="K3" s="31"/>
    </row>
    <row r="4" spans="1:11" ht="16.5" x14ac:dyDescent="0.25">
      <c r="A4" s="31"/>
      <c r="B4" s="31"/>
      <c r="C4" s="32"/>
      <c r="D4" s="31"/>
      <c r="E4" s="33"/>
      <c r="F4" s="33"/>
      <c r="G4" s="34"/>
      <c r="H4" s="34"/>
      <c r="I4" s="34"/>
      <c r="J4" s="31"/>
      <c r="K4" s="31"/>
    </row>
    <row r="5" spans="1:11" ht="17.25" thickBot="1" x14ac:dyDescent="0.3">
      <c r="A5" s="31"/>
      <c r="B5" s="31" t="s">
        <v>32</v>
      </c>
      <c r="C5" s="32"/>
      <c r="D5" s="31"/>
      <c r="E5" s="33"/>
      <c r="F5" s="33"/>
      <c r="G5" s="34"/>
      <c r="H5" s="34"/>
      <c r="I5" s="34"/>
      <c r="J5" s="31"/>
      <c r="K5" s="31"/>
    </row>
    <row r="6" spans="1:11" s="19" customFormat="1" ht="27.75" thickBot="1" x14ac:dyDescent="0.3">
      <c r="A6" s="35" t="s">
        <v>23</v>
      </c>
      <c r="B6" s="35" t="s">
        <v>38</v>
      </c>
      <c r="C6" s="35" t="s">
        <v>39</v>
      </c>
      <c r="D6" s="35" t="s">
        <v>2</v>
      </c>
      <c r="E6" s="36" t="s">
        <v>40</v>
      </c>
      <c r="F6" s="36" t="s">
        <v>41</v>
      </c>
      <c r="G6" s="37" t="s">
        <v>42</v>
      </c>
      <c r="H6" s="37" t="s">
        <v>43</v>
      </c>
      <c r="I6" s="37" t="s">
        <v>44</v>
      </c>
      <c r="J6" s="35" t="s">
        <v>45</v>
      </c>
      <c r="K6" s="51"/>
    </row>
    <row r="7" spans="1:11" s="19" customFormat="1" ht="13.5" x14ac:dyDescent="0.25">
      <c r="A7" s="65">
        <v>1</v>
      </c>
      <c r="B7" s="65">
        <v>2</v>
      </c>
      <c r="C7" s="65">
        <v>3</v>
      </c>
      <c r="D7" s="65">
        <v>4</v>
      </c>
      <c r="E7" s="66">
        <v>5</v>
      </c>
      <c r="F7" s="66">
        <v>6</v>
      </c>
      <c r="G7" s="67">
        <v>7</v>
      </c>
      <c r="H7" s="67">
        <v>8</v>
      </c>
      <c r="I7" s="67">
        <v>9</v>
      </c>
      <c r="J7" s="65">
        <v>10</v>
      </c>
      <c r="K7" s="51"/>
    </row>
    <row r="8" spans="1:11" ht="33" x14ac:dyDescent="0.25">
      <c r="A8" s="38">
        <v>1</v>
      </c>
      <c r="B8" s="38" t="s">
        <v>5</v>
      </c>
      <c r="C8" s="39" t="s">
        <v>50</v>
      </c>
      <c r="D8" s="38" t="s">
        <v>7</v>
      </c>
      <c r="E8" s="59">
        <v>630</v>
      </c>
      <c r="F8" s="38" t="s">
        <v>31</v>
      </c>
      <c r="G8" s="40"/>
      <c r="H8" s="40"/>
      <c r="I8" s="40"/>
      <c r="J8" s="40"/>
      <c r="K8" s="31"/>
    </row>
    <row r="9" spans="1:11" ht="17.25" thickBot="1" x14ac:dyDescent="0.3">
      <c r="A9" s="52">
        <v>2</v>
      </c>
      <c r="B9" s="52" t="s">
        <v>8</v>
      </c>
      <c r="C9" s="56" t="s">
        <v>9</v>
      </c>
      <c r="D9" s="52" t="s">
        <v>7</v>
      </c>
      <c r="E9" s="60">
        <v>2880</v>
      </c>
      <c r="F9" s="52" t="s">
        <v>36</v>
      </c>
      <c r="G9" s="54"/>
      <c r="H9" s="54"/>
      <c r="I9" s="54"/>
      <c r="J9" s="54"/>
      <c r="K9" s="31"/>
    </row>
    <row r="10" spans="1:11" ht="17.25" thickBot="1" x14ac:dyDescent="0.3">
      <c r="A10" s="70" t="s">
        <v>49</v>
      </c>
      <c r="B10" s="71"/>
      <c r="C10" s="71"/>
      <c r="D10" s="71"/>
      <c r="E10" s="71"/>
      <c r="F10" s="71"/>
      <c r="G10" s="72"/>
      <c r="H10" s="57"/>
      <c r="I10" s="58"/>
      <c r="J10" s="55"/>
      <c r="K10" s="31"/>
    </row>
    <row r="11" spans="1:11" ht="16.5" x14ac:dyDescent="0.25">
      <c r="A11" s="46"/>
      <c r="B11" s="46"/>
      <c r="C11" s="47"/>
      <c r="D11" s="46"/>
      <c r="E11" s="48"/>
      <c r="F11" s="48"/>
      <c r="G11" s="49"/>
      <c r="H11" s="49"/>
      <c r="I11" s="49"/>
      <c r="J11" s="50"/>
      <c r="K11" s="31"/>
    </row>
    <row r="12" spans="1:11" ht="17.25" thickBot="1" x14ac:dyDescent="0.3">
      <c r="A12" s="31"/>
      <c r="B12" s="31" t="s">
        <v>33</v>
      </c>
      <c r="C12" s="32"/>
      <c r="D12" s="31"/>
      <c r="E12" s="33"/>
      <c r="F12" s="33"/>
      <c r="G12" s="34"/>
      <c r="H12" s="34"/>
      <c r="I12" s="34"/>
      <c r="J12" s="44"/>
      <c r="K12" s="31"/>
    </row>
    <row r="13" spans="1:11" s="19" customFormat="1" ht="27.75" thickBot="1" x14ac:dyDescent="0.3">
      <c r="A13" s="35" t="s">
        <v>23</v>
      </c>
      <c r="B13" s="35" t="s">
        <v>0</v>
      </c>
      <c r="C13" s="35" t="s">
        <v>1</v>
      </c>
      <c r="D13" s="35" t="s">
        <v>2</v>
      </c>
      <c r="E13" s="36" t="s">
        <v>40</v>
      </c>
      <c r="F13" s="36" t="s">
        <v>41</v>
      </c>
      <c r="G13" s="37" t="s">
        <v>42</v>
      </c>
      <c r="H13" s="37" t="s">
        <v>43</v>
      </c>
      <c r="I13" s="37" t="s">
        <v>44</v>
      </c>
      <c r="J13" s="35" t="s">
        <v>45</v>
      </c>
      <c r="K13" s="51"/>
    </row>
    <row r="14" spans="1:11" s="19" customFormat="1" ht="13.5" x14ac:dyDescent="0.25">
      <c r="A14" s="62">
        <v>1</v>
      </c>
      <c r="B14" s="62">
        <v>2</v>
      </c>
      <c r="C14" s="62">
        <v>3</v>
      </c>
      <c r="D14" s="62">
        <v>4</v>
      </c>
      <c r="E14" s="63">
        <v>5</v>
      </c>
      <c r="F14" s="63">
        <v>6</v>
      </c>
      <c r="G14" s="64">
        <v>7</v>
      </c>
      <c r="H14" s="64">
        <v>8</v>
      </c>
      <c r="I14" s="64">
        <v>9</v>
      </c>
      <c r="J14" s="62">
        <v>10</v>
      </c>
      <c r="K14" s="51"/>
    </row>
    <row r="15" spans="1:11" ht="16.5" x14ac:dyDescent="0.25">
      <c r="A15" s="38">
        <v>1</v>
      </c>
      <c r="B15" s="38" t="s">
        <v>10</v>
      </c>
      <c r="C15" s="39" t="s">
        <v>11</v>
      </c>
      <c r="D15" s="38" t="s">
        <v>7</v>
      </c>
      <c r="E15" s="59">
        <v>432</v>
      </c>
      <c r="F15" s="38" t="s">
        <v>36</v>
      </c>
      <c r="G15" s="40"/>
      <c r="H15" s="40"/>
      <c r="I15" s="40"/>
      <c r="J15" s="40"/>
      <c r="K15" s="31"/>
    </row>
    <row r="16" spans="1:11" ht="16.5" x14ac:dyDescent="0.3">
      <c r="A16" s="41">
        <v>2</v>
      </c>
      <c r="B16" s="41" t="s">
        <v>12</v>
      </c>
      <c r="C16" s="42" t="s">
        <v>13</v>
      </c>
      <c r="D16" s="41" t="s">
        <v>7</v>
      </c>
      <c r="E16" s="61">
        <v>360</v>
      </c>
      <c r="F16" s="45" t="s">
        <v>36</v>
      </c>
      <c r="G16" s="43"/>
      <c r="H16" s="43"/>
      <c r="I16" s="43"/>
      <c r="J16" s="43"/>
      <c r="K16" s="31"/>
    </row>
    <row r="17" spans="1:11" ht="17.25" thickBot="1" x14ac:dyDescent="0.3">
      <c r="A17" s="52">
        <v>3</v>
      </c>
      <c r="B17" s="52" t="s">
        <v>17</v>
      </c>
      <c r="C17" s="53" t="s">
        <v>35</v>
      </c>
      <c r="D17" s="52" t="s">
        <v>7</v>
      </c>
      <c r="E17" s="60">
        <v>1530</v>
      </c>
      <c r="F17" s="52" t="s">
        <v>36</v>
      </c>
      <c r="G17" s="54"/>
      <c r="H17" s="54"/>
      <c r="I17" s="54"/>
      <c r="J17" s="54"/>
      <c r="K17" s="31"/>
    </row>
    <row r="18" spans="1:11" ht="17.25" thickBot="1" x14ac:dyDescent="0.3">
      <c r="A18" s="70" t="s">
        <v>49</v>
      </c>
      <c r="B18" s="71"/>
      <c r="C18" s="71"/>
      <c r="D18" s="71"/>
      <c r="E18" s="71"/>
      <c r="F18" s="71"/>
      <c r="G18" s="72"/>
      <c r="H18" s="57"/>
      <c r="I18" s="58"/>
      <c r="J18" s="55"/>
      <c r="K18" s="31"/>
    </row>
    <row r="19" spans="1:11" ht="16.5" x14ac:dyDescent="0.25">
      <c r="A19" s="46"/>
      <c r="B19" s="46"/>
      <c r="C19" s="46"/>
      <c r="D19" s="46"/>
      <c r="E19" s="48"/>
      <c r="F19" s="48"/>
      <c r="G19" s="49"/>
      <c r="H19" s="49"/>
      <c r="I19" s="49"/>
      <c r="J19" s="50"/>
      <c r="K19" s="31"/>
    </row>
    <row r="20" spans="1:11" ht="17.25" thickBot="1" x14ac:dyDescent="0.3">
      <c r="A20" s="31"/>
      <c r="B20" s="31" t="s">
        <v>34</v>
      </c>
      <c r="C20" s="32"/>
      <c r="D20" s="31"/>
      <c r="E20" s="33"/>
      <c r="F20" s="33"/>
      <c r="G20" s="34"/>
      <c r="H20" s="34"/>
      <c r="I20" s="34"/>
      <c r="J20" s="44"/>
      <c r="K20" s="31"/>
    </row>
    <row r="21" spans="1:11" s="19" customFormat="1" ht="27.75" thickBot="1" x14ac:dyDescent="0.3">
      <c r="A21" s="35" t="s">
        <v>23</v>
      </c>
      <c r="B21" s="35" t="s">
        <v>0</v>
      </c>
      <c r="C21" s="35" t="s">
        <v>1</v>
      </c>
      <c r="D21" s="35" t="s">
        <v>2</v>
      </c>
      <c r="E21" s="36" t="s">
        <v>40</v>
      </c>
      <c r="F21" s="36" t="s">
        <v>41</v>
      </c>
      <c r="G21" s="37" t="s">
        <v>42</v>
      </c>
      <c r="H21" s="37" t="s">
        <v>43</v>
      </c>
      <c r="I21" s="37" t="s">
        <v>44</v>
      </c>
      <c r="J21" s="35" t="s">
        <v>45</v>
      </c>
      <c r="K21" s="51"/>
    </row>
    <row r="22" spans="1:11" s="19" customFormat="1" ht="13.5" x14ac:dyDescent="0.25">
      <c r="A22" s="62">
        <v>1</v>
      </c>
      <c r="B22" s="62">
        <v>2</v>
      </c>
      <c r="C22" s="62">
        <v>3</v>
      </c>
      <c r="D22" s="62">
        <v>4</v>
      </c>
      <c r="E22" s="63">
        <v>5</v>
      </c>
      <c r="F22" s="63">
        <v>6</v>
      </c>
      <c r="G22" s="64">
        <v>7</v>
      </c>
      <c r="H22" s="64">
        <v>8</v>
      </c>
      <c r="I22" s="64">
        <v>9</v>
      </c>
      <c r="J22" s="62">
        <v>10</v>
      </c>
      <c r="K22" s="51"/>
    </row>
    <row r="23" spans="1:11" ht="16.5" x14ac:dyDescent="0.25">
      <c r="A23" s="41">
        <v>1</v>
      </c>
      <c r="B23" s="41" t="s">
        <v>14</v>
      </c>
      <c r="C23" s="42" t="s">
        <v>15</v>
      </c>
      <c r="D23" s="41" t="s">
        <v>16</v>
      </c>
      <c r="E23" s="68">
        <v>35300.199999999997</v>
      </c>
      <c r="F23" s="69" t="s">
        <v>37</v>
      </c>
      <c r="G23" s="43"/>
      <c r="H23" s="43"/>
      <c r="I23" s="43"/>
      <c r="J23" s="43"/>
      <c r="K23" s="31"/>
    </row>
    <row r="24" spans="1:11" ht="16.5" x14ac:dyDescent="0.25">
      <c r="A24" s="46"/>
      <c r="B24" s="46"/>
      <c r="C24" s="47"/>
      <c r="D24" s="46"/>
      <c r="E24" s="48"/>
      <c r="F24" s="48"/>
      <c r="G24" s="49"/>
      <c r="H24" s="49"/>
      <c r="I24" s="49"/>
      <c r="J24" s="50"/>
      <c r="K24" s="31"/>
    </row>
    <row r="25" spans="1:11" x14ac:dyDescent="0.25">
      <c r="A25" s="22"/>
      <c r="B25" s="22"/>
      <c r="C25" s="23"/>
      <c r="D25" s="22"/>
      <c r="E25" s="24"/>
      <c r="F25" s="24"/>
      <c r="G25" s="25"/>
      <c r="H25" s="25"/>
      <c r="I25" s="25"/>
      <c r="J25" s="26"/>
    </row>
    <row r="26" spans="1:11" s="19" customFormat="1" ht="12" x14ac:dyDescent="0.25">
      <c r="A26" s="27"/>
      <c r="B26" s="27"/>
      <c r="C26" s="27"/>
      <c r="D26" s="27"/>
      <c r="E26" s="28"/>
      <c r="F26" s="28"/>
      <c r="G26" s="29"/>
      <c r="H26" s="29"/>
      <c r="I26" s="29"/>
      <c r="J26" s="27"/>
      <c r="K26" s="21"/>
    </row>
    <row r="27" spans="1:11" x14ac:dyDescent="0.25">
      <c r="A27" s="22"/>
      <c r="B27" s="22"/>
      <c r="C27" s="23"/>
      <c r="D27" s="22"/>
      <c r="E27" s="24"/>
      <c r="F27" s="24"/>
      <c r="G27" s="25"/>
      <c r="H27" s="25"/>
      <c r="I27" s="25"/>
      <c r="J27" s="26"/>
    </row>
    <row r="28" spans="1:11" x14ac:dyDescent="0.25">
      <c r="A28" s="22"/>
      <c r="B28" s="22"/>
      <c r="C28" s="23"/>
      <c r="D28" s="22"/>
      <c r="E28" s="24"/>
      <c r="F28" s="24"/>
      <c r="G28" s="25"/>
      <c r="H28" s="25"/>
      <c r="I28" s="25"/>
      <c r="J28" s="22"/>
    </row>
    <row r="29" spans="1:11" x14ac:dyDescent="0.25">
      <c r="A29" s="22"/>
      <c r="B29" s="22"/>
      <c r="C29" s="23"/>
      <c r="D29" s="22"/>
      <c r="E29" s="24"/>
      <c r="F29" s="24"/>
      <c r="G29" s="25"/>
      <c r="H29" s="25"/>
      <c r="I29" s="25"/>
      <c r="J29" s="22"/>
    </row>
    <row r="30" spans="1:11" s="19" customFormat="1" ht="12" x14ac:dyDescent="0.25">
      <c r="A30" s="27"/>
      <c r="B30" s="27"/>
      <c r="C30" s="27"/>
      <c r="D30" s="27"/>
      <c r="E30" s="28"/>
      <c r="F30" s="28"/>
      <c r="G30" s="29"/>
      <c r="H30" s="29"/>
      <c r="I30" s="29"/>
      <c r="J30" s="27"/>
      <c r="K30" s="21"/>
    </row>
    <row r="31" spans="1:11" x14ac:dyDescent="0.25">
      <c r="A31" s="22"/>
      <c r="B31" s="22"/>
      <c r="C31" s="30"/>
      <c r="D31" s="22"/>
      <c r="E31" s="24"/>
      <c r="F31" s="24"/>
      <c r="G31" s="25"/>
      <c r="H31" s="25"/>
      <c r="I31" s="25"/>
      <c r="J31" s="26"/>
    </row>
    <row r="32" spans="1:11" x14ac:dyDescent="0.25">
      <c r="A32" s="22"/>
      <c r="B32" s="22"/>
      <c r="C32" s="23"/>
      <c r="D32" s="22"/>
      <c r="E32" s="24"/>
      <c r="F32" s="24"/>
      <c r="G32" s="25"/>
      <c r="H32" s="25"/>
      <c r="I32" s="25"/>
      <c r="J32" s="22"/>
    </row>
    <row r="33" spans="1:10" x14ac:dyDescent="0.25">
      <c r="A33" s="22"/>
      <c r="B33" s="22"/>
      <c r="C33" s="23"/>
      <c r="D33" s="22"/>
      <c r="E33" s="24"/>
      <c r="F33" s="24"/>
      <c r="G33" s="25"/>
      <c r="H33" s="25"/>
      <c r="I33" s="25"/>
      <c r="J33" s="22"/>
    </row>
    <row r="34" spans="1:10" x14ac:dyDescent="0.25">
      <c r="A34" s="22"/>
      <c r="B34" s="22"/>
      <c r="C34" s="23"/>
      <c r="D34" s="22"/>
      <c r="E34" s="24"/>
      <c r="F34" s="24"/>
      <c r="G34" s="25"/>
      <c r="H34" s="25"/>
      <c r="I34" s="25"/>
      <c r="J34" s="26"/>
    </row>
    <row r="35" spans="1:10" x14ac:dyDescent="0.25">
      <c r="A35" s="22"/>
      <c r="B35" s="22"/>
      <c r="C35" s="23"/>
      <c r="D35" s="22"/>
      <c r="E35" s="24"/>
      <c r="F35" s="24"/>
      <c r="G35" s="25"/>
      <c r="H35" s="25"/>
      <c r="I35" s="25"/>
      <c r="J35" s="22"/>
    </row>
  </sheetData>
  <mergeCells count="4">
    <mergeCell ref="A10:G10"/>
    <mergeCell ref="A18:G18"/>
    <mergeCell ref="B3:D3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podział na zadania</vt:lpstr>
      <vt:lpstr>Arkusz3</vt:lpstr>
      <vt:lpstr>'podział na zadania'!Obszar_wydruku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Dominika Grzelak-Kamińska</cp:lastModifiedBy>
  <cp:lastPrinted>2022-03-21T07:48:48Z</cp:lastPrinted>
  <dcterms:created xsi:type="dcterms:W3CDTF">2021-12-08T14:03:33Z</dcterms:created>
  <dcterms:modified xsi:type="dcterms:W3CDTF">2022-04-14T12:27:54Z</dcterms:modified>
</cp:coreProperties>
</file>