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440" windowHeight="15990"/>
  </bookViews>
  <sheets>
    <sheet name="K.O.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D8"/>
  <c r="F8" s="1"/>
  <c r="D10"/>
  <c r="D11" s="1"/>
  <c r="F11" s="1"/>
  <c r="F31"/>
  <c r="D18"/>
  <c r="F18" s="1"/>
  <c r="F21"/>
  <c r="F22"/>
  <c r="D23"/>
  <c r="D25" s="1"/>
  <c r="D31"/>
  <c r="D32"/>
  <c r="D33"/>
  <c r="F33" l="1"/>
  <c r="F32"/>
  <c r="F30" s="1"/>
  <c r="D26"/>
  <c r="F26" s="1"/>
  <c r="D29"/>
  <c r="F29" s="1"/>
  <c r="D28"/>
  <c r="F28" s="1"/>
  <c r="D27"/>
  <c r="F27" s="1"/>
  <c r="F25"/>
  <c r="F6"/>
  <c r="F23"/>
  <c r="F20" s="1"/>
  <c r="F10"/>
  <c r="D16"/>
  <c r="D14"/>
  <c r="F14" s="1"/>
  <c r="D12"/>
  <c r="F12" s="1"/>
  <c r="D13"/>
  <c r="F13" s="1"/>
  <c r="D17" l="1"/>
  <c r="F17" s="1"/>
  <c r="F16"/>
  <c r="F15" s="1"/>
  <c r="F24"/>
  <c r="F19" s="1"/>
  <c r="F9"/>
  <c r="F5" s="1"/>
  <c r="F34" l="1"/>
  <c r="F35" s="1"/>
  <c r="F36" s="1"/>
</calcChain>
</file>

<file path=xl/sharedStrings.xml><?xml version="1.0" encoding="utf-8"?>
<sst xmlns="http://schemas.openxmlformats.org/spreadsheetml/2006/main" count="61" uniqueCount="33">
  <si>
    <t>RAZEM brutto</t>
  </si>
  <si>
    <t>VAT 23%</t>
  </si>
  <si>
    <t>RAZEM netto</t>
  </si>
  <si>
    <t xml:space="preserve">m2
</t>
  </si>
  <si>
    <t xml:space="preserve">Profilowanie i zagęszczanie mechaniczne gruntu rodzimego terenów przyległych wraz z uzupełnieniem gruntu
</t>
  </si>
  <si>
    <r>
      <t xml:space="preserve">m2
</t>
    </r>
    <r>
      <rPr>
        <vertAlign val="subscript"/>
        <sz val="8"/>
        <rFont val="Microsoft Sans Serif"/>
        <family val="2"/>
      </rPr>
      <t/>
    </r>
  </si>
  <si>
    <t xml:space="preserve">Wykonanie górnej warstwy nawierzchni z kruszywa łamanego frakcji
0-31,5 mm stabilizowanego mechanicznie, profilowanie i zagęszczenie, grubość warstwy po zagęszczeniu 10 cm
</t>
  </si>
  <si>
    <t xml:space="preserve">Profilowanie i zagęszczanie mechaniczne podłoża pod warstwy konstrukcyjne nawierzchni w gruncie kategorii II-VI
</t>
  </si>
  <si>
    <t>Pobocza</t>
  </si>
  <si>
    <t xml:space="preserve">Powierzchniowe utrwalanie nawierzchni drogowych emulsją asfaltową drogową kationową szybkorozpadową modyfikowaną lateksem K1-70 w ilości 0,8-1,2 kg/m2, posypanie grysem bazaltowym frakcji 2/5 mm w ilości 5-8 kg/m2 - trzecia warstwa
</t>
  </si>
  <si>
    <t xml:space="preserve">Powierzchniowe utrwalanie nawierzchni drogowych emulsją asfaltową drogową kationową szybkorozpadową modyfikowaną lateksem K1-70 w ilości 1,2-1,6 kg/m2, posypanie grysem bazaltowym frakcji 5/8 mm w ilości 8-11 kg/m2 - druga warstwa
</t>
  </si>
  <si>
    <t xml:space="preserve">Powierzchniowe utrwalanie nawierzchni drogowych emulsją asfaltową drogową kationową szybkorozpadową modyfikowaną lateksem K1-70 w ilości 2,0-2,4 kg/m2, posypanie grysem bazaltowym frakcji 8/11 mm w ilości 11-15 kg/m2 - pierwsza warstwa
</t>
  </si>
  <si>
    <t xml:space="preserve">Wykonanie warstwy nawierzchni z kruszywa łamanego frakcji
0-31,5 mm stabilizowanego mechanicznie, profilowanie i zagęszczenie, grubość warstwy po zagęszczeniu 20 cm
</t>
  </si>
  <si>
    <t xml:space="preserve">Profilowanie i zagęszczanie mechaniczne podłoża pod warstwy konstrukcyjne nawierzchni
</t>
  </si>
  <si>
    <t>Wzmocnienie nawierzchni</t>
  </si>
  <si>
    <t>Wykonanie koryta pod warstwy konstrukcyjne na średnią głęb.10 cm wraz z wywozem urobku na odległość do 5 km</t>
  </si>
  <si>
    <t xml:space="preserve">Mechanicznie ścinanie i plantowanie poboczy, grubość ścinania do 15 cm, wywóz urobku na odległość do 5 km
</t>
  </si>
  <si>
    <t xml:space="preserve">km
</t>
  </si>
  <si>
    <t xml:space="preserve">Roboty pomiarowe przy liniowych robotach ziemnych, na drogach w terenie równinnym.
</t>
  </si>
  <si>
    <t>Roboty przygotowawcze</t>
  </si>
  <si>
    <t xml:space="preserve">ODCINEK 2 - droga o długości 286 m na działce nr 154/2 obręb Rytel wraz z mijanką przy
                    końcu odcinka </t>
  </si>
  <si>
    <t xml:space="preserve">Wykonanie górnej warstwy nawierzchni z kruszywa łamanego frakcji 0-31,5 mm stabilizowanego mechanicznie, profilowanie i zagęszczenie, grubość warstwy po zagęszczeniu 10 cm
</t>
  </si>
  <si>
    <t xml:space="preserve">Wykonanie górnej warstwy nawierzchni z kruszywa łamanego frakcji 0-31,5 mm stabilizowanego mechanicznie, profilowanie i zagęszczenie, grubość warstwy po zagęszczeniu 8 cm
</t>
  </si>
  <si>
    <t xml:space="preserve">Profilowanie i zagęszczanie mechaniczne istniejącej nawierzchni tłuczniowej pod warstwy konstrukcyjne nawierzchni
</t>
  </si>
  <si>
    <t>ODCINEK 1 - droga o długości 454 m na działce nr 154/3 obręb Rytel (prace wyłącznie na 
                    działce 154/3 wraz łukami R8 w obrębie skrzyżowania przy styku z drogą na 
                    działce 202/4 i 264/3 LP obręb Rytel)</t>
  </si>
  <si>
    <t>wartość</t>
  </si>
  <si>
    <t>cena jedn.</t>
  </si>
  <si>
    <t>ilość jedn.</t>
  </si>
  <si>
    <t>j.m.</t>
  </si>
  <si>
    <t>Opis i wyliczenia</t>
  </si>
  <si>
    <t>lp.</t>
  </si>
  <si>
    <t xml:space="preserve">Budowa drogi gminnej – odcinek Wędoły – Okręglik                                                                                                    </t>
  </si>
  <si>
    <t>PRZEDMIAR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</si>
</sst>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0"/>
      <color rgb="FF000000"/>
      <name val="Times New Roman"/>
      <charset val="204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vertAlign val="subscript"/>
      <sz val="8"/>
      <name val="Microsoft Sans Serif"/>
      <family val="2"/>
    </font>
    <font>
      <b/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right" vertical="top" shrinkToFit="1"/>
    </xf>
    <xf numFmtId="0" fontId="0" fillId="2" borderId="2" xfId="0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4" fontId="1" fillId="2" borderId="4" xfId="0" applyNumberFormat="1" applyFont="1" applyFill="1" applyBorder="1" applyAlignment="1">
      <alignment horizontal="right" vertical="top" shrinkToFit="1"/>
    </xf>
    <xf numFmtId="4" fontId="2" fillId="0" borderId="5" xfId="0" applyNumberFormat="1" applyFont="1" applyFill="1" applyBorder="1" applyAlignment="1">
      <alignment horizontal="right" vertical="top" shrinkToFit="1"/>
    </xf>
    <xf numFmtId="0" fontId="2" fillId="0" borderId="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4" fontId="1" fillId="2" borderId="5" xfId="0" applyNumberFormat="1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1" fontId="1" fillId="2" borderId="5" xfId="0" applyNumberFormat="1" applyFont="1" applyFill="1" applyBorder="1" applyAlignment="1">
      <alignment horizontal="right" vertical="top" shrinkToFit="1"/>
    </xf>
    <xf numFmtId="2" fontId="2" fillId="0" borderId="6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right" vertical="top" wrapText="1"/>
    </xf>
    <xf numFmtId="164" fontId="2" fillId="0" borderId="5" xfId="0" applyNumberFormat="1" applyFont="1" applyFill="1" applyBorder="1" applyAlignment="1">
      <alignment horizontal="right" vertical="top" shrinkToFit="1"/>
    </xf>
    <xf numFmtId="4" fontId="5" fillId="3" borderId="1" xfId="0" applyNumberFormat="1" applyFont="1" applyFill="1" applyBorder="1" applyAlignment="1">
      <alignment horizontal="right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5" fillId="3" borderId="7" xfId="0" applyNumberFormat="1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activeCell="A2" sqref="A2"/>
    </sheetView>
  </sheetViews>
  <sheetFormatPr defaultRowHeight="12.75"/>
  <cols>
    <col min="1" max="1" width="4.6640625" style="1" customWidth="1"/>
    <col min="2" max="2" width="70.83203125" style="1" customWidth="1"/>
    <col min="3" max="3" width="6.83203125" style="1" customWidth="1"/>
    <col min="4" max="4" width="11" style="1" customWidth="1"/>
    <col min="5" max="5" width="11.33203125" style="1" customWidth="1"/>
    <col min="6" max="6" width="13.33203125" style="1" customWidth="1"/>
    <col min="7" max="7" width="9.33203125" style="1"/>
    <col min="8" max="8" width="18.1640625" style="1" customWidth="1"/>
    <col min="9" max="16384" width="9.33203125" style="1"/>
  </cols>
  <sheetData>
    <row r="1" spans="1:12" ht="15">
      <c r="A1" s="34" t="s">
        <v>32</v>
      </c>
      <c r="H1" s="35"/>
    </row>
    <row r="2" spans="1:12" ht="15">
      <c r="A2" s="34" t="s">
        <v>31</v>
      </c>
    </row>
    <row r="4" spans="1:12" ht="27.75" customHeight="1">
      <c r="A4" s="33" t="s">
        <v>30</v>
      </c>
      <c r="B4" s="33" t="s">
        <v>29</v>
      </c>
      <c r="C4" s="33" t="s">
        <v>28</v>
      </c>
      <c r="D4" s="33" t="s">
        <v>27</v>
      </c>
      <c r="E4" s="33" t="s">
        <v>26</v>
      </c>
      <c r="F4" s="32" t="s">
        <v>25</v>
      </c>
    </row>
    <row r="5" spans="1:12" ht="44.25" customHeight="1">
      <c r="A5" s="30"/>
      <c r="B5" s="36" t="s">
        <v>24</v>
      </c>
      <c r="C5" s="37"/>
      <c r="D5" s="37"/>
      <c r="E5" s="38"/>
      <c r="F5" s="29">
        <f>F6+F9+F15</f>
        <v>0</v>
      </c>
    </row>
    <row r="6" spans="1:12">
      <c r="A6" s="18"/>
      <c r="B6" s="17" t="s">
        <v>19</v>
      </c>
      <c r="C6" s="16"/>
      <c r="D6" s="16"/>
      <c r="E6" s="16"/>
      <c r="F6" s="14">
        <f>SUM(F7:F8)</f>
        <v>0</v>
      </c>
    </row>
    <row r="7" spans="1:12" ht="38.25">
      <c r="A7" s="20">
        <v>1</v>
      </c>
      <c r="B7" s="12" t="s">
        <v>18</v>
      </c>
      <c r="C7" s="11" t="s">
        <v>17</v>
      </c>
      <c r="D7" s="28">
        <v>0.45400000000000001</v>
      </c>
      <c r="E7" s="9"/>
      <c r="F7" s="9">
        <f>ROUND(D7*E7,2)</f>
        <v>0</v>
      </c>
    </row>
    <row r="8" spans="1:12" ht="38.25">
      <c r="A8" s="20">
        <v>2</v>
      </c>
      <c r="B8" s="12" t="s">
        <v>16</v>
      </c>
      <c r="C8" s="11" t="s">
        <v>5</v>
      </c>
      <c r="D8" s="9">
        <f>454*2*0.75</f>
        <v>681</v>
      </c>
      <c r="E8" s="9"/>
      <c r="F8" s="9">
        <f>ROUND(D8*E8,2)</f>
        <v>0</v>
      </c>
      <c r="L8" s="31"/>
    </row>
    <row r="9" spans="1:12">
      <c r="A9" s="18"/>
      <c r="B9" s="17" t="s">
        <v>14</v>
      </c>
      <c r="C9" s="16"/>
      <c r="D9" s="16"/>
      <c r="E9" s="16"/>
      <c r="F9" s="14">
        <f>SUM(F10:F14)</f>
        <v>0</v>
      </c>
    </row>
    <row r="10" spans="1:12" ht="38.25">
      <c r="A10" s="20">
        <v>3</v>
      </c>
      <c r="B10" s="12" t="s">
        <v>23</v>
      </c>
      <c r="C10" s="11" t="s">
        <v>5</v>
      </c>
      <c r="D10" s="9">
        <f>1816+28</f>
        <v>1844</v>
      </c>
      <c r="E10" s="19"/>
      <c r="F10" s="9">
        <f>ROUND(D10*E10,2)</f>
        <v>0</v>
      </c>
    </row>
    <row r="11" spans="1:12" ht="51">
      <c r="A11" s="20">
        <v>4</v>
      </c>
      <c r="B11" s="12" t="s">
        <v>22</v>
      </c>
      <c r="C11" s="11" t="s">
        <v>5</v>
      </c>
      <c r="D11" s="9">
        <f>D10</f>
        <v>1844</v>
      </c>
      <c r="E11" s="10"/>
      <c r="F11" s="9">
        <f>ROUND(D11*E11,2)</f>
        <v>0</v>
      </c>
    </row>
    <row r="12" spans="1:12" ht="63.75">
      <c r="A12" s="20">
        <v>5</v>
      </c>
      <c r="B12" s="12" t="s">
        <v>11</v>
      </c>
      <c r="C12" s="11" t="s">
        <v>5</v>
      </c>
      <c r="D12" s="9">
        <f>D10</f>
        <v>1844</v>
      </c>
      <c r="E12" s="19"/>
      <c r="F12" s="9">
        <f>ROUND(D12*E12,2)</f>
        <v>0</v>
      </c>
    </row>
    <row r="13" spans="1:12" ht="63.75">
      <c r="A13" s="20">
        <v>6</v>
      </c>
      <c r="B13" s="12" t="s">
        <v>10</v>
      </c>
      <c r="C13" s="11" t="s">
        <v>5</v>
      </c>
      <c r="D13" s="9">
        <f>D10</f>
        <v>1844</v>
      </c>
      <c r="E13" s="19"/>
      <c r="F13" s="9">
        <f>ROUND(D13*E13,2)</f>
        <v>0</v>
      </c>
    </row>
    <row r="14" spans="1:12" ht="63.75">
      <c r="A14" s="20">
        <v>7</v>
      </c>
      <c r="B14" s="12" t="s">
        <v>9</v>
      </c>
      <c r="C14" s="11" t="s">
        <v>5</v>
      </c>
      <c r="D14" s="9">
        <f>D10</f>
        <v>1844</v>
      </c>
      <c r="E14" s="19"/>
      <c r="F14" s="9">
        <f>ROUND(D14*E14,2)</f>
        <v>0</v>
      </c>
    </row>
    <row r="15" spans="1:12">
      <c r="A15" s="18"/>
      <c r="B15" s="17" t="s">
        <v>8</v>
      </c>
      <c r="C15" s="16"/>
      <c r="D15" s="16"/>
      <c r="E15" s="16"/>
      <c r="F15" s="14">
        <f>SUM(F16:F18)</f>
        <v>0</v>
      </c>
    </row>
    <row r="16" spans="1:12" ht="38.25">
      <c r="A16" s="20">
        <v>8</v>
      </c>
      <c r="B16" s="12" t="s">
        <v>7</v>
      </c>
      <c r="C16" s="11" t="s">
        <v>5</v>
      </c>
      <c r="D16" s="9">
        <f>D8</f>
        <v>681</v>
      </c>
      <c r="E16" s="19"/>
      <c r="F16" s="9">
        <f>ROUND(D16*E16,2)</f>
        <v>0</v>
      </c>
    </row>
    <row r="17" spans="1:6" ht="51">
      <c r="A17" s="20">
        <v>9</v>
      </c>
      <c r="B17" s="12" t="s">
        <v>21</v>
      </c>
      <c r="C17" s="11" t="s">
        <v>5</v>
      </c>
      <c r="D17" s="9">
        <f>D16</f>
        <v>681</v>
      </c>
      <c r="E17" s="10"/>
      <c r="F17" s="9">
        <f>ROUND(D17*E17,2)</f>
        <v>0</v>
      </c>
    </row>
    <row r="18" spans="1:6" ht="38.25">
      <c r="A18" s="20">
        <v>10</v>
      </c>
      <c r="B18" s="12" t="s">
        <v>4</v>
      </c>
      <c r="C18" s="11" t="s">
        <v>3</v>
      </c>
      <c r="D18" s="9">
        <f>454</f>
        <v>454</v>
      </c>
      <c r="E18" s="10"/>
      <c r="F18" s="9">
        <f>ROUND(D18*E18,2)</f>
        <v>0</v>
      </c>
    </row>
    <row r="19" spans="1:6" ht="26.25" customHeight="1">
      <c r="A19" s="30"/>
      <c r="B19" s="36" t="s">
        <v>20</v>
      </c>
      <c r="C19" s="37"/>
      <c r="D19" s="37"/>
      <c r="E19" s="38"/>
      <c r="F19" s="29">
        <f>F20+F24+F30</f>
        <v>0</v>
      </c>
    </row>
    <row r="20" spans="1:6">
      <c r="A20" s="18"/>
      <c r="B20" s="17" t="s">
        <v>19</v>
      </c>
      <c r="C20" s="16"/>
      <c r="D20" s="16"/>
      <c r="E20" s="16"/>
      <c r="F20" s="14">
        <f>SUM(F21:F23)</f>
        <v>0</v>
      </c>
    </row>
    <row r="21" spans="1:6" ht="38.25">
      <c r="A21" s="20">
        <v>11</v>
      </c>
      <c r="B21" s="12" t="s">
        <v>18</v>
      </c>
      <c r="C21" s="11" t="s">
        <v>17</v>
      </c>
      <c r="D21" s="28">
        <v>0.28599999999999998</v>
      </c>
      <c r="E21" s="9"/>
      <c r="F21" s="9">
        <f>ROUND(D21*E21,2)</f>
        <v>0</v>
      </c>
    </row>
    <row r="22" spans="1:6" ht="38.25">
      <c r="A22" s="27">
        <v>12</v>
      </c>
      <c r="B22" s="26" t="s">
        <v>16</v>
      </c>
      <c r="C22" s="25" t="s">
        <v>5</v>
      </c>
      <c r="D22" s="5">
        <v>429</v>
      </c>
      <c r="E22" s="9"/>
      <c r="F22" s="5">
        <f>ROUND(D22*E22,2)</f>
        <v>0</v>
      </c>
    </row>
    <row r="23" spans="1:6" ht="25.5">
      <c r="A23" s="20">
        <v>13</v>
      </c>
      <c r="B23" s="24" t="s">
        <v>15</v>
      </c>
      <c r="C23" s="23" t="s">
        <v>5</v>
      </c>
      <c r="D23" s="21">
        <f>(286*3.5)+30</f>
        <v>1031</v>
      </c>
      <c r="E23" s="22"/>
      <c r="F23" s="21">
        <f>ROUND(D23*E23,2)</f>
        <v>0</v>
      </c>
    </row>
    <row r="24" spans="1:6">
      <c r="A24" s="18"/>
      <c r="B24" s="17" t="s">
        <v>14</v>
      </c>
      <c r="C24" s="16"/>
      <c r="D24" s="16"/>
      <c r="E24" s="16"/>
      <c r="F24" s="14">
        <f>SUM(F25:F29)</f>
        <v>0</v>
      </c>
    </row>
    <row r="25" spans="1:6" ht="38.25">
      <c r="A25" s="20">
        <v>14</v>
      </c>
      <c r="B25" s="12" t="s">
        <v>13</v>
      </c>
      <c r="C25" s="11" t="s">
        <v>5</v>
      </c>
      <c r="D25" s="9">
        <f>D23</f>
        <v>1031</v>
      </c>
      <c r="E25" s="19"/>
      <c r="F25" s="9">
        <f>ROUND(D25*E25,2)</f>
        <v>0</v>
      </c>
    </row>
    <row r="26" spans="1:6" ht="51">
      <c r="A26" s="20">
        <v>15</v>
      </c>
      <c r="B26" s="12" t="s">
        <v>12</v>
      </c>
      <c r="C26" s="11" t="s">
        <v>5</v>
      </c>
      <c r="D26" s="9">
        <f>D25</f>
        <v>1031</v>
      </c>
      <c r="E26" s="10"/>
      <c r="F26" s="9">
        <f>ROUND(D26*E26,2)</f>
        <v>0</v>
      </c>
    </row>
    <row r="27" spans="1:6" ht="63.75">
      <c r="A27" s="20">
        <v>16</v>
      </c>
      <c r="B27" s="12" t="s">
        <v>11</v>
      </c>
      <c r="C27" s="11" t="s">
        <v>5</v>
      </c>
      <c r="D27" s="9">
        <f>D25</f>
        <v>1031</v>
      </c>
      <c r="E27" s="10"/>
      <c r="F27" s="9">
        <f>ROUND(D27*E27,2)</f>
        <v>0</v>
      </c>
    </row>
    <row r="28" spans="1:6" ht="63.75">
      <c r="A28" s="20">
        <v>17</v>
      </c>
      <c r="B28" s="12" t="s">
        <v>10</v>
      </c>
      <c r="C28" s="11" t="s">
        <v>5</v>
      </c>
      <c r="D28" s="9">
        <f>D25</f>
        <v>1031</v>
      </c>
      <c r="E28" s="19"/>
      <c r="F28" s="9">
        <f>ROUND(D28*E28,2)</f>
        <v>0</v>
      </c>
    </row>
    <row r="29" spans="1:6" ht="63.75">
      <c r="A29" s="20">
        <v>18</v>
      </c>
      <c r="B29" s="12" t="s">
        <v>9</v>
      </c>
      <c r="C29" s="11" t="s">
        <v>5</v>
      </c>
      <c r="D29" s="9">
        <f>D25</f>
        <v>1031</v>
      </c>
      <c r="E29" s="19"/>
      <c r="F29" s="9">
        <f>ROUND(D29*E29,2)</f>
        <v>0</v>
      </c>
    </row>
    <row r="30" spans="1:6">
      <c r="A30" s="18"/>
      <c r="B30" s="17" t="s">
        <v>8</v>
      </c>
      <c r="C30" s="16"/>
      <c r="D30" s="16"/>
      <c r="E30" s="15"/>
      <c r="F30" s="14">
        <f>SUM(F31:F33)</f>
        <v>0</v>
      </c>
    </row>
    <row r="31" spans="1:6" ht="38.25">
      <c r="A31" s="13">
        <v>19</v>
      </c>
      <c r="B31" s="12" t="s">
        <v>7</v>
      </c>
      <c r="C31" s="11" t="s">
        <v>5</v>
      </c>
      <c r="D31" s="9">
        <f>D22</f>
        <v>429</v>
      </c>
      <c r="E31" s="10"/>
      <c r="F31" s="9">
        <f>ROUND(D31*E31,2)</f>
        <v>0</v>
      </c>
    </row>
    <row r="32" spans="1:6" ht="51">
      <c r="A32" s="13">
        <v>20</v>
      </c>
      <c r="B32" s="12" t="s">
        <v>6</v>
      </c>
      <c r="C32" s="11" t="s">
        <v>5</v>
      </c>
      <c r="D32" s="9">
        <f>D31</f>
        <v>429</v>
      </c>
      <c r="E32" s="10"/>
      <c r="F32" s="9">
        <f>ROUND(D32*E32,2)</f>
        <v>0</v>
      </c>
    </row>
    <row r="33" spans="1:6" ht="38.25">
      <c r="A33" s="13">
        <v>21</v>
      </c>
      <c r="B33" s="12" t="s">
        <v>4</v>
      </c>
      <c r="C33" s="11" t="s">
        <v>3</v>
      </c>
      <c r="D33" s="9">
        <f>286</f>
        <v>286</v>
      </c>
      <c r="E33" s="10"/>
      <c r="F33" s="9">
        <f>ROUND(D33*E33,2)</f>
        <v>0</v>
      </c>
    </row>
    <row r="34" spans="1:6">
      <c r="D34" s="4" t="s">
        <v>2</v>
      </c>
      <c r="E34" s="3"/>
      <c r="F34" s="8">
        <f>F5+F19</f>
        <v>0</v>
      </c>
    </row>
    <row r="35" spans="1:6">
      <c r="D35" s="7" t="s">
        <v>1</v>
      </c>
      <c r="E35" s="6"/>
      <c r="F35" s="5">
        <f>ROUND(F34*0.23,2)</f>
        <v>0</v>
      </c>
    </row>
    <row r="36" spans="1:6">
      <c r="D36" s="4" t="s">
        <v>0</v>
      </c>
      <c r="E36" s="3"/>
      <c r="F36" s="2">
        <f>F34+F35</f>
        <v>0</v>
      </c>
    </row>
  </sheetData>
  <mergeCells count="2">
    <mergeCell ref="B5:E5"/>
    <mergeCell ref="B19:E1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K.O.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Przemysław Bloch</cp:lastModifiedBy>
  <dcterms:created xsi:type="dcterms:W3CDTF">2021-07-16T20:12:24Z</dcterms:created>
  <dcterms:modified xsi:type="dcterms:W3CDTF">2021-07-18T17:58:29Z</dcterms:modified>
</cp:coreProperties>
</file>