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Postępowania 2024\02 zapytania\drobny sprzęt medyczny\00 od wnioskodawcy\"/>
    </mc:Choice>
  </mc:AlternateContent>
  <xr:revisionPtr revIDLastSave="0" documentId="13_ncr:1_{97731D25-8590-48C9-A06A-7760580A3362}" xr6:coauthVersionLast="47" xr6:coauthVersionMax="47" xr10:uidLastSave="{00000000-0000-0000-0000-000000000000}"/>
  <bookViews>
    <workbookView xWindow="-120" yWindow="-120" windowWidth="20730" windowHeight="11160" activeTab="2" xr2:uid="{00000000-000D-0000-FFFF-FFFF00000000}"/>
  </bookViews>
  <sheets>
    <sheet name="Część _1" sheetId="2" r:id="rId1"/>
    <sheet name="Część_2" sheetId="16" r:id="rId2"/>
    <sheet name="Część 3" sheetId="20" r:id="rId3"/>
  </sheets>
  <calcPr calcId="181029"/>
</workbook>
</file>

<file path=xl/calcChain.xml><?xml version="1.0" encoding="utf-8"?>
<calcChain xmlns="http://schemas.openxmlformats.org/spreadsheetml/2006/main">
  <c r="I9" i="20" l="1"/>
  <c r="I10" i="20"/>
  <c r="I11" i="20"/>
  <c r="I8" i="20"/>
  <c r="I12" i="20" s="1"/>
  <c r="G9" i="20"/>
  <c r="G10" i="20"/>
  <c r="G11" i="20"/>
  <c r="G8" i="20"/>
  <c r="F9" i="20"/>
  <c r="F10" i="20"/>
  <c r="F11" i="20"/>
  <c r="F8" i="20"/>
  <c r="F12" i="20" s="1"/>
  <c r="I8" i="16"/>
  <c r="I9" i="16" s="1"/>
  <c r="G8" i="16"/>
  <c r="F8" i="16"/>
  <c r="F9" i="16" s="1"/>
  <c r="I19" i="2"/>
  <c r="F19" i="2"/>
  <c r="I17" i="2"/>
  <c r="I18" i="2"/>
  <c r="I16" i="2"/>
  <c r="I13" i="2"/>
  <c r="I14" i="2"/>
  <c r="I12" i="2"/>
  <c r="I9" i="2"/>
  <c r="I10" i="2"/>
  <c r="I11" i="2"/>
  <c r="I15" i="2"/>
  <c r="I8" i="2"/>
  <c r="G15" i="2"/>
  <c r="G13" i="2"/>
  <c r="G14" i="2"/>
  <c r="G16" i="2"/>
  <c r="G17" i="2"/>
  <c r="G18" i="2"/>
  <c r="G12" i="2"/>
  <c r="G9" i="2"/>
  <c r="G10" i="2"/>
  <c r="G11" i="2"/>
  <c r="G8" i="2"/>
  <c r="F9" i="2"/>
  <c r="F10" i="2"/>
  <c r="F11" i="2"/>
  <c r="F12" i="2"/>
  <c r="F13" i="2"/>
  <c r="F14" i="2"/>
  <c r="F15" i="2"/>
  <c r="F16" i="2"/>
  <c r="F17" i="2"/>
  <c r="F18" i="2"/>
  <c r="F8" i="2"/>
</calcChain>
</file>

<file path=xl/sharedStrings.xml><?xml version="1.0" encoding="utf-8"?>
<sst xmlns="http://schemas.openxmlformats.org/spreadsheetml/2006/main" count="86" uniqueCount="41">
  <si>
    <t>Lp</t>
  </si>
  <si>
    <t>Opis asortymentu</t>
  </si>
  <si>
    <t>Jm</t>
  </si>
  <si>
    <t>Ilość</t>
  </si>
  <si>
    <t>Cena jednostkowa  netto</t>
  </si>
  <si>
    <t>Wartość netto 
(4 x 5)</t>
  </si>
  <si>
    <t>Stawka VAT %</t>
  </si>
  <si>
    <t>Wartość brutto
 (z VAT)
(6x8+6)</t>
  </si>
  <si>
    <t>szt.</t>
  </si>
  <si>
    <t>Nazwa artykułu spełniajacego wymagania z kol. 2 (ew. marka, typ, pochodzenie) UWAGI</t>
  </si>
  <si>
    <t>szt.</t>
  </si>
  <si>
    <t>Pojemniki  na ostre odpady medyczne: 
• pojemności 1 litr,
• kolor pojemnika czerwony,
• oznaczenie materiał zakaźny,
• miejsce na kod odpadów, nazwę wytwórcy, nr regon, nr księgi rejestrowej, datę i godz. otwarcia, datę i godz. zamknięcia,
• naklejka – data otwarcia, zamknięcia, miejsce pochodzenia, podpis osoby zamykającej pojemnik,
• wykonane z tworzywa odpornego na uderzenia, zgniatanie,
• odporne na przekucia,
• zamykane od góry,
• posiadające atesty PZH</t>
  </si>
  <si>
    <t>Pojemniki  na ostre odpady medyczne:
• pojemności 2 litry,
• kolor pojemnika czerwony,
• oznaczenie materiał zakaźny,
• miejsce na kod odpadów, nazwę wytwórcy, nr regon, nr księgi rejestrowej, datę i godz. otwarcia, datę i godz. zamknięcia,
• naklejka – data otwarcia, zamknięcia, miejsce pochodzenia, podpis osoby zamykającej pojemnik,
• wykonane z tworzywa odpornego na uderzenia, zgniatanie,
• odporne na przekucia,
• zamykane od góry,
• posiadające atesty PZH</t>
  </si>
  <si>
    <t>Pojemniki  na ostre odpady medyczne:
• pojemności 5 litrów,
• kolor pojemnika czerwony,
• oznaczenie materiał zakaźny,
• miejsce na kod odpadów, nazwę wytwórcy, nr regon, nr księgi rejestrowej, datę i godz. otwarcia, datę i godz. zamknięcia,
• naklejka – data otwarcia, zamknięcia, miejsce pochodzenia, podpis osoby zamykającej pojemnik,
• wykonane z tworzywa odpornego na uderzenia, zgniatanie,
• odporne na przekucia,
• zamykane od góry,
• posiadające atesty PZH</t>
  </si>
  <si>
    <t>Tace na leki:
• z twardego tworzywa sztucznego,
• z podwyższonymi brzegami, z miejscem na umieszczenie wizytówki pacjenta 
• otwory głębokie zapewniające stabilizację kieliszka,
• gładkie powierzchnie,na 24 lub 32 kieliszki,
• posiadająca deklarację zgodności CE
• Wielkość tacy nie większa niż 43cm x 32,5cmx6 cm.</t>
  </si>
  <si>
    <t>Kieliszki do leków:
• transparentny materiał umożliwia wizualną obserwację podawanego leku,
• wykonane z polipropylenu wolnego od besfenolu (BPA)
• jednorazowego użytku, możliwy zakup przykrywek kompatybilnych z kieliszkami,
• w pięciu kolorach: biały, czerwony, żółty, niebieski, zielony,
• pojemność 30 mililitrów, pakowane w tubach po 90 sztuk.
• dokładna, łatwa do odczytania skala linearna co 1ml, cyfrowa co 5ml.
• średnica górna 3,5 cm, średnica podstawy 2,5 cm, wysokość 4 cm.</t>
  </si>
  <si>
    <t>1op (90 szt.)</t>
  </si>
  <si>
    <t>Kruszarka do leków:
• wykonana z wytrzymałych materiałów: poliamidu (PA07) oraz stali nierdzewnej,
• ergonomiczny kształt pozwala na łatwy i szybki sposób operowania moździerzem,
• umożliwia profesjonalne miażdżenie tabletek bezpośrednio w kieliszku gwarantując zachowanie warunków higienicznych,
• zastosowany system pozwala uniknąć strat i mieszania się leków od różnych pacjentów,
• wyrób wielorazowego użytku (bez możliwości poddawania procesu sterylizacji).</t>
  </si>
  <si>
    <t>szt</t>
  </si>
  <si>
    <t>Dyspenser do kieliszków:
• trwałe i niewrażliwe na zarysowanie szkło akrylowe, odporne na działanie promieniowania UV,
• przeźroczysta obudowa pozwala na stałą kontrolę stanu zapasów, maksymalna ilość kieliszków do przechowywania - 90 sztuk,
• możliwość montażu na ścianie lub wózku medycznym, wymiary zewnętrzne 50x395 mm,
• wyrób wielorazowego użytku,prosty do wypełnienia i utrzymania w czystości.</t>
  </si>
  <si>
    <t>Kaczka męska:
• z tworzywa sztucznego,
• z mocowaną nakładaną zatyczką,
• półprzeźroczysta,
• do dezynfekcji chemicznej i termicznej,</t>
  </si>
  <si>
    <t>Basen:
• z tworzywa sztucznego,
• kolor biały,
• pokrywa szczelnie zamykana,
• bez ostrych krawędzi,
• do dezynfekcji chemicznej i termicznej, 
• pokrywa szczelnie zamykana, 
• bez ostrych krawędzi, 
• do dezynfekcji chemicznej i termicznej,
• kolor biały,</t>
  </si>
  <si>
    <t>Pojemniki  na ostre odpady medyczne:
• pojemności 700ml,
• kolor pojemnika czerwony,
• oznaczenie materiał zakaźny,
• miejsce na kod odpadów, nazwę wytwórcy, nr regon, nr księgi rejestrowej, datę i godz. otwarcia, datę i godz. zamknięcia
• wykonane z tworzywa odpornego na uderzenia, zgniatanie,
• odporne na przekucia,
• zamykane od góry,
• posiadające atesty PZH.</t>
  </si>
  <si>
    <t>Termometr do lodówki(przechowywanie leków), posiadający uchwyt umożliwiający zawieszenie,zakres temperatury: - 40 do +40 st. Obudowa ze stali nierdzewnej.</t>
  </si>
  <si>
    <t>Mankiet wymienny (wielokrotny) z uniwersalną złączką FlexiPort do pomiaru ciśnienia krwi kompatybilny z ciśnieniomierzem z poz. nr 1,
• mankiet z możliwością mycia i dezynfekcji przez pryskanie i zanurzenie, zabezpieczenie mankietu przed dostaniem się wody do środka,
• oznaczenie rozmiarów mankietów: kolorami i numerami,
• gwarancja na mankiet minimum 3 lata, • rozmiary: nr 11(25-34), nr 11L, nr 12 (32-43), nr 12L (32-43)</t>
  </si>
  <si>
    <t>Termometry lekarskie: bezdotykowy na podczerwień do pomiaru temperatury ciała na czole, podświetlany wyświetlacz cyfrowy LCD, zakres pomiaru w ˚C (od 28,0 ˚C – 42,9 ˚C), wynik pomiaru w 1 sekundę, czujnik gorączki, sygnał dźwiękowy wskazujący koniec pomiaru, automatyczne wyłączanie, łatwość czyszczenia, wskaźnik niskiego stanu naładowania baterii, w komplecie bateria. posiada certyfikat CE, gwarancja 24 m-ce.</t>
  </si>
  <si>
    <t>Pulsoksymetr napalcowy medyczny dla dorosłych  do pracy w warunkach narażony na wstrząsy.</t>
  </si>
  <si>
    <t xml:space="preserve">Ciśnieniomierze elektroniczny:
• odporność na wstrząsy i upadki z wysokości minimum 75 cm na twardą powierzchnię,
• wyposażony w mankiet z możliwością mycia i dezynfekcji przez pryskanie i zanurzenie, zabezpieczenie mankietu przed dostaniem się wody do środka,
• oznaczenie rozmiarów mankietów: kolorami i numerami,
• gwarancja na mankiet minimum 3 lata,
• dokumenty przebadania , certyfikaty, atesty, dopuszczenia,
• w skład zestawu wchodzą : pokrowiec, standardowy mankiet dla dorosłych.                           </t>
  </si>
  <si>
    <t>Załącznik nr 1 do Umowy</t>
  </si>
  <si>
    <t>FORMULARZ ASORTYMENTOWO - CENOWY</t>
  </si>
  <si>
    <t>OPIS PRZEDMIOTU ZAMÓWIENIA</t>
  </si>
  <si>
    <t>Uwaga: Formularz asortymentowo-cenowy musi być opatrzony przez osobę lub osoby uprawnione do reprezentowania firmy kwalifikowanym podpisem elektronicznym, podpisem zaufanych lub podpisem osobistym. Zamawiający zaleca, aby podpis złożony był na podpisywanym dokumencie PDF (podpis wewnętrzny) – taki sposób podpisu umożliwia szybką i prawidłową weryfikację.</t>
  </si>
  <si>
    <t>Miska nerkowata saniutarna jednorazowa:
• masa papierowa
• wymiary 250mmx135mmx40mm poj. 700 ml +/- (5 mm), wyrób medyczny</t>
  </si>
  <si>
    <t>Część nr 3: Dostawa drobnego sprzętu medycznego dla Szpitala Nowowiejskiego</t>
  </si>
  <si>
    <t>Część nr 2: Dostawa drobnego sprzętu medycznego dla Szpitala Nowowiejskiego</t>
  </si>
  <si>
    <t>Część nr 1: Dostawa drobnego sprzętu medycznego dla Szpitala Nowowiejskiego.</t>
  </si>
  <si>
    <t>Razem część nr 3 poz. 1-4</t>
  </si>
  <si>
    <t>Razem część 2 poz.1-1</t>
  </si>
  <si>
    <t>Razem część nr 1 poz. 1-11</t>
  </si>
  <si>
    <t>Cena jednostkowa brutto 
(z VAT) (5xVAT)</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</si>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</sst>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quot;zł&quot;_-;\-* #,##0.00,&quot;zł&quot;_-;_-* \-??&quot; zł&quot;_-;_-@_-"/>
    <numFmt numFmtId="165" formatCode="#,##0.00\ [$zł-415];[Red]\-#,##0.00\ [$zł-415]"/>
    <numFmt numFmtId="166" formatCode="_-* #,##0.00&quot; zł&quot;_-;\-* #,##0.00&quot; zł&quot;_-;_-* \-??&quot; zł&quot;_-;_-@_-"/>
    <numFmt numFmtId="167" formatCode="#,##0.00&quot;      &quot;;#,##0.00&quot;      &quot;;\-#&quot;      &quot;;@\ "/>
    <numFmt numFmtId="168" formatCode="#,##0.00\ &quot;zł&quot;"/>
  </numFmts>
  <fonts count="9">
    <font>
      <sz val="11"/>
      <color rgb="FF000000"/>
      <name val="Arial1"/>
      <charset val="238"/>
    </font>
    <font>
      <sz val="10"/>
      <color rgb="FF000000"/>
      <name val="Arial1"/>
      <charset val="238"/>
    </font>
    <font>
      <b/>
      <i/>
      <u/>
      <sz val="11"/>
      <color rgb="FF000000"/>
      <name val="Arial1"/>
      <charset val="238"/>
    </font>
    <font>
      <sz val="11"/>
      <color rgb="FF000000"/>
      <name val="Arial1"/>
      <charset val="238"/>
    </font>
    <font>
      <sz val="10"/>
      <color rgb="FF000000"/>
      <name val="Calibri"/>
      <family val="2"/>
      <charset val="238"/>
      <scheme val="minor"/>
    </font>
    <font>
      <sz val="11"/>
      <color rgb="FF000000"/>
      <name val="Calibri"/>
      <family val="2"/>
      <charset val="238"/>
      <scheme val="minor"/>
    </font>
    <font>
      <b/>
      <sz val="10"/>
      <color rgb="FF000000"/>
      <name val="Calibri"/>
      <family val="2"/>
      <charset val="238"/>
      <scheme val="minor"/>
    </font>
    <font>
      <sz val="10"/>
      <name val="Calibri"/>
      <family val="2"/>
      <charset val="238"/>
      <scheme val="minor"/>
    </font>
    <font>
      <sz val="10"/>
      <color rgb="FF000000"/>
      <name val="Calibri"/>
      <family val="2"/>
      <charset val="238"/>
    </font>
  </fonts>
  <fills count="3">
    <fill>
      <patternFill patternType="none"/>
    </fill>
    <fill>
      <patternFill patternType="gray125"/>
    </fill>
    <fill>
      <patternFill patternType="solid">
        <fgColor rgb="FFD9D9D9"/>
        <bgColor rgb="FFC0C0C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164" fontId="3" fillId="0" borderId="0" applyBorder="0" applyProtection="0"/>
    <xf numFmtId="9" fontId="3" fillId="0" borderId="0" applyBorder="0" applyProtection="0"/>
    <xf numFmtId="165" fontId="2" fillId="0" borderId="0"/>
    <xf numFmtId="166" fontId="3" fillId="0" borderId="0" applyBorder="0" applyProtection="0"/>
    <xf numFmtId="167" fontId="1" fillId="0" borderId="0"/>
    <xf numFmtId="0" fontId="3" fillId="0" borderId="0"/>
  </cellStyleXfs>
  <cellXfs count="35">
    <xf numFmtId="0" fontId="0" fillId="0" borderId="0" xfId="0"/>
    <xf numFmtId="0" fontId="4" fillId="0" borderId="0" xfId="0" applyFont="1"/>
    <xf numFmtId="0" fontId="5" fillId="0" borderId="0" xfId="0" applyFont="1"/>
    <xf numFmtId="0" fontId="6" fillId="2" borderId="1" xfId="0"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0" xfId="0" applyFont="1" applyFill="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9"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3" fontId="4" fillId="0" borderId="1" xfId="0" applyNumberFormat="1" applyFont="1" applyBorder="1" applyAlignment="1">
      <alignment horizontal="center" vertical="center"/>
    </xf>
    <xf numFmtId="0" fontId="6" fillId="2" borderId="1" xfId="0" applyFont="1" applyFill="1" applyBorder="1" applyAlignment="1">
      <alignment horizontal="left" vertical="center"/>
    </xf>
    <xf numFmtId="4" fontId="4"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0" fontId="6" fillId="0" borderId="1" xfId="0" applyFont="1" applyBorder="1" applyAlignment="1">
      <alignment horizontal="center" vertical="center"/>
    </xf>
    <xf numFmtId="168" fontId="4" fillId="0" borderId="1" xfId="1" applyNumberFormat="1" applyFont="1" applyBorder="1" applyAlignment="1" applyProtection="1">
      <alignment horizontal="center" vertical="center"/>
    </xf>
    <xf numFmtId="9" fontId="4" fillId="0" borderId="1" xfId="2" applyFont="1" applyBorder="1" applyAlignment="1" applyProtection="1">
      <alignment horizontal="center" vertical="center"/>
    </xf>
    <xf numFmtId="168" fontId="4" fillId="0" borderId="2" xfId="1" applyNumberFormat="1" applyFont="1" applyBorder="1" applyAlignment="1" applyProtection="1">
      <alignment horizontal="center" vertical="center"/>
    </xf>
    <xf numFmtId="4" fontId="6" fillId="0" borderId="1" xfId="1" applyNumberFormat="1" applyFont="1" applyBorder="1" applyAlignment="1" applyProtection="1">
      <alignment horizontal="center" vertical="center"/>
    </xf>
    <xf numFmtId="0" fontId="4" fillId="0" borderId="1" xfId="0" applyFont="1" applyBorder="1" applyAlignment="1">
      <alignment vertical="center"/>
    </xf>
    <xf numFmtId="0" fontId="7" fillId="0" borderId="1" xfId="0" applyFont="1" applyBorder="1" applyAlignment="1">
      <alignment vertical="center" wrapText="1"/>
    </xf>
    <xf numFmtId="0" fontId="4" fillId="0" borderId="1" xfId="0" applyFont="1" applyBorder="1"/>
    <xf numFmtId="0" fontId="5" fillId="0" borderId="1" xfId="0" applyFont="1" applyBorder="1"/>
    <xf numFmtId="4" fontId="4" fillId="0" borderId="2" xfId="0" applyNumberFormat="1" applyFont="1" applyBorder="1" applyAlignment="1">
      <alignment horizontal="center" vertical="center"/>
    </xf>
    <xf numFmtId="0" fontId="5" fillId="0" borderId="0" xfId="0" applyFont="1" applyAlignment="1">
      <alignment horizontal="right"/>
    </xf>
    <xf numFmtId="0" fontId="4" fillId="0" borderId="0" xfId="0" applyFont="1" applyAlignment="1">
      <alignment horizontal="right"/>
    </xf>
    <xf numFmtId="0" fontId="8" fillId="0" borderId="0" xfId="0" applyFont="1" applyAlignment="1">
      <alignment horizontal="left" vertical="center" wrapText="1"/>
    </xf>
    <xf numFmtId="0" fontId="6" fillId="0" borderId="0" xfId="0" applyFont="1" applyAlignment="1">
      <alignment horizont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0" borderId="0" xfId="0" applyFont="1" applyAlignment="1">
      <alignment horizontal="center" vertical="center"/>
    </xf>
    <xf numFmtId="0" fontId="4" fillId="0" borderId="0" xfId="0" applyFont="1" applyAlignment="1">
      <alignment horizontal="center" vertical="center"/>
    </xf>
  </cellXfs>
  <cellStyles count="7">
    <cellStyle name="Dziesiętny 2" xfId="5" xr:uid="{714C63C8-A9A0-4897-B3AE-24E4C9B70A15}"/>
    <cellStyle name="Normalny" xfId="0" builtinId="0"/>
    <cellStyle name="Normalny 2" xfId="6" xr:uid="{F369F89C-4B2B-44B6-A3DE-86A03688E740}"/>
    <cellStyle name="Procentowy" xfId="2" builtinId="5"/>
    <cellStyle name="Tekst objaśnienia" xfId="3" builtinId="53" customBuiltin="1"/>
    <cellStyle name="Walutowy" xfId="1" builtinId="4"/>
    <cellStyle name="Walutowy 2" xfId="4" xr:uid="{71267C7F-9303-4675-A6C8-68584D97D2FB}"/>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2"/>
  <sheetViews>
    <sheetView showRowColHeaders="0" topLeftCell="A16" zoomScale="70" zoomScaleNormal="70" workbookViewId="0">
      <selection activeCell="H19" sqref="H19"/>
    </sheetView>
  </sheetViews>
  <sheetFormatPr defaultRowHeight="12.75"/>
  <cols>
    <col min="1" max="1" width="3.625" style="1" customWidth="1"/>
    <col min="2" max="2" width="38.875" style="1" customWidth="1"/>
    <col min="3" max="4" width="9" style="1"/>
    <col min="5" max="5" width="10.875" style="1" customWidth="1"/>
    <col min="6" max="6" width="11.875" style="1" customWidth="1"/>
    <col min="7" max="8" width="9" style="1"/>
    <col min="9" max="9" width="11.375" style="1" customWidth="1"/>
    <col min="10" max="10" width="21.25" style="1" customWidth="1"/>
    <col min="11" max="16384" width="9" style="1"/>
  </cols>
  <sheetData>
    <row r="1" spans="1:10">
      <c r="I1" s="30"/>
      <c r="J1" s="30"/>
    </row>
    <row r="2" spans="1:10" ht="15">
      <c r="B2" s="33" t="s">
        <v>29</v>
      </c>
      <c r="C2" s="33"/>
      <c r="D2" s="33"/>
      <c r="E2" s="33"/>
      <c r="F2" s="33"/>
      <c r="G2" s="33"/>
      <c r="H2" s="33"/>
      <c r="I2" s="33"/>
      <c r="J2" s="27" t="s">
        <v>28</v>
      </c>
    </row>
    <row r="3" spans="1:10">
      <c r="B3" s="34" t="s">
        <v>30</v>
      </c>
      <c r="C3" s="34"/>
      <c r="D3" s="34"/>
      <c r="E3" s="34"/>
      <c r="F3" s="34"/>
      <c r="G3" s="34"/>
      <c r="H3" s="34"/>
      <c r="I3" s="34"/>
    </row>
    <row r="4" spans="1:10" ht="15">
      <c r="B4" s="34" t="s">
        <v>35</v>
      </c>
      <c r="C4" s="34"/>
      <c r="D4" s="34"/>
      <c r="E4" s="34"/>
      <c r="F4" s="34"/>
      <c r="G4" s="34"/>
      <c r="H4" s="34"/>
      <c r="I4" s="34"/>
      <c r="J4" s="27"/>
    </row>
    <row r="6" spans="1:10" ht="63.75">
      <c r="A6" s="3" t="s">
        <v>0</v>
      </c>
      <c r="B6" s="3" t="s">
        <v>1</v>
      </c>
      <c r="C6" s="3" t="s">
        <v>2</v>
      </c>
      <c r="D6" s="4" t="s">
        <v>3</v>
      </c>
      <c r="E6" s="5" t="s">
        <v>4</v>
      </c>
      <c r="F6" s="5" t="s">
        <v>5</v>
      </c>
      <c r="G6" s="5" t="s">
        <v>39</v>
      </c>
      <c r="H6" s="3" t="s">
        <v>6</v>
      </c>
      <c r="I6" s="3" t="s">
        <v>7</v>
      </c>
      <c r="J6" s="3" t="s">
        <v>9</v>
      </c>
    </row>
    <row r="7" spans="1:10">
      <c r="A7" s="6">
        <v>1</v>
      </c>
      <c r="B7" s="6">
        <v>2</v>
      </c>
      <c r="C7" s="6">
        <v>3</v>
      </c>
      <c r="D7" s="6">
        <v>4</v>
      </c>
      <c r="E7" s="6">
        <v>5</v>
      </c>
      <c r="F7" s="6">
        <v>6</v>
      </c>
      <c r="G7" s="6">
        <v>7</v>
      </c>
      <c r="H7" s="7">
        <v>8</v>
      </c>
      <c r="I7" s="6">
        <v>9</v>
      </c>
      <c r="J7" s="6">
        <v>10</v>
      </c>
    </row>
    <row r="8" spans="1:10" ht="168" customHeight="1">
      <c r="A8" s="8">
        <v>1</v>
      </c>
      <c r="B8" s="12" t="s">
        <v>22</v>
      </c>
      <c r="C8" s="8" t="s">
        <v>10</v>
      </c>
      <c r="D8" s="13">
        <v>1200</v>
      </c>
      <c r="E8" s="18"/>
      <c r="F8" s="18">
        <f>D8*E8</f>
        <v>0</v>
      </c>
      <c r="G8" s="18">
        <f>E8*1.23</f>
        <v>0</v>
      </c>
      <c r="H8" s="19">
        <v>0.23</v>
      </c>
      <c r="I8" s="20">
        <f>((E8*1.23)*D8)</f>
        <v>0</v>
      </c>
      <c r="J8" s="12"/>
    </row>
    <row r="9" spans="1:10" ht="208.5" customHeight="1">
      <c r="A9" s="8">
        <v>2</v>
      </c>
      <c r="B9" s="12" t="s">
        <v>11</v>
      </c>
      <c r="C9" s="8" t="s">
        <v>8</v>
      </c>
      <c r="D9" s="13">
        <v>50</v>
      </c>
      <c r="E9" s="18"/>
      <c r="F9" s="18">
        <f t="shared" ref="F9:F18" si="0">D9*E9</f>
        <v>0</v>
      </c>
      <c r="G9" s="18">
        <f t="shared" ref="G9:G11" si="1">E9*1.23</f>
        <v>0</v>
      </c>
      <c r="H9" s="19">
        <v>0.23</v>
      </c>
      <c r="I9" s="20">
        <f t="shared" ref="I9:I15" si="2">((E9*1.23)*D9)</f>
        <v>0</v>
      </c>
      <c r="J9" s="12"/>
    </row>
    <row r="10" spans="1:10" ht="200.25" customHeight="1">
      <c r="A10" s="8">
        <v>3</v>
      </c>
      <c r="B10" s="12" t="s">
        <v>12</v>
      </c>
      <c r="C10" s="8" t="s">
        <v>8</v>
      </c>
      <c r="D10" s="13">
        <v>1500</v>
      </c>
      <c r="E10" s="18"/>
      <c r="F10" s="18">
        <f t="shared" si="0"/>
        <v>0</v>
      </c>
      <c r="G10" s="18">
        <f t="shared" si="1"/>
        <v>0</v>
      </c>
      <c r="H10" s="19">
        <v>0.23</v>
      </c>
      <c r="I10" s="20">
        <f t="shared" si="2"/>
        <v>0</v>
      </c>
      <c r="J10" s="12"/>
    </row>
    <row r="11" spans="1:10" ht="201" customHeight="1">
      <c r="A11" s="8">
        <v>4</v>
      </c>
      <c r="B11" s="12" t="s">
        <v>13</v>
      </c>
      <c r="C11" s="8" t="s">
        <v>8</v>
      </c>
      <c r="D11" s="13">
        <v>250</v>
      </c>
      <c r="E11" s="18"/>
      <c r="F11" s="18">
        <f t="shared" si="0"/>
        <v>0</v>
      </c>
      <c r="G11" s="18">
        <f t="shared" si="1"/>
        <v>0</v>
      </c>
      <c r="H11" s="19">
        <v>0.23</v>
      </c>
      <c r="I11" s="20">
        <f t="shared" si="2"/>
        <v>0</v>
      </c>
      <c r="J11" s="12"/>
    </row>
    <row r="12" spans="1:10" ht="102">
      <c r="A12" s="8">
        <v>5</v>
      </c>
      <c r="B12" s="12" t="s">
        <v>14</v>
      </c>
      <c r="C12" s="8" t="s">
        <v>8</v>
      </c>
      <c r="D12" s="13">
        <v>10</v>
      </c>
      <c r="E12" s="18"/>
      <c r="F12" s="18">
        <f t="shared" si="0"/>
        <v>0</v>
      </c>
      <c r="G12" s="18">
        <f>E12*1.08</f>
        <v>0</v>
      </c>
      <c r="H12" s="19">
        <v>0.08</v>
      </c>
      <c r="I12" s="20">
        <f>((E12*1.08)*D12)</f>
        <v>0</v>
      </c>
      <c r="J12" s="12"/>
    </row>
    <row r="13" spans="1:10" ht="202.5" customHeight="1">
      <c r="A13" s="8">
        <v>6</v>
      </c>
      <c r="B13" s="12" t="s">
        <v>15</v>
      </c>
      <c r="C13" s="10" t="s">
        <v>16</v>
      </c>
      <c r="D13" s="13">
        <v>6000</v>
      </c>
      <c r="E13" s="18"/>
      <c r="F13" s="18">
        <f t="shared" si="0"/>
        <v>0</v>
      </c>
      <c r="G13" s="18">
        <f t="shared" ref="G13:G18" si="3">E13*1.08</f>
        <v>0</v>
      </c>
      <c r="H13" s="19">
        <v>0.08</v>
      </c>
      <c r="I13" s="20">
        <f t="shared" ref="I13:I14" si="4">((E13*1.08)*D13)</f>
        <v>0</v>
      </c>
      <c r="J13" s="12"/>
    </row>
    <row r="14" spans="1:10" ht="158.25" customHeight="1">
      <c r="A14" s="8">
        <v>7</v>
      </c>
      <c r="B14" s="12" t="s">
        <v>17</v>
      </c>
      <c r="C14" s="10" t="s">
        <v>18</v>
      </c>
      <c r="D14" s="13">
        <v>5</v>
      </c>
      <c r="E14" s="18"/>
      <c r="F14" s="18">
        <f t="shared" si="0"/>
        <v>0</v>
      </c>
      <c r="G14" s="18">
        <f t="shared" si="3"/>
        <v>0</v>
      </c>
      <c r="H14" s="19">
        <v>0.08</v>
      </c>
      <c r="I14" s="20">
        <f t="shared" si="4"/>
        <v>0</v>
      </c>
      <c r="J14" s="12"/>
    </row>
    <row r="15" spans="1:10" ht="169.5" customHeight="1">
      <c r="A15" s="8">
        <v>8</v>
      </c>
      <c r="B15" s="12" t="s">
        <v>19</v>
      </c>
      <c r="C15" s="8" t="s">
        <v>8</v>
      </c>
      <c r="D15" s="13">
        <v>3</v>
      </c>
      <c r="E15" s="18"/>
      <c r="F15" s="18">
        <f t="shared" si="0"/>
        <v>0</v>
      </c>
      <c r="G15" s="18">
        <f>E15*1.23</f>
        <v>0</v>
      </c>
      <c r="H15" s="19">
        <v>0.23</v>
      </c>
      <c r="I15" s="20">
        <f t="shared" si="2"/>
        <v>0</v>
      </c>
      <c r="J15" s="10"/>
    </row>
    <row r="16" spans="1:10" ht="59.25" customHeight="1">
      <c r="A16" s="8">
        <v>9</v>
      </c>
      <c r="B16" s="12" t="s">
        <v>32</v>
      </c>
      <c r="C16" s="8" t="s">
        <v>8</v>
      </c>
      <c r="D16" s="13">
        <v>100</v>
      </c>
      <c r="E16" s="18"/>
      <c r="F16" s="18">
        <f t="shared" si="0"/>
        <v>0</v>
      </c>
      <c r="G16" s="18">
        <f t="shared" si="3"/>
        <v>0</v>
      </c>
      <c r="H16" s="19">
        <v>0.08</v>
      </c>
      <c r="I16" s="20">
        <f>((E16*1.08)*D16)</f>
        <v>0</v>
      </c>
      <c r="J16" s="12"/>
    </row>
    <row r="17" spans="1:10" ht="67.5" customHeight="1">
      <c r="A17" s="8">
        <v>10</v>
      </c>
      <c r="B17" s="12" t="s">
        <v>20</v>
      </c>
      <c r="C17" s="8" t="s">
        <v>8</v>
      </c>
      <c r="D17" s="13">
        <v>5</v>
      </c>
      <c r="E17" s="18"/>
      <c r="F17" s="18">
        <f t="shared" si="0"/>
        <v>0</v>
      </c>
      <c r="G17" s="18">
        <f t="shared" si="3"/>
        <v>0</v>
      </c>
      <c r="H17" s="19">
        <v>0.08</v>
      </c>
      <c r="I17" s="20">
        <f t="shared" ref="I17:I18" si="5">((E17*1.08)*D17)</f>
        <v>0</v>
      </c>
      <c r="J17" s="12"/>
    </row>
    <row r="18" spans="1:10" ht="135.75" customHeight="1">
      <c r="A18" s="8">
        <v>11</v>
      </c>
      <c r="B18" s="12" t="s">
        <v>21</v>
      </c>
      <c r="C18" s="8" t="s">
        <v>8</v>
      </c>
      <c r="D18" s="13">
        <v>2</v>
      </c>
      <c r="E18" s="18"/>
      <c r="F18" s="18">
        <f t="shared" si="0"/>
        <v>0</v>
      </c>
      <c r="G18" s="18">
        <f t="shared" si="3"/>
        <v>0</v>
      </c>
      <c r="H18" s="19">
        <v>0.08</v>
      </c>
      <c r="I18" s="20">
        <f t="shared" si="5"/>
        <v>0</v>
      </c>
      <c r="J18" s="12"/>
    </row>
    <row r="19" spans="1:10">
      <c r="A19" s="31" t="s">
        <v>38</v>
      </c>
      <c r="B19" s="32"/>
      <c r="C19" s="14"/>
      <c r="D19" s="14"/>
      <c r="E19" s="15"/>
      <c r="F19" s="21">
        <f>SUM(F8:F18)</f>
        <v>0</v>
      </c>
      <c r="G19" s="16" t="s">
        <v>40</v>
      </c>
      <c r="H19" s="17" t="s">
        <v>40</v>
      </c>
      <c r="I19" s="21">
        <f>SUM(I8:I18)</f>
        <v>0</v>
      </c>
      <c r="J19" s="24"/>
    </row>
    <row r="22" spans="1:10" ht="63" customHeight="1">
      <c r="B22" s="29" t="s">
        <v>31</v>
      </c>
      <c r="C22" s="29"/>
      <c r="D22" s="29"/>
      <c r="E22" s="29"/>
      <c r="F22" s="29"/>
      <c r="G22" s="29"/>
      <c r="H22" s="29"/>
      <c r="I22" s="29"/>
      <c r="J22" s="29"/>
    </row>
  </sheetData>
  <mergeCells count="6">
    <mergeCell ref="B22:J22"/>
    <mergeCell ref="I1:J1"/>
    <mergeCell ref="A19:B19"/>
    <mergeCell ref="B2:I2"/>
    <mergeCell ref="B3:I3"/>
    <mergeCell ref="B4:I4"/>
  </mergeCells>
  <pageMargins left="0.39370078740157483" right="0.39370078740157483" top="0.59055118110236227" bottom="0.39370078740157483" header="0.31496062992125984" footer="0.31496062992125984"/>
  <pageSetup paperSize="9" scale="95" fitToHeight="0" orientation="landscape" r:id="rId1"/>
  <headerFooter>
    <oddHeader>&amp;R&amp;"-,Pogrubiony"Załącznik nr 2.1 do Zapytania ofertowego</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F2E2F-77DB-4C31-8CEE-77C1D263F248}">
  <sheetPr>
    <pageSetUpPr fitToPage="1"/>
  </sheetPr>
  <dimension ref="A1:J12"/>
  <sheetViews>
    <sheetView zoomScaleNormal="100" workbookViewId="0">
      <selection activeCell="E8" sqref="E8"/>
    </sheetView>
  </sheetViews>
  <sheetFormatPr defaultRowHeight="12.75"/>
  <cols>
    <col min="1" max="1" width="3.625" style="1" customWidth="1"/>
    <col min="2" max="2" width="33.25" style="1" customWidth="1"/>
    <col min="3" max="5" width="9" style="1"/>
    <col min="6" max="6" width="11.875" style="1" customWidth="1"/>
    <col min="7" max="8" width="9" style="1"/>
    <col min="9" max="9" width="11.375" style="1" customWidth="1"/>
    <col min="10" max="10" width="19.5" style="1" customWidth="1"/>
    <col min="11" max="16384" width="9" style="1"/>
  </cols>
  <sheetData>
    <row r="1" spans="1:10">
      <c r="I1" s="30"/>
      <c r="J1" s="30"/>
    </row>
    <row r="2" spans="1:10">
      <c r="B2" s="33" t="s">
        <v>29</v>
      </c>
      <c r="C2" s="33"/>
      <c r="D2" s="33"/>
      <c r="E2" s="33"/>
      <c r="F2" s="33"/>
      <c r="G2" s="33"/>
      <c r="H2" s="33"/>
      <c r="I2" s="33"/>
      <c r="J2" s="28" t="s">
        <v>28</v>
      </c>
    </row>
    <row r="3" spans="1:10">
      <c r="B3" s="34" t="s">
        <v>30</v>
      </c>
      <c r="C3" s="34"/>
      <c r="D3" s="34"/>
      <c r="E3" s="34"/>
      <c r="F3" s="34"/>
      <c r="G3" s="34"/>
      <c r="H3" s="34"/>
      <c r="I3" s="34"/>
    </row>
    <row r="4" spans="1:10" ht="15">
      <c r="B4" s="34" t="s">
        <v>34</v>
      </c>
      <c r="C4" s="34"/>
      <c r="D4" s="34"/>
      <c r="E4" s="34"/>
      <c r="F4" s="34"/>
      <c r="G4" s="34"/>
      <c r="H4" s="34"/>
      <c r="I4" s="34"/>
      <c r="J4" s="27"/>
    </row>
    <row r="6" spans="1:10" ht="63.75">
      <c r="A6" s="3" t="s">
        <v>0</v>
      </c>
      <c r="B6" s="3" t="s">
        <v>1</v>
      </c>
      <c r="C6" s="3" t="s">
        <v>2</v>
      </c>
      <c r="D6" s="4" t="s">
        <v>3</v>
      </c>
      <c r="E6" s="5" t="s">
        <v>4</v>
      </c>
      <c r="F6" s="5" t="s">
        <v>5</v>
      </c>
      <c r="G6" s="5" t="s">
        <v>39</v>
      </c>
      <c r="H6" s="3" t="s">
        <v>6</v>
      </c>
      <c r="I6" s="3" t="s">
        <v>7</v>
      </c>
      <c r="J6" s="3" t="s">
        <v>9</v>
      </c>
    </row>
    <row r="7" spans="1:10">
      <c r="A7" s="6">
        <v>1</v>
      </c>
      <c r="B7" s="6">
        <v>2</v>
      </c>
      <c r="C7" s="6">
        <v>3</v>
      </c>
      <c r="D7" s="6">
        <v>4</v>
      </c>
      <c r="E7" s="6">
        <v>5</v>
      </c>
      <c r="F7" s="6">
        <v>6</v>
      </c>
      <c r="G7" s="6">
        <v>7</v>
      </c>
      <c r="H7" s="7">
        <v>8</v>
      </c>
      <c r="I7" s="6">
        <v>9</v>
      </c>
      <c r="J7" s="6">
        <v>10</v>
      </c>
    </row>
    <row r="8" spans="1:10" ht="80.25" customHeight="1">
      <c r="A8" s="8">
        <v>1</v>
      </c>
      <c r="B8" s="23" t="s">
        <v>23</v>
      </c>
      <c r="C8" s="8" t="s">
        <v>8</v>
      </c>
      <c r="D8" s="13">
        <v>10</v>
      </c>
      <c r="E8" s="18"/>
      <c r="F8" s="18">
        <f>D8*E8</f>
        <v>0</v>
      </c>
      <c r="G8" s="18">
        <f>E8*1.23</f>
        <v>0</v>
      </c>
      <c r="H8" s="19">
        <v>0.23</v>
      </c>
      <c r="I8" s="20">
        <f>((E8*1.23)*D8)</f>
        <v>0</v>
      </c>
      <c r="J8" s="12"/>
    </row>
    <row r="9" spans="1:10">
      <c r="A9" s="31" t="s">
        <v>37</v>
      </c>
      <c r="B9" s="32"/>
      <c r="C9" s="14"/>
      <c r="D9" s="14"/>
      <c r="E9" s="15"/>
      <c r="F9" s="21">
        <f>SUM(F8)</f>
        <v>0</v>
      </c>
      <c r="G9" s="16" t="s">
        <v>40</v>
      </c>
      <c r="H9" s="17" t="s">
        <v>40</v>
      </c>
      <c r="I9" s="21">
        <f>SUM(I8)</f>
        <v>0</v>
      </c>
      <c r="J9" s="24"/>
    </row>
    <row r="12" spans="1:10" ht="63" customHeight="1">
      <c r="B12" s="29" t="s">
        <v>31</v>
      </c>
      <c r="C12" s="29"/>
      <c r="D12" s="29"/>
      <c r="E12" s="29"/>
      <c r="F12" s="29"/>
      <c r="G12" s="29"/>
      <c r="H12" s="29"/>
      <c r="I12" s="29"/>
      <c r="J12" s="29"/>
    </row>
  </sheetData>
  <mergeCells count="6">
    <mergeCell ref="B12:J12"/>
    <mergeCell ref="I1:J1"/>
    <mergeCell ref="A9:B9"/>
    <mergeCell ref="B2:I2"/>
    <mergeCell ref="B3:I3"/>
    <mergeCell ref="B4:I4"/>
  </mergeCells>
  <pageMargins left="0.39370078740157483" right="0.39370078740157483" top="0.59055118110236227" bottom="0.39370078740157483" header="0.31496062992125984" footer="0.31496062992125984"/>
  <pageSetup paperSize="9" fitToHeight="0" orientation="landscape" r:id="rId1"/>
  <headerFooter>
    <oddHeader>&amp;R&amp;"-,Pogrubiony"Załącznik nr 2.2 do Zapytania ofertowego</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00C32-35A9-43F4-9F64-8F8B3AF7CA8E}">
  <sheetPr>
    <pageSetUpPr fitToPage="1"/>
  </sheetPr>
  <dimension ref="A1:J15"/>
  <sheetViews>
    <sheetView tabSelected="1" topLeftCell="A2" zoomScaleNormal="100" workbookViewId="0">
      <selection activeCell="E8" sqref="E8"/>
    </sheetView>
  </sheetViews>
  <sheetFormatPr defaultRowHeight="15"/>
  <cols>
    <col min="1" max="1" width="6.375" style="2" customWidth="1"/>
    <col min="2" max="2" width="27.875" style="2" customWidth="1"/>
    <col min="3" max="9" width="9" style="2"/>
    <col min="10" max="10" width="23.125" style="2" customWidth="1"/>
    <col min="11" max="16384" width="9" style="2"/>
  </cols>
  <sheetData>
    <row r="1" spans="1:10">
      <c r="I1" s="30"/>
      <c r="J1" s="30"/>
    </row>
    <row r="2" spans="1:10">
      <c r="B2" s="33" t="s">
        <v>29</v>
      </c>
      <c r="C2" s="33"/>
      <c r="D2" s="33"/>
      <c r="E2" s="33"/>
      <c r="F2" s="33"/>
      <c r="G2" s="33"/>
      <c r="H2" s="33"/>
      <c r="I2" s="33"/>
      <c r="J2" s="28" t="s">
        <v>28</v>
      </c>
    </row>
    <row r="3" spans="1:10">
      <c r="B3" s="34" t="s">
        <v>30</v>
      </c>
      <c r="C3" s="34"/>
      <c r="D3" s="34"/>
      <c r="E3" s="34"/>
      <c r="F3" s="34"/>
      <c r="G3" s="34"/>
      <c r="H3" s="34"/>
      <c r="I3" s="34"/>
    </row>
    <row r="4" spans="1:10">
      <c r="B4" s="34" t="s">
        <v>33</v>
      </c>
      <c r="C4" s="34"/>
      <c r="D4" s="34"/>
      <c r="E4" s="34"/>
      <c r="F4" s="34"/>
      <c r="G4" s="34"/>
      <c r="H4" s="34"/>
      <c r="I4" s="34"/>
      <c r="J4" s="27"/>
    </row>
    <row r="6" spans="1:10" ht="63.75">
      <c r="A6" s="3" t="s">
        <v>0</v>
      </c>
      <c r="B6" s="3" t="s">
        <v>1</v>
      </c>
      <c r="C6" s="3" t="s">
        <v>2</v>
      </c>
      <c r="D6" s="4" t="s">
        <v>3</v>
      </c>
      <c r="E6" s="5" t="s">
        <v>4</v>
      </c>
      <c r="F6" s="5" t="s">
        <v>5</v>
      </c>
      <c r="G6" s="5" t="s">
        <v>39</v>
      </c>
      <c r="H6" s="3" t="s">
        <v>6</v>
      </c>
      <c r="I6" s="3" t="s">
        <v>7</v>
      </c>
      <c r="J6" s="3" t="s">
        <v>9</v>
      </c>
    </row>
    <row r="7" spans="1:10">
      <c r="A7" s="6">
        <v>1</v>
      </c>
      <c r="B7" s="6">
        <v>2</v>
      </c>
      <c r="C7" s="6">
        <v>3</v>
      </c>
      <c r="D7" s="6">
        <v>4</v>
      </c>
      <c r="E7" s="6">
        <v>5</v>
      </c>
      <c r="F7" s="6">
        <v>6</v>
      </c>
      <c r="G7" s="6">
        <v>7</v>
      </c>
      <c r="H7" s="7">
        <v>8</v>
      </c>
      <c r="I7" s="6">
        <v>9</v>
      </c>
      <c r="J7" s="6">
        <v>10</v>
      </c>
    </row>
    <row r="8" spans="1:10" ht="237" customHeight="1">
      <c r="A8" s="8">
        <v>1</v>
      </c>
      <c r="B8" s="9" t="s">
        <v>27</v>
      </c>
      <c r="C8" s="8" t="s">
        <v>8</v>
      </c>
      <c r="D8" s="13">
        <v>3</v>
      </c>
      <c r="E8" s="15"/>
      <c r="F8" s="15">
        <f>D8*E8</f>
        <v>0</v>
      </c>
      <c r="G8" s="15">
        <f>E8*1.08</f>
        <v>0</v>
      </c>
      <c r="H8" s="11">
        <v>0.08</v>
      </c>
      <c r="I8" s="26">
        <f>((E8*1.08)*D8)</f>
        <v>0</v>
      </c>
      <c r="J8" s="22"/>
    </row>
    <row r="9" spans="1:10" ht="183.75" customHeight="1">
      <c r="A9" s="8">
        <v>2</v>
      </c>
      <c r="B9" s="9" t="s">
        <v>24</v>
      </c>
      <c r="C9" s="8" t="s">
        <v>8</v>
      </c>
      <c r="D9" s="13">
        <v>20</v>
      </c>
      <c r="E9" s="15"/>
      <c r="F9" s="15">
        <f t="shared" ref="F9:F11" si="0">D9*E9</f>
        <v>0</v>
      </c>
      <c r="G9" s="15">
        <f t="shared" ref="G9:G11" si="1">E9*1.08</f>
        <v>0</v>
      </c>
      <c r="H9" s="11">
        <v>0.08</v>
      </c>
      <c r="I9" s="26">
        <f t="shared" ref="I9:I11" si="2">((E9*1.08)*D9)</f>
        <v>0</v>
      </c>
      <c r="J9" s="22"/>
    </row>
    <row r="10" spans="1:10" ht="180.75" customHeight="1">
      <c r="A10" s="8">
        <v>3</v>
      </c>
      <c r="B10" s="9" t="s">
        <v>25</v>
      </c>
      <c r="C10" s="8" t="s">
        <v>8</v>
      </c>
      <c r="D10" s="13">
        <v>15</v>
      </c>
      <c r="E10" s="15"/>
      <c r="F10" s="15">
        <f t="shared" si="0"/>
        <v>0</v>
      </c>
      <c r="G10" s="15">
        <f t="shared" si="1"/>
        <v>0</v>
      </c>
      <c r="H10" s="11">
        <v>0.08</v>
      </c>
      <c r="I10" s="26">
        <f t="shared" si="2"/>
        <v>0</v>
      </c>
      <c r="J10" s="22"/>
    </row>
    <row r="11" spans="1:10" ht="53.25" customHeight="1">
      <c r="A11" s="8">
        <v>4</v>
      </c>
      <c r="B11" s="9" t="s">
        <v>26</v>
      </c>
      <c r="C11" s="8" t="s">
        <v>8</v>
      </c>
      <c r="D11" s="13">
        <v>10</v>
      </c>
      <c r="E11" s="15"/>
      <c r="F11" s="15">
        <f t="shared" si="0"/>
        <v>0</v>
      </c>
      <c r="G11" s="15">
        <f t="shared" si="1"/>
        <v>0</v>
      </c>
      <c r="H11" s="11">
        <v>0.08</v>
      </c>
      <c r="I11" s="26">
        <f t="shared" si="2"/>
        <v>0</v>
      </c>
      <c r="J11" s="22"/>
    </row>
    <row r="12" spans="1:10">
      <c r="A12" s="14" t="s">
        <v>36</v>
      </c>
      <c r="B12" s="14"/>
      <c r="C12" s="14"/>
      <c r="D12" s="14"/>
      <c r="E12" s="15"/>
      <c r="F12" s="16">
        <f>SUM(F8:F11)</f>
        <v>0</v>
      </c>
      <c r="G12" s="16" t="s">
        <v>40</v>
      </c>
      <c r="H12" s="17" t="s">
        <v>40</v>
      </c>
      <c r="I12" s="16">
        <f>SUM(I8:I11)</f>
        <v>0</v>
      </c>
      <c r="J12" s="25"/>
    </row>
    <row r="15" spans="1:10" ht="63" customHeight="1">
      <c r="B15" s="29" t="s">
        <v>31</v>
      </c>
      <c r="C15" s="29"/>
      <c r="D15" s="29"/>
      <c r="E15" s="29"/>
      <c r="F15" s="29"/>
      <c r="G15" s="29"/>
      <c r="H15" s="29"/>
      <c r="I15" s="29"/>
      <c r="J15" s="29"/>
    </row>
  </sheetData>
  <mergeCells count="5">
    <mergeCell ref="B2:I2"/>
    <mergeCell ref="B3:I3"/>
    <mergeCell ref="B4:I4"/>
    <mergeCell ref="B15:J15"/>
    <mergeCell ref="I1:J1"/>
  </mergeCells>
  <pageMargins left="0.39370078740157483" right="0.39370078740157483" top="0.59055118110236227" bottom="0.39370078740157483" header="0.31496062992125984" footer="0.31496062992125984"/>
  <pageSetup paperSize="9" fitToHeight="0" orientation="landscape" r:id="rId1"/>
  <headerFooter>
    <oddHeader>&amp;R&amp;"-,Pogrubiony"Załącznik nr 2.3 do Zapytania ofertowego</oddHeader>
  </headerFooter>
  <rowBreaks count="1" manualBreakCount="1">
    <brk id="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Część _1</vt:lpstr>
      <vt:lpstr>Część_2</vt:lpstr>
      <vt:lpstr>Część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Karczmarczyk-Tryc</dc:creator>
  <cp:lastModifiedBy>Ewa Wieczorek</cp:lastModifiedBy>
  <cp:lastPrinted>2024-03-18T09:00:36Z</cp:lastPrinted>
  <dcterms:created xsi:type="dcterms:W3CDTF">2023-10-16T09:49:38Z</dcterms:created>
  <dcterms:modified xsi:type="dcterms:W3CDTF">2024-03-19T07:08:49Z</dcterms:modified>
</cp:coreProperties>
</file>