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720" windowHeight="12225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K43" i="1"/>
  <c r="L43" s="1"/>
  <c r="O43" s="1"/>
  <c r="M43"/>
  <c r="K42"/>
  <c r="L42" s="1"/>
  <c r="O42" s="1"/>
  <c r="M42"/>
  <c r="K41"/>
  <c r="L41" s="1"/>
  <c r="O41" s="1"/>
  <c r="M41"/>
  <c r="K53"/>
  <c r="L53" s="1"/>
  <c r="O53" s="1"/>
  <c r="M53"/>
  <c r="M52"/>
  <c r="K52"/>
  <c r="N52" s="1"/>
  <c r="M51"/>
  <c r="M54" s="1"/>
  <c r="K51"/>
  <c r="N51" s="1"/>
  <c r="N43" l="1"/>
  <c r="N41"/>
  <c r="N42"/>
  <c r="N53"/>
  <c r="N54" s="1"/>
  <c r="L52"/>
  <c r="O52" s="1"/>
  <c r="L51"/>
  <c r="O51" s="1"/>
  <c r="M48"/>
  <c r="M49" s="1"/>
  <c r="K45"/>
  <c r="N45" s="1"/>
  <c r="K48"/>
  <c r="L48" s="1"/>
  <c r="O48" s="1"/>
  <c r="O49" s="1"/>
  <c r="O54" l="1"/>
  <c r="N48"/>
  <c r="N49" s="1"/>
  <c r="M40"/>
  <c r="K40"/>
  <c r="N40" s="1"/>
  <c r="M33"/>
  <c r="M34"/>
  <c r="M35"/>
  <c r="M36"/>
  <c r="M37"/>
  <c r="M38"/>
  <c r="M39"/>
  <c r="M44"/>
  <c r="M45"/>
  <c r="K33"/>
  <c r="N33" s="1"/>
  <c r="K34"/>
  <c r="N34" s="1"/>
  <c r="K35"/>
  <c r="L35" s="1"/>
  <c r="O35" s="1"/>
  <c r="K36"/>
  <c r="N36" s="1"/>
  <c r="K37"/>
  <c r="L37" s="1"/>
  <c r="O37" s="1"/>
  <c r="K38"/>
  <c r="N38" s="1"/>
  <c r="K39"/>
  <c r="L39" s="1"/>
  <c r="O39" s="1"/>
  <c r="K44"/>
  <c r="N44" s="1"/>
  <c r="L45"/>
  <c r="O45" s="1"/>
  <c r="M28"/>
  <c r="M29"/>
  <c r="M30"/>
  <c r="M31"/>
  <c r="M32"/>
  <c r="K28"/>
  <c r="L28" s="1"/>
  <c r="O28" s="1"/>
  <c r="K29"/>
  <c r="N29" s="1"/>
  <c r="K30"/>
  <c r="L30" s="1"/>
  <c r="O30" s="1"/>
  <c r="K31"/>
  <c r="N31" s="1"/>
  <c r="K32"/>
  <c r="L32" s="1"/>
  <c r="O32" s="1"/>
  <c r="L40" l="1"/>
  <c r="O40" s="1"/>
  <c r="L44"/>
  <c r="O44" s="1"/>
  <c r="L38"/>
  <c r="O38" s="1"/>
  <c r="L36"/>
  <c r="O36" s="1"/>
  <c r="L33"/>
  <c r="O33" s="1"/>
  <c r="N39"/>
  <c r="N37"/>
  <c r="N35"/>
  <c r="L34"/>
  <c r="O34" s="1"/>
  <c r="N32"/>
  <c r="L31"/>
  <c r="O31" s="1"/>
  <c r="N30"/>
  <c r="L29"/>
  <c r="O29" s="1"/>
  <c r="N28"/>
  <c r="M14"/>
  <c r="M15"/>
  <c r="M16"/>
  <c r="M17"/>
  <c r="K14"/>
  <c r="L14" s="1"/>
  <c r="O14" s="1"/>
  <c r="K15"/>
  <c r="N15" s="1"/>
  <c r="K16"/>
  <c r="N16" s="1"/>
  <c r="K17"/>
  <c r="N17" s="1"/>
  <c r="M9"/>
  <c r="M10"/>
  <c r="M11"/>
  <c r="M12"/>
  <c r="M13"/>
  <c r="K9"/>
  <c r="N9" s="1"/>
  <c r="K10"/>
  <c r="L10" s="1"/>
  <c r="O10" s="1"/>
  <c r="K11"/>
  <c r="N11" s="1"/>
  <c r="K12"/>
  <c r="N12" s="1"/>
  <c r="K13"/>
  <c r="N13" s="1"/>
  <c r="N14" l="1"/>
  <c r="L17"/>
  <c r="O17" s="1"/>
  <c r="L16"/>
  <c r="O16" s="1"/>
  <c r="L15"/>
  <c r="O15" s="1"/>
  <c r="L13"/>
  <c r="O13" s="1"/>
  <c r="L12"/>
  <c r="O12" s="1"/>
  <c r="L11"/>
  <c r="O11" s="1"/>
  <c r="L9"/>
  <c r="O9" s="1"/>
  <c r="N10"/>
  <c r="M5"/>
  <c r="M18" l="1"/>
  <c r="M27"/>
  <c r="K27"/>
  <c r="M26"/>
  <c r="K26"/>
  <c r="M25"/>
  <c r="K25"/>
  <c r="M24"/>
  <c r="K24"/>
  <c r="M23"/>
  <c r="K23"/>
  <c r="N23" s="1"/>
  <c r="M22"/>
  <c r="K22"/>
  <c r="M21"/>
  <c r="K21"/>
  <c r="M20"/>
  <c r="M46" s="1"/>
  <c r="K20"/>
  <c r="M8"/>
  <c r="K8"/>
  <c r="N8" s="1"/>
  <c r="M7"/>
  <c r="K7"/>
  <c r="N7" s="1"/>
  <c r="M6"/>
  <c r="K6"/>
  <c r="N6" s="1"/>
  <c r="K5"/>
  <c r="N5" s="1"/>
  <c r="M56" l="1"/>
  <c r="N18"/>
  <c r="L5"/>
  <c r="O5" s="1"/>
  <c r="L7"/>
  <c r="L23"/>
  <c r="O23" s="1"/>
  <c r="L6"/>
  <c r="O6" s="1"/>
  <c r="L8"/>
  <c r="O8" s="1"/>
  <c r="N20"/>
  <c r="N21"/>
  <c r="N22"/>
  <c r="N24"/>
  <c r="N25"/>
  <c r="N26"/>
  <c r="N27"/>
  <c r="L20"/>
  <c r="L21"/>
  <c r="O21" s="1"/>
  <c r="L22"/>
  <c r="O22" s="1"/>
  <c r="L24"/>
  <c r="O24" s="1"/>
  <c r="L25"/>
  <c r="O25" s="1"/>
  <c r="L26"/>
  <c r="O26" s="1"/>
  <c r="L27"/>
  <c r="O27" s="1"/>
  <c r="O7"/>
  <c r="O18" l="1"/>
  <c r="N46"/>
  <c r="N56" s="1"/>
  <c r="O20"/>
  <c r="O46" s="1"/>
  <c r="O56" l="1"/>
</calcChain>
</file>

<file path=xl/sharedStrings.xml><?xml version="1.0" encoding="utf-8"?>
<sst xmlns="http://schemas.openxmlformats.org/spreadsheetml/2006/main" count="202" uniqueCount="119">
  <si>
    <t>op.</t>
  </si>
  <si>
    <t>tabl.</t>
  </si>
  <si>
    <t>L.p.</t>
  </si>
  <si>
    <t xml:space="preserve">Nazwa handlowa </t>
  </si>
  <si>
    <t>j.m.</t>
  </si>
  <si>
    <t>Postać/ rodzaj op j.</t>
  </si>
  <si>
    <t>Ilość w op.j.</t>
  </si>
  <si>
    <t>Ilość do przetargu</t>
  </si>
  <si>
    <t>Cena j. netto</t>
  </si>
  <si>
    <t>VAT %</t>
  </si>
  <si>
    <t xml:space="preserve">Cena  j. brutto </t>
  </si>
  <si>
    <t>kwota VAT</t>
  </si>
  <si>
    <t>wartość netto 12 miesięcy</t>
  </si>
  <si>
    <t>Proponowana ilość w op.</t>
  </si>
  <si>
    <t>Rodzaj ceny</t>
  </si>
  <si>
    <t>Uwagi</t>
  </si>
  <si>
    <t>wartość brutto 12 m-cy</t>
  </si>
  <si>
    <t>ZADANIE 1</t>
  </si>
  <si>
    <t>ZADANIE 2</t>
  </si>
  <si>
    <t>Arypiprazol</t>
  </si>
  <si>
    <t>amp.</t>
  </si>
  <si>
    <t>400mg</t>
  </si>
  <si>
    <t xml:space="preserve">Duloksetyna </t>
  </si>
  <si>
    <t>30mg</t>
  </si>
  <si>
    <t>60mg</t>
  </si>
  <si>
    <t>Pregabalina</t>
  </si>
  <si>
    <t>kaps./tabl</t>
  </si>
  <si>
    <t>75mg</t>
  </si>
  <si>
    <t>150mg</t>
  </si>
  <si>
    <t>Buprenorphinum</t>
  </si>
  <si>
    <t>tabl.podj.</t>
  </si>
  <si>
    <t>0,2mg</t>
  </si>
  <si>
    <t>Risperidonum</t>
  </si>
  <si>
    <t>1mg/ml</t>
  </si>
  <si>
    <t xml:space="preserve">Dawka </t>
  </si>
  <si>
    <t>roztwór doustny butelka 100ml</t>
  </si>
  <si>
    <t>1 butelka100ml</t>
  </si>
  <si>
    <t>kaps.</t>
  </si>
  <si>
    <t>50mg</t>
  </si>
  <si>
    <t>Fluvoxaminum mleas</t>
  </si>
  <si>
    <t>tabl.powl.</t>
  </si>
  <si>
    <t>100 mg</t>
  </si>
  <si>
    <t>Sertralinum</t>
  </si>
  <si>
    <t>100mg</t>
  </si>
  <si>
    <t>Memantinum hydrochloridum</t>
  </si>
  <si>
    <t>tabl..powl.</t>
  </si>
  <si>
    <t>10mg</t>
  </si>
  <si>
    <t>Acenocumarolum</t>
  </si>
  <si>
    <t>4mg</t>
  </si>
  <si>
    <t xml:space="preserve">Acidum folicum </t>
  </si>
  <si>
    <t>5mg</t>
  </si>
  <si>
    <t>Baclofen</t>
  </si>
  <si>
    <t>25mg</t>
  </si>
  <si>
    <t>Ciprofloxacinum</t>
  </si>
  <si>
    <t>butela</t>
  </si>
  <si>
    <t>200mg/100ml</t>
  </si>
  <si>
    <t>Doxycyclinum</t>
  </si>
  <si>
    <t>Altacet</t>
  </si>
  <si>
    <t>1g</t>
  </si>
  <si>
    <t>żel</t>
  </si>
  <si>
    <t>10mg/g</t>
  </si>
  <si>
    <t>75g</t>
  </si>
  <si>
    <t>Sulfathiazoum</t>
  </si>
  <si>
    <t>krem</t>
  </si>
  <si>
    <t>40g</t>
  </si>
  <si>
    <t>Digoxinum</t>
  </si>
  <si>
    <t>0,1mg</t>
  </si>
  <si>
    <t>Prednisonum</t>
  </si>
  <si>
    <t>1 mg</t>
  </si>
  <si>
    <t>Ffluconazolum</t>
  </si>
  <si>
    <t>50 mg</t>
  </si>
  <si>
    <t>Hydrocortisonum</t>
  </si>
  <si>
    <t>15g</t>
  </si>
  <si>
    <t xml:space="preserve">Linomag </t>
  </si>
  <si>
    <t xml:space="preserve">krem </t>
  </si>
  <si>
    <t>30g</t>
  </si>
  <si>
    <t>Retinoli palmitas</t>
  </si>
  <si>
    <t>maść</t>
  </si>
  <si>
    <t>400iu</t>
  </si>
  <si>
    <t>Metoprololum</t>
  </si>
  <si>
    <t>Metamizolum</t>
  </si>
  <si>
    <t>500mg</t>
  </si>
  <si>
    <t>Fluticasonum+salmeterolum</t>
  </si>
  <si>
    <t>aerozol</t>
  </si>
  <si>
    <t>500mcg+50mcg</t>
  </si>
  <si>
    <t>60dawek</t>
  </si>
  <si>
    <t>Salbutamolum</t>
  </si>
  <si>
    <t>100cg</t>
  </si>
  <si>
    <t>200 dawek</t>
  </si>
  <si>
    <t>Telmisartan</t>
  </si>
  <si>
    <t>40mg</t>
  </si>
  <si>
    <t>Theophillinum</t>
  </si>
  <si>
    <t>300mg</t>
  </si>
  <si>
    <t>Węgiel leczniczy</t>
  </si>
  <si>
    <t xml:space="preserve">kaps. </t>
  </si>
  <si>
    <t>Rosuvastatinum</t>
  </si>
  <si>
    <t>10 mg</t>
  </si>
  <si>
    <t>Clopidogrel</t>
  </si>
  <si>
    <t>75 mg</t>
  </si>
  <si>
    <t>Nebivololum</t>
  </si>
  <si>
    <t>Zadanie 3</t>
  </si>
  <si>
    <t>Olanzapinum</t>
  </si>
  <si>
    <t>op</t>
  </si>
  <si>
    <t>apm.-strz.</t>
  </si>
  <si>
    <t>`</t>
  </si>
  <si>
    <t>```</t>
  </si>
  <si>
    <t>Zadanie 4</t>
  </si>
  <si>
    <t>Paliperidonum</t>
  </si>
  <si>
    <t>Insulinum Humanum</t>
  </si>
  <si>
    <t>Ofloxacinum</t>
  </si>
  <si>
    <t>krople do oczu</t>
  </si>
  <si>
    <t xml:space="preserve">3mg/g a 5ml </t>
  </si>
  <si>
    <t>1 butelka5ml</t>
  </si>
  <si>
    <t>Glucosum</t>
  </si>
  <si>
    <t>subst.</t>
  </si>
  <si>
    <t>Nazwa międzynarodowa</t>
  </si>
  <si>
    <t>200mg</t>
  </si>
  <si>
    <t>wkład do wstrzykiwacza</t>
  </si>
  <si>
    <t>30%insuliny rozpuszczalnej/70%insuliny izophanowej-100j.m./1ml a 3ml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</si>
</sst>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339966"/>
      <name val="Arial"/>
      <family val="2"/>
      <charset val="238"/>
    </font>
    <font>
      <b/>
      <sz val="7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3F3F3F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CFFCC"/>
        <bgColor rgb="FFCCFFCC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7">
    <xf numFmtId="0" fontId="0" fillId="0" borderId="0" xfId="0"/>
    <xf numFmtId="0" fontId="4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4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right" wrapText="1"/>
    </xf>
    <xf numFmtId="0" fontId="1" fillId="5" borderId="1" xfId="1" applyFill="1"/>
    <xf numFmtId="0" fontId="1" fillId="5" borderId="1" xfId="1" applyFill="1" applyAlignment="1"/>
    <xf numFmtId="0" fontId="0" fillId="0" borderId="0" xfId="0" applyFont="1" applyAlignment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3" fontId="6" fillId="4" borderId="5" xfId="0" applyNumberFormat="1" applyFont="1" applyFill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0" fontId="4" fillId="6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3" fontId="6" fillId="7" borderId="5" xfId="0" applyNumberFormat="1" applyFont="1" applyFill="1" applyBorder="1" applyAlignment="1">
      <alignment horizontal="center" wrapText="1"/>
    </xf>
    <xf numFmtId="4" fontId="4" fillId="5" borderId="5" xfId="0" applyNumberFormat="1" applyFont="1" applyFill="1" applyBorder="1" applyAlignment="1">
      <alignment horizontal="center"/>
    </xf>
    <xf numFmtId="9" fontId="4" fillId="5" borderId="5" xfId="0" applyNumberFormat="1" applyFont="1" applyFill="1" applyBorder="1" applyAlignment="1">
      <alignment horizontal="center"/>
    </xf>
    <xf numFmtId="2" fontId="4" fillId="5" borderId="5" xfId="0" applyNumberFormat="1" applyFont="1" applyFill="1" applyBorder="1" applyAlignment="1">
      <alignment horizontal="center" wrapText="1"/>
    </xf>
    <xf numFmtId="4" fontId="4" fillId="5" borderId="5" xfId="0" applyNumberFormat="1" applyFont="1" applyFill="1" applyBorder="1" applyAlignment="1">
      <alignment horizontal="center" wrapText="1"/>
    </xf>
    <xf numFmtId="4" fontId="4" fillId="5" borderId="5" xfId="0" applyNumberFormat="1" applyFont="1" applyFill="1" applyBorder="1" applyAlignment="1">
      <alignment horizontal="right" wrapText="1"/>
    </xf>
    <xf numFmtId="0" fontId="0" fillId="5" borderId="0" xfId="0" applyFont="1" applyFill="1" applyAlignment="1"/>
    <xf numFmtId="0" fontId="4" fillId="5" borderId="5" xfId="0" applyFont="1" applyFill="1" applyBorder="1" applyAlignment="1">
      <alignment horizontal="center"/>
    </xf>
    <xf numFmtId="49" fontId="4" fillId="5" borderId="5" xfId="0" applyNumberFormat="1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3" fontId="6" fillId="4" borderId="7" xfId="0" applyNumberFormat="1" applyFont="1" applyFill="1" applyBorder="1" applyAlignment="1">
      <alignment horizontal="center" wrapText="1"/>
    </xf>
    <xf numFmtId="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 wrapText="1"/>
    </xf>
    <xf numFmtId="4" fontId="6" fillId="0" borderId="8" xfId="0" applyNumberFormat="1" applyFont="1" applyBorder="1" applyAlignment="1">
      <alignment horizontal="right" wrapText="1"/>
    </xf>
    <xf numFmtId="4" fontId="6" fillId="0" borderId="9" xfId="0" applyNumberFormat="1" applyFont="1" applyBorder="1" applyAlignment="1">
      <alignment horizontal="right" wrapText="1"/>
    </xf>
    <xf numFmtId="4" fontId="6" fillId="0" borderId="10" xfId="0" applyNumberFormat="1" applyFont="1" applyBorder="1" applyAlignment="1">
      <alignment horizontal="right" wrapText="1"/>
    </xf>
    <xf numFmtId="0" fontId="4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3" fontId="5" fillId="4" borderId="13" xfId="0" applyNumberFormat="1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horizontal="center" wrapText="1"/>
    </xf>
    <xf numFmtId="0" fontId="4" fillId="8" borderId="6" xfId="0" applyFont="1" applyFill="1" applyBorder="1" applyAlignment="1">
      <alignment horizontal="center" wrapText="1"/>
    </xf>
    <xf numFmtId="3" fontId="6" fillId="4" borderId="6" xfId="0" applyNumberFormat="1" applyFont="1" applyFill="1" applyBorder="1" applyAlignment="1">
      <alignment horizontal="center" wrapText="1"/>
    </xf>
    <xf numFmtId="4" fontId="4" fillId="0" borderId="6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wrapText="1"/>
    </xf>
    <xf numFmtId="4" fontId="4" fillId="0" borderId="6" xfId="0" applyNumberFormat="1" applyFont="1" applyBorder="1" applyAlignment="1">
      <alignment horizontal="center" wrapText="1"/>
    </xf>
    <xf numFmtId="4" fontId="4" fillId="5" borderId="6" xfId="0" applyNumberFormat="1" applyFont="1" applyFill="1" applyBorder="1" applyAlignment="1">
      <alignment horizontal="right" wrapText="1"/>
    </xf>
    <xf numFmtId="4" fontId="4" fillId="0" borderId="5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3" fontId="6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horizontal="center" wrapText="1"/>
    </xf>
    <xf numFmtId="1" fontId="9" fillId="8" borderId="0" xfId="0" applyNumberFormat="1" applyFont="1" applyFill="1" applyBorder="1" applyAlignment="1">
      <alignment horizontal="center" wrapText="1"/>
    </xf>
    <xf numFmtId="4" fontId="7" fillId="8" borderId="0" xfId="0" applyNumberFormat="1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0" fontId="3" fillId="0" borderId="0" xfId="0" applyFont="1"/>
    <xf numFmtId="1" fontId="11" fillId="9" borderId="6" xfId="0" applyNumberFormat="1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/>
    </xf>
    <xf numFmtId="1" fontId="11" fillId="9" borderId="6" xfId="0" applyNumberFormat="1" applyFont="1" applyFill="1" applyBorder="1" applyAlignment="1">
      <alignment horizontal="center" vertical="center" wrapText="1"/>
    </xf>
    <xf numFmtId="1" fontId="12" fillId="9" borderId="6" xfId="0" applyNumberFormat="1" applyFont="1" applyFill="1" applyBorder="1" applyAlignment="1">
      <alignment horizontal="center" vertical="center" wrapText="1"/>
    </xf>
    <xf numFmtId="1" fontId="13" fillId="4" borderId="6" xfId="0" applyNumberFormat="1" applyFont="1" applyFill="1" applyBorder="1" applyAlignment="1">
      <alignment horizontal="center" vertical="center" wrapText="1"/>
    </xf>
    <xf numFmtId="3" fontId="13" fillId="9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wrapText="1"/>
    </xf>
    <xf numFmtId="0" fontId="4" fillId="8" borderId="7" xfId="0" applyFont="1" applyFill="1" applyBorder="1" applyAlignment="1">
      <alignment horizontal="center" wrapText="1"/>
    </xf>
    <xf numFmtId="9" fontId="4" fillId="0" borderId="5" xfId="0" applyNumberFormat="1" applyFont="1" applyBorder="1" applyAlignment="1">
      <alignment horizontal="center" wrapText="1"/>
    </xf>
    <xf numFmtId="9" fontId="4" fillId="5" borderId="5" xfId="0" applyNumberFormat="1" applyFont="1" applyFill="1" applyBorder="1" applyAlignment="1">
      <alignment horizontal="center" wrapText="1"/>
    </xf>
    <xf numFmtId="0" fontId="1" fillId="5" borderId="15" xfId="1" applyFill="1" applyBorder="1" applyAlignment="1"/>
    <xf numFmtId="0" fontId="0" fillId="10" borderId="14" xfId="0" applyFill="1" applyBorder="1"/>
    <xf numFmtId="0" fontId="0" fillId="10" borderId="16" xfId="0" applyFill="1" applyBorder="1"/>
    <xf numFmtId="0" fontId="0" fillId="0" borderId="11" xfId="0" applyBorder="1"/>
    <xf numFmtId="2" fontId="4" fillId="10" borderId="5" xfId="0" applyNumberFormat="1" applyFont="1" applyFill="1" applyBorder="1" applyAlignment="1">
      <alignment horizontal="center" wrapText="1"/>
    </xf>
    <xf numFmtId="4" fontId="4" fillId="5" borderId="27" xfId="0" applyNumberFormat="1" applyFont="1" applyFill="1" applyBorder="1" applyAlignment="1">
      <alignment horizontal="right" wrapText="1"/>
    </xf>
    <xf numFmtId="4" fontId="5" fillId="0" borderId="25" xfId="0" applyNumberFormat="1" applyFont="1" applyBorder="1" applyAlignment="1">
      <alignment horizontal="right" wrapText="1"/>
    </xf>
    <xf numFmtId="4" fontId="4" fillId="5" borderId="7" xfId="0" applyNumberFormat="1" applyFont="1" applyFill="1" applyBorder="1" applyAlignment="1">
      <alignment horizontal="right" wrapText="1"/>
    </xf>
    <xf numFmtId="4" fontId="5" fillId="0" borderId="29" xfId="0" applyNumberFormat="1" applyFont="1" applyBorder="1" applyAlignment="1">
      <alignment horizontal="right" wrapText="1"/>
    </xf>
    <xf numFmtId="4" fontId="5" fillId="0" borderId="30" xfId="0" applyNumberFormat="1" applyFont="1" applyBorder="1" applyAlignment="1">
      <alignment horizontal="right" wrapText="1"/>
    </xf>
    <xf numFmtId="0" fontId="0" fillId="12" borderId="0" xfId="0" applyFont="1" applyFill="1" applyAlignment="1"/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2" fontId="4" fillId="0" borderId="7" xfId="0" applyNumberFormat="1" applyFont="1" applyBorder="1" applyAlignment="1">
      <alignment horizontal="center" wrapText="1"/>
    </xf>
    <xf numFmtId="0" fontId="4" fillId="0" borderId="5" xfId="0" applyFont="1" applyBorder="1"/>
    <xf numFmtId="3" fontId="4" fillId="4" borderId="5" xfId="0" applyNumberFormat="1" applyFont="1" applyFill="1" applyBorder="1"/>
    <xf numFmtId="0" fontId="5" fillId="3" borderId="11" xfId="0" applyFont="1" applyFill="1" applyBorder="1" applyAlignment="1">
      <alignment horizontal="center"/>
    </xf>
    <xf numFmtId="0" fontId="4" fillId="0" borderId="11" xfId="0" applyFont="1" applyBorder="1"/>
    <xf numFmtId="0" fontId="6" fillId="10" borderId="14" xfId="0" applyFont="1" applyFill="1" applyBorder="1" applyAlignment="1">
      <alignment horizontal="center" wrapText="1"/>
    </xf>
    <xf numFmtId="0" fontId="14" fillId="5" borderId="1" xfId="1" applyFont="1" applyFill="1"/>
    <xf numFmtId="0" fontId="14" fillId="5" borderId="26" xfId="1" applyFont="1" applyFill="1" applyBorder="1"/>
    <xf numFmtId="0" fontId="15" fillId="10" borderId="14" xfId="0" applyFont="1" applyFill="1" applyBorder="1"/>
    <xf numFmtId="0" fontId="15" fillId="10" borderId="28" xfId="0" applyFont="1" applyFill="1" applyBorder="1"/>
    <xf numFmtId="0" fontId="15" fillId="0" borderId="11" xfId="0" applyFont="1" applyBorder="1"/>
    <xf numFmtId="0" fontId="15" fillId="11" borderId="11" xfId="0" applyFont="1" applyFill="1" applyBorder="1"/>
    <xf numFmtId="9" fontId="15" fillId="0" borderId="11" xfId="0" applyNumberFormat="1" applyFont="1" applyBorder="1"/>
    <xf numFmtId="0" fontId="15" fillId="0" borderId="18" xfId="0" applyFont="1" applyBorder="1"/>
    <xf numFmtId="0" fontId="15" fillId="0" borderId="17" xfId="0" applyFont="1" applyBorder="1"/>
    <xf numFmtId="0" fontId="16" fillId="0" borderId="22" xfId="0" applyFont="1" applyBorder="1"/>
    <xf numFmtId="0" fontId="16" fillId="0" borderId="23" xfId="0" applyFont="1" applyBorder="1"/>
    <xf numFmtId="0" fontId="16" fillId="0" borderId="24" xfId="0" applyFont="1" applyBorder="1"/>
    <xf numFmtId="0" fontId="15" fillId="0" borderId="16" xfId="0" applyFont="1" applyBorder="1"/>
    <xf numFmtId="0" fontId="15" fillId="0" borderId="0" xfId="0" applyFont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4" fontId="16" fillId="0" borderId="19" xfId="0" applyNumberFormat="1" applyFont="1" applyBorder="1"/>
    <xf numFmtId="4" fontId="16" fillId="0" borderId="20" xfId="0" applyNumberFormat="1" applyFont="1" applyBorder="1"/>
    <xf numFmtId="4" fontId="16" fillId="0" borderId="21" xfId="0" applyNumberFormat="1" applyFont="1" applyBorder="1"/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8"/>
  <sheetViews>
    <sheetView tabSelected="1" topLeftCell="A43" workbookViewId="0">
      <selection activeCell="O60" sqref="O60"/>
    </sheetView>
  </sheetViews>
  <sheetFormatPr defaultRowHeight="15"/>
  <cols>
    <col min="1" max="1" width="4.5703125" customWidth="1"/>
    <col min="2" max="2" width="16.28515625" customWidth="1"/>
    <col min="14" max="14" width="9.140625" customWidth="1"/>
  </cols>
  <sheetData>
    <row r="1" spans="1:20" ht="15.75" thickBot="1"/>
    <row r="2" spans="1:20" s="8" customFormat="1" ht="27.75" thickBot="1">
      <c r="A2" s="59" t="s">
        <v>2</v>
      </c>
      <c r="B2" s="60" t="s">
        <v>115</v>
      </c>
      <c r="C2" s="61" t="s">
        <v>3</v>
      </c>
      <c r="D2" s="61" t="s">
        <v>4</v>
      </c>
      <c r="E2" s="61" t="s">
        <v>5</v>
      </c>
      <c r="F2" s="60" t="s">
        <v>34</v>
      </c>
      <c r="G2" s="62" t="s">
        <v>6</v>
      </c>
      <c r="H2" s="63" t="s">
        <v>7</v>
      </c>
      <c r="I2" s="64" t="s">
        <v>8</v>
      </c>
      <c r="J2" s="65" t="s">
        <v>9</v>
      </c>
      <c r="K2" s="65"/>
      <c r="L2" s="64" t="s">
        <v>10</v>
      </c>
      <c r="M2" s="64" t="s">
        <v>12</v>
      </c>
      <c r="N2" s="64" t="s">
        <v>11</v>
      </c>
      <c r="O2" s="64" t="s">
        <v>16</v>
      </c>
      <c r="P2" s="64" t="s">
        <v>13</v>
      </c>
      <c r="Q2" s="64" t="s">
        <v>14</v>
      </c>
      <c r="R2" s="64" t="s">
        <v>15</v>
      </c>
      <c r="S2" s="66"/>
    </row>
    <row r="3" spans="1:20" s="8" customFormat="1">
      <c r="A3" s="67">
        <v>1</v>
      </c>
      <c r="B3" s="68">
        <v>2</v>
      </c>
      <c r="C3" s="69">
        <v>3</v>
      </c>
      <c r="D3" s="69">
        <v>4</v>
      </c>
      <c r="E3" s="70">
        <v>5</v>
      </c>
      <c r="F3" s="69">
        <v>6</v>
      </c>
      <c r="G3" s="69">
        <v>7</v>
      </c>
      <c r="H3" s="71">
        <v>8</v>
      </c>
      <c r="I3" s="72">
        <v>9</v>
      </c>
      <c r="J3" s="72">
        <v>10</v>
      </c>
      <c r="K3" s="72">
        <v>11</v>
      </c>
      <c r="L3" s="72">
        <v>12</v>
      </c>
      <c r="M3" s="72">
        <v>13</v>
      </c>
      <c r="N3" s="72">
        <v>14</v>
      </c>
      <c r="O3" s="72">
        <v>15</v>
      </c>
      <c r="P3" s="72">
        <v>16</v>
      </c>
      <c r="Q3" s="72">
        <v>17</v>
      </c>
      <c r="R3" s="72">
        <v>18</v>
      </c>
      <c r="S3" s="66"/>
    </row>
    <row r="4" spans="1:20" s="8" customFormat="1">
      <c r="A4" s="88" t="s">
        <v>17</v>
      </c>
      <c r="B4" s="89"/>
      <c r="C4" s="89"/>
      <c r="D4" s="89"/>
      <c r="E4" s="90"/>
      <c r="F4" s="1"/>
      <c r="G4" s="2"/>
      <c r="H4" s="3"/>
      <c r="I4" s="2"/>
      <c r="J4" s="2"/>
      <c r="K4" s="2"/>
      <c r="L4" s="2"/>
      <c r="M4" s="4"/>
      <c r="N4" s="5"/>
      <c r="O4" s="5"/>
      <c r="P4" s="6"/>
      <c r="Q4" s="7"/>
      <c r="R4" s="7"/>
    </row>
    <row r="5" spans="1:20" s="8" customFormat="1">
      <c r="A5" s="9">
        <v>1</v>
      </c>
      <c r="B5" s="10" t="s">
        <v>19</v>
      </c>
      <c r="C5" s="10"/>
      <c r="D5" s="10" t="s">
        <v>0</v>
      </c>
      <c r="E5" s="15" t="s">
        <v>20</v>
      </c>
      <c r="F5" s="11" t="s">
        <v>21</v>
      </c>
      <c r="G5" s="10">
        <v>1</v>
      </c>
      <c r="H5" s="12">
        <v>10</v>
      </c>
      <c r="I5" s="13"/>
      <c r="J5" s="14">
        <v>0.08</v>
      </c>
      <c r="K5" s="15">
        <f t="shared" ref="K5:K17" si="0">ROUND((I5*J5),2)</f>
        <v>0</v>
      </c>
      <c r="L5" s="13">
        <f t="shared" ref="L5:L7" si="1">I5+K5</f>
        <v>0</v>
      </c>
      <c r="M5" s="17">
        <f>I5*H5</f>
        <v>0</v>
      </c>
      <c r="N5" s="17">
        <f t="shared" ref="N5:N17" si="2">K5*H5</f>
        <v>0</v>
      </c>
      <c r="O5" s="17">
        <f t="shared" ref="O5:O7" si="3">L5*H5</f>
        <v>0</v>
      </c>
      <c r="P5" s="97"/>
      <c r="Q5" s="7"/>
      <c r="R5" s="7"/>
    </row>
    <row r="6" spans="1:20" s="27" customFormat="1">
      <c r="A6" s="18">
        <v>2</v>
      </c>
      <c r="B6" s="19" t="s">
        <v>22</v>
      </c>
      <c r="C6" s="19"/>
      <c r="D6" s="19" t="s">
        <v>0</v>
      </c>
      <c r="E6" s="24" t="s">
        <v>1</v>
      </c>
      <c r="F6" s="20" t="s">
        <v>23</v>
      </c>
      <c r="G6" s="20">
        <v>28</v>
      </c>
      <c r="H6" s="21">
        <v>10</v>
      </c>
      <c r="I6" s="22"/>
      <c r="J6" s="23">
        <v>0.08</v>
      </c>
      <c r="K6" s="24">
        <f t="shared" si="0"/>
        <v>0</v>
      </c>
      <c r="L6" s="25">
        <f t="shared" si="1"/>
        <v>0</v>
      </c>
      <c r="M6" s="26">
        <f t="shared" ref="M6:M17" si="4">I6*H6</f>
        <v>0</v>
      </c>
      <c r="N6" s="26">
        <f t="shared" si="2"/>
        <v>0</v>
      </c>
      <c r="O6" s="26">
        <f t="shared" si="3"/>
        <v>0</v>
      </c>
      <c r="P6" s="97"/>
      <c r="Q6" s="7"/>
      <c r="R6" s="7"/>
      <c r="S6" s="8"/>
      <c r="T6" s="8"/>
    </row>
    <row r="7" spans="1:20" s="27" customFormat="1">
      <c r="A7" s="28">
        <v>3</v>
      </c>
      <c r="B7" s="19" t="s">
        <v>22</v>
      </c>
      <c r="C7" s="19"/>
      <c r="D7" s="19" t="s">
        <v>0</v>
      </c>
      <c r="E7" s="24" t="s">
        <v>1</v>
      </c>
      <c r="F7" s="29" t="s">
        <v>24</v>
      </c>
      <c r="G7" s="19">
        <v>28</v>
      </c>
      <c r="H7" s="21">
        <v>12</v>
      </c>
      <c r="I7" s="25"/>
      <c r="J7" s="23">
        <v>0.08</v>
      </c>
      <c r="K7" s="24">
        <f t="shared" si="0"/>
        <v>0</v>
      </c>
      <c r="L7" s="25">
        <f t="shared" si="1"/>
        <v>0</v>
      </c>
      <c r="M7" s="26">
        <f t="shared" si="4"/>
        <v>0</v>
      </c>
      <c r="N7" s="26">
        <f t="shared" si="2"/>
        <v>0</v>
      </c>
      <c r="O7" s="26">
        <f t="shared" si="3"/>
        <v>0</v>
      </c>
      <c r="P7" s="97"/>
      <c r="Q7" s="7"/>
      <c r="R7" s="7"/>
      <c r="S7" s="8"/>
      <c r="T7" s="8"/>
    </row>
    <row r="8" spans="1:20" s="8" customFormat="1">
      <c r="A8" s="9">
        <v>4</v>
      </c>
      <c r="B8" s="10" t="s">
        <v>25</v>
      </c>
      <c r="C8" s="10"/>
      <c r="D8" s="10" t="s">
        <v>0</v>
      </c>
      <c r="E8" s="15" t="s">
        <v>26</v>
      </c>
      <c r="F8" s="11" t="s">
        <v>27</v>
      </c>
      <c r="G8" s="30">
        <v>56</v>
      </c>
      <c r="H8" s="12">
        <v>20</v>
      </c>
      <c r="I8" s="13"/>
      <c r="J8" s="14">
        <v>0.08</v>
      </c>
      <c r="K8" s="15">
        <f t="shared" si="0"/>
        <v>0</v>
      </c>
      <c r="L8" s="13">
        <f>I8+K8</f>
        <v>0</v>
      </c>
      <c r="M8" s="16">
        <f t="shared" si="4"/>
        <v>0</v>
      </c>
      <c r="N8" s="16">
        <f t="shared" si="2"/>
        <v>0</v>
      </c>
      <c r="O8" s="16">
        <f>L8*H8</f>
        <v>0</v>
      </c>
      <c r="P8" s="97"/>
      <c r="Q8" s="7"/>
      <c r="R8" s="7"/>
    </row>
    <row r="9" spans="1:20" s="8" customFormat="1">
      <c r="A9" s="31">
        <v>5</v>
      </c>
      <c r="B9" s="32" t="s">
        <v>25</v>
      </c>
      <c r="C9" s="32"/>
      <c r="D9" s="32" t="s">
        <v>0</v>
      </c>
      <c r="E9" s="91" t="s">
        <v>26</v>
      </c>
      <c r="F9" s="73" t="s">
        <v>28</v>
      </c>
      <c r="G9" s="74">
        <v>56</v>
      </c>
      <c r="H9" s="33">
        <v>10</v>
      </c>
      <c r="I9" s="35"/>
      <c r="J9" s="14">
        <v>0.08</v>
      </c>
      <c r="K9" s="15">
        <f t="shared" si="0"/>
        <v>0</v>
      </c>
      <c r="L9" s="13">
        <f t="shared" ref="L9:L17" si="5">I9+K9</f>
        <v>0</v>
      </c>
      <c r="M9" s="16">
        <f t="shared" si="4"/>
        <v>0</v>
      </c>
      <c r="N9" s="16">
        <f t="shared" si="2"/>
        <v>0</v>
      </c>
      <c r="O9" s="16">
        <f t="shared" ref="O9:O17" si="6">L9*H9</f>
        <v>0</v>
      </c>
      <c r="P9" s="97"/>
      <c r="Q9" s="7"/>
      <c r="R9" s="7"/>
    </row>
    <row r="10" spans="1:20" s="8" customFormat="1">
      <c r="A10" s="31">
        <v>6</v>
      </c>
      <c r="B10" s="32" t="s">
        <v>29</v>
      </c>
      <c r="C10" s="32"/>
      <c r="D10" s="32" t="s">
        <v>0</v>
      </c>
      <c r="E10" s="91" t="s">
        <v>30</v>
      </c>
      <c r="F10" s="73" t="s">
        <v>31</v>
      </c>
      <c r="G10" s="74">
        <v>60</v>
      </c>
      <c r="H10" s="33">
        <v>25</v>
      </c>
      <c r="I10" s="35"/>
      <c r="J10" s="14">
        <v>0.08</v>
      </c>
      <c r="K10" s="15">
        <f t="shared" si="0"/>
        <v>0</v>
      </c>
      <c r="L10" s="13">
        <f t="shared" si="5"/>
        <v>0</v>
      </c>
      <c r="M10" s="16">
        <f t="shared" si="4"/>
        <v>0</v>
      </c>
      <c r="N10" s="16">
        <f t="shared" si="2"/>
        <v>0</v>
      </c>
      <c r="O10" s="16">
        <f t="shared" si="6"/>
        <v>0</v>
      </c>
      <c r="P10" s="97"/>
      <c r="Q10" s="7"/>
      <c r="R10" s="7"/>
    </row>
    <row r="11" spans="1:20" s="8" customFormat="1" ht="45.75">
      <c r="A11" s="31">
        <v>7</v>
      </c>
      <c r="B11" s="32" t="s">
        <v>32</v>
      </c>
      <c r="C11" s="32"/>
      <c r="D11" s="32" t="s">
        <v>0</v>
      </c>
      <c r="E11" s="91" t="s">
        <v>35</v>
      </c>
      <c r="F11" s="73" t="s">
        <v>33</v>
      </c>
      <c r="G11" s="74" t="s">
        <v>36</v>
      </c>
      <c r="H11" s="33">
        <v>60</v>
      </c>
      <c r="I11" s="35"/>
      <c r="J11" s="14">
        <v>0.08</v>
      </c>
      <c r="K11" s="15">
        <f t="shared" si="0"/>
        <v>0</v>
      </c>
      <c r="L11" s="13">
        <f t="shared" si="5"/>
        <v>0</v>
      </c>
      <c r="M11" s="16">
        <f t="shared" si="4"/>
        <v>0</v>
      </c>
      <c r="N11" s="16">
        <f t="shared" si="2"/>
        <v>0</v>
      </c>
      <c r="O11" s="16">
        <f t="shared" si="6"/>
        <v>0</v>
      </c>
      <c r="P11" s="97"/>
      <c r="Q11" s="7"/>
      <c r="R11" s="7"/>
    </row>
    <row r="12" spans="1:20" s="8" customFormat="1">
      <c r="A12" s="31">
        <v>9</v>
      </c>
      <c r="B12" s="32" t="s">
        <v>39</v>
      </c>
      <c r="C12" s="32"/>
      <c r="D12" s="32" t="s">
        <v>0</v>
      </c>
      <c r="E12" s="91" t="s">
        <v>40</v>
      </c>
      <c r="F12" s="73" t="s">
        <v>38</v>
      </c>
      <c r="G12" s="74">
        <v>60</v>
      </c>
      <c r="H12" s="33">
        <v>2</v>
      </c>
      <c r="I12" s="35"/>
      <c r="J12" s="14">
        <v>0.08</v>
      </c>
      <c r="K12" s="15">
        <f t="shared" si="0"/>
        <v>0</v>
      </c>
      <c r="L12" s="13">
        <f t="shared" si="5"/>
        <v>0</v>
      </c>
      <c r="M12" s="16">
        <f t="shared" si="4"/>
        <v>0</v>
      </c>
      <c r="N12" s="16">
        <f t="shared" si="2"/>
        <v>0</v>
      </c>
      <c r="O12" s="16">
        <f t="shared" si="6"/>
        <v>0</v>
      </c>
      <c r="P12" s="97"/>
      <c r="Q12" s="7"/>
      <c r="R12" s="7"/>
    </row>
    <row r="13" spans="1:20" s="8" customFormat="1">
      <c r="A13" s="31">
        <v>10</v>
      </c>
      <c r="B13" s="32" t="s">
        <v>39</v>
      </c>
      <c r="C13" s="32"/>
      <c r="D13" s="32" t="s">
        <v>0</v>
      </c>
      <c r="E13" s="91" t="s">
        <v>40</v>
      </c>
      <c r="F13" s="73" t="s">
        <v>41</v>
      </c>
      <c r="G13" s="74">
        <v>30</v>
      </c>
      <c r="H13" s="33">
        <v>2</v>
      </c>
      <c r="I13" s="35"/>
      <c r="J13" s="14">
        <v>0.08</v>
      </c>
      <c r="K13" s="15">
        <f t="shared" si="0"/>
        <v>0</v>
      </c>
      <c r="L13" s="13">
        <f t="shared" si="5"/>
        <v>0</v>
      </c>
      <c r="M13" s="16">
        <f t="shared" si="4"/>
        <v>0</v>
      </c>
      <c r="N13" s="16">
        <f t="shared" si="2"/>
        <v>0</v>
      </c>
      <c r="O13" s="16">
        <f t="shared" si="6"/>
        <v>0</v>
      </c>
      <c r="P13" s="97"/>
      <c r="Q13" s="7"/>
      <c r="R13" s="7"/>
    </row>
    <row r="14" spans="1:20" s="8" customFormat="1">
      <c r="A14" s="31">
        <v>11</v>
      </c>
      <c r="B14" s="32" t="s">
        <v>42</v>
      </c>
      <c r="C14" s="32"/>
      <c r="D14" s="32" t="s">
        <v>0</v>
      </c>
      <c r="E14" s="91" t="s">
        <v>40</v>
      </c>
      <c r="F14" s="73" t="s">
        <v>43</v>
      </c>
      <c r="G14" s="74">
        <v>28</v>
      </c>
      <c r="H14" s="33">
        <v>25</v>
      </c>
      <c r="I14" s="35"/>
      <c r="J14" s="14">
        <v>0.08</v>
      </c>
      <c r="K14" s="15">
        <f t="shared" si="0"/>
        <v>0</v>
      </c>
      <c r="L14" s="13">
        <f t="shared" si="5"/>
        <v>0</v>
      </c>
      <c r="M14" s="16">
        <f t="shared" si="4"/>
        <v>0</v>
      </c>
      <c r="N14" s="16">
        <f t="shared" si="2"/>
        <v>0</v>
      </c>
      <c r="O14" s="16">
        <f t="shared" si="6"/>
        <v>0</v>
      </c>
      <c r="P14" s="97"/>
      <c r="Q14" s="7"/>
      <c r="R14" s="7"/>
    </row>
    <row r="15" spans="1:20" s="8" customFormat="1" ht="23.25">
      <c r="A15" s="31">
        <v>12</v>
      </c>
      <c r="B15" s="32" t="s">
        <v>44</v>
      </c>
      <c r="C15" s="32"/>
      <c r="D15" s="32" t="s">
        <v>0</v>
      </c>
      <c r="E15" s="91" t="s">
        <v>45</v>
      </c>
      <c r="F15" s="73" t="s">
        <v>46</v>
      </c>
      <c r="G15" s="74">
        <v>28</v>
      </c>
      <c r="H15" s="33">
        <v>12</v>
      </c>
      <c r="I15" s="35"/>
      <c r="J15" s="14">
        <v>0.08</v>
      </c>
      <c r="K15" s="15">
        <f t="shared" si="0"/>
        <v>0</v>
      </c>
      <c r="L15" s="13">
        <f t="shared" si="5"/>
        <v>0</v>
      </c>
      <c r="M15" s="16">
        <f t="shared" si="4"/>
        <v>0</v>
      </c>
      <c r="N15" s="16">
        <f t="shared" si="2"/>
        <v>0</v>
      </c>
      <c r="O15" s="16">
        <f t="shared" si="6"/>
        <v>0</v>
      </c>
      <c r="P15" s="97"/>
      <c r="Q15" s="7"/>
      <c r="R15" s="7"/>
    </row>
    <row r="16" spans="1:20" s="8" customFormat="1" ht="34.5">
      <c r="A16" s="31">
        <v>13</v>
      </c>
      <c r="B16" s="32" t="s">
        <v>53</v>
      </c>
      <c r="C16" s="32"/>
      <c r="D16" s="32" t="s">
        <v>0</v>
      </c>
      <c r="E16" s="91" t="s">
        <v>54</v>
      </c>
      <c r="F16" s="73" t="s">
        <v>55</v>
      </c>
      <c r="G16" s="74" t="s">
        <v>36</v>
      </c>
      <c r="H16" s="33">
        <v>20</v>
      </c>
      <c r="I16" s="35"/>
      <c r="J16" s="14">
        <v>0.08</v>
      </c>
      <c r="K16" s="15">
        <f t="shared" si="0"/>
        <v>0</v>
      </c>
      <c r="L16" s="13">
        <f t="shared" si="5"/>
        <v>0</v>
      </c>
      <c r="M16" s="16">
        <f t="shared" si="4"/>
        <v>0</v>
      </c>
      <c r="N16" s="16">
        <f t="shared" si="2"/>
        <v>0</v>
      </c>
      <c r="O16" s="16">
        <f t="shared" si="6"/>
        <v>0</v>
      </c>
      <c r="P16" s="97"/>
      <c r="Q16" s="7"/>
      <c r="R16" s="7"/>
    </row>
    <row r="17" spans="1:20" s="8" customFormat="1" ht="15.75" thickBot="1">
      <c r="A17" s="31">
        <v>14</v>
      </c>
      <c r="B17" s="32" t="s">
        <v>56</v>
      </c>
      <c r="C17" s="32"/>
      <c r="D17" s="32" t="s">
        <v>0</v>
      </c>
      <c r="E17" s="91" t="s">
        <v>37</v>
      </c>
      <c r="F17" s="32" t="s">
        <v>43</v>
      </c>
      <c r="G17" s="32">
        <v>10</v>
      </c>
      <c r="H17" s="33">
        <v>10</v>
      </c>
      <c r="I17" s="34"/>
      <c r="J17" s="14">
        <v>0.08</v>
      </c>
      <c r="K17" s="15">
        <f t="shared" si="0"/>
        <v>0</v>
      </c>
      <c r="L17" s="13">
        <f t="shared" si="5"/>
        <v>0</v>
      </c>
      <c r="M17" s="16">
        <f t="shared" si="4"/>
        <v>0</v>
      </c>
      <c r="N17" s="16">
        <f t="shared" si="2"/>
        <v>0</v>
      </c>
      <c r="O17" s="16">
        <f t="shared" si="6"/>
        <v>0</v>
      </c>
      <c r="P17" s="97"/>
      <c r="Q17" s="7"/>
      <c r="R17" s="7"/>
    </row>
    <row r="18" spans="1:20" s="8" customFormat="1" ht="15.75" thickBot="1">
      <c r="A18" s="92"/>
      <c r="B18" s="92"/>
      <c r="C18" s="92"/>
      <c r="D18" s="92"/>
      <c r="E18" s="92"/>
      <c r="F18" s="92"/>
      <c r="G18" s="92"/>
      <c r="H18" s="93"/>
      <c r="I18" s="92"/>
      <c r="J18" s="92"/>
      <c r="K18" s="92"/>
      <c r="L18" s="92"/>
      <c r="M18" s="36">
        <f>SUM(M5:M17)</f>
        <v>0</v>
      </c>
      <c r="N18" s="37">
        <f>SUM(N5:N17)</f>
        <v>0</v>
      </c>
      <c r="O18" s="38">
        <f>SUM(O5:O17)</f>
        <v>0</v>
      </c>
      <c r="P18" s="97"/>
      <c r="Q18" s="7"/>
      <c r="R18" s="7"/>
    </row>
    <row r="19" spans="1:20" s="8" customFormat="1">
      <c r="A19" s="94" t="s">
        <v>18</v>
      </c>
      <c r="B19" s="95"/>
      <c r="C19" s="95"/>
      <c r="D19" s="95"/>
      <c r="E19" s="95"/>
      <c r="F19" s="39"/>
      <c r="G19" s="40"/>
      <c r="H19" s="41"/>
      <c r="I19" s="40"/>
      <c r="J19" s="40"/>
      <c r="K19" s="40"/>
      <c r="L19" s="40"/>
      <c r="M19" s="40"/>
      <c r="N19" s="42"/>
      <c r="O19" s="42"/>
      <c r="P19" s="97"/>
      <c r="Q19" s="7"/>
      <c r="R19" s="7"/>
    </row>
    <row r="20" spans="1:20" s="8" customFormat="1">
      <c r="A20" s="43">
        <v>1</v>
      </c>
      <c r="B20" s="43" t="s">
        <v>47</v>
      </c>
      <c r="C20" s="43"/>
      <c r="D20" s="43" t="s">
        <v>0</v>
      </c>
      <c r="E20" s="44" t="s">
        <v>1</v>
      </c>
      <c r="F20" s="44" t="s">
        <v>48</v>
      </c>
      <c r="G20" s="44">
        <v>60</v>
      </c>
      <c r="H20" s="45">
        <v>2</v>
      </c>
      <c r="I20" s="46"/>
      <c r="J20" s="47">
        <v>0.08</v>
      </c>
      <c r="K20" s="48">
        <f t="shared" ref="K20:K48" si="7">ROUND((I20*J20),2)</f>
        <v>0</v>
      </c>
      <c r="L20" s="49">
        <f t="shared" ref="L20:L45" si="8">I20+K20</f>
        <v>0</v>
      </c>
      <c r="M20" s="50">
        <f t="shared" ref="M20:M45" si="9">I20*H20</f>
        <v>0</v>
      </c>
      <c r="N20" s="50">
        <f t="shared" ref="N20:N45" si="10">K20*H20</f>
        <v>0</v>
      </c>
      <c r="O20" s="50">
        <f t="shared" ref="O20:O45" si="11">L20*H20</f>
        <v>0</v>
      </c>
      <c r="P20" s="97"/>
      <c r="Q20" s="7"/>
      <c r="R20" s="7"/>
    </row>
    <row r="21" spans="1:20" s="8" customFormat="1">
      <c r="A21" s="43">
        <v>2</v>
      </c>
      <c r="B21" s="43" t="s">
        <v>49</v>
      </c>
      <c r="C21" s="43"/>
      <c r="D21" s="43" t="s">
        <v>0</v>
      </c>
      <c r="E21" s="44" t="s">
        <v>1</v>
      </c>
      <c r="F21" s="44" t="s">
        <v>50</v>
      </c>
      <c r="G21" s="44">
        <v>30</v>
      </c>
      <c r="H21" s="45">
        <v>15</v>
      </c>
      <c r="I21" s="46"/>
      <c r="J21" s="47">
        <v>0.08</v>
      </c>
      <c r="K21" s="48">
        <f t="shared" si="7"/>
        <v>0</v>
      </c>
      <c r="L21" s="49">
        <f t="shared" si="8"/>
        <v>0</v>
      </c>
      <c r="M21" s="50">
        <f t="shared" si="9"/>
        <v>0</v>
      </c>
      <c r="N21" s="50">
        <f t="shared" si="10"/>
        <v>0</v>
      </c>
      <c r="O21" s="50">
        <f t="shared" si="11"/>
        <v>0</v>
      </c>
      <c r="P21" s="97"/>
      <c r="Q21" s="7"/>
      <c r="R21" s="7"/>
    </row>
    <row r="22" spans="1:20" s="8" customFormat="1">
      <c r="A22" s="9">
        <v>3</v>
      </c>
      <c r="B22" s="10" t="s">
        <v>51</v>
      </c>
      <c r="C22" s="10"/>
      <c r="D22" s="10" t="s">
        <v>0</v>
      </c>
      <c r="E22" s="10" t="s">
        <v>1</v>
      </c>
      <c r="F22" s="10" t="s">
        <v>52</v>
      </c>
      <c r="G22" s="10">
        <v>50</v>
      </c>
      <c r="H22" s="12">
        <v>1</v>
      </c>
      <c r="I22" s="51"/>
      <c r="J22" s="14">
        <v>0.08</v>
      </c>
      <c r="K22" s="15">
        <f t="shared" si="7"/>
        <v>0</v>
      </c>
      <c r="L22" s="13">
        <f t="shared" si="8"/>
        <v>0</v>
      </c>
      <c r="M22" s="26">
        <f t="shared" si="9"/>
        <v>0</v>
      </c>
      <c r="N22" s="26">
        <f t="shared" si="10"/>
        <v>0</v>
      </c>
      <c r="O22" s="50">
        <f t="shared" si="11"/>
        <v>0</v>
      </c>
      <c r="P22" s="97"/>
      <c r="Q22" s="7"/>
      <c r="R22" s="7"/>
      <c r="S22" s="27"/>
    </row>
    <row r="23" spans="1:20" s="8" customFormat="1">
      <c r="A23" s="10">
        <v>4</v>
      </c>
      <c r="B23" s="10" t="s">
        <v>57</v>
      </c>
      <c r="C23" s="10"/>
      <c r="D23" s="10" t="s">
        <v>0</v>
      </c>
      <c r="E23" s="10" t="s">
        <v>1</v>
      </c>
      <c r="F23" s="10" t="s">
        <v>58</v>
      </c>
      <c r="G23" s="10">
        <v>6</v>
      </c>
      <c r="H23" s="12">
        <v>5</v>
      </c>
      <c r="I23" s="51"/>
      <c r="J23" s="14">
        <v>0.08</v>
      </c>
      <c r="K23" s="15">
        <f t="shared" si="7"/>
        <v>0</v>
      </c>
      <c r="L23" s="13">
        <f t="shared" si="8"/>
        <v>0</v>
      </c>
      <c r="M23" s="26">
        <f t="shared" si="9"/>
        <v>0</v>
      </c>
      <c r="N23" s="26">
        <f t="shared" si="10"/>
        <v>0</v>
      </c>
      <c r="O23" s="50">
        <f t="shared" si="11"/>
        <v>0</v>
      </c>
      <c r="P23" s="97"/>
      <c r="Q23" s="7"/>
      <c r="R23" s="7"/>
      <c r="S23" s="27"/>
    </row>
    <row r="24" spans="1:20" s="8" customFormat="1">
      <c r="A24" s="9">
        <v>5</v>
      </c>
      <c r="B24" s="10" t="s">
        <v>57</v>
      </c>
      <c r="C24" s="10"/>
      <c r="D24" s="10" t="s">
        <v>0</v>
      </c>
      <c r="E24" s="9" t="s">
        <v>59</v>
      </c>
      <c r="F24" s="75" t="s">
        <v>60</v>
      </c>
      <c r="G24" s="10" t="s">
        <v>61</v>
      </c>
      <c r="H24" s="12">
        <v>6</v>
      </c>
      <c r="I24" s="51"/>
      <c r="J24" s="14">
        <v>0.08</v>
      </c>
      <c r="K24" s="15">
        <f t="shared" si="7"/>
        <v>0</v>
      </c>
      <c r="L24" s="13">
        <f t="shared" si="8"/>
        <v>0</v>
      </c>
      <c r="M24" s="26">
        <f t="shared" si="9"/>
        <v>0</v>
      </c>
      <c r="N24" s="26">
        <f t="shared" si="10"/>
        <v>0</v>
      </c>
      <c r="O24" s="50">
        <f t="shared" si="11"/>
        <v>0</v>
      </c>
      <c r="P24" s="97"/>
      <c r="Q24" s="7"/>
      <c r="R24" s="7"/>
      <c r="S24" s="27"/>
    </row>
    <row r="25" spans="1:20" s="8" customFormat="1">
      <c r="A25" s="10">
        <v>6</v>
      </c>
      <c r="B25" s="10" t="s">
        <v>62</v>
      </c>
      <c r="C25" s="10"/>
      <c r="D25" s="10" t="s">
        <v>0</v>
      </c>
      <c r="E25" s="10" t="s">
        <v>63</v>
      </c>
      <c r="F25" s="75">
        <v>0.02</v>
      </c>
      <c r="G25" s="10" t="s">
        <v>64</v>
      </c>
      <c r="H25" s="12">
        <v>5</v>
      </c>
      <c r="I25" s="51"/>
      <c r="J25" s="14">
        <v>0.08</v>
      </c>
      <c r="K25" s="15">
        <f t="shared" si="7"/>
        <v>0</v>
      </c>
      <c r="L25" s="13">
        <f t="shared" si="8"/>
        <v>0</v>
      </c>
      <c r="M25" s="26">
        <f t="shared" si="9"/>
        <v>0</v>
      </c>
      <c r="N25" s="26">
        <f t="shared" si="10"/>
        <v>0</v>
      </c>
      <c r="O25" s="50">
        <f t="shared" si="11"/>
        <v>0</v>
      </c>
      <c r="P25" s="97"/>
      <c r="Q25" s="7"/>
      <c r="R25" s="7"/>
    </row>
    <row r="26" spans="1:20" s="8" customFormat="1">
      <c r="A26" s="10">
        <v>7</v>
      </c>
      <c r="B26" s="10" t="s">
        <v>65</v>
      </c>
      <c r="C26" s="10"/>
      <c r="D26" s="10" t="s">
        <v>0</v>
      </c>
      <c r="E26" s="10" t="s">
        <v>1</v>
      </c>
      <c r="F26" s="10" t="s">
        <v>66</v>
      </c>
      <c r="G26" s="10">
        <v>30</v>
      </c>
      <c r="H26" s="12">
        <v>2</v>
      </c>
      <c r="I26" s="51"/>
      <c r="J26" s="14">
        <v>0.08</v>
      </c>
      <c r="K26" s="15">
        <f t="shared" si="7"/>
        <v>0</v>
      </c>
      <c r="L26" s="13">
        <f t="shared" si="8"/>
        <v>0</v>
      </c>
      <c r="M26" s="26">
        <f t="shared" si="9"/>
        <v>0</v>
      </c>
      <c r="N26" s="26">
        <f t="shared" si="10"/>
        <v>0</v>
      </c>
      <c r="O26" s="50">
        <f t="shared" si="11"/>
        <v>0</v>
      </c>
      <c r="P26" s="97"/>
      <c r="Q26" s="7"/>
      <c r="R26" s="7"/>
    </row>
    <row r="27" spans="1:20" s="27" customFormat="1">
      <c r="A27" s="19">
        <v>8</v>
      </c>
      <c r="B27" s="19" t="s">
        <v>67</v>
      </c>
      <c r="C27" s="19"/>
      <c r="D27" s="19" t="s">
        <v>0</v>
      </c>
      <c r="E27" s="19" t="s">
        <v>1</v>
      </c>
      <c r="F27" s="19" t="s">
        <v>46</v>
      </c>
      <c r="G27" s="19">
        <v>20</v>
      </c>
      <c r="H27" s="21">
        <v>5</v>
      </c>
      <c r="I27" s="22"/>
      <c r="J27" s="23">
        <v>0.08</v>
      </c>
      <c r="K27" s="24">
        <f t="shared" si="7"/>
        <v>0</v>
      </c>
      <c r="L27" s="25">
        <f t="shared" si="8"/>
        <v>0</v>
      </c>
      <c r="M27" s="26">
        <f t="shared" si="9"/>
        <v>0</v>
      </c>
      <c r="N27" s="26">
        <f t="shared" si="10"/>
        <v>0</v>
      </c>
      <c r="O27" s="50">
        <f t="shared" si="11"/>
        <v>0</v>
      </c>
      <c r="P27" s="97"/>
      <c r="Q27" s="7"/>
      <c r="R27" s="7"/>
      <c r="S27" s="8"/>
      <c r="T27" s="8"/>
    </row>
    <row r="28" spans="1:20" s="27" customFormat="1">
      <c r="A28" s="19">
        <v>9</v>
      </c>
      <c r="B28" s="19" t="s">
        <v>67</v>
      </c>
      <c r="C28" s="19"/>
      <c r="D28" s="19" t="s">
        <v>0</v>
      </c>
      <c r="E28" s="19" t="s">
        <v>1</v>
      </c>
      <c r="F28" s="19" t="s">
        <v>68</v>
      </c>
      <c r="G28" s="19">
        <v>20</v>
      </c>
      <c r="H28" s="21">
        <v>3</v>
      </c>
      <c r="I28" s="22"/>
      <c r="J28" s="23">
        <v>0.08</v>
      </c>
      <c r="K28" s="24">
        <f t="shared" si="7"/>
        <v>0</v>
      </c>
      <c r="L28" s="25">
        <f t="shared" si="8"/>
        <v>0</v>
      </c>
      <c r="M28" s="26">
        <f t="shared" si="9"/>
        <v>0</v>
      </c>
      <c r="N28" s="26">
        <f t="shared" si="10"/>
        <v>0</v>
      </c>
      <c r="O28" s="50">
        <f t="shared" si="11"/>
        <v>0</v>
      </c>
      <c r="P28" s="97"/>
      <c r="Q28" s="7"/>
      <c r="R28" s="7"/>
      <c r="S28" s="8"/>
      <c r="T28" s="8"/>
    </row>
    <row r="29" spans="1:20" s="27" customFormat="1">
      <c r="A29" s="19">
        <v>10</v>
      </c>
      <c r="B29" s="19" t="s">
        <v>69</v>
      </c>
      <c r="C29" s="19"/>
      <c r="D29" s="19" t="s">
        <v>0</v>
      </c>
      <c r="E29" s="19" t="s">
        <v>37</v>
      </c>
      <c r="F29" s="19" t="s">
        <v>70</v>
      </c>
      <c r="G29" s="19">
        <v>14</v>
      </c>
      <c r="H29" s="21">
        <v>3</v>
      </c>
      <c r="I29" s="22"/>
      <c r="J29" s="23">
        <v>0.08</v>
      </c>
      <c r="K29" s="24">
        <f t="shared" si="7"/>
        <v>0</v>
      </c>
      <c r="L29" s="25">
        <f t="shared" si="8"/>
        <v>0</v>
      </c>
      <c r="M29" s="26">
        <f t="shared" si="9"/>
        <v>0</v>
      </c>
      <c r="N29" s="26">
        <f t="shared" si="10"/>
        <v>0</v>
      </c>
      <c r="O29" s="50">
        <f t="shared" si="11"/>
        <v>0</v>
      </c>
      <c r="P29" s="97"/>
      <c r="Q29" s="7"/>
      <c r="R29" s="7"/>
      <c r="S29" s="8"/>
      <c r="T29" s="8"/>
    </row>
    <row r="30" spans="1:20" s="27" customFormat="1">
      <c r="A30" s="19">
        <v>11</v>
      </c>
      <c r="B30" s="19" t="s">
        <v>71</v>
      </c>
      <c r="C30" s="19"/>
      <c r="D30" s="19" t="s">
        <v>0</v>
      </c>
      <c r="E30" s="19" t="s">
        <v>63</v>
      </c>
      <c r="F30" s="76">
        <v>0.01</v>
      </c>
      <c r="G30" s="19" t="s">
        <v>72</v>
      </c>
      <c r="H30" s="21">
        <v>5</v>
      </c>
      <c r="I30" s="22"/>
      <c r="J30" s="23">
        <v>0.08</v>
      </c>
      <c r="K30" s="24">
        <f t="shared" si="7"/>
        <v>0</v>
      </c>
      <c r="L30" s="25">
        <f t="shared" si="8"/>
        <v>0</v>
      </c>
      <c r="M30" s="26">
        <f t="shared" si="9"/>
        <v>0</v>
      </c>
      <c r="N30" s="26">
        <f t="shared" si="10"/>
        <v>0</v>
      </c>
      <c r="O30" s="50">
        <f t="shared" si="11"/>
        <v>0</v>
      </c>
      <c r="P30" s="97"/>
      <c r="Q30" s="7"/>
      <c r="R30" s="7"/>
      <c r="S30" s="8"/>
      <c r="T30" s="8"/>
    </row>
    <row r="31" spans="1:20" s="27" customFormat="1">
      <c r="A31" s="19">
        <v>12</v>
      </c>
      <c r="B31" s="19" t="s">
        <v>73</v>
      </c>
      <c r="C31" s="19"/>
      <c r="D31" s="19" t="s">
        <v>0</v>
      </c>
      <c r="E31" s="19" t="s">
        <v>74</v>
      </c>
      <c r="F31" s="19"/>
      <c r="G31" s="19" t="s">
        <v>75</v>
      </c>
      <c r="H31" s="21">
        <v>6</v>
      </c>
      <c r="I31" s="22"/>
      <c r="J31" s="23">
        <v>0.08</v>
      </c>
      <c r="K31" s="24">
        <f t="shared" si="7"/>
        <v>0</v>
      </c>
      <c r="L31" s="25">
        <f t="shared" si="8"/>
        <v>0</v>
      </c>
      <c r="M31" s="26">
        <f t="shared" si="9"/>
        <v>0</v>
      </c>
      <c r="N31" s="26">
        <f t="shared" si="10"/>
        <v>0</v>
      </c>
      <c r="O31" s="50">
        <f t="shared" si="11"/>
        <v>0</v>
      </c>
      <c r="P31" s="97"/>
      <c r="Q31" s="7"/>
      <c r="R31" s="7"/>
      <c r="S31" s="8"/>
      <c r="T31" s="8"/>
    </row>
    <row r="32" spans="1:20" s="27" customFormat="1">
      <c r="A32" s="19">
        <v>13</v>
      </c>
      <c r="B32" s="19" t="s">
        <v>76</v>
      </c>
      <c r="C32" s="19"/>
      <c r="D32" s="19" t="s">
        <v>0</v>
      </c>
      <c r="E32" s="19" t="s">
        <v>77</v>
      </c>
      <c r="F32" s="19" t="s">
        <v>78</v>
      </c>
      <c r="G32" s="19" t="s">
        <v>75</v>
      </c>
      <c r="H32" s="21">
        <v>5</v>
      </c>
      <c r="I32" s="22"/>
      <c r="J32" s="23">
        <v>0.08</v>
      </c>
      <c r="K32" s="24">
        <f t="shared" si="7"/>
        <v>0</v>
      </c>
      <c r="L32" s="25">
        <f t="shared" si="8"/>
        <v>0</v>
      </c>
      <c r="M32" s="26">
        <f t="shared" si="9"/>
        <v>0</v>
      </c>
      <c r="N32" s="26">
        <f t="shared" si="10"/>
        <v>0</v>
      </c>
      <c r="O32" s="50">
        <f t="shared" si="11"/>
        <v>0</v>
      </c>
      <c r="P32" s="97"/>
      <c r="Q32" s="7"/>
      <c r="R32" s="7"/>
      <c r="S32" s="8"/>
      <c r="T32" s="8"/>
    </row>
    <row r="33" spans="1:21" s="27" customFormat="1">
      <c r="A33" s="19">
        <v>14</v>
      </c>
      <c r="B33" s="19" t="s">
        <v>79</v>
      </c>
      <c r="C33" s="19"/>
      <c r="D33" s="19" t="s">
        <v>0</v>
      </c>
      <c r="E33" s="19" t="s">
        <v>1</v>
      </c>
      <c r="F33" s="19" t="s">
        <v>38</v>
      </c>
      <c r="G33" s="19">
        <v>30</v>
      </c>
      <c r="H33" s="21">
        <v>30</v>
      </c>
      <c r="I33" s="22"/>
      <c r="J33" s="23">
        <v>0.08</v>
      </c>
      <c r="K33" s="24">
        <f t="shared" si="7"/>
        <v>0</v>
      </c>
      <c r="L33" s="25">
        <f t="shared" si="8"/>
        <v>0</v>
      </c>
      <c r="M33" s="26">
        <f t="shared" si="9"/>
        <v>0</v>
      </c>
      <c r="N33" s="26">
        <f t="shared" si="10"/>
        <v>0</v>
      </c>
      <c r="O33" s="50">
        <f t="shared" si="11"/>
        <v>0</v>
      </c>
      <c r="P33" s="97"/>
      <c r="Q33" s="7"/>
      <c r="R33" s="7"/>
      <c r="S33" s="8"/>
      <c r="T33" s="8"/>
    </row>
    <row r="34" spans="1:21" s="27" customFormat="1">
      <c r="A34" s="19">
        <v>15</v>
      </c>
      <c r="B34" s="19" t="s">
        <v>80</v>
      </c>
      <c r="C34" s="19"/>
      <c r="D34" s="19" t="s">
        <v>0</v>
      </c>
      <c r="E34" s="19" t="s">
        <v>1</v>
      </c>
      <c r="F34" s="19" t="s">
        <v>81</v>
      </c>
      <c r="G34" s="19">
        <v>20</v>
      </c>
      <c r="H34" s="21">
        <v>6</v>
      </c>
      <c r="I34" s="22"/>
      <c r="J34" s="23">
        <v>0.08</v>
      </c>
      <c r="K34" s="24">
        <f t="shared" si="7"/>
        <v>0</v>
      </c>
      <c r="L34" s="25">
        <f t="shared" si="8"/>
        <v>0</v>
      </c>
      <c r="M34" s="26">
        <f t="shared" si="9"/>
        <v>0</v>
      </c>
      <c r="N34" s="26">
        <f t="shared" si="10"/>
        <v>0</v>
      </c>
      <c r="O34" s="50">
        <f t="shared" si="11"/>
        <v>0</v>
      </c>
      <c r="P34" s="97"/>
      <c r="Q34" s="7"/>
      <c r="R34" s="7"/>
      <c r="S34" s="8"/>
      <c r="T34" s="8"/>
    </row>
    <row r="35" spans="1:21" s="27" customFormat="1" ht="23.25">
      <c r="A35" s="19">
        <v>16</v>
      </c>
      <c r="B35" s="19" t="s">
        <v>82</v>
      </c>
      <c r="C35" s="19"/>
      <c r="D35" s="19" t="s">
        <v>0</v>
      </c>
      <c r="E35" s="19" t="s">
        <v>83</v>
      </c>
      <c r="F35" s="19" t="s">
        <v>84</v>
      </c>
      <c r="G35" s="19" t="s">
        <v>85</v>
      </c>
      <c r="H35" s="21">
        <v>2</v>
      </c>
      <c r="I35" s="22"/>
      <c r="J35" s="23">
        <v>0.08</v>
      </c>
      <c r="K35" s="24">
        <f t="shared" si="7"/>
        <v>0</v>
      </c>
      <c r="L35" s="25">
        <f t="shared" si="8"/>
        <v>0</v>
      </c>
      <c r="M35" s="26">
        <f t="shared" si="9"/>
        <v>0</v>
      </c>
      <c r="N35" s="26">
        <f t="shared" si="10"/>
        <v>0</v>
      </c>
      <c r="O35" s="50">
        <f t="shared" si="11"/>
        <v>0</v>
      </c>
      <c r="P35" s="97"/>
      <c r="Q35" s="7"/>
      <c r="R35" s="7"/>
      <c r="S35" s="8"/>
      <c r="T35" s="8"/>
    </row>
    <row r="36" spans="1:21" s="27" customFormat="1">
      <c r="A36" s="19">
        <v>17</v>
      </c>
      <c r="B36" s="19" t="s">
        <v>86</v>
      </c>
      <c r="C36" s="19"/>
      <c r="D36" s="19" t="s">
        <v>0</v>
      </c>
      <c r="E36" s="19" t="s">
        <v>83</v>
      </c>
      <c r="F36" s="19" t="s">
        <v>87</v>
      </c>
      <c r="G36" s="19" t="s">
        <v>88</v>
      </c>
      <c r="H36" s="21">
        <v>2</v>
      </c>
      <c r="I36" s="22"/>
      <c r="J36" s="23">
        <v>0.08</v>
      </c>
      <c r="K36" s="24">
        <f t="shared" si="7"/>
        <v>0</v>
      </c>
      <c r="L36" s="25">
        <f t="shared" si="8"/>
        <v>0</v>
      </c>
      <c r="M36" s="26">
        <f t="shared" si="9"/>
        <v>0</v>
      </c>
      <c r="N36" s="26">
        <f t="shared" si="10"/>
        <v>0</v>
      </c>
      <c r="O36" s="50">
        <f t="shared" si="11"/>
        <v>0</v>
      </c>
      <c r="P36" s="97"/>
      <c r="Q36" s="7"/>
      <c r="R36" s="7"/>
      <c r="S36" s="8"/>
      <c r="T36" s="8"/>
    </row>
    <row r="37" spans="1:21" s="27" customFormat="1">
      <c r="A37" s="19">
        <v>18</v>
      </c>
      <c r="B37" s="19" t="s">
        <v>89</v>
      </c>
      <c r="C37" s="19"/>
      <c r="D37" s="19" t="s">
        <v>0</v>
      </c>
      <c r="E37" s="19" t="s">
        <v>1</v>
      </c>
      <c r="F37" s="19" t="s">
        <v>90</v>
      </c>
      <c r="G37" s="19">
        <v>28</v>
      </c>
      <c r="H37" s="21">
        <v>6</v>
      </c>
      <c r="I37" s="22"/>
      <c r="J37" s="23">
        <v>0.08</v>
      </c>
      <c r="K37" s="24">
        <f t="shared" si="7"/>
        <v>0</v>
      </c>
      <c r="L37" s="25">
        <f t="shared" si="8"/>
        <v>0</v>
      </c>
      <c r="M37" s="26">
        <f t="shared" si="9"/>
        <v>0</v>
      </c>
      <c r="N37" s="26">
        <f t="shared" si="10"/>
        <v>0</v>
      </c>
      <c r="O37" s="50">
        <f t="shared" si="11"/>
        <v>0</v>
      </c>
      <c r="P37" s="97"/>
      <c r="Q37" s="7"/>
      <c r="R37" s="7"/>
      <c r="S37" s="8"/>
      <c r="T37" s="8"/>
    </row>
    <row r="38" spans="1:21" s="27" customFormat="1">
      <c r="A38" s="19">
        <v>19</v>
      </c>
      <c r="B38" s="19" t="s">
        <v>91</v>
      </c>
      <c r="C38" s="19"/>
      <c r="D38" s="19" t="s">
        <v>0</v>
      </c>
      <c r="E38" s="19" t="s">
        <v>1</v>
      </c>
      <c r="F38" s="19" t="s">
        <v>92</v>
      </c>
      <c r="G38" s="19">
        <v>50</v>
      </c>
      <c r="H38" s="21">
        <v>2</v>
      </c>
      <c r="I38" s="22"/>
      <c r="J38" s="23">
        <v>0.08</v>
      </c>
      <c r="K38" s="24">
        <f t="shared" si="7"/>
        <v>0</v>
      </c>
      <c r="L38" s="25">
        <f t="shared" si="8"/>
        <v>0</v>
      </c>
      <c r="M38" s="26">
        <f t="shared" si="9"/>
        <v>0</v>
      </c>
      <c r="N38" s="26">
        <f t="shared" si="10"/>
        <v>0</v>
      </c>
      <c r="O38" s="50">
        <f t="shared" si="11"/>
        <v>0</v>
      </c>
      <c r="P38" s="97"/>
      <c r="Q38" s="7"/>
      <c r="R38" s="7"/>
      <c r="S38" s="8"/>
      <c r="T38" s="8"/>
    </row>
    <row r="39" spans="1:21" s="27" customFormat="1">
      <c r="A39" s="19">
        <v>20</v>
      </c>
      <c r="B39" s="19" t="s">
        <v>93</v>
      </c>
      <c r="C39" s="19"/>
      <c r="D39" s="19" t="s">
        <v>0</v>
      </c>
      <c r="E39" s="19" t="s">
        <v>94</v>
      </c>
      <c r="F39" s="19" t="s">
        <v>116</v>
      </c>
      <c r="G39" s="19">
        <v>20</v>
      </c>
      <c r="H39" s="21">
        <v>3</v>
      </c>
      <c r="I39" s="22"/>
      <c r="J39" s="23">
        <v>0.08</v>
      </c>
      <c r="K39" s="24">
        <f>ROUND((I39*J39),2)</f>
        <v>0</v>
      </c>
      <c r="L39" s="25">
        <f>I39+K39</f>
        <v>0</v>
      </c>
      <c r="M39" s="26">
        <f t="shared" si="9"/>
        <v>0</v>
      </c>
      <c r="N39" s="26">
        <f t="shared" ref="N39:N44" si="12">K39*H39</f>
        <v>0</v>
      </c>
      <c r="O39" s="50">
        <f t="shared" si="11"/>
        <v>0</v>
      </c>
      <c r="P39" s="97"/>
      <c r="Q39" s="7"/>
      <c r="R39" s="7"/>
      <c r="S39" s="8"/>
      <c r="T39" s="8"/>
    </row>
    <row r="40" spans="1:21" s="27" customFormat="1">
      <c r="A40" s="19">
        <v>21</v>
      </c>
      <c r="B40" s="19" t="s">
        <v>99</v>
      </c>
      <c r="C40" s="19"/>
      <c r="D40" s="19" t="s">
        <v>0</v>
      </c>
      <c r="E40" s="19" t="s">
        <v>1</v>
      </c>
      <c r="F40" s="19" t="s">
        <v>50</v>
      </c>
      <c r="G40" s="19">
        <v>28</v>
      </c>
      <c r="H40" s="21">
        <v>20</v>
      </c>
      <c r="I40" s="22"/>
      <c r="J40" s="23">
        <v>0.08</v>
      </c>
      <c r="K40" s="24">
        <f>ROUND((I40*J40),2)</f>
        <v>0</v>
      </c>
      <c r="L40" s="25">
        <f>I40+K40</f>
        <v>0</v>
      </c>
      <c r="M40" s="26">
        <f t="shared" si="9"/>
        <v>0</v>
      </c>
      <c r="N40" s="26">
        <f t="shared" si="12"/>
        <v>0</v>
      </c>
      <c r="O40" s="50">
        <f t="shared" si="11"/>
        <v>0</v>
      </c>
      <c r="P40" s="97"/>
      <c r="Q40" s="7"/>
      <c r="R40" s="7"/>
      <c r="S40" s="8"/>
      <c r="T40" s="8"/>
    </row>
    <row r="41" spans="1:21" s="27" customFormat="1" ht="102">
      <c r="A41" s="19">
        <v>22</v>
      </c>
      <c r="B41" s="19" t="s">
        <v>108</v>
      </c>
      <c r="C41" s="19"/>
      <c r="D41" s="19" t="s">
        <v>0</v>
      </c>
      <c r="E41" s="19" t="s">
        <v>117</v>
      </c>
      <c r="F41" s="19" t="s">
        <v>118</v>
      </c>
      <c r="G41" s="19">
        <v>5</v>
      </c>
      <c r="H41" s="21">
        <v>2</v>
      </c>
      <c r="I41" s="22"/>
      <c r="J41" s="23">
        <v>0.08</v>
      </c>
      <c r="K41" s="24">
        <f>ROUND((I41*J41),2)</f>
        <v>0</v>
      </c>
      <c r="L41" s="25">
        <f>I41+K41</f>
        <v>0</v>
      </c>
      <c r="M41" s="26">
        <f t="shared" si="9"/>
        <v>0</v>
      </c>
      <c r="N41" s="26">
        <f t="shared" si="12"/>
        <v>0</v>
      </c>
      <c r="O41" s="50">
        <f t="shared" si="11"/>
        <v>0</v>
      </c>
      <c r="P41" s="97"/>
      <c r="Q41" s="7"/>
      <c r="R41" s="7"/>
      <c r="S41" s="87"/>
      <c r="T41" s="8"/>
    </row>
    <row r="42" spans="1:21" s="27" customFormat="1" ht="23.25">
      <c r="A42" s="19">
        <v>23</v>
      </c>
      <c r="B42" s="19" t="s">
        <v>109</v>
      </c>
      <c r="C42" s="19"/>
      <c r="D42" s="19" t="s">
        <v>0</v>
      </c>
      <c r="E42" s="19" t="s">
        <v>110</v>
      </c>
      <c r="F42" s="19" t="s">
        <v>111</v>
      </c>
      <c r="G42" s="19" t="s">
        <v>112</v>
      </c>
      <c r="H42" s="21">
        <v>5</v>
      </c>
      <c r="I42" s="22"/>
      <c r="J42" s="23">
        <v>0.08</v>
      </c>
      <c r="K42" s="24">
        <f>ROUND((I42*J42),2)</f>
        <v>0</v>
      </c>
      <c r="L42" s="25">
        <f>I42+K42</f>
        <v>0</v>
      </c>
      <c r="M42" s="26">
        <f t="shared" si="9"/>
        <v>0</v>
      </c>
      <c r="N42" s="26">
        <f t="shared" si="12"/>
        <v>0</v>
      </c>
      <c r="O42" s="50">
        <f t="shared" si="11"/>
        <v>0</v>
      </c>
      <c r="P42" s="97"/>
      <c r="Q42" s="7"/>
      <c r="R42" s="7"/>
      <c r="S42" s="8"/>
      <c r="T42" s="8"/>
    </row>
    <row r="43" spans="1:21" s="27" customFormat="1">
      <c r="A43" s="19">
        <v>24</v>
      </c>
      <c r="B43" s="19" t="s">
        <v>113</v>
      </c>
      <c r="C43" s="19"/>
      <c r="D43" s="19" t="s">
        <v>0</v>
      </c>
      <c r="E43" s="19" t="s">
        <v>114</v>
      </c>
      <c r="F43" s="19"/>
      <c r="G43" s="19" t="s">
        <v>61</v>
      </c>
      <c r="H43" s="21">
        <v>30</v>
      </c>
      <c r="I43" s="22"/>
      <c r="J43" s="23">
        <v>0.08</v>
      </c>
      <c r="K43" s="24">
        <f>ROUND((I43*J43),2)</f>
        <v>0</v>
      </c>
      <c r="L43" s="25">
        <f>I43+K43</f>
        <v>0</v>
      </c>
      <c r="M43" s="26">
        <f t="shared" si="9"/>
        <v>0</v>
      </c>
      <c r="N43" s="26">
        <f t="shared" si="12"/>
        <v>0</v>
      </c>
      <c r="O43" s="50">
        <f t="shared" si="11"/>
        <v>0</v>
      </c>
      <c r="P43" s="97"/>
      <c r="Q43" s="7"/>
      <c r="R43" s="7"/>
      <c r="S43" s="8"/>
      <c r="T43" s="8"/>
    </row>
    <row r="44" spans="1:21" s="8" customFormat="1" ht="16.5" customHeight="1">
      <c r="A44" s="9">
        <v>21</v>
      </c>
      <c r="B44" s="10" t="s">
        <v>95</v>
      </c>
      <c r="C44" s="10"/>
      <c r="D44" s="10" t="s">
        <v>0</v>
      </c>
      <c r="E44" s="10" t="s">
        <v>1</v>
      </c>
      <c r="F44" s="11" t="s">
        <v>96</v>
      </c>
      <c r="G44" s="10">
        <v>28</v>
      </c>
      <c r="H44" s="12">
        <v>10</v>
      </c>
      <c r="I44" s="51"/>
      <c r="J44" s="23">
        <v>0.08</v>
      </c>
      <c r="K44" s="24">
        <f t="shared" si="7"/>
        <v>0</v>
      </c>
      <c r="L44" s="25">
        <f t="shared" si="8"/>
        <v>0</v>
      </c>
      <c r="M44" s="26">
        <f t="shared" si="9"/>
        <v>0</v>
      </c>
      <c r="N44" s="26">
        <f t="shared" si="12"/>
        <v>0</v>
      </c>
      <c r="O44" s="50">
        <f t="shared" si="11"/>
        <v>0</v>
      </c>
      <c r="P44" s="97"/>
      <c r="Q44" s="7"/>
      <c r="R44" s="7"/>
      <c r="S44" s="27"/>
      <c r="U44" s="8" t="s">
        <v>104</v>
      </c>
    </row>
    <row r="45" spans="1:21" s="27" customFormat="1" ht="15.75" thickBot="1">
      <c r="A45" s="28">
        <v>22</v>
      </c>
      <c r="B45" s="19" t="s">
        <v>97</v>
      </c>
      <c r="C45" s="19"/>
      <c r="D45" s="19" t="s">
        <v>0</v>
      </c>
      <c r="E45" s="19" t="s">
        <v>1</v>
      </c>
      <c r="F45" s="29" t="s">
        <v>98</v>
      </c>
      <c r="G45" s="19">
        <v>28</v>
      </c>
      <c r="H45" s="21">
        <v>3</v>
      </c>
      <c r="I45" s="22"/>
      <c r="J45" s="23">
        <v>0.08</v>
      </c>
      <c r="K45" s="24">
        <f t="shared" si="7"/>
        <v>0</v>
      </c>
      <c r="L45" s="25">
        <f t="shared" si="8"/>
        <v>0</v>
      </c>
      <c r="M45" s="84">
        <f t="shared" si="9"/>
        <v>0</v>
      </c>
      <c r="N45" s="84">
        <f t="shared" si="10"/>
        <v>0</v>
      </c>
      <c r="O45" s="82">
        <f t="shared" si="11"/>
        <v>0</v>
      </c>
      <c r="P45" s="97"/>
      <c r="Q45" s="7"/>
      <c r="R45" s="7"/>
      <c r="S45" s="8"/>
      <c r="T45" s="8"/>
    </row>
    <row r="46" spans="1:21" s="8" customFormat="1" ht="15.75" thickBot="1">
      <c r="A46" s="52"/>
      <c r="B46" s="53"/>
      <c r="C46" s="54"/>
      <c r="D46" s="53"/>
      <c r="E46" s="53"/>
      <c r="F46" s="53"/>
      <c r="G46" s="53"/>
      <c r="H46" s="55"/>
      <c r="I46" s="56"/>
      <c r="J46" s="57"/>
      <c r="K46" s="24"/>
      <c r="L46" s="58"/>
      <c r="M46" s="85">
        <f>SUM(M20:M45)</f>
        <v>0</v>
      </c>
      <c r="N46" s="86">
        <f>SUM(N20:N45)</f>
        <v>0</v>
      </c>
      <c r="O46" s="83">
        <f>SUM(O20:O45)</f>
        <v>0</v>
      </c>
      <c r="P46" s="98"/>
      <c r="Q46" s="77"/>
      <c r="R46" s="77"/>
    </row>
    <row r="47" spans="1:21" ht="15" customHeight="1">
      <c r="A47" s="99"/>
      <c r="B47" s="96" t="s">
        <v>100</v>
      </c>
      <c r="C47" s="99"/>
      <c r="D47" s="99"/>
      <c r="E47" s="99"/>
      <c r="F47" s="99"/>
      <c r="G47" s="99"/>
      <c r="H47" s="99"/>
      <c r="I47" s="99"/>
      <c r="J47" s="99"/>
      <c r="K47" s="81"/>
      <c r="L47" s="99"/>
      <c r="M47" s="100"/>
      <c r="N47" s="100"/>
      <c r="O47" s="100"/>
      <c r="P47" s="99"/>
      <c r="Q47" s="78"/>
      <c r="R47" s="79"/>
    </row>
    <row r="48" spans="1:21" ht="15.75" thickBot="1">
      <c r="A48" s="101">
        <v>1</v>
      </c>
      <c r="B48" s="101" t="s">
        <v>101</v>
      </c>
      <c r="C48" s="101"/>
      <c r="D48" s="101" t="s">
        <v>102</v>
      </c>
      <c r="E48" s="101" t="s">
        <v>103</v>
      </c>
      <c r="F48" s="101" t="s">
        <v>92</v>
      </c>
      <c r="G48" s="101">
        <v>1</v>
      </c>
      <c r="H48" s="102">
        <v>90</v>
      </c>
      <c r="I48" s="101"/>
      <c r="J48" s="103">
        <v>0.08</v>
      </c>
      <c r="K48" s="24">
        <f t="shared" si="7"/>
        <v>0</v>
      </c>
      <c r="L48" s="101">
        <f>I48+K48</f>
        <v>0</v>
      </c>
      <c r="M48" s="104">
        <f>I48*H48</f>
        <v>0</v>
      </c>
      <c r="N48" s="104">
        <f>K48*H48</f>
        <v>0</v>
      </c>
      <c r="O48" s="104">
        <f>L48*H48</f>
        <v>0</v>
      </c>
      <c r="P48" s="101"/>
      <c r="Q48" s="80"/>
      <c r="R48" s="80"/>
    </row>
    <row r="49" spans="1:18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5"/>
      <c r="M49" s="106">
        <f>SUM(M48)</f>
        <v>0</v>
      </c>
      <c r="N49" s="107">
        <f>SUM(N48)</f>
        <v>0</v>
      </c>
      <c r="O49" s="108">
        <f>SUM(O48)</f>
        <v>0</v>
      </c>
      <c r="P49" s="109"/>
      <c r="Q49" s="80"/>
      <c r="R49" s="80"/>
    </row>
    <row r="50" spans="1:18">
      <c r="A50" s="99"/>
      <c r="B50" s="96" t="s">
        <v>106</v>
      </c>
      <c r="C50" s="99"/>
      <c r="D50" s="99"/>
      <c r="E50" s="99"/>
      <c r="F50" s="99"/>
      <c r="G50" s="99"/>
      <c r="H50" s="99"/>
      <c r="I50" s="99"/>
      <c r="J50" s="99"/>
      <c r="K50" s="81"/>
      <c r="L50" s="99"/>
      <c r="M50" s="100"/>
      <c r="N50" s="100"/>
      <c r="O50" s="100"/>
      <c r="P50" s="99"/>
      <c r="Q50" s="78"/>
      <c r="R50" s="79"/>
    </row>
    <row r="51" spans="1:18">
      <c r="A51" s="101">
        <v>1</v>
      </c>
      <c r="B51" s="101" t="s">
        <v>107</v>
      </c>
      <c r="C51" s="101"/>
      <c r="D51" s="101" t="s">
        <v>102</v>
      </c>
      <c r="E51" s="101" t="s">
        <v>103</v>
      </c>
      <c r="F51" s="101" t="s">
        <v>27</v>
      </c>
      <c r="G51" s="101">
        <v>1</v>
      </c>
      <c r="H51" s="102">
        <v>5</v>
      </c>
      <c r="I51" s="101"/>
      <c r="J51" s="103">
        <v>0.08</v>
      </c>
      <c r="K51" s="24">
        <f t="shared" ref="K51:K52" si="13">ROUND((I51*J51),2)</f>
        <v>0</v>
      </c>
      <c r="L51" s="101">
        <f>I51+K51</f>
        <v>0</v>
      </c>
      <c r="M51" s="104">
        <f>I51*H51</f>
        <v>0</v>
      </c>
      <c r="N51" s="104">
        <f>K51*H51</f>
        <v>0</v>
      </c>
      <c r="O51" s="104">
        <f>L51*H51</f>
        <v>0</v>
      </c>
      <c r="P51" s="101"/>
      <c r="Q51" s="80"/>
      <c r="R51" s="80"/>
    </row>
    <row r="52" spans="1:18" ht="13.5" customHeight="1">
      <c r="A52" s="101">
        <v>2</v>
      </c>
      <c r="B52" s="101" t="s">
        <v>107</v>
      </c>
      <c r="C52" s="101"/>
      <c r="D52" s="101" t="s">
        <v>102</v>
      </c>
      <c r="E52" s="101" t="s">
        <v>103</v>
      </c>
      <c r="F52" s="101" t="s">
        <v>43</v>
      </c>
      <c r="G52" s="101">
        <v>1</v>
      </c>
      <c r="H52" s="102">
        <v>10</v>
      </c>
      <c r="I52" s="101"/>
      <c r="J52" s="103">
        <v>0.08</v>
      </c>
      <c r="K52" s="24">
        <f t="shared" si="13"/>
        <v>0</v>
      </c>
      <c r="L52" s="101">
        <f>I52+K52</f>
        <v>0</v>
      </c>
      <c r="M52" s="104">
        <f>I52*H52</f>
        <v>0</v>
      </c>
      <c r="N52" s="104">
        <f>K52*H52</f>
        <v>0</v>
      </c>
      <c r="O52" s="104">
        <f>L52*H52</f>
        <v>0</v>
      </c>
      <c r="P52" s="101"/>
      <c r="Q52" s="80"/>
      <c r="R52" s="80"/>
    </row>
    <row r="53" spans="1:18" ht="13.5" customHeight="1" thickBot="1">
      <c r="A53" s="101">
        <v>3</v>
      </c>
      <c r="B53" s="101" t="s">
        <v>107</v>
      </c>
      <c r="C53" s="101"/>
      <c r="D53" s="101" t="s">
        <v>102</v>
      </c>
      <c r="E53" s="101" t="s">
        <v>103</v>
      </c>
      <c r="F53" s="101" t="s">
        <v>28</v>
      </c>
      <c r="G53" s="101">
        <v>1</v>
      </c>
      <c r="H53" s="102">
        <v>15</v>
      </c>
      <c r="I53" s="101"/>
      <c r="J53" s="103">
        <v>0.08</v>
      </c>
      <c r="K53" s="24">
        <f t="shared" ref="K53" si="14">ROUND((I53*J53),2)</f>
        <v>0</v>
      </c>
      <c r="L53" s="101">
        <f>I53+K53</f>
        <v>0</v>
      </c>
      <c r="M53" s="104">
        <f>I53*H53</f>
        <v>0</v>
      </c>
      <c r="N53" s="104">
        <f>K53*H53</f>
        <v>0</v>
      </c>
      <c r="O53" s="104">
        <f>L53*H53</f>
        <v>0</v>
      </c>
      <c r="P53" s="101"/>
      <c r="Q53" s="80"/>
      <c r="R53" s="80"/>
    </row>
    <row r="54" spans="1:18" ht="15.75" thickBot="1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1">
        <f>SUM(M51:M53)</f>
        <v>0</v>
      </c>
      <c r="N54" s="112">
        <f>SUM(N51:N53)</f>
        <v>0</v>
      </c>
      <c r="O54" s="113">
        <f>SUM(O51:O53)</f>
        <v>0</v>
      </c>
      <c r="P54" s="110"/>
    </row>
    <row r="55" spans="1:18" ht="15.75" thickBot="1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</row>
    <row r="56" spans="1:18" ht="15.75" thickBo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4">
        <f>(M18+M46+M49+M54)</f>
        <v>0</v>
      </c>
      <c r="N56" s="115">
        <f>(N18+N46+N49+N54)</f>
        <v>0</v>
      </c>
      <c r="O56" s="116">
        <f>(O18+O46+O49+O54)</f>
        <v>0</v>
      </c>
      <c r="P56" s="110"/>
    </row>
    <row r="57" spans="1:18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 t="s">
        <v>105</v>
      </c>
      <c r="P57" s="110"/>
    </row>
    <row r="58" spans="1:18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</row>
  </sheetData>
  <mergeCells count="2">
    <mergeCell ref="A4:E4"/>
    <mergeCell ref="A19:E19"/>
  </mergeCells>
  <pageMargins left="0.31496062992125984" right="0.31496062992125984" top="0.35433070866141736" bottom="0.35433070866141736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Ziaja</dc:creator>
  <cp:lastModifiedBy>Dominika Kalwat</cp:lastModifiedBy>
  <cp:lastPrinted>2018-07-04T06:13:05Z</cp:lastPrinted>
  <dcterms:created xsi:type="dcterms:W3CDTF">2018-06-18T10:27:24Z</dcterms:created>
  <dcterms:modified xsi:type="dcterms:W3CDTF">2019-02-22T09:58:32Z</dcterms:modified>
</cp:coreProperties>
</file>