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firstSheet="2" activeTab="10"/>
  </bookViews>
  <sheets>
    <sheet name="Informacje ogólne" sheetId="1" r:id="rId1"/>
    <sheet name="formularz_oferty" sheetId="2" r:id="rId2"/>
    <sheet name="część_(1)" sheetId="3" r:id="rId3"/>
    <sheet name="część_(2)" sheetId="4" r:id="rId4"/>
    <sheet name="część_(3)" sheetId="5" r:id="rId5"/>
    <sheet name="część_(4)" sheetId="6" r:id="rId6"/>
    <sheet name="część_(5)" sheetId="7" r:id="rId7"/>
    <sheet name="część_(6)" sheetId="8" r:id="rId8"/>
    <sheet name="część_(7)" sheetId="9" r:id="rId9"/>
    <sheet name="część_(8)" sheetId="10" r:id="rId10"/>
    <sheet name="część_(9)" sheetId="11" r:id="rId11"/>
    <sheet name="część_(10)" sheetId="12" r:id="rId12"/>
    <sheet name="część_(11)" sheetId="13" r:id="rId13"/>
    <sheet name="część_(12)" sheetId="14" r:id="rId14"/>
    <sheet name="część_(13)" sheetId="15" r:id="rId15"/>
    <sheet name="część_(14)" sheetId="16" r:id="rId16"/>
  </sheets>
  <definedNames>
    <definedName name="_xlnm.Print_Area" localSheetId="2">'część_(1)'!$A$1:$H$35</definedName>
    <definedName name="_xlnm.Print_Area" localSheetId="11">'część_(10)'!$A$1:$H$10</definedName>
    <definedName name="_xlnm.Print_Area" localSheetId="3">'część_(2)'!$A$1:$H$15</definedName>
    <definedName name="_xlnm.Print_Area" localSheetId="5">'część_(4)'!$A$1:$H$10</definedName>
    <definedName name="_xlnm.Print_Area" localSheetId="1">'formularz_oferty'!$A$1:$D$64</definedName>
  </definedNames>
  <calcPr fullCalcOnLoad="1"/>
</workbook>
</file>

<file path=xl/sharedStrings.xml><?xml version="1.0" encoding="utf-8"?>
<sst xmlns="http://schemas.openxmlformats.org/spreadsheetml/2006/main" count="1817" uniqueCount="871">
  <si>
    <t>Załącznik nr 1 do SWZ</t>
  </si>
  <si>
    <t>FORMULARZ OFERTY</t>
  </si>
  <si>
    <t>Numer sprawy</t>
  </si>
  <si>
    <t>Nazwa zamówienia</t>
  </si>
  <si>
    <t>nazwa Wykonawcy:</t>
  </si>
  <si>
    <t>adres (siedziba) Wykonawcy:</t>
  </si>
  <si>
    <t>województwo:</t>
  </si>
  <si>
    <t>NIP</t>
  </si>
  <si>
    <t>REGON</t>
  </si>
  <si>
    <t>osoba do kontaktu</t>
  </si>
  <si>
    <t>telefon</t>
  </si>
  <si>
    <t>email</t>
  </si>
  <si>
    <t>1.</t>
  </si>
  <si>
    <t>Oferujemy wykonanie całego przedmiotu zamówienia (w danej części) za cenę:</t>
  </si>
  <si>
    <t>Numer części</t>
  </si>
  <si>
    <t>2.</t>
  </si>
  <si>
    <t>3.</t>
  </si>
  <si>
    <t>4.</t>
  </si>
  <si>
    <t>5.</t>
  </si>
  <si>
    <t>Oświadczamy, że oferujemy realizację przedmiotu zamówienia zgodnie z zasadami określonymi w SWZ wraz z załącznikami.</t>
  </si>
  <si>
    <t>6.</t>
  </si>
  <si>
    <t>7.</t>
  </si>
  <si>
    <t>Oświadczamy, że zapoznaliśmy się z SWZ wraz z jej załącznikami i nie wnosimy do niej zastrzeżeń oraz, że zdobyliśmy konieczne informacje do przygotowania oferty.</t>
  </si>
  <si>
    <t>8.</t>
  </si>
  <si>
    <t>Oświadczamy, że jesteśmy związani niniejszą ofertą przez okres podany w SWZ.</t>
  </si>
  <si>
    <t>9.</t>
  </si>
  <si>
    <t>Oświadczamy, ze zapoznaliśmy się z treścią załączonego do SWZ wzoru umowy i w przypadku wyboru naszej oferty zawrzemy z zamawiającym  umowę sporządzoną na podstawie tego wzoru.</t>
  </si>
  <si>
    <t>10.</t>
  </si>
  <si>
    <t>12.</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</si>
  <si>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</si>
  <si>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</si>
  <si>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</si>
  <si>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</si>
  <si>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</si>
  <si>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</si>
  <si>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</si>
  <si>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</si>
  <si>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</si>
  <si>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 do SWZ
Załącznik nr ….. do umowy</t>
  </si>
  <si>
    <t>Część nr:</t>
  </si>
  <si>
    <t>ARKUSZ CENOWY</t>
  </si>
  <si>
    <t>Poz.</t>
  </si>
  <si>
    <t>Przedmiot zamówienia
Parametry wymagane</t>
  </si>
  <si>
    <t xml:space="preserve">Ilość </t>
  </si>
  <si>
    <t>jm</t>
  </si>
  <si>
    <t>Nazwa handlowa
Producent</t>
  </si>
  <si>
    <t>Numer katalogowy
(jeżeli istnieje)</t>
  </si>
  <si>
    <t xml:space="preserve">Załącznik nr 1a do SWZ 
Załącznik nr … do umowy </t>
  </si>
  <si>
    <t xml:space="preserve"> Ilość  </t>
  </si>
  <si>
    <t>Ilość</t>
  </si>
  <si>
    <t>Oświadczamy, że termin płatności wynosi do 60 dni.</t>
  </si>
  <si>
    <r>
      <t>Cena brutto</t>
    </r>
    <r>
      <rPr>
        <b/>
        <sz val="11"/>
        <color indexed="30"/>
        <rFont val="Garamond"/>
        <family val="1"/>
      </rPr>
      <t>*</t>
    </r>
    <r>
      <rPr>
        <b/>
        <sz val="11"/>
        <color indexed="8"/>
        <rFont val="Garamond"/>
        <family val="1"/>
      </rPr>
      <t>:</t>
    </r>
  </si>
  <si>
    <t>Cena brutto*:</t>
  </si>
  <si>
    <t>*jeżeli wybór oferty będzie prowadził do powstania u Zamawiającego obowiązku podatkowego, zgodnie z przepisami o podatku od towarów i usług, należy podać cenę netto.</t>
  </si>
  <si>
    <t>Oświadczamy, że oferowane przez nas materiały medyczne są dopuszczone do obrotu i używania na terenie Polski na zasadach określonych w ustawie o wyrobach medycznych oraz w rozporządzeniu Parlamentu Europejskiego i Rady (UE) 2017/745 z dnia 5.04.2017 r. w sprawie wyrobów medycznych. Jednocześnie oświadczamy, że na każdorazowe wezwanie Zamawiającego przedstawimy dokumenty dopuszczające do obrotu i używania na terenie Polski.</t>
  </si>
  <si>
    <t>szt.</t>
  </si>
  <si>
    <t>Cena jednostkowa brutto*</t>
  </si>
  <si>
    <t>Wartość brutto pozycji*</t>
  </si>
  <si>
    <t xml:space="preserve">Cena jednostkowa brutto* </t>
  </si>
  <si>
    <r>
      <t>Oświadczam, że wybór niniejszej oferty będzie prowadził do powstania u Zamawiającego obowiązku podatkowego zgodnie z przepisami o podatku od towarów i usług w zakresie**: 
nazwa (rodzaj) towaru lub usługi:........................................................................................................................................................
wartość bez kwoty podatku: .................................................................................................................................................................
stawka podatku, która będzie miała zastosowanie: ...........................................................................................................................
**</t>
    </r>
    <r>
      <rPr>
        <i/>
        <sz val="9"/>
        <color indexed="8"/>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</si>
  <si>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Część zamówienia: ....................................................................................................................................................................................................
Nazwa (firma) podwykonawcy: ...........................................................................................................................................................................</t>
  </si>
  <si>
    <r>
      <t xml:space="preserve">*Jeżeli wykonawca nie poda tych informacji to Zamawiający przyjmie, że wykonawca nie zamierza powierzać żadnej części zamówienia podwykonawcy
</t>
    </r>
    <r>
      <rPr>
        <i/>
        <sz val="9"/>
        <color indexed="49"/>
        <rFont val="Garamond"/>
        <family val="1"/>
      </rPr>
      <t>^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r>
  </si>
  <si>
    <r>
      <t>Oświadczamy, że zamierzamy powierzyć następujące części zamówienia podwykonawcom i jednocześnie podajemy nazwy (firmy) podwykonawców*</t>
    </r>
    <r>
      <rPr>
        <sz val="11"/>
        <color indexed="49"/>
        <rFont val="Garamond"/>
        <family val="1"/>
      </rPr>
      <t>^</t>
    </r>
    <r>
      <rPr>
        <sz val="11"/>
        <color indexed="8"/>
        <rFont val="Garamond"/>
        <family val="1"/>
      </rPr>
      <t>:</t>
    </r>
  </si>
  <si>
    <t>zest.</t>
  </si>
  <si>
    <r>
      <rPr>
        <sz val="7"/>
        <color indexed="8"/>
        <rFont val="Times New Roman"/>
        <family val="1"/>
      </rPr>
      <t xml:space="preserve">  </t>
    </r>
    <r>
      <rPr>
        <sz val="11"/>
        <color indexed="8"/>
        <rFont val="Garamond"/>
        <family val="1"/>
      </rPr>
      <t>Oświadczamy, że jesteśmy *:</t>
    </r>
  </si>
  <si>
    <t xml:space="preserve">11. </t>
  </si>
  <si>
    <t xml:space="preserve">mikroprzedsiębiorstwem 
małym przedsiębiorstwem 
średnim przedsiębiorstwem
jednoosobową działalnością gospodarczą 
osobą fizyczną nieprowadzącą działalności gospodarczej
inny rodzaj (w tym duże przedsiębiorstwo)
</t>
  </si>
  <si>
    <t xml:space="preserve">
 




</t>
  </si>
  <si>
    <t>DFP.271.94.2023.KK</t>
  </si>
  <si>
    <t>Dostawa materiałów chirurgicznych do chirurgii miękkiej.</t>
  </si>
  <si>
    <t xml:space="preserve">Oświadczamy, że zamówienie będziemy wykonywać do czasu wyczerpania kwoty wynagrodzenia umownego jednak nie dłużej niż przez: 36 miesięcy od daty zawarcia umowy. 
</t>
  </si>
  <si>
    <t>Klipsy tytanowe rozmiar XL (bardzo duże) zamykane "oczkowo" tj. zamykane poprzez zetknięcie końców ramion klipsa a następnie zwarcie ramion na całej długości (co prowadzi do uchwycenia struktury anatomicznej bez możliwości jej wymknięcia w momencie zamykania klipsa). Klips w konstrukcji podwójnych ramion gdzie tkanka pomiędzy nimi ulega skompresowaniu co poprawia stabilność klipsa, z zamkiem na końcu klipsa, wyposażony w użebrowanie wewnętrzne poprzeczne i podłużne, jak też zewnętrzne użebrowanie poprawiające stabilizację klipsa w szczękach. Wymiary : długość 16,2mm, rozwartość ramion:11,5mm, pakowane w magazynki po 4 sztuki</t>
  </si>
  <si>
    <t>Balon do rozszerzania powłok do systemu, posiadanego przez Zamawiajacego, typu Herloon. Opakowanie zawiera 6 sztuk</t>
  </si>
  <si>
    <t>opak.</t>
  </si>
  <si>
    <t>Stapler okrężny o średnicy zewnętrznej kowadełka w zależności od rozmiaru: 21,5mm; 25,5mm; 29,5; 33,5; i średnicy ostrza w zależności od rozmiaru: 13mm, 17mm, 20,5mm, 24,8mm; zakrzywiony jednorazowego użytku do stosowania wewnętrznego. Kowadełko zaopatrzone w otwór do przeciągania szwu prowadzącego, posiadający blokadę bezpieczeństwa,obrotowe ostrze, 16 zszywek ze stopu tytanu w dwóch rzędach z kontrolowanym dociskiem tkanki i regulowaną wysokością zszywek w zakresie od 1mm do 2,5mm, - pokrętło regulacyjne „motylkowe” ułatwiające zamykanie i otwieranie staplera, z opcją podwójnej prędkości.</t>
  </si>
  <si>
    <t>Stapler liniowy z nożem wbudowanym w ładunek, w rozmiarach 60,80,100, jednorazowego użytku do stosowania wewnętrznego. Posiadający dwustronną dźwignię do wystrzelenia ładunku,przycisk szybkiego zwalniania,wskaźnik końca lini cięcia oraz systemy zabezpieczające zespolenie,szywki tytanowe. Zamawiający każdorazowo określi rozmiar staplera przy składaniu zamówienia</t>
  </si>
  <si>
    <t>Aplikator do klipsów typu Buldog, aplikacja z możliwością rotacji klipsa, długość ,50 mm, śr. 12,5 mm</t>
  </si>
  <si>
    <t>Ładunki do staplera prostego z pozycji 4. Zamawiający każdorazowo określi rodzaj ładunku przy składaniu zamówienia</t>
  </si>
  <si>
    <t>Klipsy do zamykania naczyń średnio-duże (7,9 x 8,1mm) do posiadanej przez Zamawiajacego klipsownicy pneumatycznej Challenger ti-p, 12 magazynków w opakowaniu po 8 klipsów.</t>
  </si>
  <si>
    <t>Klipsy do posiadanej przez Zamawiającego klipsownicy laparoskopowej pojedyńczej, rozmiar ML, długość otwartego klipsa 7,9 mm, szerokość otwartego klipsa 8,1 mm, opakowanie 20 kartridży po 6 klipsów.</t>
  </si>
  <si>
    <t>Miska plastikowa niebieska 250ml</t>
  </si>
  <si>
    <t>Jednorazowy hydrofobowy filtr do insuflacji. Kompatybilny z posiadanym przez Zamawiającego insuflatorem typu Flow50 firmy Aesculap. Opakowanie zawiera 25 sztuk</t>
  </si>
  <si>
    <t xml:space="preserve">Automatyczny zacisk naczyniowy 25 mm, siła 2,45 N, żylny </t>
  </si>
  <si>
    <t xml:space="preserve">Automatyczny zacisk naczyniowy 45 mm, siła 2,94 N, żylny </t>
  </si>
  <si>
    <t>Automatyczny zacisk naczyniowy 25 mm, siła 3,43 N, tętniczy</t>
  </si>
  <si>
    <t>Automatyczny zacisk naczyniowy 45 mm, siła 4,41 N, tętniczy</t>
  </si>
  <si>
    <t>Jednorazowy zestaw drenów systemu oddymiania, zintegrowany filtr hydrofobowy, długość 3m. Kompatybilny z posiadanym przez Zamawiającego insuflatorem typu Flow50 firmy Aesculap Opakowanie zawiera 10 sztuk</t>
  </si>
  <si>
    <t>Nożyczki  monopolarne typ metzenbaum, obrotowe, rozbieralne-4 częsciowe wielorazowego użytku ząbkowane, końce zakrzywione, odgięte w lewą stronę z wkładką węglową, z ergonomiczną rękojeścią bez blokady, śr 5 mm , dł. 310 mm</t>
  </si>
  <si>
    <t>Stapler okrężny z wciąganiem linii zszywek 29,5mm.
Stapler okrężny jednorazowego użytku do stosowania wewnętrznego, prosty, ze wzmocnionym ostrzem, umożliwiający wykonanie zespolenia bez przecinających się linii zszywek. Stapler o średnicy zewnętrznej kowadełka 29,5mm i średnicy ostrza 20,5 mm. 24 zszywki wykonane ze stopu tytanu, o wysokości 5mm przed zamknięciem oraz 1,00 do 2,50 mm po zamknięciu. Wysokość obudowy 4mm, pojemność główki staplera 12,6mm. Stapler wyposażony jest w 4 otwory trakcyjne pozwalające na wciągnięcie linii zszywek i tkanki do główki staplera oraz akcesoria trans analne do wykonania zespolenia bez przecinających się linii zszywek (anoskop, 2 trokary pomocnicze, szydełko, zestaw do oceny szczelności)</t>
  </si>
  <si>
    <t>Stapler okrężny z wciąganiem linii zszywek 33,5mm..
Stapler okrężny jednorazowego użytku do stosowania wewnętrznego, prosty, ze wzmocnionym ostrzem, umożliwiający wykonanie zespolenia bez przecinających się linii zszywek. Stapler o średnicy zewnętrznej kowadełka 33,5mm i średnicy ostrza 20,5 mm. 24 zszywki wykonane ze stopu tytanu, o wysokości 5mm przed zamknięciem oraz 1,00 do 2,50 mm po zamknięciu. Wysokość obudowy 4mm, pojemność główki staplera 12,6mm. Stapler wyposażony jest w 4 otwory trakcyjne pozwalające na wciągnięcie linii zszywek i tkanki do główki staplera oraz akcesoria trans analne do wykonania zespolenia bez przecinających się linii zszywek (anoskop, 2 trokary pomocnicze, szydełko, zestaw do oceny szczelności)</t>
  </si>
  <si>
    <t>Klipsownica pojedyncza X-large średnica 12mm długość 310mm na klipsy w rozmiarze XL , wyposażona w kanał do płukania, jak też obrotowe ramię</t>
  </si>
  <si>
    <t>Uniwersalna jednorazowa rękojeść staplera laparoskopowego do trzonu z ładunkami  jednorazowymi laparoskopowymi, z możliwością ponownego uruchomienia do 25 razy, o średnicy trzonu 12mm, z możliwością rotacji o 360°; dostępna w 3 długościach - określonych każdorazowo przez Zamawiającego (krótka 60 mm, średnia 160 mm, długa 260 mm).</t>
  </si>
  <si>
    <t>Trzon z ładunkiem do staplera laparoskopowego, zamykająco-tnący umieszczający 6 rzędów tytanowych zszywek (3 + 3), posiadający możliwość zginania w dwie strony o 15,30,45 stopni, o długości linii szwów 30mm, o wysokości zszywek przed zamknięciem 2.5 / 3.0 / 3.5 mm, po zamknięciu 1.0 ~ 1.8 mm; przed zamknięciem 2.0 / 2.5 / 3.0 mm, po zamknięciu 0.88 ~ 1.5 mm; pasujący do uniwersalnej rękojeści, z możliwością wymiany ładunku w trzonie -  do 7 wystrzałów. Zamawiający określi wysokość zszywek przy składaniu zamówienia. Opakowanie - 10 szt.</t>
  </si>
  <si>
    <t>op.</t>
  </si>
  <si>
    <t>Trzon z ładunkiem do staplera laparoskopowego, zamykająco-tnący umieszczający 6 rzędów tytanowych zszywek (3 + 3), posiadający możliwość zginania w dwie strony o  15,30,45 stopni, o długości linii szwów 60 mm, o wysokości zszywek przed zamknięciem 2.0 / 2.5 / 3.0 mm, po zamknięciu 0.88 ~ 1.5 mm; 2.5 / 3.0 / 3.5 mm, po zamknięciu 1.0 ~ 1.8 mm; przed zamknięciem 3.0 / 3.5 / 3.8 mm po zamknięciu 1.2 ~ 2, przed zamknięciem 3.5 / 3.8 / 4.2 mm, po zamknięciu 1.5 ~ 2.25 mm; pasujący do uniwersalnej rękojeści, z możliwością wymiany ładunku w trzonie -  do 7 wystrzałów. Zamawiający określi wysokość zszywek przy składaniu zamówienia. Opakowanie - 10 szt.</t>
  </si>
  <si>
    <t>Trzon z ładunkiem do staplera laparoskopowego, zamykająco-tnący umieszczający 6 rzędów tytanowych zszywek (3 + 3), posiadający możliwość zginania w dwie strony o  15,30,45 stopni, o długości linii szwów 45 mm, o wysokości zszywek przed zamknięciem 2.0 / 2.5 / 3.0 mm, po zamknięciu 0.88 ~ 1.5 mm; przed zamknięciem 2.5 / 3.0 / 3.5 mm, po zamknięciu 1.0 ~ 1.8 mm; przed zamknięciem 3.0 / 3.5 / 3.8 mm, po zamknięciu 1.2 ~ 2 mm; przed zamknięciem 3.5 / 3.8 / 4.2 mm, po zamknięciu 1.5 ~ 2.25 mm; pasujący do uniwersalnej rękojeści, z możliwością wymiany ładunku w trzonie - do 7 wystrzałów. Zamawiający określi wysokość zszywek przy składaniu zamówienia. Opakowanie - 10 szt.</t>
  </si>
  <si>
    <t>Ładunki z nożem do staplerów laparoskopowych z 6 rzędami tytanowych zszywek (3 + 3), kompatybilne do trzonów z ładunkami. Długość ładunku 30mm: o wysokości zszywek przed zamknięciem 2.0 / 2.5 / 3.0 mm, po zamknięciu 0.88~ 1.5 mm; przed zamknięciem 2.5 / 3.0 / 3.5 mm,  po zamknięciu 1.0 ~ 1.8 mm;  dł. ładunku 45 mm: przed zamknięciem 2.0 / 2.5 / 3.0 mm, po zamknięciu 0.88 ~ 1.5 mm, przed zamknięciem 2.5 / 3.0 / 3.5 mm, po zamknięciu 1.0 ~ 1.8 mm; przed zamknięciem 3.0 / 3.5 / 3.8 mm po zamknięciu 1.2 ~ 2; przed zamknięciem 3.5 / 3.8 / 4.2 mm po zamknięciu 1.5 ~ 2.25 mm; dł. ładunku 60 mm:  przed zamknięciem 2.0 / 2.5 / 3.0 mm, po zamknięciu 0.88 ~ 1.5 mm; 2.5 / 3.0 / 3.5 mm, po zamknięciu 1.0 ~ 1.8 mm, przed zamknięciem 3.0 / 3.5 / 3.8 mm, po zamknięciu 1.2 ~ 2, przed zamknięciem 3.5 / 3.8 / 4.2 mm, po zamknięciu 1.5 ~ 2.25 mm; Zamawiający określi wysokość zszywek i rozmiar łądunku przy składaniu zamówienia. Opakowanie - 10 szt.</t>
  </si>
  <si>
    <t>op</t>
  </si>
  <si>
    <t>Stapler to terapii wybiórczej tkanek - do stosowania w leczeniu chorób przebiegających z uszkodzeniem ściany odbytnicy, poprzez wykonanie selektywnej resekcji i zespolenia śluzówki i warstwy mięśniowej odbytnicy. 
Stapler okrężny prosty rozmiar 36, o średnicy zewnętrznej kowadełka 36 mm, średnicy ostrza 27,4 mm oraz pojemności głowy staplera 35 ml. Stapler posiada duże okna umożliwiające wykonanie zabiegu pod kontrolą wzroku, 34 zszywki ze stopu tytanu o wysokości przed zamknięciem 4,2 mm a po zamknięciu 0,75 mm do 1,8 mm, automatyczną blokadę bezpieczeństwa przed i po wystrzale, trzonek kowadełka i kowadełko na stałe zintegrowane ze staplerem. 
W zestawie akcesoria transanalne, niezbędne do przeprowadzenia zabiegu: rozszerzacz krótki, rozszerzacz długi, rozszerzacz motylkowy, obturator, anoskop, nawlekacz do nici.</t>
  </si>
  <si>
    <t xml:space="preserve">Stapler to terapii wybiórczej tkanek - selektywnej resekcji zmienionej chorobowo tkanki i jednoczesne jej zespolenie. 
Stapler okrężny prosty rozmiar 33, o średnicy zewnętrznej kowadełka 33 mm i pojemności głowy staplera 19 ml. 
Stapler posiada 32 zszywki o wysokości przed zamknięciem 4,0 mm a po zamknięciu 0,75 mm do 1,5 mm, automatyczną blokadę bezpieczeństwa przed i po wystrzale, trzonek kowadełka i kowadełko na stałe zintegrowane ze staplerem. W zestawie akcesoria transanalne niezbędne do przeprowadzenia zabiegu: rozszerzacz z 1 oknem, z 2 oknami i z 3 oknami (do wykonania częściowej hemoroidopeksji), rozszerzacz standardowy i rozszerzacz motylkowy (do selektywnej resekcji uszkodzonej ściany odbytnicy i zespolenia jej warstwy śluzowej i mięśniowej), obturator długi i krótki, anoskop, nawlekacz do nici. 
</t>
  </si>
  <si>
    <t>Stapler okrężny uszczelniony o średnicy zewnętrznej kowadełka 29 mm i średnicy ostrza 20,5 mm oraz 33 mm i średnicy ostrza 24,8 mm, , zakrzywiony jednorazowego użytku do stosowania wewnętrznego, o długości całkowitej 515mm i długości trzonu 234mm. Stapler wyposażony jest w zwiększoną pojemność głowy staplera 12 ml przed wystrzałem i 10,9 ml po wystrzale oraz 14,6 ml przed wystrzałem i 13,2 ml, w celu eliminacji nadmiernej kompresji tkanki, zintegrowaną automatyczną blokadę bezpieczeństwa, która zapobiega przypadkowemu oddaniu strzału, przed i po zespoleniu, sygnał dźwiękowy po wystrzale, 24 zszywki ze stopu tytanu w dwóch rzędach oraz 28 zszywek ze stopu tytanu w dwóch rzędach  z kontrolowanym dociskiem tkanki i regulowaną wysokością zamknięcia zszywek w zakresie od 1mm do 2,5mm, wysokość otwartej zszywki 5mm, pokrętło regulacyjne z sygnalizacją dźwiękową informującą o możliwości bezpiecznego wysunięcia staplera z miejsca zespolenia. Rozmiar 29,33</t>
  </si>
  <si>
    <t>magazynek</t>
  </si>
  <si>
    <t>Klipsy polimerowe niewchłanialne, rozmiar L (zamykające naczynia od 5 do 13mm), o wzmocnionej stabilności poprzecznej i podłużnej na naczyniu  pakowane w  sterylne zasobniki po 6 sztuk z taśmą samoprzylepną, posiadające (oprócz zintegrowanych ząbków walcowatych) dodatkowo naprzemienny układ zębów zakończonych ostrzem uniesionym w kierunku przeciwległego ramienia pod kątem ok. 45˚</t>
  </si>
  <si>
    <t>Klipsy polimerowe niewchłanialne, rozmiar XL (zamykające naczynia od 7 do 16mm), o wzmocnionej stabilności poprzecznej i podłużnej na naczyniu pakowane w sterylne zasobniki po 6 sztuk z taśmą samoprzylepną, posiadające (oprócz zintegrowanych ząbków walcowatych) dodatkowo naprzemienny układ zębów zakończonych ostrzem uniesionym w kierunku przeciwległego ramienia pod kątem ok. 45˚</t>
  </si>
  <si>
    <t>Klipsy polimerowe niewchłanialne, rozmiar M (zamykające naczynia od 2 do 7mm), zintegrowane walcowate ząbki, pakowane w sterylne zasobniki po 6 sztuk z taśmą samoprzylepną</t>
  </si>
  <si>
    <t>Klipsownica laparoskopowa do klipsów polimerowych M; nierozbieralna z kanałem płuczącym; do trokara 5mm, długość robocza 33cm</t>
  </si>
  <si>
    <t>Klipsy polimerowe niewchłanialne, rozmiar L (zamykające naczynia od 5 do 13mm), zintegrowane walcowate ząbki, pakowane w sterylne zasobniki po 4 sztuki z taśmą samoprzylepną</t>
  </si>
  <si>
    <t>Klipsownice do chirurgii otwartej do klipsów polimerowych niewchłanialnych do rozmiaru L; długość 20 i 27cm</t>
  </si>
  <si>
    <t>Klipsownice do chirurgii otwartej do klipsów polimerowych niewchłanialnych do rozmiary XL; długość 20 i 27cm</t>
  </si>
  <si>
    <t>Klipsy polimerowe niewchłanialne, rozmiar XL (zamykające naczynia od 7 do 16mm), zintegrowane walcowate ząbki, pakowane w sterylne zasobniki po 2 sztuki z taśmą samoprzylepną</t>
  </si>
  <si>
    <t>Igła do biopsji pod kontrolą EUS (FNB) Igła z końcówką typu „Fransen” zakończona „koroną” z trzema ostrzami w kształcie stożka. Igły w rozmiarze 22 i 25 ga wykonane ze stali kobaltowo chromowej Igła w rozmiarze 19 ga wykonana z nitinolu, Igły na całej długości końcówki roboczej posiadają pokrycie , echogeniczne, mandryn wykonany z nitinolu, wyposażony w klips pozwalający na jego spięcie w formie pętli po wyjęciu z igły, regulowana długość robocza w granicach: 137.5 cm do 141.5 cm, długość wysunięcia igły regulowana w zakresie: 0 cm do 8 cm, Igła pakowana w komplecie ze strzykawką podciśnieniową o pojemności 20 cc, z zaworkiem  op zawiera 5 szt.</t>
  </si>
  <si>
    <t xml:space="preserve">Igły do przezoskrzelowej biopsji aspiracyjnej pod kontrolą ultrasonografii (EBUS-TBNA) współpracujące z posiadanymi przez Zamawiającego aparatami firmy Olympus z końcówką igły typu „Fransen” zakończoną „koroną” z trzema równymi ostrzami w kształcie stożka średnica igły 22G, 25G, igła na całej długości posiada pokrycie echogeniczne zapewniające dobrą widoczność w obrazie EBUS, długość wysunięcia igły do 60mm, maksymalna średnica części wprowadzanej (osłonki) do kanału roboczego 1.6, 1.4 mm, mandryn wykonany z nitinolu wyposażony w klips pozwalający na jego spięcie, strzykawka próżniowa o pojemności 20ml z możliwością blokowania w pozycji 5,10,15,20, długość narzędzia od 720mm do 750mm z możliwością regulowana długość osłonki, każde opakowanie sterylne zawiera łącznik Luer- Lock do podłączania igły i stabilizowania igły oraz adapter; kanał roboczy endoskopu 2,0 mm.Opakowanie zawiera 5 szt. </t>
  </si>
  <si>
    <t>Protezy plastikowe do dróg trzustkowych. Dostępne w wersji prostej i z zagięciem typu pigtail, wykonane w technice cienkościennej, dostępne długości: 2, 3, 4, 5, 6, 7, 8, 9, 10, 11, 12, 13, 15 i 18 cm, dostępne średnice protez prostych: 4, 5, 7 i 10 Fr,  dostępne średnice protez z zagięciem typu pigtail: 4, 5 i 7 Fr; protezy o średnicach 4 – 10 Fr muszą współpracować z prowadnikiem o średnicy .035”, protezy o średnicach 4 – 10 Fr muszą posiadać markery endoskopowe określające maksymalną głębokość mplantacji oraz markery RTG na końcu dystalnym określające położenie protezy wewnątrz dróg trzustkowych Protezy o średnicach 4 – 10 Fr z otworami zwiększającymi drenaż, rozmieszczonymi na całej długości roboczej i na całym obwodzie.</t>
  </si>
  <si>
    <t>Zestaw do protezowania dróg trzustkowych ze stentem prostym lub typu pigtail w komplecie z cewnikiem popychającym, długości protez 3,4,5,7cm; średnica protez 4 i 5Fr; zestaw współpracuje z prowadnikiem .035"</t>
  </si>
  <si>
    <t>Zestaw do protezowania dróg żółciowych z możliwością repozycji protezy z blokadą w rękojeści; Zestaw fabrycznie zmontowany; zawiera: protezę cienkościenną zgiętą od strony dwunastnicy lub pośrodku (do wyboru przez zamawiającego po rozstrzygnięciu postępowania według potrzeb) zespoloną nicią z popychaczem w sposób umożliwiający korektę jej położenia zarówno w przód jak i w tył oraz cewnik prowadzący i cewnik popychający z markerem RTG; wymagane długości protez: 5,7, 9, 12, 15,18cm  i średnice: 7 Fr, 8,5 Fr, 10 Fr; zestaw współpracuje z prowadnikiem .035' o długości 260cm i 450 cm</t>
  </si>
  <si>
    <t>Protezy do dróg żółciowych typu Pigtail o średnicy: 7 Fr, 10 Fr, długośc protez od 5-15cm</t>
  </si>
  <si>
    <t>Protezy do dróg żółciowych cienkościenne z zagięciem dwunastniczym i środkowym. Średnica protez: 7 Fr, 8,5 Fr, 10 Fr; długości protez: 5,7,9,12,15,18cm.</t>
  </si>
  <si>
    <t>Strzykawki 60 cc, z manometrem:  współpracujące z urządzeniem do inflacji, pozwalające na pracę w granicach ciśnień 0-12 ATM,</t>
  </si>
  <si>
    <t>Elektrody do elektrohydraulicznej litotrypsji, współpracujące z kanałem roboczym jednorazowego choledochoskopu o średnicy 1.2 mm, średnica zewnętrzna 1.9 Fr, długość robocza 375 cm</t>
  </si>
  <si>
    <t>Pętla do zimnej polipektomii: Przystosowana do usuwania płaskich zmian i drobnych polipów. Wykonana z plecionego drutu zapewniającego dobry kontaktu z tkanką i minimalizującego poślizg na powierzchni błony śluzowej Osłonka pętli z tworzywa o zwiększonej sztywności Średnica otwartej pętli: 10 mm Średnica osłonki: 2.4 mm Długość robocza: 240 cm</t>
  </si>
  <si>
    <t>Pętle do polipektomii jednorazowego użytku  Pozwalające na wykonywanie zarówno gorącej jak i zimnej polipektomii Wykonane z plecionego drutu Dostępne w wersji sztywnej, półsztywnej i miękkiej Dostępne kształty: owalny, okrągły, półksiężycowy i heksagonalny Dostępne średnice otwartej pętli od 10 do 33 mm Długość robocza: 240 cm Dostępne średnica zewnętrzna osłonki: 2.4 mm Dostępne modele z rękojeściami standardowymi jak i z rękojeściami typu „Short Throw” dla osób o małych dłoniach</t>
  </si>
  <si>
    <t>Proteza samorozpreżalna do protezowania przełyku  z możliwością implantacji przez kanał roboczy endoskopu w zwężeniach łagodnych oraz w leczeniu przetok z możliwością pozostawienia implantu w zwężeniu łagodnym u pacjenta przez 8 tygodni po założeniu z jednoczesną możliwością wcześniejszego usunięcia wg. wskazań lekarza; stent wykonany z elastycznego drutu nitinolowego, całkowicie kryty, załadowany do zestawu 10,5 Fr, niskoprofilowy system aplikacyjny  jest kompatybilny z kanałem 3,7mm i wyposażony w 5 znaczników na systemie wprowadzajacym oraz  możliwość repozycji na zestawie do max 75% w tym dwa znaczniki na rękojeści, możliwość wykonania MRI w warunkach zgodnych z wymogami określonymi w instrukcji obsługi, nitka do repozycji po całkowitym otwarciu; dostępne średnica stentu: 14mm w  dł:  6.2cm, 10.2cm, 11.9cm i 14.8cm oraz 18mm w dł: 5.9cm, 9.7cm 11.9cm, 14.9 cm, śr. kołnierzy: 19mm i 23mm zalecany prowadnik .035"</t>
  </si>
  <si>
    <t>Zestaw do EMR z jednoczesną możliwością zastosowania narzędzi endoskopowych o średnicy 7Fr; zestaw zawiera: 6 podwiązek wykonanych z materiału hypoalergicznego, głowica wyposażona w metalową prowadnicę i uchwt do szybkiego montażu, zestaw z mechaniczną i dźwiękową sygnalizacją momentu uwolnienia każdej podwiązki, pętla elektrochirurgiczna sztywna hexagonal 15mm, pojemniki histopatologiczne, nasadka przystosowana do współpracy z gastroskopami standardowymi i zagiegowymi (do wyboru)</t>
  </si>
  <si>
    <t>Urządzenie do inflacji balonów przełykowo - jelitowych: Współpracujące z jednorazowymi strzykawkami o pojemności 60 cc, Pozwalający na inflację i deflację przy użyciu jednej ręki,</t>
  </si>
  <si>
    <t>Balony do poszerzania zwieracza Oddiego. Balony o zmiennej średnicy,wykonane z całkowicie przezroczystego tworzywa z zaokrąglonymi końcami pozwalającymi na obserwację miejsca dylatacji przez ścianę balonu, posiadające możliwość inflacji za pomocą kontrastu lub jego roztworu, z możliwością wprowadzania balonu po prowadniku, współpracujące z prowadnikiem długim oraz z systemem wymiany narzędzi po prowadniku krótkim, wyposażone w markery RTG określające położenie balonu, dostępne długości balonu: 3 i 5.5 cm, dostępne średnice balonu o długości 3 cm: 8 –10; 10 – 12; 12 – 15 mm, dostępne średnice balonu o długości 5.5 cm: 6 – 8; 8 – 10; 10 – 12; 12 – 15; 15 – 18 i 18 – 20 mm, długość robocza: 180 cm.</t>
  </si>
  <si>
    <t>Balony do poszerzania zwężeń przełyku o zmiennej średnicy regulowanej ciśnieniem cieczy wewnątrz balonu- trójstopniowy (mocowany na drucie), z zaokrąglonymi końcami pozwalającymi na obserwację miejsca dylatacji poprzez ścianę balonu, z giętką atraumatyczną końcówką roboczą, dł. balonu 8 cm, dostępne zakresy średnic balonu: 6 – 8; 8 – 10; 10 – 12; 12 – 15; 15 – 18 i 18 – 20 mm, kateter o średnicy 6 Fr i długości 180 cm, cewnik zawiera fluoroscencyjną metkę z jednoznaczną informacją o średnicach i odpowiadajacym im ciśnieniu,  ; wszystkie średnice balonów współpracują z kanałem roboczym endoskopu o śr. 2.8 mm</t>
  </si>
  <si>
    <t>Balony średniociśnieniowe trójstopniowe w komplecie z prowadnikiem z machanizmem blokujacym, dopuszczony do stosowania do poszerzania przełyku, odźwiernika, jelita grubego oraz kanału brodawki Vatera, o zmiennej średnicy regulowanej ciśnieniem cieczy wewnątrz balonu, zaokrąglonymi końcami pozwalającymi na obserwację miejsca dylatacji poprzez ścianę balonu oraz dodatkowym kanałem na prowadnik, dł. balonu 5.5cm, każdy balon rozpręża się w trzech średnicach, dostepne średnice balonu: 6 – 8; 8 – 10; 10 – 12; 12 – 15; 15 – 18 i 18 – 20mm ( do wyboru), kateter o srednicy 7.5Fr,  dł.  kateteru 180 i 240cm (do wyboru), cewnik zawiera fluorescencyjną metkę z jednoznaczną informacją o średnicach i odpowiadajacym im cisnieniu, wszystkie średnice balonow współpracują z kanałem roboczym endoskopu o średnicy 2.8mm, opakowanie sterylne.</t>
  </si>
  <si>
    <t>Urządzenie pompujące, 1 szt. w opakowaniu; Sterylizowane EtO; jednorazowe; Objętość: 60 cc, Max ciśnienie: 15 atm</t>
  </si>
  <si>
    <t>Urządzenie do inflacji balonów Urządzenie w postaci wysokociśnieniowej strzykawki z gwintowanym tłokiem,Z manometrem z fluorescencyjną tarczą,Pozwalające na pracę w granicach ciśnień 0 – 20 ATM,Posiadające funkcję szybkiej pre-inflacji i szybkiej deflacji,</t>
  </si>
  <si>
    <t>Igła do biopsji transbronchialnej w komplecie ze strzykawką podciśnieniową, z blokadą igły w rękojeści, z metalowym portem na końcówce osłonki oraz sprężyna, która zapewnia zwiększoną sprężystość odcinka dystalnego, dostępne średnice: 19,20,21G, dł. igły 15mm, dł. robocza narzędzia 130cm, średnica osłonki 1,8mm Op=5 szt</t>
  </si>
  <si>
    <t>Igła jednorazowego użytku 22, 25, 19 G do biopsji aspiracyjnej pod kontrolą EUS (FNA), regulowana długość wysunięcia igły w granicach od 0 – 80 mm, igła wykonana ze stali kobaltowo-chromowej na całej długości (łącznie z zaostrzoną końcówką) pokryta echogenicznym wzorem zapewniającym dobrą widoczność w obrazie EUS, osłonka o średnicy: 1,52, 1,65, 1,83 mm, mandryn wykonany z nitinolu, wyposażony w klips pozwalający na jego spięcie w formie pętli po wyjęciu z igły, długość robocza 1375 mm do 1415 mm -regulacja długości osłonki igły w granicach +/- 4 cm, minimalna średnica kanału roboczego 2,4 mm.</t>
  </si>
  <si>
    <t>Igły do przezoskrzelowej biopsji aspiracyjnej pod kontrolą ultrasonografii (EBUS-TBNA) współpracujące z aparatami firmy Olympus; średnica igły 22G i 25G, igła na całej długości (łącznie z zaostrzoną końcówką) pokryta echogenicznym wzorem zapewniającym dobrą widoczność w obrazie EBUS, długość wysunięcia igły do 60mm, maksymalna średnica części wprowadzanej (osłonki) do kanału roboczego 1.4 i 1.6mm, mandryn wykonany z nitinolu wyposażony w klips pozwalający na jego spięcie, strzykawka próżniowa o poj. 20ml z możliwością blokowania w pozycji 5,10,15,20, długość narzędzia od 720mm do 750mm z możliwością regulowana długość osłonki, każde opakowanie sterylne zawiera łącznik Luer- Lock do podłączania igły i stabilizowania igły; kanał roboczy endoskopu 2,0 mm. Opakowanie zawiea 5 szt.</t>
  </si>
  <si>
    <t>Giętka igła do biopsji pod kontrolą EUS (FNA): igła wykonana z nitinolu – sprężysta, giętka, odporna na deformacje, zagięcia i załamania, igła na całej długości (łącznie z zaostrzoną końcówką) pokryta echogenicznym wzorem zapewniającym dobrą widoczność w obrazie EUS, zaokrąglona końcówka osłonki, miejsce połączenia z endoskopem wykonane z mosiądzu, mandryn wykonany z nitinolu, wyposażony w klips pozwalający na jego spięcie w formie pętli po wyjęciu z igły, długość robocza 137,5 cm do 141,5 cm - regulacja długości osłonki igły w granicach: +/- 4 cm, regulowana długość wysunięcia igły w granicach: 0-8 cm, średnica igły 19 G</t>
  </si>
  <si>
    <t xml:space="preserve">Trójkanałowy cewnik balonowy do usuwania złogów z dróg żółciowych o kwadratowych ramionach: średnica katateru 7 - 6 Fr, długość 200 cm, średnica balonu 9 -12 mm, 12-15mm, 15-18 mm, znacznik RTG pod balonem, ujście kontrastu powyżej lub poniżej balonu, współpracuje z  z prowadnikiem 260 i 450cm, w zestawie jedna skalibrowana strzykawka </t>
  </si>
  <si>
    <t>Komplet szczotek do mycia endoskopów (po obu stronach szczotka kanałowa w zakresie 2,0-4,2 mm plus oddzielna dwustronna krótka szczoteczka do zaworow); dł kateteru 240 cm, śr. kateteru 1.65 mm; dł. szczoteczki kanałowej 13 mm, średnica szczotki kanalowej 5 mm; dł. całkowita szczotki gniazdowej 14,5 cm, śr. szczotki gniazdowej 5/10 mm, dł. szczotki gniazdowej 35/40 mm</t>
  </si>
  <si>
    <t>Samorozprężalny stent do przez żołądkowego lub przez dwunastniczego drenażu torbieli rzekomej trzustki lub dróg żółciowych z możliwością implantacji wyłącznie pod kontrolą ultrasonografii endoskopowej. Stent wykonany z drutu nitinolowego, całkowicie pokrywany, długość części zespalającej: 8mm, 10 mm, 15mm, średnice światła stentu 6, 8, 10, 15 i 20 mm, wyposażony w kołnierze mocujące i uszczelniające znajdujące się na obu końcach stentu, System wprowadzający o średnicy 9 i 10,8 Fr (w zależności od rozmiaru stentu) zakończony końcówka koagulacyjną, posiada markery radiocieniujące i marker określający położenie w obrazie endoskopowym.  Zestaw wyposażony w jednobiegunową wtyczkę służącą do połączenia z generatorem elektrochirurgicznym. Długość  narzędzia 144-146cm</t>
  </si>
  <si>
    <t>Terapeutyczna sonda bipolarna do ablacji ze wskazaniem do zastosowania w drogach żółciowych i trzustkowych, posiada dwie elektrody o długości 8mm, łaczna długość robocza 25mm, średnica kateteru 8Fr (2,7mm), długość narzędzia 180cm.</t>
  </si>
  <si>
    <t>Balony do wysokociśnieniowej dylatacji dróg żółciowych, Współpracujące z prowadnikiem długim oraz z systemem wymiany narzędzi po prowadniku krótkim, Wykonane w pełni przezroczystego materiału, Z zaokrąglonymi końcami, Wyposażone w markery RTG określające położenie balonu, Długość balonu 2 i 4 cm, Średnica balonu 4, 6, 8 i 10 mm,  Współpracujący z prowadnikiem o długości 260 oraz 450 cm i średnicy 0,035”</t>
  </si>
  <si>
    <t>Zestaw drenów do irygacji do adaptera</t>
  </si>
  <si>
    <t>Igły do ostrzykiwania: Wykonane w technologii zapewniającej odporność na załamania Wyposażone w fabryczne zabezpieczenie przed przypadkowym wysunięciem igły w kanale endoskopu Posiadające mechanizm blokujący położenie igły Dostępne długości robocze: 200 i 240 cm Dostępne średnice osłonki: 1.8 i 2.3 mm Dostępne średnice ostrza igły: 23 i 25 G Dostępne długości ostrza igły: 4 i 6 cm Dostępne z przezroczystą osłoną pozwalającą na kontrolę przepływu wewnątrz narzędzia oraz z osłoną w kolorze poprawiającym widoczność podczas krwawienia</t>
  </si>
  <si>
    <t>Elektrody bipolarne do tamowania krwawień: Pozwalające na jednoczasowe zastosowanie minimum dwóch technik hemostatycznych Wyposażone w pozłacane elektrody znajdujące się na dystalnym końcu Z wbudowaną igłą do ostrzykiwania o średnicy 25 G Posiadające kanał do irygacji miejsca krwawienia Długość robocza narzędzia: 210 cm Dostępne średnice: 7 i 10 Fr</t>
  </si>
  <si>
    <t>Prowadniki endoskopowe- 0.025", 0.035” i 0.038”. Prowadniki endoskopowe 0.038” w wersji tylko usztywnionej z końcówką prostą o długości 260cm, prowadniki 0.025” z końcówką prostą w wersji standardowej o długości 260cm, pozostałe dostępne w długości 260 i 450cm, w sztywności standardowej i usztywnionej, dostępne z końcówkami prostą i zagiętą, zhydrofilną końcówką roboczą zawierajacą wolfram o długości 5 i 10cm widoczną w RTG oraz hydrofilną końcówką 5 i 10cm zawierajacą wolfram na tym samym drucie ze znacznikami RTG, rdzeń prowadnika wykonany z nitinolu, odporny nazałamania, prowadnik w części dystalnej pokryty tworzywem zmniejszającym tarcie i ułatwiającym wymianę narzędzi, izolowany elektrycznie, dwukolorowy, zapewniający możliwość kontroli ruchu i położenia</t>
  </si>
  <si>
    <t>Prowadnice endoskopowe 0,025" o zwiększonej sztywności, jednorazowego użytku, z rdzeniem nitinolowymodpornym na załamania, pokryte tworzywem zmniejszającym tarcie i izolowanym elektrycznie, dwukolorowe ułatwiające ocenę ruchu i położenia, końcówka prosta i zagięta w długości 260 cm, 450 cm oraz końcówka prosta w długości 500 cm</t>
  </si>
  <si>
    <t>Papillotom igłowy - trójkanałowy z możliwością regulacji dlugości wysuniecia igły 4-6 mm; średnica zewnętrzna 7.0-5.5Fr, posiada marker endoskopowy i RTG na końcówce dystalnej, współpracuje z krótkim i długim prowadnikiem 0,035"</t>
  </si>
  <si>
    <t>Gąbki do wstępnego mycia endoskopu bezpośrednio po zabiegu. Wykonane z wysoce absorpcyjnej gąbki, ułatwiającej oczyszczanie powierzchni endoskopu, posiadające ergonomiczny kształt zapewniający maksymalnie duży kontakt z oczyszczanymi powierzchniami endoskopu, skonstruowane w sposób umożliwiający ich zastosowanie jako zabezpieczenie przed uszkodzeniem końcówki endoskopu podczas transportu.</t>
  </si>
  <si>
    <t>Zestawy do wprowadzania protez trzustkowych o średnicach od 4 do 10 Fr</t>
  </si>
  <si>
    <t>Zestawy do wprowadzania protez 7, 8.5 i  10 Fr, wstępnie złozone, jednorazowe.</t>
  </si>
  <si>
    <t>Sterylne, jednorazowe zawory powietrzne / wodne i ssące z uszczelniającym zaworem biopsyjnym</t>
  </si>
  <si>
    <t>Pompka ręczna do inflacji balonów do achalazji: Pozwalająca na ciągłą płynną inflację balonu do jego maksymalnej średnicy Z funkcją szybkiej deflacji Wyposażona w manometr monitorujący ciśnienie wewnątrz balonu Wielokrotnego użytku</t>
  </si>
  <si>
    <t>Szczypce biopsyjne bronchoskopowe jednorazowego użytku, łyżeczki z okienkiem i z ząbkami z możliwością biopsji stycznej, długość robocza 100cm,  osłona z tworzywa sztucznego pokryta substancją hydrofilną, dostępne w wersji z igłą i bez igły- średnica 1,8mm  oraz bez igły  2,2mm, koniec roboczy fabrycznie zabezpieczony.</t>
  </si>
  <si>
    <t>Szczypce biopsyjne gastro i kolonoskopowe Długość robocza: 160 i 240 cm Dostępne średnice szczęk: 1.8, 2.2, 2.4 i 2.8 mm Łyżeczki z podwójnym okienkiem i ząbkami na całym obwodzie
Posiadające możliwość wykonania biopsji stycznej W osłonie z tworzywa sztucznego, pokrytego substancją hydrofilną Z markerami sygnalizującymi pozycję narzędzia w kanale roboczym oraz moment wysunięcia z endoskopu Dostępne w wersji z igłą i bez igły Dostępne typy szczęk: okrągłe i elipsoidalne do kanału 2.0 i 2.8 mm oraz „jumbo” owalne do kanału 3.2 mm</t>
  </si>
  <si>
    <t>Szczypce do gorącej biopsji: Długość robocza: 240 cm, Średnica szczęk: 2.2 mm Łyżeczki z ząbkami na całym obwodzie W osłonie z tworzywa sztucznego, pokrytego substancją hydrofilną,
Z markerami sygnalizującymi pozycję narzędzia w kanale roboczym oraz moment wysunięcia z endoskopu Współpracujące z kanałem endoskopu o średnicy 2.8 mm</t>
  </si>
  <si>
    <t>Zestaw do wymiennej gastrostomii balonowej: Wykonany z wysokiej jakości silikonu Z zewnętrzną nakładką prostą i zagiętą Dostępne rozmiary: 12, 14, 16, 18, 20, 22, 24 i 28 F
Skład zestawu: dren prosty lub zagięty zakończony nisko profilowym balonem, strzykawka 6 ml, komplet gazików 10x10 cm, żel do ułatwienia wprowadzania</t>
  </si>
  <si>
    <t>Kleszcze chwytające do usuwania ciał obcych: Dostępne typy szczęk: aligator (krótkie i długie), ząb szczura (standardowe i pediatryczne) i aligator z zębem szczura Średnica zewnętrzna: 2.4 mm (1.8 dla wersji pediatrycznej) Długość robocza: 230 cm (180 dla wersji pediatrycznej) Pancerz kleszczy na całej długości pokryty powłoką z tworzywa minimalizującą tarcie wewnątrz kanału biopsyjnego</t>
  </si>
  <si>
    <t>Narzędzie do usuwania obciętych polipów/ciał obcych: Narzędzie w formie pętli z siatką Siatka wykonana w tworzywa sztucznego odpornego na rozdarcia i uszkodzenia Pętla w kolorze pozwalającym na identyfikację jej położenia w płynach ustrojowych Rozmiar otwartej pętli/siatki: 3 x 5.5 cm Średnica zewnętrzna osłonki: 2.5 mm Długość robocza: 230 cm</t>
  </si>
  <si>
    <t>Klipsownica z klipsem załadowanym do zestawu, jednorazowego użytku, bez osłonki, szerokość rozwarcia ramion klipsa 11mm,  możliwość kilkukrotnego otwarcia i zamknięcia ramion klipsa przed całkowitym uwolnieniem, płynna rotacja 1:1 (dwa sposoby rotacji – pokrętło do obsługi asystenta i możliwość rotacji przy kanale biopsyjnym przez lekarza), mechanizm blokujący klips, dostępne w długościach 155cm i 235cm, z możliwościa wykonania MRI (warunki podane w instrukcji obsługi), możliwość zastosowania do klipsowania profilaktycznego, wymagana średnica kanału endoskopowego 2.8mm</t>
  </si>
  <si>
    <t>Klipsownica z klipsem załadowanym do zestawu, jednorazowego użytku, szerokość rozwarcia ramion klipsa 17mm,  możliwość kilkukrotnego otwarcia i zamknięcia ramion klipsa przed całkowitym uwolnieniem, rotacja 1:1 (dwa sposoby rotacji), dostępne w długości 235cm, z możliwościa wykonania MRI (warunki podane w instrukcji obsługi), wymagana średnica kanału endoskopowego 2.8mm</t>
  </si>
  <si>
    <t>Balony do poszerzania achalazji:  Balony niskociśnieniowe przeznaczone do inflacji powietrzem, Długość balonu: 10 cm, Dostępne średnice balonów: 30, 35 i 40 mm, Długość robocza: 90 cm, Z markerami na obu końcach pozwalającymi na endoskopową i radiologiczną weryfikację położenia balonu, W komplecie z prowadnikiem,</t>
  </si>
  <si>
    <t>Uchwyt prowadnika w komplecie z zaworem biopsyjnym. Uchwyt przeznaczony do współpracy z systemem wymiany narzędzi po prowadniku krótkim,  pozwalający na jednoczesne zablokowanie/unieruchomienie dwóch prowadników w komplecie z zaworem biopsyjnym minimalizującym wypływ żółci.</t>
  </si>
  <si>
    <t>Pętle do polipektomii w obrębie przewodu pokarmowego, owalne, jednorazowego użytku; wykonane z plecionego drutu o średniej sztywności; długość robocza min. 240 cm, średnica osłonki 2,4 mm, średnice owalnej pętli 13 mm, 27 mm, 30 mm, rękojeść skalowana umożliwiająca podłączenie kabla do monopolarnej koagulacji</t>
  </si>
  <si>
    <t>Szczotki cytologiczne, współpracujące z prowadnikiem długim oraz z systemem wymiany narzędzi po prowadniku krótkim, średnica cewnika 8 Fr, średnica szczotki 2.1 mm, współpracująca z prowadnikiem .035” wyposażona w kolorowy system znaczników do pomiaru odległości.</t>
  </si>
  <si>
    <t>Zestawy do opaskowania żylaków przełyku: Zestaw zawierający 7 podwiązek wykonanych z materiału hypoalergicznego Podwiązki zamontowane w sposób nieograniczający pola widzenia Wyposażone w giętki dren, przeznaczony do irygacji miejsca obliteracji, przyłączany do głowicy Zestaw z mechaniczną i dźwiękową sygnalizacją momentu uwolnienia podwiązki</t>
  </si>
  <si>
    <t>Szczypce biopsyjne współpracujące z kanałem roboczym jednorazowego choledochoskopu o średnicy 1.2 mm, długość robocza 286 cm, średnica szczęk 1.0 mm</t>
  </si>
  <si>
    <t>Koszyk do usuwania kamieni, współpracujący z kanałem roboczym jednorazowego choledochoskopu o średnicy 1,2 mm, długość robocza 286 cm, średnica otwartego koszyka 15 mm</t>
  </si>
  <si>
    <t>Pętla do usuwania ciał obcych, współpracująca z kanałem roboczym jednorazowego choledochoskopu o średnicy 1.2 mm, długość robocza 286 cm, średnica otwartej pętli 9 mm</t>
  </si>
  <si>
    <t>Zestaw do przezskórnej gastrostostomii (PEG) Dostępne średnice 20 i 24 Fr Przeznaczony o implantacji metodą "Pull" i "Push" Wykonane z wysokiej jakości silikonu z możliwością usunięcia przez powłoki brzuszne bez konieczności wykonywania endoskopii, skład zestawu: Dwie zewnętrzne nasadki - okrągła i w kształcie półwalca Złącze typu Y - pozwalające na rozdzielenie portu do odżywiania i podawania leków Klamra typu "C" dającą możliwość sterowania przepływem wewnątrz drenu Jednorazowe obłożenie z otworem, jednorazowy skalpel zamocowany na rękojeści, pętla do przeciągania drutu przez kanał roboczy endoskopu, drut do wprowadzenia drenu PEG, prowadnik, 4 szt. gazików o wymiarach 10x10 cm, nożyczki, zakrzywiony pean, gaziki o wymiarach 5x5 cm, z otworem, igła z mandrynem Zestaw spakowany i gotowy do użycia na dwóch sterylnych tacach</t>
  </si>
  <si>
    <t>Cewnik trójkanałowy z zaostrzoną końcówką. Długość 210 cm; średnica 7.0-5.5 Fr; dedykowany do prowadnika .035".</t>
  </si>
  <si>
    <t>Pułapka na obcięte polipy: Pułapka montowana pomiędzy endoskopem a ssakiem Wykonana z przezroczystego tworzywa Dostępna zarówno w wersji jedno jak i czterokomorowej Konstrukcja pułapki pozwalająca na separację polipów od płynów ustrojowych</t>
  </si>
  <si>
    <t>Koszyki do ekstrakcji złogów z dróg żółciowych, jednorazowe z funkcją awaryjnej litotrypsji z zabezpieczeniem przed uwięźnięciem złogu wewnątrz kosza, koszyk w stalowym pancerzu, kształt trapeziodalny czterodrutowy, kompatybilny z kanałem endoskopu o śr. 3,2 mm  rozmiary kosza: 1.5 cmx3 cm, 2 cmx4 cm, 2.5 cmx5 cm, 3 cmx6 cm, współpracuje z prowadnikiem .035mm z możliwością podawania kontrastu</t>
  </si>
  <si>
    <t>Papilotom obrotowy trójkanałowy jednorazowego użytku, z mechanizmem pozwalającym na płynny obrót końcówki dystalnej w dowolnym kierunku (360 st.), ułatwiający ustawienie względem brodawki i uzyskanie dostępu do dróg żółciowych; rękojeść wyposażona w hamulec/blokadę utrzymania zagięcia dystalnej części narzędzia; niezależne kanały do prowadnika i podawania kontrastu, dł. robocza 200 cm, nosek 5 mm, dł. cięciwy tnącej 20 i 30 mm, średnice końcówki dystalnej: 4,4 Fr, 4,9 Fr, 3,9 Fr (do wyboru), przeznaczony do współpracy z prowadnikami 260 i 450cm i średnicy prowadnika odpowiednio .025´i . 035”</t>
  </si>
  <si>
    <t>Sfinkterotom obrotowy trójkanałowy jednorazowego użytku w komplecie z prowadnikiem (do wyboru trzy różne prowadniki zawierające wolfram), jednorazowego użytku z niezależnymi kanałami dla prowadnika i podawania kontrastu, dł. robocza 200 cm, nos 5 mm, dł. cięciwy tnącej 20 i 30 mm, średnice końcówki dystalnej do wyboru: 3,9 Fr, 4,4 Fr, mechanizm pozwalającym na płynny obrót końcówki dystalnej w dowolnym kierunku o 360 st., rękojeść wyposażona w hamulec/blokadę utrzymania zagięcia dystalnej części narzędzia, przeznaczony do współpracy z prowadnikami 260 i 450 cm i średnicy prowadnika odpowiednio .025" i . 035”</t>
  </si>
  <si>
    <t>Samorozprężalne stenty przełykowe: Wykonane z nitinolu Z możliwością wyboru przez użytkownika sposobu uwalniania: od końca dystalnego lub proksymalnego Uwalniane poprzez sekwencyjne nici, którą stent jest zaciśnięty na zestawie wprowadzającym System uwalniający z markerami (widocznymi w obrazie RTG i obrazie endoskopowym) pozwalającymi na jednoznaczne określenie miejsca położenia stentu po jego rozprężeniu System uwalniający wyposażony w podziałkę - system pomiaru głębokości implantacji stentu Długości stentów po pełnym rozprężeniu: 10, 12 i 15 cm Zakres średnic stentów po pełnym rozprężeniu: 17 – 23 mm Pokrywane tworzywem uniemożliwiającym wrastanie tkanek do wnętrza protezy i dającym możliwość uszczelniania przetok</t>
  </si>
  <si>
    <t>Trójkanałowy sfinkterotom jednorazowego użytku z niezależnymi kanałami dla prowadnika i podawania kontrastu, dł. robocza 200 cm, dł. noska 5 i 20 mm, średnica zewnętrzna 7.0-5.5 Fr, dł. cięciwy tnącej 20 i 30 mm, współpracuje z prowadnikiem 0.035”</t>
  </si>
  <si>
    <t xml:space="preserve">Samorozprężalne stenty do protezowania zwężeń dróg żłciowych: w wersji pokrywanej, częściowo pokrywanej i niepokrywanej do stosowania zarówno w zwężeniach nowotworowych jak i łagodnych (w wersji z pokryciem na całej długości); w przypadku implantacji w zwężeniach łagodnych możliwe usunięcie w okresie do 12 miesięcy od momentu implantacji (szczegółowe warunki usunięcia dokładnie opisane w instrukcji dołączonej do produktu); wykonane z drutu nitinolowego z platynowym rdzeniem zapewniającym dobrą widoczność w obrazie RTG; stenty o średnicy 8mm w długości: 60, 80, 100, 120 mm i 10mm w długości: 40, 60, 80, 100, 120 mm ; zamontowane na zestawie o średnicy do 9 Fr,  wyposażone w profilowane ucho do repozycji lub usunięcia,  cewnik wprowadzający o długości 180 cm  współpracujący z prowadnicą .035" zapewniającym możliwość ponownego złożenia protezy po uwolnieniu do min 80% długości, markery RTG na zestawie pozwalające na kontrolę stopnia uwolnienia stentu oraz jednoznaczne określenie punktu, po przekroczeniu, którego nie jest możliwe zamknięcie protezy, dodatkowy marker kontrolny na rękojeści zestawu </t>
  </si>
  <si>
    <t>Protezy samorozpreżalne do protezowania przełyku w zwężeniach nowotworowych, łagodnych oraz w leczeniu przetok, z możliwością pozostawienia implantu w zwężeniu łagodnym pacjenta przez 8 tygodni po założeniu z jednoczesną możliwością wcześniejszego usunięcia wg. wskazań lekarza, załadowany do zestawu 18,5 Fr; stent wykonany z grubego drutu nitinolowego, całkowicie kryty lub z odkrytymi końcami (w zalezności od potrzeb), dobra widoczność pod RTG, możliwość repozycji na zestawie do 75%, znaczniki RTG na zestawie oraz na rękojeści, możliwość wykonania MRI w warunkach zgodnych z wymogami określonymi w instrukcji obsługi, nitka do repozycji po całkowitym otwarciu, dostępne długości: 10cm ,12cm,15cm+/3-5mm oraz średnice trzonu: 18mm , 23mm, średnica kołnierzy:  25mm/23mm; 28mm/28mm, 23/23, zalecany prowadnik 0.038"</t>
  </si>
  <si>
    <t>Stent do protezowania zwężeń jelitowych  Dostępny w wersji do jelita grubego i dwunastnicy Wykonany z nitinolu - dostępny w dwóch sztywnościach (standard i soft) Posiadający kołnierz o powiększonej średnicy ograniczający ryzyko migracji Średnice stentów jelitowych: 18, 20, 22 mm i 25 mm Średnice stentów dwunastniczych: 18, 20 i 22 mm Dostępne długości stentów: 6 cm, 9 cm i 12 cm Zamontowany na zestawie wprowadzającym pozwalającym na jego implantację przez kanał endoskopu o śr. 3.7 mm Średnica systemu wprowadzającego: 10 Fr Wyposażony w system markerów RTG określających miejsce rozprężenia stentu Z możliwością otwierania, zamykania i zmiany położenia stentu w trakcie uwalniania</t>
  </si>
  <si>
    <t>Koszyk w możliwością rotacji; średnica otwartego koszyka 16mm, średnica osłonki 1.0mm,całkowita długość narzędzia 120cm</t>
  </si>
  <si>
    <r>
      <rPr>
        <sz val="9"/>
        <color indexed="10"/>
        <rFont val="Calibri"/>
        <family val="2"/>
      </rPr>
      <t>#</t>
    </r>
    <r>
      <rPr>
        <sz val="9"/>
        <rFont val="Calibri"/>
        <family val="2"/>
      </rPr>
      <t>Terapeutyczny choledochoskop cyfrowy jednorazowego użytku, średnica max 10.8 Fr, możliwość zagięcia końcówki w czterech kierunkach, z funkcją blokady pokręteł, z podwójnym kanałem do irygacji, z kanałem roboczym o średnicy 1,2mm, z cyfrowym chipem CMOS, system oświetlenia typu Dual-LED, zapewniający możliwość obróbki obrazu w trybie HDR W celu możliwości wykorzystania zamawianego sprzętu i narzędzi w okresie trwania umowy.</t>
    </r>
  </si>
  <si>
    <r>
      <rPr>
        <sz val="9"/>
        <color indexed="10"/>
        <rFont val="Calibri"/>
        <family val="2"/>
      </rPr>
      <t>#Dot.poz.57</t>
    </r>
    <r>
      <rPr>
        <sz val="9"/>
        <color indexed="8"/>
        <rFont val="Calibri"/>
        <family val="2"/>
      </rPr>
      <t xml:space="preserve"> Wykonawca jest zobowiązany do wydzierżawienia Zamawiającemu: 1.Procesora obrazu, zawierającego zintegrowane źródło światła z funkcją automatycznej kontroli jakości obrazu oraz natężenia oświetlenia. Wyposażonego w zestaw analogowych i cyfrowych wyjść VIDEO pozwalających na współpracę z monitorami medycznymi i możliwością instalacji na standardowym wózku endoskopowym lub kolumnie sufitowej.2.Generatora impulsów EHL z automatyczną regulacją mocy w trzech zakresach, z systemem automatycznie monitorującym działanie sondy oraz ilości wykonanych impulsów. Wyposażonego w dotykowy ekran sterujący oraz pneumatyczny pedał do wyzwalania impulsów.</t>
    </r>
  </si>
  <si>
    <t>Igła do zabiegów termolezji 23g/60 mm. Igla jest wyposażona we wbudowany czujnik temperatury termopary i dodatkowy przewód rurowy z blokadą typu luer, w celu skutecznej optymalizacji procedury termolezji. Izolowana igła z wysokiej jakości medycznego teflonu jednorazowego użytku. Indywidualnie pakowana, w zgrzewanym worku medycznym. Kable pośrednie do posiadanego przez Zamawiającego generatora COSMAN RFG 1A.</t>
  </si>
  <si>
    <t>Igła do zabiegów termolezji 23g/100 mm. Igla jest wyposażona we wbudowany czujnik temperatury termopary i dodatkowy przewód rurowy z blokadą typu luer, w celu skutecznej optymalizacji procedury termolezji. Izolowana igła z wysokiej jakości medycznego teflonu jednorazowego użytku. Indywidualnie pakowana, w zgrzewanym worku medycznym. Kable pośrednie do posiadanego przez Zamawiającego generatora COSMAN RFG 1A.</t>
  </si>
  <si>
    <t>Aplikator argonowy laparoskopowy, średnica 5mm, z filtrem, płaszcz 350 mm, sztywny, z wysuwaną elektrodą igłową z kablem połączeniowym o dł.3m, współpracujący z posiadaną przystawką argonową firmy Erbe , op.=5szt.</t>
  </si>
  <si>
    <t xml:space="preserve">Do zabiegów otwartych aplikator argonowy, z filtrem, płaszcz 100 mm, sztywny, z wysuwaną elektrodą igłową, z kablem połączeniowym o dł. 3m, współpracujący z posiadaną przystawką argonową firmy Erbe , op.=5szt. </t>
  </si>
  <si>
    <t>Elektroda neutralna do posiadanego przez Zamawiającego urządzenia diatermia Erbe VIO</t>
  </si>
  <si>
    <t>Aplikator argonowy prosty dł. 35mm z wysuwaną szpatułką wielorazowa</t>
  </si>
  <si>
    <t>Aplikator prosty do posiadanego przez Zamawiajacego noża wodnego JET2 , ø6 mm, długość 65 mm kabel z wtyczką typu International (3-PIN), z odsysaniem, np. do chirurgii wątroby z kablem przyłączeniowym o długości 4 m i wtyczką MF, kompletny instrument</t>
  </si>
  <si>
    <t>System balonu żołądkowego do terapii otyłości u pacjentów ze wskaźnikiem masy ciała BMI ≥ 30, okres implantacji min.6 miesięcy; balon wypełniany roztworem soli fizjologicznej bez wymogu dodawania błękitu metylowego; wykonany z min. 7 warstw silikonu medycznego; zakres napełnienia od min.400 cm³ do min. 700 cm³; zawór napełniający wyposażony w znacznik RTG, nie zawierający metalowych elementów; balon wyposażony w poliuretanowy cewnik zakładający o średnicy zewnętrznej 6,5mm bez metalowego prowadnika usztywniającego, wyposażony w znaczniki długości i przyłącze Luer-Lock systemu napełniającego; okres przydatności do użycia minimum 24 miesiące od daty produkcji.</t>
  </si>
  <si>
    <t xml:space="preserve">Zestaw do opaskowania żylaków przełyku, w skład wchodzi: magazynek spustowy działający w dwóch pozycjach ze sznurkiem 122 cm, nasadka OptiVu z sześcioma gumkami, przedostatnia przeźroczysta sygnalizująca pozostanie jednej opaski, nasadka w rozmiarze 8.6mm-9.2mm, 9.5mm-11.5mm, 9.5mm-13mm, 11mm-14mm. </t>
  </si>
  <si>
    <t>Cystotom służący do przezżołądkowego lub przezdwunastniczego nakłucia
elektrochirurgicznego torbieli rzekomej trzustki. Ostrze tnące o średnicy 0,038 cali, cewnik zewnętrzny 10Fr dł 165cm, cewnik wewnętrzny 5Fr dł 190cm.</t>
  </si>
  <si>
    <t>System balonu żołądkowego do terapii otyłości u pacjentów ze wskaźnikiem masy ciała BMI ≥ 27, okres implantacji min.12 miesięcy; balon wypełniany roztworem soli fizjologicznej bez wymogu dodawania błękitu metylowego; wykonany z min. 7 warstw silikonu medycznego; zakres napełnienia od min.400 cm³ do min. 700 cm³; zawór balonu wyposażony w znacznik RTG, nie zawierający metalowych elementów; balon wyposażony w poliuretanowy cewnik zakładający o średnicy zewnętrznej 6,5mm bez metalowego prowadnika usztywniającego, wyposażony w znaczniki długości i przyłącze Luer-Lock systemu napełniającego</t>
  </si>
  <si>
    <t>Stopniowe poszerzadła ujścia brodawki, zwężeń dróg żółciowych i trzustkowych typu Cottona 
 śr. 5-7-8.5Fr. i 5-7-10Fr. Dł. 190-200cm, akceptujące prowadnik 0.035</t>
  </si>
  <si>
    <t xml:space="preserve">Marker węglowy, jednorazowego użytku, 10 ampułek po 5 ml w opakowaniu, stosowany do wstrzyknięcia podśluzówkowego celem odznaczenia miejsca położenia zmiany patologicznej w obrębie przewodu pokarmowego. </t>
  </si>
  <si>
    <t>Urządzenie stosowane do usuwania stentów z dróg żółciowych i trzustkowych, przy użyciu prowadnika. Sprzęt dostarczany jest sterylny i przeznaczony do jednorazowego użytku. Do usuwania stentów o rozmiarach: 5,7,8.5,10,11.5, do prowadników 0,018 do 0.021", 0.035", minimalny kanał dostępowy 2.8 do 4.2 mm.</t>
  </si>
  <si>
    <t xml:space="preserve">Zestaw do przezskórnej endoskopowej gastrostomii w wersji „Push” i „Pull”, w rozmiarach 20 Fr i 24 Fr, wykonany z elastycznego silikonu, z możliwością usunięcia zestawu bez konieczności wykonywania endoskopii, elementy zestawu zapakowane na tackach w kolejności użycia.
Zestaw zawiera: dren PEG, igłę z mandrynem, pętlę do przeciągania drutu, drut do przeciągania drenu PEG, skalpel, obłożenie z otworem, komplet gazików, nożyczki i pean, adaptery do odżywiania i podawania leków, klamra do zamknięcia drenu, plastikowy pierścień mocujący; Zestawy pakowane pojedynczo, sterylne.
</t>
  </si>
  <si>
    <t>Sonda bipolarna typu widelec prosty (dł.robocza 4.5cm, dł. całkowita 15cm, przewód 3m) do bezpośredniej stymulacji nerwów, produkt jednorazowy. W opakowaniu 10 szt.</t>
  </si>
  <si>
    <t>Elektroda powierzchniowa 4-kanałowa, jednorazowego użytku, sterylna, naklejana spiralnie na całej długości na rurkę intubacyjną w rozmiarach od 7do 9mm, powierzchnia elektrody odbiorczej 37x37mm, obejmująca cały obwód (360 stopni) rurki. W komplecie elektroda neutralna nieinwazyjna. W opakowaniu 10 szt.</t>
  </si>
  <si>
    <t>Jednorazowy stapler liniowy z nożem o długości linii szwu 77mm załadowany ładunkiem do tkanki standardowej (wysokość zszywki po zamknięciu 1,5mm), tkanki pośredniej (wysokość zszywki po zamknięciu 1,8mm) i grubej (wysokość zszywki po zamknięciu 2,0mm). Nóż zintegrowany ze staplerem. Zamawiający każdorazowo określi przy zamawianiu rodzaj ładunku</t>
  </si>
  <si>
    <t>Jednorazowa końcówka do noża harmonicznego - dł. ramienia 45cm, śr. 5mm, bransza aktywna wykonana ze stopu tytanu pokryta czarną powłoką minimalizującą przywieranie. Końcówka posiada trzy przyciski aktywujące MIN dla minimalnego poziomu mocy, MAX dla maksymalnego poziomu mocy i Zaawansowana Hemostaza dla zamykania dużych naczyń do 7mm włącznie.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t>
  </si>
  <si>
    <t xml:space="preserve">Jednorazowe ładunki liniowe do staplera endoskopowego artykulacyjnego oferujące technologię zwiększonej przyczepności tkanki, umożliwiające wykonanie zespolenia na długości 60mm, ładowane w szczęki staplera, zszywki zamykające się do 1mm, 1,5mm, 1,8mm, 2mm i 2,3mm. Zamawiający każdorazowo określi rozmiar zszywek przy składaniu zamówienia </t>
  </si>
  <si>
    <t>Jednorazowa końcówka do noża harmonicznego - dł. ramienia 23 i 36cm, śr 5mm, bransza aktywna wykonana ze stopu tytanu pokryta czarną powłoką minimalizującą przywieranie. Końcówka posiada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 Zamawiający każdorazowo określi długość rękojeści przy składaniu zamówienia</t>
  </si>
  <si>
    <t>Jednorazowy stapler liniowy z nożem o długości linii szwu 57mm załadowany ładunkiem do standardowej (wysokość zszywki po zamknięciu 1,5mm) i grubej (wysokość zszywki po zamknięciu 2mm). Nóż zintegrowany ze staplerem. Zamawiający każdorazowo określi rodzaj ładunku przy składaniu zamówienia</t>
  </si>
  <si>
    <t>Jednorazowy bezostrzowy trokar optyczny zakończony dwoma separatorami tkanki o średnicy 11mm, dł. 100mm, umożliwiający wprowadzenie narzędzi od 4,7mm do 11mm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</si>
  <si>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stapler zamykająco tnący z zakrzywioną główką (kształt półksiężyca), długość linii cięcia 40mm. Stapler umożliwia 6 wystrzelenie ładunku podczas jednego zabiegu, zawiera ładunek do tkanki standardowej, grubej. Stapler posiada dwie dźwignie zamykającą i odpalającą. Zamawiający każdorazowo określi rodzaj ładunku w staplerze przy składaniu zamówienia</t>
  </si>
  <si>
    <t>Ładunek do jednorazowego staplera liniowego z nożem o długości linii szwu 77mm do tkanki standardowej (wysokość zszywki po zamknięciu 1,5mm), tkanki pośredniej (wysokość zszywki po zamknięciu 1,8mm) i grubej (wysokość zszywki po zamknięciu 2,0mm). Nóż zintegrowany ze staplerem. Zamawiający każdorazowo określi przy zamawianiu rodzaj ładunku</t>
  </si>
  <si>
    <t>Jednorazowa rękojeść staplera endoskopowego z wbudowaną artykulacją przeznaczonego do ładunków wykonujących zespolenie o długości 60mm, posiadająca dwie dźwignie zamykającą i spustową. Długość ramienia 28cm, 34cm, 44cm. Jednoręczny (zamknięcie; odpalenie; artykulacja; rotacja). Zamawiający każdorazowo określi długość rękojeści przy składaniu zamówienia</t>
  </si>
  <si>
    <t>Jednorazowy bezostrzowy trokar optyczny zakończony dwoma separatorami tkanki o średnicy 12,9mm, dł. 100mm, umożliwiający wprowadzenie narzędzi od 4,7mm do 12,9mm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</si>
  <si>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Jednorazowa końcówka do noża harmonicznego dł. 9 i 17cm. Końcówka posiada dwa przyciski aktywujące MAX i MIN. Kształt uchwytu nożycowy, możliwość cięcia i koagulacji. Zamawiający każdorazowo określi długość rękojeści przy składaniu zamówienia</t>
  </si>
  <si>
    <t>Jednorazowy bezostrzowy trokar optyczny zakończony dwoma separatorami tkanki o średnicy 4,7mm, dł. 100mm,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</si>
  <si>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Ładunek jednorazowego użytku do automatycznego staplera naczyniowego 35mm. Ładunek posiada 2 razy 2 rzędy zszywek naczyniowych wysokość otwartej zszywki 2,5mm, zamkniętej 1,0mm. Tępo zakończony dystalny koniec ładunku</t>
  </si>
  <si>
    <t>Jednorazowa rękojeść staplera endoskopowego z wbudowaną artykulacją przeznaczonego do ładunków wykonujących zespolenie o długości 45 mm, posiadająca dwie dźwignie zamykającą i spustową. Dystalna szerokość rozwarcia bransz 22mm. W pełni jednoręczny w obsłudze. Długość ramienia 28cm, 34cm, 44cm. Zamawiający każdorazowo określi długość rękojeści przy składaniu zamówienia</t>
  </si>
  <si>
    <t>Klipsy tytanowe średnio - duże o wymiarach przed zamknięciem 5,5mm i 8,7mm po zamknięciu, pakowane w magazynki po 6 klipsów w magazynku i 18 magazynków w opakowaniu, posiadające wewnętrzne i zewnętrzne rowkowanie zabezpieczające przed zsunięciem się z naczynia i wysunięciem z klipsownicy, kompatybilne z klipsownicami Ethicon Johnson&amp;Johnson posiadanymi przez Zamawiającego Opakowanie zawiera 18 sztuk</t>
  </si>
  <si>
    <t>Jednorazowy stapler endoskopowy zasilany bateryjnie, oferujący technologię zwiększonej przyczepności tkanki, do przeprowadzania wymagających zabiegów, przeznaczony do ładunków wykonujących zespolenie o długości 60mm o największej precyzji, posiadający dźwignie zamykającą i spust aktywujący. Długość ramienia 34 lub 44cm. Zamawiający określa długość staplera przy składaniu zamówienia</t>
  </si>
  <si>
    <t>Jednorazowe ładunki liniowe do staplera endoskopowego artykulacyjnego oferujące technologię zwiększonej przyczepności tkanki, umożliwiające wykonanie zespolenia na długości 45mm, ładowane w szczęki staplera, zszywki zamykające się do 1mm, 1,5mm, 1,8mm, 2mm i 2,3mm. Zamawiający każdorazowo określi rozmiar zszywek przy składaniu zamówienia</t>
  </si>
  <si>
    <t>Jednorazowy, endoskopowy woreczek do pobierania próbek o pojemności 224ml, średnica ramienia 10mm.</t>
  </si>
  <si>
    <t>Jednorazowy stapler skórny z 35 zszywkami standardowymi pokrytymi policzterouoroetylenem dla ułatwionej penetracji oraz minimalizacji dolegliwości bólowych po zaleczeniu rany</t>
  </si>
  <si>
    <t>Jednorazowe nożyczki do cięcia i koagulacji tkanek, zamykające naczynia o śr. do 7mm włącznie, wykorzystujące technologię bipolarną zaawansowaną, kontrolę termiczną termofuzji tkanek, śr. ramienia 5mm, dł. 35cm.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</si>
  <si>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Jednorazowy stapler okrężny, wygięty, z kontrolowanym dociskiem tkanki i regulowaną wysokością zamknięcia zszywki o wymiarze od 1,5 mm do min. 2,2 mm. Rozmiary staplera: 21; 25;29;33 mm. Wysokość otwartej zszywki minimum 5,2 mm. Ergonomiczny uchwyt staplera pokryty antypoślizgową gumową powłoką</t>
  </si>
  <si>
    <t>Ładunek do jednorazowego staplera liniowego z nożem o długości linii szwu 57mm do tkanki standardowej (wysokość zszywki po zamknięciu 1,5mm) i grubej (wysokość zszywki po zamknięciu 2mm). Nóż zintegrowany ze staplerem. Zamawiający każdorazowo określi rodzaj ładunku przy składaniu zamówienia</t>
  </si>
  <si>
    <t>Jednorazowy bezostrzowy trokar optyczny zakończony dwoma separatorami tkanki o średnicy 15mm, dł. 100mm, umożliwiający wprowadzenie narzędzi od 4,7mm do 15mm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</si>
  <si>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Jednorazowe ładunki liniowe do staplera endoskopowego, umożliwiającego wykonanie zespolenia na długości 45 mm, ładowane w szczęki staplera. Ładunki do tkanki cienkiej (wysokość zszywki 1mm po zamknięciu), ładunki do tkanki standardowej (wysokość zszywki 1,5mm po zamknięciu), ładunki do tkanki pośredniej (wysokość zszywki po zamknięciu 1,8mm), ładunki do tkanki grubej (wysokość zszywki 2mm po zamknięciu). Wszystkie ładunki przechodzące przez trokar o średnicy 12mm. Zamawiający każdorazowo określi rozmiar ładunku przy składaniu zamówienia</t>
  </si>
  <si>
    <t>Jednorazowa końcówka do noża harmonicznego. Końcówka posiada dwa przyciski aktywujące max i min i regulowaną długość ramienia. Kształt uchwytu ołówkowy, bransza w kształcie zaostrzonej szpatuły</t>
  </si>
  <si>
    <t>Jednorazowa końcówka do noża harmonicznego. Końcówka posiada dwa przyciski aktywujące max i min i regulowaną długość ramienia. Kształt uchwytu ołówkowy, bransza w kształcie zaostrzonego haczyka</t>
  </si>
  <si>
    <t>Jednorazowa uniwersalna kaniula o średnicy 4,7mm, dł. 100mm, wyposażona w dwie niezależne od siebie uszczelki, przezierna, rowkowana (niegwintowana) ze ściętym szczytem i lejkowatym otworem dla łatwiejszego wprowadzenia narzędzi. Kaniula umożliwiający insuflację i desuflację</t>
  </si>
  <si>
    <t>Przetwornik pizoelektryczny zaopatrzony w ceramiczny transducer, zakres częstotliwości pracy 55,5kH</t>
  </si>
  <si>
    <t>Jednorazowe ładunki liniowe do staplera endoskopowego, umożliwiającego wykonanie zespolenia na długości 60mm, ładowane w szczęki staplera. Ładunki do tkanki cienkiej (wysokość zszywki 1mm po zamknięciu), ładunki do tkanki standardowej (wysokość zszywki 1,5mm po zamknięciu), ładunki do tkanki pośredniej (wysokość zszywki po zamknięciu 1,8mm), ładunki do tkanki grubej (wysokość zszywki 2mm po zamknięciu). Wszystkie ładunki przechodzące przez trokar o średnicy 12mm. Zamawiający każdorazowo określi rozmiar ładunku przy składaniu zamówienia</t>
  </si>
  <si>
    <t>Automatyczna jednorazowa klipsownica endoskopowa z sygnalizacją trzech pozostałych klipsów, śr. obrotowego ramienia 10mm, dł. ok. 29cm, załadowana 20 tytanowymi klipsami średnio - dużymi (długość klipsa po zamknięciu 8,8mm)</t>
  </si>
  <si>
    <t>Jednorazowy trokar ostrzowy (ostrze płaskie) o średnicy 11mm, dł. 100mm, umożliwiający wprowadzenie narzędzi od 4,7mm do 11mm bez konieczności stosowania dodatkowych redukcji,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</si>
  <si>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Jednorazowy trokar ostrzowy (ostrze płaskie) o średnicy 12,9mm, dł. 100mm, umożliwiający wprowadzenie narzędzi od 4,7mm do 12,9mm bez konieczności stosowania dodatkowych redukcji,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</si>
  <si>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Jednorazowy stapler liniowy z nożem o długości linii szwu 102mm załadowany ładunkiem do tkanki standardowej (wysokość zszywki po zamknięciu 1,5mm) i grubej (wysokość zszywki po zamknięciu 2,0mm). Nóż zintegrowany ze staplerem. Zamawiający każdorazowo określi rodzaj ładunku przy składaniu zamówienia</t>
  </si>
  <si>
    <t>Klipsy tytanowe średnie o wymiarach przed zamknięciem 3,0mm i 5,0mm po zamknięciu, pakowane w magazynki po 6 klipsów w magazynku i 36 magazynków w opakowaniu, posiadające wewnętrzne i zewnętrzne rowkowanie zabezpieczające przed zsunięciem się z naczynia i wysunięciem z klipsownicy
Zaoferowane klipsy mają być kompatybilne z klipsownicami Ethicon Johnson&amp;Johnson posiadanymi przez Zamawiającego.  Opakowanie zawiera 36 sztuk</t>
  </si>
  <si>
    <t>Klipsy tytanowe małe o wymiarach przed zamknięciem 2,5mm i 3,0mm po zamknięciu, pakowane w magazynki po 6 klipsów w magazynku i 36 magazynków w opakowaniu, posiadające wewnętrzne i zewnętrzne rowkowanie zabezpieczające przed zsunięciem się z naczynia i wysunięciem z klipsownicy, kompatybilne z klipsownicami Ethicon Johnson&amp;Johnson posiadanymi przez Zamawiającego. Opakowanie zawiera 36 sztuk</t>
  </si>
  <si>
    <t>Ładunek do staplera z zakrzywioną głowicą o długości linii cięcia 40mm. Ładunek do tkanki standardowej, grubej. Zamawiający każdorazowo określi rodzaj ładunku przy składaniu zamówienia</t>
  </si>
  <si>
    <t>Jednorazowa rękojeść staplera endoskopowego zasilanego baterią z wbudowaną artykulacją w stapler, przeznaczonego do ładunków wykonujących zespolenie o długości 45mm. Długość ramienia 28cm, 34cm, 44cm</t>
  </si>
  <si>
    <t>Jednorazowy stapler liniowy z nożem o długości linii szwu 57mm załadowany ładunkiem do tkanki naczyniowej (wysokość zszywki po zamknięciu 1,0mm). Nóż zintegrowany ze staplerem</t>
  </si>
  <si>
    <t>Przetwornik pizoelektryczny zaopatrzony w ceramiczny transducer – zakres częstotliwości pracy 55,5kH i niebieski przewód łączący z generatorem dla lepszej widoczności</t>
  </si>
  <si>
    <t>Jednorazowa klipsownica długość ramienia 15cm, długość zamkniętego klipsa 6,0mm, ilość średnich klipsów w klipsownicy 20szt. Klipsownica wyposażona w rowkowane klipsy tytanowe w kolorze niebieskim</t>
  </si>
  <si>
    <t>Endostapler jednorazowego użytku, automatyczny, naczyniowy 35mm, kowadło o 7mm. z zagiętym tępym końcem ułożonym w trakcie rozwarcia w pozycji okołorównoległej do powierzchni ładunku, zaopatrzone w wyniosłość kalibracji szczeliny i wgłębienie wyrównujące. Trzon endostaplera 9 mm, artykulacja szczęk 50 stopni w prawa i lewą stronę. Rękojeść endostaplera zaopatrzona w manualne pokrętło artykulacji, obustronną dźwignię otwarcia, obustronny suwak automatycznego wycofania noża. Ładunek posiadający 2 razy 2 rzędy zszywek naczyniowych, wysokość otwartej zszywki 2,5mm, zamkniętej 1,0mm tępo zakończony dystalny koniec ładunku kompatybilny z wgłębieniem wyrównującym kowadła</t>
  </si>
  <si>
    <t>Jednorazowa klipsownica długość ramienia 19,5cm, długość zamkniętego klipsa 10,8mm, ilość dużych klipsów w klipsownicy 30szt. Klipsownica wyposażona w rowkowane klipsy tytanowe w kolorze niebieskim</t>
  </si>
  <si>
    <t>Automatyczna jednorazowa klipsownica endoskopowa z sygnalizacją trzech pozostałych klipsów, śr. obrotowego ramienia 12mm, dł. ok. 34cm, załadowana 20 tytanowymi klipsami dużymi (długość klipsa po zamknięciu 11 mm)</t>
  </si>
  <si>
    <t>Imadło do szycia laparoskopowego wielorazowe</t>
  </si>
  <si>
    <t>Jednorazowe nożyczki do cięcia i koagulacji tkanek, zamykające naczynia o śr. do 7mm włącznie, wykorzystujące technologię bipolarną zaawansowaną, kontrolę termiczną termofuzji tkanek, śr. ramienia 5mm, dł. 14cm.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</si>
  <si>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Klipsownica wielokrotnego użytku przeznaczona do zabiegów endoskopowych, kompatybilna z klipsami wchłanialnymi, średnimi. Długość ramienia 33cm, średnica 10mm</t>
  </si>
  <si>
    <t>Klipsownica wielokrotnego użytku przeznaczona do zabiegów endoskopowych, kompatybilna z klipsami wchłanialnymi, średnio - dużymi. Długość ramienia 33cm, średnica ramienia 10mm</t>
  </si>
  <si>
    <t>Klipsownica wielokrotnego użytku przeznaczona do zabiegów endoskopowych, kompatybilna z klipsami wchłanialnymi, dużymi. Długość ramienia 33cm, średnica ramienia 10mm</t>
  </si>
  <si>
    <t>Jednorazowe nożyczki do cięcia i koagulacji tkanek, zamykające naczynia o śr. do 7mm włącznie, wykorzystujące technologię bipolarną zaawansowaną, kontrolę termiczną termofuzji tkanek, śr. ramienia 5mm, dł. 14cm; 25cm; 35cm; 45cm. Proste bransze, blokada noża i wbudowana aktywacja ręczna, jednorazowe, sterylne. Zamawiający każdorazowo określi długość rękojeści przy składaniu zamówienia</t>
  </si>
  <si>
    <t>Kapciuchownica wielorazowa</t>
  </si>
  <si>
    <t>Klipsownica wielokrotnego użytku, śred/duża, długość instrumentu 18,5cm. kompatybilna do ładunków tytanowych</t>
  </si>
  <si>
    <t>Jednorazowy endoskopowy stapler okrężny, wygięty, z kontrolowanym dociskiem tkanki i regulowaną wysokością zamknięcia zszywki o wymiarze od 1,5 mm do min. 2,2 mm. Rozmiar staplera: 21;25;29;33 mm. Wysokość otwartej zszywki minimum 5,2 mm. Zszywki wykonane ze stopu tytanu. Ergonomiczny uchwyt staplera pokryty antypoślizgową gumową powłoką. Stapler uszczelniony, w kolorze czarnym</t>
  </si>
  <si>
    <t>Uniwersalny ładunek do jednorazowego staplera liniowego z nożem posiadającego sekwencyjną regulację wysokości zszywek przeznaczonych do tkanki standardowej (1,5mm po zamknięciu), pośredniej (1,8mm po zamknięciu) i grubej (2mm po zamknięciu). Ładunek posiadający sześć rzędów zszywek wykonanych w technologii przestrzennej 3D o długości linii szwu 81mm (nóż zintegrowany z ładunkiem)</t>
  </si>
  <si>
    <t>Jednorazowe nożyczki do cięcia i koagulacji tkanek z wbudowanym przegubem, zamykające naczynia o śr. do 7mm włącznie, wykorzystujące technologię bipolarną zaawansowaną kontrolowaną termicznie, śr. ramienia 5mm i dł. 35cm. Zakrzywione bransze o długości 19mm, wbudowana aktywacja ręczna. Trzon instrumentu, który normalnie znajduje się w pozycji wyprostowanej, można wygiąć za pomocą pokrętła zginania</t>
  </si>
  <si>
    <t>Jednorazowe nożyczki do cięcia i koagulacji tkanek, zamykające naczynia o śr. do 7mm włącznie, wykorzystujące technologię bipolarną zaawansowaną, kontrolę termiczną termofuzji tkanek, śr. ramienia 5mm, dł. 25cm.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</si>
  <si>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Jednorazowa końcówka do noża harmonicznego - dł. ramienia 36cm, śr 5mm, bransza aktywna wykonana ze stopu tytanu pokryta czarną powłoką minimalizującą przywieranie. Końcówka posiada trzy przyciski aktywujące MIN dla minimalnego poziomu mocy, MAX dla maksymalnego poziomu mocy i Zaawansowana Hemostaza dla zamykania dużych naczyń do 7mm włącznie.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t>
  </si>
  <si>
    <t>Jednorazowe nożyczki do cięcia i koagulacji tkanek, zamykające naczynia o śr. do 7mm włącznie, wykorzystujące technologię bipolarną zaawansowaną, kontrolę termiczną termofuzji tkanek, śr. ramienia 5mm, dł. 35cm.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</si>
  <si>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 wbudowaną aktywacją ręczną, zamykające naczynia do 7mm włącznie, wykorzystujące zaawansowaną technologię bipolarną, współpracujące z kompatybilnym generatorem, uchwyt pistoletowy, zakrzywione bransze robocze dł. 38mm, długość ramienia 20cm. Rotacja pełna 360°. Dwa przyciski aktywujące umieszczone jeden pod drugim (górny niebieski aktywuje energie dolny szary uruchamia nóż). Końcówka robocza zaprojektowana do jednoręcznego użycia</t>
  </si>
  <si>
    <t>Jednorazowe nożyczki do cięcia i koagulacji tkanek, zamykające naczynia o śr. do 7mm włącznie, wykorzystujące technologię bipolarną zaawansowaną, kontrolę termiczną termofuzji tkanek, śr. ramienia 5mm, dł. 14cm.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</si>
  <si>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25cm.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</si>
  <si>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Ładunek do automatycznego staplera liniowego o długości linii szwu 60mm do tkanki standardowej (wysokość otwartej zszywki 3,5mm) i grubej (wysokość otwartej zszywki 4,8mm). Stapler posiada dwie dźwignie - zamykającą i spustową. Zamawiający każdorazowo określi rodzaj ładunku przy składaniu zamówienia</t>
  </si>
  <si>
    <t>Ładunek do automatycznego staplera liniowego o długości linii szwu 30mm do tkanki naczyniowej (wysokość otwartej zszywki 2,5mm), standardowej (wysokość otwartej zszywki 3,5mm) i grubej (wysokość otwartej zszywki 4,8mm). Stapler posiada dwie dźwignie - zamykającą i spustową. Zamawiający każdorazowo określi rodzaj ładunku przy składaniu zamówienia</t>
  </si>
  <si>
    <t>Klipsy tytanowe duże o wymiarach przed zamknięciem 8,0mm i 12,0mm po zamknięciu, pakowane w magazynki po 6 klipsów w magazynku i 18 magazynków w opakowaniu, posiadające wewnętrzne i zewnętrzne rowkowanie zabezpieczające przed zsunięciem się z naczynia i wysunięciem z klipsownicy
Zaoferowane klipsy mają być kompatybilne z klipsownicami Ethicon Johnson&amp;Johnson posiadanymi przez Zamawiającego</t>
  </si>
  <si>
    <t>Jednorazowa rączka staplera liniowego z nożem wbudowanym w ładunek, umożliwiająca sekwencyjną regulację wysokości zszywek przeznaczonych do tkanki standardowej (1,5mm po zamknięciu), pośredniej (1,8mm po zamknięciu) i grubej (2mm po zamknięciu). Stapler kompatybilny z ładunkiem posiadającym sześć rzędów zszywek wykonanych w technologii przestrzennej 3D o długości linii szwu 61mm. Stapler niezaładowany ładunkiem</t>
  </si>
  <si>
    <t>Jednorazowy automatyczny stapler liniowy o długości linii szwu 60 mm załadowany ładunkiem do tkanki standardowej (wysokość otwartej zszywki 3,5mm) i grubej (wysokość otwartej zszywki 4,8mm). Stapler posiada dwie dźwignie - zamykającą i spustową. Zamawiający każdorazowo określi rodzaj ładunku w staplerze przy składaniu zamówienia</t>
  </si>
  <si>
    <t>Jednorazowa pokrywa (zawór) uszczelniająca wykonaną z poliuretanu, przeznaczona do portów dostępu laparoskopowego w rozmiarach małym, średnim i dużym</t>
  </si>
  <si>
    <t>Jednorazowa rączka staplera liniowego z nożem wbudowanym w ładunek, umożliwiająca sekwencyjną regulację wysokości zszywek przeznaczonych do tkanki standardowej (1,5mm po zamknięciu), pośredniej (1,8mm po zamknięciu) i grubej (2mm po zamknięciu). Stapler kompatybilny z ładunkiem posiadającym sześć rzędów zszywek wykonanych w technologii przestrzennej 3D o długości linii szwu 81mm. Stapler niezaładowany ładunkiem</t>
  </si>
  <si>
    <t>Ładunek do jednorazowego staplera liniowego z nożem o długości linii szwu 102mm do tkanki standardowej (wysokość zszywki po zamknięciu 1,5mm) i grubej (wysokość zszywki po zamknięciu 2,0mm). Nóż zintegrowany ze staplerem. Zamawiający każdorazowo określi rodzaj ładunku przy składaniu zamówienia</t>
  </si>
  <si>
    <t>Jednorazowy automatyczny stapler liniowy o długości linii szwu 30 mm załadowany ładunkiem do tkanki naczyniowej (wysokość otwartej zszywki 2,5mm), standardowej (wysokość otwartej zszywki 3,5mm) i grubej (wysokość otwartej zszywki 4,8mm). Stapler posiada dwie dźwignie - zamykającą i spustową. Zamawiający każdorazowo określi rodzaj ładunku w staplerze przy składaniu zamówienia</t>
  </si>
  <si>
    <t>Jednorazowy trokar ostrzowy (płaskie ostrze) o średnicy 4,7mm, dł. 100mm,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</si>
  <si>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Ładunek do jednorazowego staplera liniowego z nożem o długości linii szwu 57mm do tkanki naczyniowej (wysokość zszywki po zamknięciu 1,0mm). Nóż zintegrowany jest ze staplerem</t>
  </si>
  <si>
    <t>Uniwersalny ładunek do jednorazowego staplera liniowego z nożem posiadającego sekwencyjną regulację wysokości zszywek przeznaczonych do tkanki standardowej (1,5mm po zamknięciu), pośredniej (1,8mm po zamknięciu) i grubej (2mm po zamknięciu). Ładunek posiadający sześć rzędów zszywek wykonanych w technologii przestrzennej 3D o długości linii szwu 61mm (nóż zintegrowany z ładunkiem)</t>
  </si>
  <si>
    <t>Automatyczna jednorazowa klipsownica endoskopowa z sygnalizacją trzech pozostałych klipsów, śr. obrotowego ramienia 5mm, dł. 33cm, załadowana 15 tytanowymi klipsami średnio - dużymi (długość klipsa po zamknięciu 8,8mm)</t>
  </si>
  <si>
    <t xml:space="preserve">Jednorazowy Babcock endoskopowy z mechanizmem zamkowym. Średnica ramienia 5 mm, długość ramienia 33,2mm, rozpiętość otwartych bransz 32,2mm, długość bransz 20,6mm. Dystans między palcem wskazującym a kciukiem w trakcie pełnego otwarcia 61mm / zamknięcia 39mm </t>
  </si>
  <si>
    <t>Jednorazowy port dostępu laparoskopowego w rozmiarach - mały (do 4cm), średni (4cm - 7cm), duży (większy niż 7cm). Zamawiający każdorazowo określi rozmiar portu przy składaniu zamówienia</t>
  </si>
  <si>
    <t xml:space="preserve">Jednorazowe nożyczki endoskopowe z możliwością cięcia monopolarnego. Średnica ramienia 5mm, długość ramienia 32,7mm, rozpiętość otwartych ostrzy 9,6mm, długość ostrzy 16mm. Dystans między palcem wskazującym a kciukiem w trakcie pełnego otwarcia 49mm / zamknięcia 40mm </t>
  </si>
  <si>
    <t>Jednorazowy dysektor endoskopowy z możliwością cięcia monopolarnego, średnica ramienia 5mm</t>
  </si>
  <si>
    <t xml:space="preserve">Jednorazowy Grasper endoskopowy z mechanizmem zamkowym. Średnica ramienia 5mm, długość ramienia 33,2mm, rozpiętość otwartych bransz 28,4mm, długość bransz 17,9mm. Dystans między palcem wskazującym a kciukiem w trakcie pełnego otwarcia 61mm / zamknięcia 39mm </t>
  </si>
  <si>
    <t>Klipsy wiążące (wchłaniale) wykonane z polidwuoksanonu średnie o wymiarach przed zamknięciem 3,8mm i 7,3mm po zamknięciu, pakowane w magazynki po 10 klipsów w magazynku i 6 magazynków w opakowaniu, posiadające mechanizm zatrzaskowy zabezpieczający przed zsunięciem się z naczynia. Klipsy w kolorze fioletowym dla zwiększonej widoczności</t>
  </si>
  <si>
    <t>Klipsy wiążące (wchłaniale) wykonane z polidwuoksanonu średnio - duże o wymiarach przed zamknięciem 5,3mm i 10,5mm po zamknięciu, pakowane w magazynki po 10 klipsów w magazynku i 6 magazynków w opakowaniu, posiadające mechanizm zatrzaskowy zabezpieczający przed zsunięciem się z naczynia. Klipsy w kolorze fioletowym dla zwiększonej widoczności</t>
  </si>
  <si>
    <t>Klipsy wiążące (wchłaniale) wykonane z polidwuoksanonu duże o wymiarach przed zamknięciem 7,5mm i 13,7mm po zamknięciu, pakowane w magazynki po 10 klipsów w magazynku i 6 magazynków w opakowaniu, posiadające mechanizm zatrzaskowy zabezpieczający przed zsunięciem się z naczynia. Klipsy w kolorze fioletowym dla zwiększonej widoczności</t>
  </si>
  <si>
    <t>Jednorazowa uniwersalna kaniula o średnicy 12,9mm, dł. 100mm, umożliwiająca wprowadzenie narzędzi od 4,7mm do 12,9mm bez konieczności stosowania dodatkowych redukcji, wyposażona w dwie niezależne od siebie uszczelki, przezierna, rowkowana (niegwintowana) ze ściętym szczytem i lejkowatym otworem dla łatwiejszego wprowadzenia narzędzi. Kaniula umożliwiająca insuflację i desuflację</t>
  </si>
  <si>
    <t>Jednorazowa klipsownica do zabiegów klasycznych o dł. 23,8 cm, wypsoażona w 20 sztuk tytanowych, rowkowanych klipsów"małych' w kolorze niebieskim, długość zamkniętego klipsa 3,8 mm. Opakowanie 6 sztuk</t>
  </si>
  <si>
    <t>Zestaw zabiegowy: Jednorazowy bezostrzowy trokar optyczny zakończony dwoma separatorami tkanki o średnicy 12,9 mm, dł. 100 mm, umożliwiający wprowadzenie narzędzi od 4,7 mm do 12,9 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 - 1szt; Jednorazowa kaniula trokara  o średnicy 12 mm, dł. 100 mm umożliwiający wprowadzenie instrumentów o średnicy od 5 mm do ok. 12 mm. Przezierna kaniula na całej długośc,i w celu lepszej wizualizacji, rowkowana (niegwintowana) ze ściętym szczytem. Trokar umożliwiający insuflację i desuflację 1szt; Jednorazowa elektryczna rękojeść staplera endoskopowego zasilana baterią, z wbudowanym przegubem w ramieniu, który stanowi integralną część rękojeści. Przegub umożliwiający obustronne zgięcie (artykulację) ramienia. Konstrukcja rękojeści umożliwiająca jednoręczną obsługę zgięcia ramienia. Rękojeść przeznaczona do ładunków wykonujących zespolenie o dł. 60 mm, posiadająca dźwignię zamykającą i eletryczny spust aktywujący wystrzelenie ładunku. Dł. ramienia 44 cm; Jednorazowy ładunek liniowy w kolorze złotym do staplera endoskopowego, umożliwiającego wykonanie zespolenia na dł. 60 mm, ładowany w szczęki staplera. Ładunek do tkanki średnio-grubej wyposażony w asymetrycznie wygięte zszywki wykonane ze stopu tytanu, o wys. 3,8 mm, po zamknięciu 1,8 mm. Ładunek posiada chwytną powierzchnię, z wysuniętymi lożami zszywek ponad jego powierzchnię, zapobiegającą wysuwaniu się tkanki po zamknięciu staplera i podczas wystrzelenia zszywek - 2szt; Jednorazowy ładunek liniowy w kolorze zielonym do staplera endoskopowego, umożliwiającego wykonanie zespolenia na dł. 60 mm, ładowany w szczęki staplera. Ładunek do tkanki grubej wyposażony w asymetrycznie wygięte zszywki wykonane ze stopu tytanu, o wys. 4,1 mm, po zamknięciu 2,0 mm. Ładunek posiada chwytną powierzchnię, z wysuniętymi lożami zszywek ponad jego powierzchnię, zapobiegającą wysuwaniu się tkanki po zamknięciu staplera i podczas wystrzelenia zszywek - 2szt; Jednorazowa końcówka noża harmonicznego, dł. ramienia 45 cm, śr. 5 mm o uchwycie pistoletowym z możliwością cięcia i koagulacji. Zakrzywiona bransza aktywna pokryta czarną matową powłoką minimalizującą przywieranie tkanki. Końcówka z przyciskami aktywującymi Max, Min oraz dwoma przyciskami "Zaawansowana Hemostaza" po obu stronach uchwytu do zamykania naczyń do 7mm.   Urządzenie posiadające wbudowaną technologię adaptacji do tkanki umożliwiającą generatorowi ciągłe monitorowanie instrumentu podczas jego pracy i automatycznie modulowanie wartości wyjściowej energii drgań harmonicznych, a także generowanie zwrotnego sygnału dźwiękowego dla użytkownika - 1szt</t>
  </si>
  <si>
    <t>Jednorazowa końcówka noża harmonicznego, dł. ramienia 36 cm, śr. 5 mm o uchwycie pistoletowym z możliwością cięcia i koagulacji. Zakrzywiona profilowana bransza aktywna o długości 18 mm, pokryta czarną matową powłoką minimalizującą przywieranie tkanki. Końcówka z przyciskiem aktywującym pracę narzędzia w trybie standardowym oraz po jednym z obu stronach rękojeści przyciskami  "Zaawansowana Hemostaza” do zamykania naczyń do 7mm.  Urządzenie posiadające wbudowaną technologię adaptacji do tkanki umożliwiającą generatorowi ciągłe monitorowanie instrumentu podczas jego pracy i automatycznie modulowanie wartości wyjściowej energii drgań harmonicznych, a także generowanie zwrotnego sygnału dźwiękowego dla użytkownika. Końcówka z wbudowanym przetwornikiem piezolelektrycznym i kablem podłączeniowym do generatora noża hamonicznego, zestaw=6szt</t>
  </si>
  <si>
    <t>Elektryczny jednorazowy stapler okrężny, wygięty, z regulowaną wysokością zamknięcia zszywki o wymiarze od 1,5 mm do 2,2 mm. Rozmiar staplera: 23mm, 25mm,  29mm, lub 31mm. Wysokość otwartej zszywki 5,2 mm. Zszywki wykonane ze stopu tytanu formujące się przestrzennie w techologii 3D. Stapler posiada powierzchnię chwytną zabezpieczającą przed przemieszczaniem się tkanki podczas wykonywania zespolenia, zestaw=3szt</t>
  </si>
  <si>
    <t>1.Bezprzewodowa, jednorazowa końcówka noża ultradzwiękowego o długości 39cm, średnica 5 mm. Końcówka z jednym przyciskiem posiadającym dwie pozycje aktywujące tryby pracy, minimalny i maksymalny. Długość aktywnego ostrza 14,5 mm,  szerokość 0,8 mm, szczęki wygięte, wykonane z materiałów ograniczających przywieranie tkanek - 1 szt. 2. Ładunek artykulacyjny tnąco zamykający do endostaplera z dwoma potrójnymi rzędami zszywek i sterylnym nożem o długości 60mm. Zszywki o wysokości 3,0-3,5-4,0 mm przed zamknięciem - 2 szt. 3. Ładunek artykulacyjny tnąco zamykający do endostaplera z dwoma potrójnymi rzędami zszywek i sterylnym nożem o długości 60mm. Zszywki o wysokości 2,0-2,5-3,0 mm przed zamknięciem - 3 szt. 4. Strylna osłona jednorazowego użytku, będąca częścią wielorazowego staplera składającego się z zasilanej rękojeści, zasilanej osłony i przejściówki. - 1 szt. 5. Trokar 5mm wraz z dodatkową kaniulą, troakar optyczny 12 mm wraz z dodatkową koaniulą. 6. Szew samokotwiczący 180 cm 3-0</t>
  </si>
  <si>
    <t>Instrument tnąco-zamykający z aktywacją ręczną do zabiegów klasycznych o długości trzonu 18cm i wygiętych szczękach op=6szt</t>
  </si>
  <si>
    <t>Instrument tnąco-zamykający z aktywacją ręczną do zabiegów laparoskopowych 5mm o długości trzonu 37cm. Szczęki z atraumatycznym przyostrzonym zakończeniem, op=6szt</t>
  </si>
  <si>
    <t>Instrument tnąco-zamykający z aktywacją ręczną do zabiegów klasycznych 5mm o długości trzonu 23cm i prostych szczękach</t>
  </si>
  <si>
    <t>Narzędzie do uszczelniania naczyń z aktywacją ręczną do zabiegów laparoskopowych 5mm o długości trzonu 37cm. Szczęki z tępym zakończeniem op=6szt</t>
  </si>
  <si>
    <t>Strylna osłona jednorazowego użytku, będąca częścią wielorazowego staplera składającego się z zasilanej rękojeści, zasilanej osłony i przejściówki. Sterylna zasilana osłona zakrywa niesterylną zasilaną rękojeść w celu utworzenia aseptycznej bariery, interfejs sterowania i złącze uniwersalnej przejściówki</t>
  </si>
  <si>
    <t>Instrument tnąco-zamykający z aktywacją ręczną do zabiegów klasycznych o długości 18,8cm i wygiętych szczękach op=6szt</t>
  </si>
  <si>
    <t>Cewnik typu "stopka/łapka"zakładalny na dystalny koniec endoskopu.Elektroda przeznaczona do ablacji ogniskowej mniejszych obszarów tkanki.Długość shaftu cewnika 160 cm, średnica shaftu cewnika 4 mm, elektroda o długości 20 mm i szerokości 13 mm. Zalecane rozmiary endoscopów:  8,6-12,8 mm</t>
  </si>
  <si>
    <t>Jednorazowy stapler okrężny z łamanym kowadełkiem i automatyczną regulacją siły docisku tkanki o średnicy 31mm z akustyczną sygnalizacją zamknięcia zszywek i złamania kowadełka. Zszywki tytanowe brzeżnie spłaszczone na całej długości 4,8mm</t>
  </si>
  <si>
    <t>Jednorazowy stapler okrężny z łamanym kowadełkiem i automatyczną regulacją siły docisku tkanki o średnicy 25mm z akustyczną sygnalizacją zamknięcia zszywek i złamania kowadełka. Zszywki tytanowe brzeżnie spłaszczone na całej długości 4,8mm</t>
  </si>
  <si>
    <t xml:space="preserve">Jednorazowy bezostrzowy trokar  12mm, dł. 100cm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5-12mm      </t>
  </si>
  <si>
    <t>Trokar laparoskopowy, jednorazowy, sterylny, z karbowana kaniulą 12 mm, dł. 100 mm, wyposażony w dwie uszczelki i uniwersalną redukcję 5-12mm, obturator optyczny. Trokar posiadający trójstopniowy kranik z osobnymi pozycjami insuflacji, desuflacji i blokady przepływu gazu. W zestawie specjalna prowadnica możliwa do zamontowania w kaniuli, pozwalająca na poprowadzenia szydła oraz zamknięcie uszkodzenia powięzi po trokarze.</t>
  </si>
  <si>
    <t>Jednorazowy bezostrzowy trokar 5mm, dł. 70mm z karbowaną przeźroczystą kaniulą i z tępym rozpychającym obturatorem zakończonym pinem prowadzącym. Ostrze w bezpiecznej osłonie ze wskaźnikiem położenia ostrza. Trokar posiadający dwustopniowy kranik</t>
  </si>
  <si>
    <t>Trokar laparoskopowy nieprzeźroczysty 12mm, wyposażony w dwie uszczelki i uniwersalną redukcję 5-12mm, dwustronnie zaostrzone jednopłaszczyznowe ostrze, długość 150mm, kaniula żebrowana. Trokar posiadający trójstopniowy kranik z osobnymi pozycjami insuflacji, desuflacji i blokady przepływu gazu</t>
  </si>
  <si>
    <t>Narzędzie do uszczelniania naczyń z aktywacją ręczną do zabiegów laparoskopowych 5mm o długości trzonu 37cm. Szczęki z tępym zakończeniem- 1 szt. 2. Ładunek artykulacyjny tnąco zamykający do endostaplera z dwoma potrójnymi rzędami zszywek i sterylnym nożem o długości 60mm. Zszywki o wysokości 3,0-3,5-4,0 mm przed zamknięciem - 2 szt. 3. Strylna osłona jednorazowego użytku, będąca częścią wielorazowego staplera składającego się z zasilanej rękojeści, zasilanej osłony i przejściówki. - 1 szt. 4. Jednorazowy stapler okrężny z łamanym kowadełkiem i automatyczną regulacją siły docisku tkanki o średnicy 31 lub 33mm z akustyczną sygnalizacją zamknięcia zszywek i złamania kowadełka. Zszywki tytanowe brzeżnie spłaszczone na całej długości 4,8mm. 5. Troakar optyczny 12 mm wraz z dodatkową koaniulą. 6. Jednorazowa Igła typu Veresa dł 120 mm. 7. Jednorazowy retraktor ran 5 x 9 cm</t>
  </si>
  <si>
    <t>Stapler okrężny jednorazowy zakrzywiony z łamaną główką po oddaniu strzału o średnicy 28 mm , 31 mm , 33 mm , z automatyczną regulacją docisku zszywek; stapler wyposażony w trzy rzedy zszywek przeznaczone do zamykania tkanki średnio-grubej (3,0-3,5-4,0mm) lub grubej (4,0mm-4,5mm-5,0mm). Zamawiający określi długość ładunku i zakres grubości tkanki przy składaniu zamówienia</t>
  </si>
  <si>
    <t>Bezprzewodowa, jednorazowa końcówka noża ultradzwiękowego o długości 13, 26, 39 lub 48 cm, średnica 5 mm. Końcówka z jednym przyciskiem posiadającym dwie pozycje aktywujące tryby pracy, minimalny i maksymalny. Długość aktywnego ostrza 14,5 mm,  szerokość 0,8 mm, szczęki wygięte, wykonane z materiałów ograniczających przywieranie tkanek</t>
  </si>
  <si>
    <t>Elektrody jednorazowe powrotne do posiadanej przez Zamawiającego diatermii Velleylab: elektroda 2-dzielna przystosowana do systemu zabezpieczania pacjenta przed poparzeniem typu REM, pokryta hydrożelem op=50szt</t>
  </si>
  <si>
    <t>Jednorazowy, bezostrzowy trokar 12mm, z tępo zakończonym obturatorem połączonym z niskoprofilową gładką kaniulą. Trokar zawiera wewnetrzny zawór klapowy, uszczelkę oraz wbudowane konwektory 10mm - 5mm. Trokar posiada zawór do wytwarzania odmy otrzewnowej poprzez wpompowanie gazu. Trokar posiada latexowy balon w osłonie silikonowej o pojemności 25ml oraz piankowy kołnierz uszczelniający. Opakowanie zawiera dodatkowo strzykawkę typu Luer 35ml z podziałką</t>
  </si>
  <si>
    <t>Ładunek artykulacyjny tnąco zamykający do endostaplera z dwoma potrójnymi rzędami zszywek i sterylnym nożem o długości 60mm. Zszywki o wysokości 3,0-3,5-4,0 mm przed zamknięciem (fiolet) op=6szt</t>
  </si>
  <si>
    <t>Igła insuflacyjna do trokarów rozprężających tkanki.120cm lub 150cm</t>
  </si>
  <si>
    <t>Ładunek artykulacyjny tnąco zamykający do endostaplera z dwoma potrójnymi rzędami zszywek i sterylnym nożem o długości 60mm. Zszywki o wysokości 2,0-2,5-3,0 mm przed zamknięciem (złoty) op=6szt</t>
  </si>
  <si>
    <t>Jednorazowy stapler liniowy z nożem wbudowanym w ładunek o długości szwu 100mm, wielkość zszywki 3,8mm .Zszywki tytanowe obustronnie spłaszczone na całej długości</t>
  </si>
  <si>
    <t>Elektroda czynna wielorazowego użytku z opcją cięcia i koagulacji z kablem o długości 4,6m lub 5m op=10szt</t>
  </si>
  <si>
    <t>1.Narzędzie do uszczelniania naczyń z aktywacją ręczną do zabiegów laparoskopowych 5mm o długości trzonu 37cm. Szczęki z tępym zakończeniem- 1 szt. 2. Ładunek artykulacyjny tnąco zamykający do endostaplera z dwoma potrójnymi rzędami zszywek i sterylnym nożem o długości 60mm. Zszywki o wysokości 3,0-3,5-4,0 mm przed zamknięciem - 3 szt. 3. Strylna osłona jednorazowego użytku, będąca częścią wielorazowego staplera składającego się z zasilanej rękojeści, zasilanej osłony i przejściówki. - 1 szt. 4. Troakar optyczny 12 mm wraz z dodatkową koaniulą. 5. Jednorazowa Igła typu Veresa dł 120 mm. 6. Jednorazowy retraktor ran 5 x 9 cm 7.  Szew samokotwiczący 180 cm</t>
  </si>
  <si>
    <t>Jednorazowy stapler liniowy z nożem wbudowanym w ładunek o długości szwu 60mm, wielkość zszywki 3,8mm. Zszywki tytanowe obustronnie spłaszczone na całej długości</t>
  </si>
  <si>
    <t>Jednorazowy stapler okrężny z łamanym kowadełkiem i automatyczną regulacją siły docisku tkanki o średnicy 28mm z akustyczną sygnalizacją zamknięcia zszywek i złamania kowadełka. Zszywki tytanowe brzeżnie spłaszczone na całej długości 4,8mm</t>
  </si>
  <si>
    <t>Jednorazowy zestaw laparoskopowy składający się z 5 nw. narzędzi: 1. Jednorazowy trokar 12mm z karbowaną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uszczelkę 5-12mm. 2. Jednorazowa kaniula 12mm, karbowana z trójstopniowym zaworem insuflacyjnym i wbudowaną uszczelką 5-12mm kompatyblina z trokarem z pozycji 1. 3. Jednorazowy trokar  5 mm z karbowaną kaniulą i kierunkowym metalowym ostrzem ostrzonym dwustronnie w kształcie litery „V”. Ostrze w bezpiecznej osłonie ze wskaźnikiem położenia ostzrza. Trójstopniowy zawór do insuflatora umożliwiający wykonanie desuflacji bez odłączania wężyka CO2 z opisanym położeniem zaworu insuflacja/desuflacja na zaworze. Całość wykonana z tworzywa. 4. Jednorazowa kaniula 5mm, karbowana z trójstopniowym zaworem insuflacyjnym, kompatyblina z trokarem z pozycji 3. 5. Jednorazowa igła typu Veressa 120mm kaliber 14G z sygnałem dźwiękowym i wizualnym określającym wejście do jamy brzusznej. Zestaw laparoskopowy dostarczany w opisanym kartonie, który zapewnia bezpieczeństwo transportu  i łatwość przechowywania.  Wszystkie ww. narzędzia muszą być kompatybilne i pochodzić od jednego producenta, zapakowane osobno w jednym kartonowym pudle</t>
  </si>
  <si>
    <t>Instrument tnąco-zamykający z aktywacją ręczną do zabiegów klasycznych o długości trzonu 20cm i prostych szczękach op=6szt</t>
  </si>
  <si>
    <t>Jednorazowy zestaw laparoskopowy składający się z 5 nw.  narzędzi: 1. Jednorazowy trokar 11mm z karbowaną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uszczelkę 5-11mm.  2. Jednorazowa kaniula 11mm, karbowana z trójstopniowym zaworem insuflacyjnym i wbudowaną uszczelką 5-11mm kompatyblina z trokarem z pozycji 1. 3. Jednorazowy trokar 5mm z karbowaną kaniulą i kierunkowym metalowym ostrzem ostrzonym dwustronnie w kształcie litery „V”. Ostrze w bezpiecznej osłonie ze wskaźnikiem położenia ostzrza. Trójstopniowy zawór do insuflatora umożliwiający wykonanie desuflacji bez odłączania wężyka CO2 z opisanym położeniem zaworu insuflacja/desuflacja na zaworze. Całość wykonana z tworzywa.  4. Jednorazowa kaniula 5 mm, karbowana z trójstopniowym zaworem insuflacyjnym, kompatyblina z trokarem z pozycji 3.  5. Jednorazowa igła typu Veressa 120mm kaliber 14G z sygnałem dźwiękowym i wizualnym określającym wejście do jamy brzusznej.  Zestaw laparoskopowy dostarczany w opisanym kartonie, który  zapewnia bezpieczeństwo transportu i łatwość przechowywania. Wszystkie ww. narzędzia muszą być kompatybilne i pochodzić od jednego producenta.</t>
  </si>
  <si>
    <t>Elektroda laparoskopowa 5mm, typu L, dł. 36cm</t>
  </si>
  <si>
    <t>Czyścik do elektrod op=100szt</t>
  </si>
  <si>
    <t>Jednorazowy stapler liniowy z nożem wbudowanym w ładunek o długości szwu 80mm, wielkość zszywki 3.8mm Zszywki tytanowe obustronnie spłaszczone na całej długości</t>
  </si>
  <si>
    <t>Cewnik typu "stopka/łapka"zakładalny na dystalny koniec endoskopu.Elektroda przeznaczona do ablacji ogniskowej mniejszych obszarów tkanki.Długość shaftu cewnika 160 cm, średnica shaftu cewnika 4 mm, elektroda o długości 15 mm i szerokości 10 mm. Zalecane rozmiary endoscopów 8,6-9,8 mm</t>
  </si>
  <si>
    <t>Elektroda czynna jednorazowa z kaburą i kablem o długości min. 3m op=50szt</t>
  </si>
  <si>
    <t>Worek do pobierania próbek, jednorazowego użytku, poliuretanowy 13 x 23cm, z elastyczną metalową obręczą ułatwiającą pobieranie próbek, sztywny trzon średnica 15mm, ergonomiczna rękojeść nożycowa z 2 zamkniętymi uchwytami na palce op=6szt</t>
  </si>
  <si>
    <t>Ładunek z wbudowanym nożem do staplera liniowego o długości szwu 100mm, wielkość zszywki 3,8mm. Zszywki tytanowe obustronnie spłaszczone na całej długości op=6szt</t>
  </si>
  <si>
    <t>Ładunek artykulacyjny tnąco zamykający do endostaplera z dwoma potrójnymi rzędami zszywek i sterylnym nożem oraz zintegrowanym wchłanialnym materiałem wzmacniającym linię szwów o długości 60mm. Zszywki o wysokości 4,0-4,5-5,0 mm lub 3,0-3,5-4,0 mm przed zamknięciem</t>
  </si>
  <si>
    <t>Jednorazowy stapler okrężny z łamanym kowadełkiem i automatyczną regulacją siły docisku tkanki o średnicy 33mm z akustyczną sygnalizacją zamknięcia zszywek i złamania kowadełka. Zszywki tytanowe brzeżnie spłaszczone na całej długości 4,8mm</t>
  </si>
  <si>
    <t>Cewnik typu balon wsuwany przez kanał endoskopu. Elektroda przeznaczona do ablacji obwodowej większych obszarów tkanki.Długość shaftu cewnika 85 cm, średnica shaftu cewnika 7 mm, balon o długości 80 mm, elektroda o długości 40 mm</t>
  </si>
  <si>
    <t>Trokar laparoskopowy nieprzeźroczysty 10-15mm, bezostrzowy, z tępym rozpychającym obturatorem zakończonym pinem prowadzącym z osłoną, długość 100mm, kaniula żebrowana. Trokar posiadający trójstopniowy kranik z osobnymi pozycjami insuflacji, desuflacji i blokady przepływu gazu op=6szt</t>
  </si>
  <si>
    <t xml:space="preserve">Urządzenie do szycia i wiązania jednorazowego użytku, ładowalne, do laparoskopowego szycia z wiązaniem wewnętrznym i zewnętrznym, średnica trzonu 10mm , długość 34cm, uchwyt szczypcowy z dwiema bocznymi dźwigniami do zamykania i otwierania. Opakowanie 3 sztuki </t>
  </si>
  <si>
    <t>Elektroda jednorazowa nożowa długość 16,51cm, część aktywna 2,54cm</t>
  </si>
  <si>
    <t>Jednorazowa elektroda do klemy termomechanicznej o długości 23cm</t>
  </si>
  <si>
    <t>Ładunek do ładowalnego urządzenia laparoskopowego szycia zewnętrznego i wewnętrznego  poliester pleciony powlekany , szew niewchłanialny, rozmiar 2/0, długości 18cm. Opakowanie 12 sztuk</t>
  </si>
  <si>
    <t>Jednorazowa pętla do procedury  LLETZ śr. 20x15mm, 13 cm lub rozm. 23x13 mm oraz długości 135 mm op=10szt</t>
  </si>
  <si>
    <t>Endostapler uniwersalny tnąco-zamykający przeznaczony do ładunków prostych i artykulacyjnych o dł. linii zszywek 30mm, 45mm, 60mm. Długość ramienia 16cm. Stapler posiada funkcję graspingu - możliwość podtrzymywania tkanek i 11 pozycji artykulacji, op=3szt</t>
  </si>
  <si>
    <t>Siatka z poliptopylenu monofilamentowego,  makroporowa, o gramaturze 46 g/m2. Wielkość porów 2,0 x 2,4 mm. Grubość siatki 0,7 mm. Możliwość docinania siatki bez ryzyka strzępienia. Rozmiar: 11 x 6 cm</t>
  </si>
  <si>
    <t>Endostapler uniwersalny tnąco-zamykający przeznaczony do ładunków prostych i artykulacyjnych o dł. linii zszywek 30mm, 45mm, 60mm. Długość ramienia 26cm. Stapler posiada funkcję graspingu - możliwość podtrzymywania tkanek i 11 pozycji artykulacji op=3szt</t>
  </si>
  <si>
    <t>Ładunek artykulacyjny tnąco zamykający z zakrzywioną końcówką do endostaplera z dwoma potrójnymi rzędami zszywek i sterylnym nożem o długości 60mm. Zszywki o wysokości 2,0-2,5-3,0 mm przed zamknięciem (złoty) lub 3,0-3,5-4,0 mm (tkanta średnio gróba) op=6szt</t>
  </si>
  <si>
    <t xml:space="preserve">Jednorazowy trokar 12mm, dł. 100cm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niskoprofilowaną redukcję 5-12mm      </t>
  </si>
  <si>
    <t>Igła insuflacyjna 150 mm długości op=12szt</t>
  </si>
  <si>
    <t>Automatyczna jednorazowa klipsownica laparoskopowa, śr. 10mm z 20 klipsami, średnio/duży 9mm, klips zamykający się od przodu szczęk ku tyłowi, z rzeźbą zabezpieczającą na powierzchni</t>
  </si>
  <si>
    <t>Worek do pobierania próbek, jednorazowego użytku, poliuretanowy 6,4 x 15cm, z elastyczną metalową obręczą ułatwiającą pobieranie próbek, sztywny trzon średnica 10 mm, ergonomiczna rękojeść nożycowa z 2 zamkniętymi uchwytami na palce</t>
  </si>
  <si>
    <t>Jednorazowa pętla do procedury LLETZ śr. 15x12mm, 13 cm lub rozm. 15x10 mm oraz długości 141 mm op=10szt</t>
  </si>
  <si>
    <t>Siatka z poliptopylenu monofilamentowego,  makroporowa, o gramaturze 46 g/m2. Wielkość porów 2,0 x 2,4 mm. Grubość siatki 0,7 mm. Możliwość docinania siatki bez ryzyka strzępienia.  Rozmiar: 15 x 15 cm</t>
  </si>
  <si>
    <t>Jednorazowa pętla do procedury LLETZ śr. 20x12mm, 13 cm lub rozm. 20x10 mm oraz długości 141 mm op=10szt</t>
  </si>
  <si>
    <t>Ładunek z wbudowanym nożem do staplera liniowego o długości szwu 80mm, wielkość zszywki 3,8mm. Zszywki tytanowe obustronnie spłaszczone na całej długości op=6szt</t>
  </si>
  <si>
    <t>Ładunek artykulacyjny tnąco zamykający do endostaplera z dwoma potrójnymi rzędami zszywek i sterylnym nożem o długości 45mm. Zszywki o wysokości 2,0-2,5-3,0 mm przed zamknięciem (złoty) op=6szt</t>
  </si>
  <si>
    <t>Siatka do naprawy przepuklin, poliestrowa, monofilamentowa o strukturze 3D, wewnątrzorzewnowa – z hydrofilową powłoką kolagenową, makroporowa -rozmiar porów 3,3 x 2,3 mm. Grubość siatki 0,7 cm 0,7mm , gramatura siatki: 0,66 g/m2 66 g/m2. Możliwość docinania siatki. Rozmiar: 20 x 15 cm</t>
  </si>
  <si>
    <t>Elektrody jednorazowe powrotne kompatybilne z posiadaną przez Zamawiającego diatermią EMED lub BOWA elektroda 2-dzielna przystosowana do systemu zabezpieczania pacjenta przed poparzeniem typu REM, pokryta hydrożelem w kształcie prostokątnym o wymiarach 18x11,5cm, szerokość podłączenia 4x2,5cm, nie odklejające się po kilkukrotnej aplikacji podczas zabiegu op=50szt</t>
  </si>
  <si>
    <t xml:space="preserve">Jednorazowy bezostrzowy trokar 11mm, dł. 100cm z karbowaną przeźroczystą kaniulą i z tępym rozpychającym optycznym obturatorem zakończonym pinem w kształcie nosa delfina. Trójstopniowy zawór do insuflatora umożliwiający wykonanie desuflacji bez odłączania wężyka CO2 z opisanym położeniem zaworu insuflacja/stop/desuflacja na zaworze. Całość wykonana z tworzywa. Trokar musi posiadać wbudowaną niskoprofilowaną redukcję 5-11mm      </t>
  </si>
  <si>
    <t>Trokar laparoskopowy nieprzeźroczysty 5-12mm, bezostrzowy, z tępym rozpychającym obturatorem zakończonym pinem prowadzącym z osłoną, długość 150mm, kaniula żebrowana. Trokar posiadający trójstopniowy kranik z osobnymi pozycjami insuflacji, desuflacji i blokady przepływu gazu</t>
  </si>
  <si>
    <t>Automatyczna jednorazowa klipsownica laparoskopowa, śr. 10mm z 15 klipsami, dużymi 11mm, klips zamykający się od przodu szczęk ku tyłowi, z rzeźbą zabezpieczającą na powierzchni. Ramię klipsownicy z wziernikiem dla uwidocznienia pozostających do użycia klipsów</t>
  </si>
  <si>
    <t xml:space="preserve">Jednorazowy trokar  11mm, dł. 100cm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niskoprofilowaną redukcję 5-11mm          </t>
  </si>
  <si>
    <t>Zestaw staplerowy do leczenia guzków krwawniczych i wypadania odbytu o średnicy 33mm. Zszywki tytanowe brzeżnie spłaszczone  na całej długości 3,5mm</t>
  </si>
  <si>
    <t>Kabel o długości 4,6m lub 5m do podłączenia jednorazowej elektrody biernej na klips</t>
  </si>
  <si>
    <t>Ładunek artykulacyjny tnąco zamykający do endostaplera z dwoma potrójnymi rzędami zszywek i sterylnym nożem o długości 45mm. Zszywki o wysokości 3,0-3,5-4,0 mm przed zamknięciem (fiolet) op=6szt</t>
  </si>
  <si>
    <t>Siatka do naprawy przepuklin, poliestrowa, monofilamentowa o strukturze 3D, wewnątrzorzewnowa – z hydrofilową powłoką kolagenową, makroporowa -rozmiar porów 3,3 x 2,3 mm. Grubość siatki 0,7 cm, gramatura siatki: 0,66 g/m2. Możliwość docinania siatki. Rozmiar: 15 x 10 cm</t>
  </si>
  <si>
    <t>Jednorazowy stapler okrężny z łamanym kowadełkiem i automatyczną regulacją siły docisku tkanki o średnicy 25mm o długości trzonu 35cm z akustyczną sygnalizacją zamknięcia zszywek i złamania kowadełka. Zszywki tytanowe brzeżnie spłaszczone na całej długości 4,8mm</t>
  </si>
  <si>
    <t xml:space="preserve">Siatka do naprawy przepuklin, poliestrowa, monofilamentowa o strukturze 3D, wewnątrzorzewnowa – z hydrofilową powłoką kolagenową, makroporowa -rozmiar porów 3,3 x 2,3 mm. Grubość siatki 0,7 cm, gramatura siatki: 0,66 g/m2.  Rozmiar: 40 x 24 cm eliptyczna </t>
  </si>
  <si>
    <t xml:space="preserve">Jednorazowa kulka do procedury LLETZ 5 mm, 13 cm lub dł. 157mm </t>
  </si>
  <si>
    <t xml:space="preserve">Siatka do naprawy przepuklin, poliestrowa, monofilamentowa o strukturze 3D, wewnątrzorzewnowa – z hydrofilową powłoką kolagenową, makroporowa -rozmiar porów 3,3 x 2,3 mm. Grubość siatki 0,7 cm, gramatura siatki: 0,66 g/m2.  Rozmiar: 42 x 32 cm prostokątna </t>
  </si>
  <si>
    <t>Ładunek z wbudowanym nożem do staplera liniowego o długości szwu 60mm, wielkość zszywki 4,8mm. Zszywki tytanowe obustronnie spłaszczone na całej długości op=6szt</t>
  </si>
  <si>
    <t>Siatka do naprawy przepuklin, poliestrowa, monofilamentowa o strukturze 3D, wewnątrzorzewnowa – z hydrofilową powłoką kolagenową, makroporowa -rozmiar porów 3,3 x 2,3 mm. Grubość siatki 0,7 cm, gramatura siatki: 0,66 g/m2. Możliwość docinania siatki. Rozmiar: 30 x 20 cm</t>
  </si>
  <si>
    <t>Ładunek artykulacyjny tnąco zamykający z zakrzywioną końcówką do endostaplera z dwoma potrójnymi rzędami zszywek i sterylnym nożem o długości 45mm. Zszywki o wysokości 2,0-2,5-3,0 mm przed zamknięciem (złoty) lub 3,0-3,5-4,0 mm (tkanta średnio gróba)</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</si>
  <si>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anatomiczna lewa 16 x 12 cm</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</si>
  <si>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anatomiczna prawa 16 x 12 cm</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</si>
  <si>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anatomiczna lewa 15 x 10 cm</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</si>
  <si>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Rozmiar:Siatka płaska 16 x 12 cm</t>
  </si>
  <si>
    <t>Siatka do naprawy przepuklin, poliestrowa, monofilamentowa o strukturze 3D, wewnątrzorzewnowa – z hydrofilową powłoką kolagenową, makroporowa -rozmiar porów 3,3 x 2,3 mm. Grubość siatki 0,7 cm, gramatura siatki: 0,66 g/m2. Możliwość docinania siatki. Rozmiar: 25 x 20 cm</t>
  </si>
  <si>
    <t xml:space="preserve">Narzędzie do uszczelniania naczyń z aktywacją ręczną do zabiegów laparoskopowych 5mm o długości trzonu 44cm. </t>
  </si>
  <si>
    <t>Jednorazowe narzędzie do stapiania tkanek oraz zamykania naczyń krwionośnych i limfatycznych o średnicy do 7mm włącznie, z wbudowanym nożem zapewniającym funkcję cięcia, przeznaczone do precyzyjnych zabiegów na otwarto, o długości około 21 cm, szczęki wygięte, o długości spawu 20,6 mm, aktywacja za pomocą włącznika nożnego lub ręcznego</t>
  </si>
  <si>
    <t>Pęseta bipolarna wielorazowego użytku. Zamawiający każdorazowo określi rozmiar pęsety</t>
  </si>
  <si>
    <t>Skład zestawu: port do chirurgii małoinwazyjnej, wraz z trzema trokarami 5mm i jednym 12mm, manipilatory artykulacyjne 5mm, klipsownica laparoskopowa 5mm, worek do retrakcji resekowanego materiału</t>
  </si>
  <si>
    <t>Zestaw składający się z: siatka z polipropylenu monofilamnetowego do naprawy przepuklin pachwinowych metodą laparoskopową. Siatka o anatomicznym, trójwymiarowym kształcie, makroporowa o porach wielkości 1,5 x 1,1mm, o wadze powyżej 90g/m2, wzmocniona na krawędziach, z kolorowym znacznikiem linii środkowej, siatka prawa lub lewa; trokar  ostrzowy 5-11mm z karbowaną kaniulą dł.100mm, trokar ostrzowy 5mm i dwie karbowane kaniule 5mm dł. 100mm; nić 3/0 z haczykami jednostronnie blokującymi dł. 15cm  z igłą okrągła 26mm; igła insuflacyjna 120mm</t>
  </si>
  <si>
    <t>Jednorazowy stapler liniowy z nożem wbudowanym w ładunek o długości szwu 100mm, wielkość zszywki 4,8mm Zszywki tytanowe obustronnie spłaszczone na całej długości</t>
  </si>
  <si>
    <t>Elektroda j.u. nożowa długość 16,51cm lub dł. 16 cm, część aktywna 2,54cm</t>
  </si>
  <si>
    <t>Sterylny, okrągły elastyczny retraktor ran składający się z dwóch obręczy (proksymalna niebieska, dystalna – szara), połączonych trwałym poliuretanem umożliwiający 360º retrakcję: 5cm-9cm</t>
  </si>
  <si>
    <t xml:space="preserve">Akumulator wielokrotnego użytku do bezprzewodowego noża ultradzwiekowego </t>
  </si>
  <si>
    <t xml:space="preserve">Bezprzewodowy generator noża ultradzwiekowego pozwalana wykonania 150 procedur. Działąjący na zasadzie przetwornika energii w ruch mechaniczny </t>
  </si>
  <si>
    <t>Narzędzie do uszczelniania naczyń 5mm do zabiegów laparoskopowych o długości rotującej 37cm z aktywacją ręczną i elektrodą czynną do preparowania tkanek</t>
  </si>
  <si>
    <t>Narzędzie wielokrotnego użytku do chirurgii otwartej z systemem uszczelniania tkanek, dług 23cm, szczęki wygięte 30˚ kompatybilne. Jednorazowa elektroda do klemy termomechanicznej o długości 23cm</t>
  </si>
  <si>
    <t>Wielorazowy kabel do pęset bipolarnych o długości 4,5 m lub 5m</t>
  </si>
  <si>
    <t>Ładunek z wbudowanym nożem do staplera liniowego o długości szwu 60mm, wielkość zszywki 3,8mm. Zszywki tytanowe obustronnie spłaszczone na całej długości op=6szt</t>
  </si>
  <si>
    <t>Zestaw staplerowy do leczenia guzków krwawniczych i wypadania odbytu o średnicy 33mm. Zszywki tytanowe brzeżnie spłaszczone na całej długości 4,8mm</t>
  </si>
  <si>
    <t>Jednorazowy stapler liniowy z nożem wbudowanym w ładunek o długości szwu 80mm, wielkość zszywki 4,8mm Zszywki tytanowe obustronnie spłaszczone na całej długości</t>
  </si>
  <si>
    <t>Siatka z polipropylenu monofilamnetowego do naprawy przepuklin pachwinowych metodą laparoskopową. Siatka o anatomicznym, trójwymiarowym kształcie, makroporowa o porach wielkości 1,5 x 1,1mm, o wadze powyżej 90g/m2, wzmocniona na krawędziach, z kolorowym znacznikiem linii środkowej, siatka prawa lub lewa. Rozmiar:  15 x 10 cm prawo i lewo stronna</t>
  </si>
  <si>
    <t>Jednorazowy stapler okrężny z łamanym kowadełkiem i automatyczną regulacją siły docisku tkanki o średnicy 25mm z akustyczną sygnalizacją zamknięcia zszywek i złamania kowadełka. Zszywki tytanowe brzeżnie spłaszczone na całej długości 3,5mm</t>
  </si>
  <si>
    <t>Lekka siatka częściowo wchłanialna z systemem samomocującym do zaopatrywania przepuklin pachwinowych, dwuskładnikowa zbudowana z monofilamentu poliestrowego 50% i polilaktydu 50%, o ciężarze jednostkowym 73g/m² (po wchłonięciu polilaktydu 38g/m²) o rozmiarze porów 1,7x1,1 mm, z klapką na powrózek.  Rozmiar 15 x 9 cm</t>
  </si>
  <si>
    <t>Sterownik nożny monopolarny dwuprzyciskowy do posiadanej przez Zamawiającego diatermii typu Valleylab</t>
  </si>
  <si>
    <t>Urządzenie 5 mm do fiksacji siatek przepuklinowych z pojedyńczymi wchłanialnymi, spiralnymi wkrętami. Rozmiar wkrętki: wysokość 5,1 mm; wysokość aktywna zszywki 4,1 mm. Całkowity czas absorbcji do około 1 roku od wszczepienia. 30 wkrętek w jednym urządzeniu. 1 op = 6 sztuk. (30 wchłanialnych zszywek)</t>
  </si>
  <si>
    <t>Lekka siatka częściowo wchłanialna z systemem samomocującym do zaopatrywania przepuklin pachwinowych, dwuskładnikowa zbudowana z monofilamentu poliestrowego 50% i polilaktydu 50%, o ciężarze jednostkowym 73g/m² (po wchłonięciu polilaktydu 38g/m²) o rozmiarze porów 1,7x1,1 mm, z klapką na powrózek. Rozmiar 15 x 15 cm</t>
  </si>
  <si>
    <t xml:space="preserve">Ładunek artykulacyjny tnąco zamykający z zakrzywioną końcówką do endostaplera z dwoma potrójnymi rzędami zszywek i sterylnym nożem o długości 30mm. Zszywki o wysokości 2,0-2,5-3,0 mm przed zamknięciem (złoty) </t>
  </si>
  <si>
    <t>Lekka siatka częściowo wchłanialna z systemem samomocującym do zaopatrywania przepuklin pachwinowych, dwuskładnikowa zbudowana z monofilamentu poliestrowego 50% i polilaktydu 50%, o ciężarze jednostkowym 73g/m² (po wchłonięciu polilaktydu 38g/m²) o rozmiarze porów 1,7x1,1 mm, z klapką na powrózek.  Rozmiar 12 x 8 cm prawa</t>
  </si>
  <si>
    <t>Lekka siatka częściowo wchłanialna z systemem samomocującym do zaopatrywania przepuklin pachwinowych, dwuskładnikowa zbudowana z monofilamentu poliestrowego 50% i polilaktydu 50%, o ciężarze jednostkowym 73g/m² (po wchłonięciu polilaktydu 38g/m²) o rozmiarze porów 1,7x1,1 mm, z klapką na powrózek. Rozmiar 12 x 8 cm lewa</t>
  </si>
  <si>
    <t>Okrągła siatka do naprawy małych przepuklin brusznych, wykonana z poliestru monofilamentowego, rozmiar porów 2,4 x 2,0 mm, Posiadająca resorbowane ekspandery, utrzymujące siatkę na płasko po fiksacji oraz system pozycjonujący (białe i niebieskie lejce). Rozmiar: średnica 8,6 cm</t>
  </si>
  <si>
    <t>Jednorazowy stapler liniowy z nożem wbudowanym w ładunek o długości szwu 60mm, wielkość zszywki 4,8mm. Zszywki tytanowe obustronnie spłaszczone na całej długości</t>
  </si>
  <si>
    <t>Nożyczki laparoskopowe proste, jednorazowe 5mm 45cm, obrotowe 360˚ z możliwością podłączenia koagulacji op=6szt</t>
  </si>
  <si>
    <t>Ładunek artykulacyjny tnąco zamykający do endostaplera z dwoma potrójnymi rzędami zszywek i sterylnym nożem o długości 60mm. Zszywki o wysokości 4,0-4,5-5,0 mm przed zamknięciem (czarny)</t>
  </si>
  <si>
    <t>Ładunek z wbudowanym nożem do staplera liniowego o długości szwu 100mm, wielkość zszywki 4,8mm. Zszywki tytanowe obustronnie spłaszczone na całej długości</t>
  </si>
  <si>
    <t>Okrągła siatka do naprawy małych przepuklin brusznych, wykonana z poliestru monofilamentowego, rozmiar porów 2,4 x 2,0 mm, Posiadająca resorbowane ekspandery, utrzymujące siatkę na płasko po fiksacji oraz system pozycjonujący (białe i niebieskie lejce). Rozmiar: średnica 6,6 cm</t>
  </si>
  <si>
    <t>Ładunek zakrzywiony tnąco zamykający do endostaplera z dwoma potrójnymi rzędami zszywek i sterylnym nożem. Zszywki o wysokości 3,0-3,5-4,0 mm przed zamknięciem</t>
  </si>
  <si>
    <t>Okrągła siatka do naprawy małych przepuklin brusznych, wykonana z poliestru monofilamentowego, rozmiar porów 2,4 x 2,0 mm, Posiadająca resorbowane ekspandery, utrzymujące siatkę na płasko po fiksacji oraz system pozycjonujący (białe i niebieskie lejce). Rozmiar: śrdenica 4,6 cm</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</si>
  <si>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anatomiczna prawa 15 x 10 cm</t>
  </si>
  <si>
    <t xml:space="preserve">Jednorazowy bezostrzowy trokar  15mm, dł. 150cm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5-15mm      </t>
  </si>
  <si>
    <t>Ładunek artykulacyjny tnąco zamykający z zakrzywioną końcówką do endostaplera o długości 30mm lub 45mm grubość kowadełka 6 mm</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</si>
  <si>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płaska 15 x 10 cm</t>
  </si>
  <si>
    <t>Sterownik nożny bipolarny jednoprzyciskowy do posiadanej przez Zamawiającego diatermii Valleylab</t>
  </si>
  <si>
    <t>Nożyczki laparoskopowe proste, jednorazowe 5 mm 31cm, obrotowe 360˚ z możliwością podłączenia koagulacji op=6szt</t>
  </si>
  <si>
    <t>Ładunek artykulacyjny tnąco zamykający do endostaplera z dwoma potrójnymi rzędami zszywek i sterylnym nożem o długości 45mm. Zszywki o wysokości 3,0-3,5-4,0 mm przed zamknięciem (fiolet)</t>
  </si>
  <si>
    <t>Ładunek artykulacyjny tnąco zamykający do endostaplera z dwoma potrójnymi rzędami zszywek i sterylnym nożem o długości 30mm. Zszywki o wysokości 2,0-2,5-3,0 mm przed zamknięciem (złoty)</t>
  </si>
  <si>
    <t>Siatka z poliptopylenu monofilamentowego,  makroporowa, o gramaturze 46 g/m2. Wielkość porów 2,0 x 2,4 mm. Grubość siatki 0,7 mm. Możliwość docinania siatki bez ryzyka strzępienia.  Rozmiar: 30 x 30 cm</t>
  </si>
  <si>
    <t>Jednorazowa pętla prostokątna do procedury LLETZ elektroda 5x5 mm, 13 cm op=10szt</t>
  </si>
  <si>
    <t>Jednorazowa pętla do procedury LLETZ śr. 10x10mm, 13 cm op=10szt</t>
  </si>
  <si>
    <t>Urządzenie 5 mm do fiksacji siatek przepuklinowych z pojedyńczymi wchłanialnymi, spiralnymi wkrętami. Rozmiar wkrętki: wysokość 5,1 mm; wysokość aktywna zszywki 4,1 mm. Całkowity czas absorbcji do około 1 roku od wszczepienia. 30 wkrętek w jednym urządzeniu. 1 op = 6 sztuk. (15 wchłanialnych zszywek)</t>
  </si>
  <si>
    <t>Jednorazowy, rozdzielający tkanki trokar 10mm do wytworzenia przestrzeni przedotrzewnowej. Trokar składa się z tępo zakończonego obturatora oraz gładkiej, pozbawionej fiksacji kaniuli. Trokar składa się z silikonowego balonu, wypełniającego powietrzem o pojemności 45 ml, pompki podłączonej do obturatora oraz konwektorów zabezpieczących przed utratą odmy</t>
  </si>
  <si>
    <t>Ładunek z wbudowanym nożem do staplera liniowego o długości szwu 80mm, wielkość zszywki 4,8mm. Zszywki tytanowe obustronnie spłaszczone na całej długości</t>
  </si>
  <si>
    <t>Elektoda elektrochirurgiczne z przełącznikiem przyciskowym i teleskopową nasadką odprowadzającą dym. Dł kabla min 3m, op=20szt</t>
  </si>
  <si>
    <t>Trokar jednorazowy 12mm, dł. 100mm, wyposażony w dwie uszczelki i uniwersalną redukcję 5-12mm, dwustronnie zaostrzone jednopłaszczyznowe ostrze. Trokar posiada trójstopniowy kranik z osobnymi pozycjami insuflacji, desuflacji i blokady przepływu gazu. Przeźroczysta uniwersalna karbowana kaniula</t>
  </si>
  <si>
    <t xml:space="preserve">Siatka z polipropylenu monofilamnetowego do naprawy przepuklin pachwinowych metodą laparoskopową. Siatka o anatomicznym, trójwymiarowym kształcie, makroporowa o porach wielkości 1,5 x 1,1mm, o wadze powyżej 90g/m2, wzmocniona na krawędziach, z kolorowym znacznikiem linii środkowej, siatka prawa lub lewa. Rozmiar: 16 x 12 cm prawo i lewo stronna </t>
  </si>
  <si>
    <t xml:space="preserve">Endostapler uniwersalny tnąco-zamykający przeznaczony do ładunków prostych i artykulacyjnych o dł. linii zszywek 30mm, 45mm, 60mm. Długość ramienia 6cm. </t>
  </si>
  <si>
    <t>Jednorazowy stapler liniowy zamykający 90mm, zszywki tytanowe brzeżnie spłaszczone na całej długości 3,5mm</t>
  </si>
  <si>
    <t>Jednorazowy stapler liniowy zamykający 90mm, zszywki tytanowe brzeżnie spłaszczone na całej długości 4,8mm</t>
  </si>
  <si>
    <t>Port trójdrożny z zaworem insuflacyjno-desuflacyjnym do operacji małoinwazyjnych z elastycznej pianki, przekroju klepsydry. W zestawie trzy trokary 5mm, długość ok. 7cm z uszczelkami i trokar 5-12mm, długość ok. 10cm</t>
  </si>
  <si>
    <t>Wielorazowa pętla o średnicy 9mm, długości 5cm, część aktywna 0,95cm</t>
  </si>
  <si>
    <t>Siatka z poliptopylenu monofilamentowego,  makroporowa, o gramaturze 46 g/m2. Wielkość porów 2,0 x 2,4 mm. Grubość siatki 0,7 mm. Możliwość docinania siatki bez ryzyka strzępienia.  Rozmiar: 20 x 20 cm</t>
  </si>
  <si>
    <t>Jednorazowy stapler liniowy zamykający 30mm, zszywki tytanowe brzeżnie spłaszczone na całej długości 3,5mm</t>
  </si>
  <si>
    <t>Jednorazowy stapler liniowy zamykający 30mm, zszywki brzeżnie spłaszczone na całej długości 4,8mm</t>
  </si>
  <si>
    <t>Jednorazowy stapler liniowy zamykający 30mm, zszywki tytanowe brzeżnie spłaszczone na całej długości 2,5mm</t>
  </si>
  <si>
    <t>Jednorazowy stapler liniowy z dwoma potrójnymi rzędami zszywek i sterylnym nożem o długości 80 mm, do tkanki średnio grubej wysokość zszywek 3,0-3,5-4,0 mm lub do tkanki gróbej 4,0-4,5-5,0 mm</t>
  </si>
  <si>
    <t>Jednorazowy stapler liniowy z dwoma potrójnymi rzędami zszywek i sterylnym nożem o długości 60mm, do tkanki średnio grubej wysokość zszywek 3,0-3,5-4,0 mm lub do tkanki gróbej 4,0-4,5-5,0 mm</t>
  </si>
  <si>
    <t>Jednorazowy stapler liniowy zamykający 60mm, zszywki tytanowe brzeżnie spłaszczone na całej długości 3,5mm</t>
  </si>
  <si>
    <t>Jednorazowy stapler liniowy zamykający 60mm, zszywki tytanowe brzeżnie spłaszczone na całej długości 4,8mm</t>
  </si>
  <si>
    <t>Adapter monopolarny do podłączenia jednorazowego uchwytu argonowego</t>
  </si>
  <si>
    <t>Jednorazowy stapler liniowy zamykający 45mm, zszywki tytanowe brzeżnie spłaszczone na całej długości 3,5mm</t>
  </si>
  <si>
    <t>Jednorazowy stapler liniowy zamykający 45mm, zszywki tytanowe brzeżnie spłaszczone na całej długości 4,8mm</t>
  </si>
  <si>
    <t>Wstępnie odchylane kowadełko 25mm transoralne z sondą o długości 90cm</t>
  </si>
  <si>
    <t>Jednorazowy zestaw laparoskopowy składający się z 6 nw. narzędzi w jednym opakowaniu proceduralnym: 1. Jednorazowy trokar  12 mm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niskoprofilową redukcję 5-12 mm. - 1 szt.  2. Jednorazowa karbowana kaniula 12 mm, z trójstopniowym zaworem insuflacyjnym i wbudowaną niskoprofilową redukcją 5-12 mm kompatyblina z trokarem z pozycji 1. - 1 szt. 3. Jednorazowy bezostrzowy trokar optyczny  5 mm, dł. 100 cm z karbowaną przeźroczystą kaniulą i z tępym rozpychającym optycznym obturatorem zakończonym pinem w kształcie nosa delfina. Dwustopniowy zawór do insuflatora umożliwiający wykonanie desuflacji i  insuflacja - 1 szt. 4. Jednorazowa kaniula 5 mm, karbowana z dwujstopniowym zaworem insuflacyjnym, kompatyblina z trokarem z pozycji 3. - 2 szt. 5. Nożyczki laparoskopowe proste, jednorazowe 5 mm 31cm, obrotowe 360˚ z możliwością podłączenia koagulacji - 1szt. Zestaw laparoskopowy dostarczany w opisanym kartonie, który  zapewnia bezpieczeństwo transportu  i łatwość przechowywania. Wszystkie ww. narzędzia muszą być kompatybilne, pakowane każde osobno i pochodzić od jednego producenta</t>
  </si>
  <si>
    <t>Kabel monopolarny wielorazowy do instrumentów endoskopowych z bolcem 4 mm</t>
  </si>
  <si>
    <t xml:space="preserve">Wielorazowa elektroda igłowa cienka o długości 6,6cm, część aktywna 2,54cm lub dł. roboczej 2,9 cm </t>
  </si>
  <si>
    <t>Wielorazowa elektroda kulkowa kątowa o średnicy 4 do 5,6mm, długości 5,1cm, część aktywna 5,6mm.</t>
  </si>
  <si>
    <t>Wielorazowa elektroda kulkowa o średnicy 3,2 do 4 mm, dł. całkowita 5,33cm.</t>
  </si>
  <si>
    <t>Elektroda argonowa o długości 23cm</t>
  </si>
  <si>
    <t>Nożyczki laparoskopowe z możliwością podpięcia do koagulacji o średnicy szaftu 5mm i długości trzonu 31cm, artykulacyjne 80˚, z rotacją 360˚</t>
  </si>
  <si>
    <t>Elektroda laparoskopowa 5mm, typu J, dł. 36cm</t>
  </si>
  <si>
    <t>Elektoda elektrochirurgiczne z przełącznikiem przyciskowym i nasadką odprowadzającą dym. Dł kabla min 3 m</t>
  </si>
  <si>
    <t>Elektroda argonowa o długości 15cm</t>
  </si>
  <si>
    <t>Uchwyt jednorazowy argonowy monopolarny z przyciskami cięcia i koagulacji oraz z wbudowanym mechanizmem retrakcji noża i przełącznikiem aktywacji/wyłączenia przepływu argonu oraz z drenem i filtrem zanieczyszczeń</t>
  </si>
  <si>
    <t>Jednorazowy zestaw laparoskopowy składający się z 6 nw. narzędzi w jednym opakowaniu proceduralnym: 1. Jednorazowy trokar 12mm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niskoprofilową redukcję 5-12mm. - 1 szt. 2. Jednorazowa karbowana kaniula 12mm, z trójstopniowym zaworem insuflacyjnym i wbudowaną niskoprofilową redukcją 5-12mm kompatyblina z trokarem z pozycji 1. - 1 szt. 3. Jednorazowy bezostrzowy trokar optyczny 5mm, dł. 100cm z karbowaną przeźroczystą kaniulą i z tępym rozpychającym optycznym obturatorem zakończonym pinem w kształcie nosa delfina. Dwustopniowy zawór do insuflatora umożliwiający wykonanie desuflacji i  insuflacja - 1 szt. 4. Jednorazowa kaniula 5 mm, karbowana z dwujstopniowym zaworem insuflacyjnym, kompatyblina z trokarem z pozycji 3. - 2 szt. 5. Jednorazowe urządzenie do zamykania nacięcia po trokarach - 1 szt. Zestaw laparoskopowy dostarczany w opisanym kartonie, który  zapewnia bezpieczeństwo transportu  i łatwość przechowywania. Wszystkie ww. narzędzia muszą być kompatybilne, pakowane każde osobno i pochodzić od jednego producenta.</t>
  </si>
  <si>
    <t>Ładunek do staplera liniowego zamykającego 30mm, zszywki tytanowe brzeżnie spłaszczone na całej długości 2,5mm</t>
  </si>
  <si>
    <t>Ładunek do staplera liniowego zamykającego 90mm, zszywki tytanowe brzeżnie spłaszczone na całej długości 3,5mm</t>
  </si>
  <si>
    <t>Ładunek do staplera liniowego zamykającego 90mm, zszywki tytanowe brzeżnie spłaszczone na całej długości 4,8mm</t>
  </si>
  <si>
    <t>Jednorazowy Ładunek do staplera liniowego z dwoma potrójnymi rzędami zszywek i sterylnym nożem o długości 80 mm, do tkanki średnio grubej wysokość zszywek 3,0-3,5-4,0 mm lub do tkanki gróbej 4,0-4,5-5,0 mm</t>
  </si>
  <si>
    <t>Elektroda argonowa o długości 7,6cm</t>
  </si>
  <si>
    <t>Ładunek do staplera liniowego zamykającego 30mm, zszywki tytanowe brzeżnie spłaszczone na całej długości 3,5mm</t>
  </si>
  <si>
    <t>Ładunek do staplera liniowego zamykającego 30mm, zszywki tytanowe brzeżnie spłaszczone na całej długości 4,8mm</t>
  </si>
  <si>
    <t>Jednorazowy instrument do zakładania szwu kapciuchowego o długości linii szwu 65 mm</t>
  </si>
  <si>
    <t>Jednorazowy instrument do zakładania szwu kapciuchowego o długości linii szwu 45 mm</t>
  </si>
  <si>
    <t>Jednorazowy ładunek do staplera liniowego z dwoma potrójnymi rzędami zszywek i sterylnym nożem o długości 60mm, do tkanki średnio grubej wysokość zszywek 3,0-3,5-4,0 mm lub do tkanki gróbej 4,0-4,5-5,0 mm</t>
  </si>
  <si>
    <t>Ładunek do staplera liniowego zamykającego 60mm, zszywki tytanowe brzeżnie spłaszczone na całej długości 3,5mm</t>
  </si>
  <si>
    <t>Ładunek do staplera liniowego zamykającego 60mm, zszywki tytanowe brzeżnie spłaszczone na całej długości 4,8mm</t>
  </si>
  <si>
    <t>Jednorazowy trokar  5mm, dł. 100cm z karbowaną przeźroczystą kaniulą i kierunkowym metalowym ostrzem ostrzonym dwustronnie w kształcie litery „V”. Ostrze w bezpiecznej osłonie ze wskaźnikiem położenia ostrza. Trokar posiadający dwustopniowy kranik</t>
  </si>
  <si>
    <t>Ładunek do staplera liniowego zamykającego 45mm, zszywki tytanowe brzeżnie spłaszczone na całej długości 3,5mm</t>
  </si>
  <si>
    <t>Ładunek do staplera liniowego zamykającego 45mm, zszywki tytanowe brzeżnie spłaszczone na całej długości 4,8mm</t>
  </si>
  <si>
    <t>Uchwyt monopolarny trójprzyciskowy z elektrodą powleczoną o długości przewodu 4,6m z możliwością regulacji mocy z jałowego pola operacyjnego</t>
  </si>
  <si>
    <t>Kabel monopolarny do instrumentów endoskopowych o długości 3m</t>
  </si>
  <si>
    <t>Jednorazowy powłokowy rękaw ochronny do nacięć dużych 9-14cm</t>
  </si>
  <si>
    <t xml:space="preserve">Przedłużka prosta do uchwytów wielorazowa o długości 13 cm lub dł. 15 cm </t>
  </si>
  <si>
    <t>Jednorazowy powłokowy rękaw ochronny do nacięć małych 2,5-6cm</t>
  </si>
  <si>
    <t>Jednorazowy trokar  5mm, dł. 70cm z karbowaną przeźroczystą kaniulą i kierunkowym metalowym ostrzem ostrzonym dwustronnie w kształcie litery „V”. Ostrze w bezpiecznej osłonie ze wskaźnikiem położenia ostrza. Trokar posiadający dwustopniowy kranik</t>
  </si>
  <si>
    <t>Jednorazowe urządzenie do szycia nacięć po wprowadzeniu trokarów</t>
  </si>
  <si>
    <t>Trokar torakoskopowy jednorazowego użytku z tępym końcem i nieprzewodzącym rękawem 11,5mm</t>
  </si>
  <si>
    <t>Trokar torakoskopowy jednorazowego użytku z tępym końcem i nieprzewodzącym rękawem 15mm</t>
  </si>
  <si>
    <t>Trokar torakoskopowy jednorazowego użytku z tępym końcem i nieprzewodzącym rękawem 5,5mm</t>
  </si>
  <si>
    <t>Trokar torakoskopowy jednorazowego użytku z tępym końcem i nieprzewodzącym rękawem 10,5mm</t>
  </si>
  <si>
    <t>Elektroda nożowa długość 16,51cm, część aktywna 5,1mm</t>
  </si>
  <si>
    <t xml:space="preserve">Uniwersalna przeźroczysta karbowana kaniula trokara laparoskopowego 12 mm, przeznaczona dla trokarów ostrzowych, bezostrzowych i optycznych, wyposażona w dwie niezależne uszczelki, długości 100mm. Kaniula posiadająca trójstopniowy kranik z osobnymi pozycjami insuflacji, desuflacji i blokady przepływu gazu. Kaniula musi posiadać wbudowaną niskoprofilowaną redukcję 5-12mm       </t>
  </si>
  <si>
    <t xml:space="preserve">Uniwersalna przeźroczysta karbowana kaniula trokara laparoskopowego 11mm, przeznaczona dla trokarów ostrzowych, bezostrzowych i optycznych, wyposażona w dwie niezależne uszczelki, długości 100mm. Kaniula posiadająca trójstopniowy kranik z osobnymi pozycjami insuflacji, desuflacji i blokady przepływu gazu. Kaniula musi posiadać wbudowaną niskoprofilowaną redukcję 5-11mm     </t>
  </si>
  <si>
    <t>Uniwersalna przezroczysta karbowana kaniula trokara laparoskopowego 5mm, przeznaczona dla trokarów ostrzowych, bezostrzowych i optycznych, wyposażona w dwie niezależne uszczelki, długości 70mm. Kaniula posiadająca dwustopniowy kranik</t>
  </si>
  <si>
    <t>Uniwersalna przeźroczysta karbowana kaniula do trokara jednorazowego 5mm, dł. 100mm</t>
  </si>
  <si>
    <t>Elektroda czynna jednorazowa z kaburą i kablem o długości 3m lub dł. 3,2m ostrze pokryte silikonem</t>
  </si>
  <si>
    <t>Elektroda nożowa ze stali nierdzewnej, dł. całkowita 6,2cm, dł. robocza 2,54cm lub dł. roboczej 2,6 cm</t>
  </si>
  <si>
    <t>Jednorazowa klipsownica do zabiegów otwartych, długość klipsownicy 22,86 cm, długość zamkniętego klipsa 3,7 mm ilość klipsów małych w klipsownicy min. 20 szt. Klipsownica wyposażona w klipsy rowkowane, tytanowe. Ergonomiczny uchwyt klipsownicy z ząbkami, prowadnica z przeroczystą osłoną  ułatwiającą identyfikacja zużytych klipsów, op=6szt</t>
  </si>
  <si>
    <t>Jednorazowa klipsownica do zabiegów otwartych, długość klipsownicy 24,77cm lub 29,21cm, długość zamkniętego klipsa 6 mm ilość klipsów średnich w klipsownicy min. 20 szt. Klipsownica wyposażona w klipsy rowkowane, tytanowe. Ergonomiczny uchwyt klipsownicy z ząbkami, prowadnica z przeroczystą osłoną ułatwiającą identyfikacja zużytych klipsów op=6szt</t>
  </si>
  <si>
    <t>Jednorazowa klipsownica do zabiegów otwartych, długość klipsownicy 33,02 cm, długość zamkniętego klipsa 11 mm ilość klipsów dużych w klipsownicy min. 15 szt. Klipsownica wyposażona w klipsy rowkowane, tytanowe. Ergonomiczny uchwyt klipsownicy z ząbkami, prowadnica z przeroczystą osłoną  ułatwiającą identyfikacja zużytych klipsów. op=6szt</t>
  </si>
  <si>
    <t>System do ogrzewania i czyszczenia optyk, złożony z zasilanego baterią komponentu w którym umieszcza się optyke, 2 ściereczek z mikrofibry oraz pałeczki służącej do czyszczenia zabrudzeń w trokarach. Urządzenie zawiera płyn antyzamgławiający. Bateria starcza na 5 godzin pracy urządzenia, op=10szt</t>
  </si>
  <si>
    <t xml:space="preserve">Sterylne narzędzie tnąco-koagulujące do zabiegów otwartych o długości roboczej nie mniejszej niż 20cm, łączące energię bipolarną z ultradźwiękową umożliwiające jednoczasowe cięcie i zamykanie naczyń średnicy do 7mm; wyposażone w dwa przyciski koagulacja wraz z cięciem oraz sama koagulacja; bransze urządzenia zakrzywione długości ok. 2cm; uchwyt pistoletowy, trzon obrotowy w obu kierunkach; w komplecie klucz dynamometryczny oraz uchwyt mocujący do przetwornika </t>
  </si>
  <si>
    <t xml:space="preserve">Jednorazowe igły do przezoskrzelowej biopsji aspiracyjnej pod kontrolą ultrasonografii (EBUS-TBNA); długość narzędzia 700mm, maksymalna długość wysunięcia ostrza igły (przy zdjętym stoperze) 40mm, minimalna długość wysunięcia ostrza igły 20mm; średnica ostrza igły 22G i 21G; minimalna średnica kanału roboczego endoskopu 2,0mm; na końcówce ostrza igły otworki, wewnątrz narzędzia wyjmowany mandryn o zaokrąglonej końcówce z uchwytem, uchwyt miejscami pokryty silikonem, obracany mechanizm regulacji osłony (pokrętło); igła posiada suwak regulujący stopień wysunięcia igły; na części sterującej znajduje się skala pozwalająca określić stopień wysunięcia ostrza igły; posiada usuwalny stoper ograniczający stopień penetracji igły nie głębiej niż na 20mm; posiada znacznik graficzny informujący o całkowitym schowaniu igły do osłonki; posiada mechanizm informujący o pełnym schowaniu igły do osłonki poprzez słyszalne kliknięcie; zwojowana osłona ze stali chirurgicznej pokryta na końcu tworzywem, mocowanie igły na uchwycie endoskopu za pomocą mechanizmu przesuwanego;  </t>
  </si>
  <si>
    <t>Trójkanałowy papilotom jednorazowego użytku; posiada 3 oddzielne kanały: na prowadnicę, cięciwę i do iniekcji środka kontrastującego; część cięciwy pokryta izolacyjną warstwą ochronną zapobiegającą poparzeniom termicznym tkanki niebędącej celem papilotomii; posiada zintegrowany uchwyt; końcówka dystalna posiada dwukolorowy system znaczników ułatwiających ustawienie noża i ocenę odległości w obrazie endoskopowym; końcówka dystalna narzędzia posiada znacznik widoczny w obrazie fluoroskopowym; posiada zaczep  umożliwiający mocowanie do rękojeść; długość narzędzia 1700mm; długość noska 3mm; długość cięciwy 20mm lub 30mm, średnica końcówki narzędzia 1,5mm (4,5Fr); maksymalna średnica części wprowadzanej do endoskopu 2,5mm; kompatybilny z minimalnym kanałem roboczym endoskopu 2,8mm; maksymalna średnica współpracującej prowadnicy 0,035'' (0,89mm)</t>
  </si>
  <si>
    <t xml:space="preserve">Rękojeść ssąco-płucząca z oddzielnymi dźwigniami ssania i irygacji pozwalającymi na płynną regulację ssania i irygacji z możliwością wymiany kanałów ssącego i irygacyjnego przez użytkownika w rękojeści ssąco-płuczącej. </t>
  </si>
  <si>
    <t>Jednorazowe igły do przezoskrzelowej biopsji aspiracyjnej pod kontrolą ultrasonografii (EBUS-TBNA); długość narzędzia 700mm, maksymalna długość wysunięcia ostrza igły (przy zdjętym stoperze) 40mm, minimalna długość wysunięcia ostrza igły 20mm; średnica ostrza igły 22G i 21G; minimalna średnica kanału roboczego endoskopu 2,0mm; na końcówce ostrza igły znajdują się otworki, które wzmacniają echo; wewnątrz narzędzia znajduje się wyjmowany mandryn o zaokrąglonej końcówce z uchwytem zapewniający stałą drożność igły; posiada regulację wysunięcia osłonki (pokrętło) oraz suwak-slider regulujący stopień wysunięcia igły; na części sterującej znajduje się skala pozwalająca określić stopień wysunięcia ostrza igły; posiada usuwalny stoper ograniczający stopień penetracji igły nie głębiej niż na 20mm; posiada znacznik graficzny informujący o całkowitym schowaniu igły do osłonki; posiada mechanizm informujący o pełnym schowaniu igły do osłonki poprzez wyraźnie słyszalne kliknięcie;</t>
  </si>
  <si>
    <t xml:space="preserve">Jednorazowe, sterylne nożyczki o długości roboczej 35cm oraz 45 cm średnica 5 mm, wyposażone w dwa przyciski: jeden ‘ zamykanie i cięcie’, drugi ‘zamykanie’, szczęki narzędzia o jednym ramieniu ruchomym, umożliwiające równoległy docisk operowanej tkanki do ramion narzędzia, długość i rozwarcie branszy 16 mm, z kluczem dynamometrycznym i uchwytem ułatwiającym montaż w zestawie; Dostępny uchwyt pistoletowy z manipulatorem przednim, wzorowany na klasycznych narzędziach laparoskopowych, Nożyczki kompatybilne z posiadanym przez Zamawiajacego generatorem Thunderbeat firmy Olympus. </t>
  </si>
  <si>
    <t>Prowadnica jednorazowego użytku , średnica 0,025'', 0,035" długość robocza 2700mm,4500mm giętka zagięta , giętka prosta końcówka pokryta powłoką hydrofilną o długości 70mm widoczna w promieniach RTG; posiada znaczniki na różnych długościach końcówki dystalnej: 50mm-70mm zielony znacznik, 80mm-90mm znacznik spiralny, 90mm-420mm znacznik X; specjalny rdzeń wykonany z nitynolu pozwala przenieść moment obrotowy od końca proksymalnego prowadnicy do jej końca dystalnego w stosunku 1:1; fluorowa powłoka zmniejsza tarcie przy przechodzeniu przez przewody żółciowe.</t>
  </si>
  <si>
    <t>Igła aspiracyjna jednorazowego użytku , do wykonywania biopsji pod kontrolą USG; Igła o średnicy 19G,22G, końcówka igły wykonana z nitynolu, ostrze igły typu Menghini, doskonała widoczność w obrazie USG. Mandryn zaokrąglony. Regulowana osłona od 0 do 5cm. Osłona igły wykonana ze zwojowanego metalu. 
Długość narzędzia: 1400mm, długość igły 80mm; śr. kanału roboczego: 2,8mm. W zestawie strzykawka 20ml i zawór odcinający</t>
  </si>
  <si>
    <t>Zestaw wkładek jednorazowych do wózka transoprtowego na enodskopy, składający  się z dwóch części: wyścielającej tacę  oraz elastycznego pokrowca z oznakowaniem ''CZYSTY'' - po stronie zewnętrznej oraz ''SKAŻONY'' - po stronie wewnętrznej. Umożliwia to szybkie i proste odróżnienie endoskopów czystych, przechowywanych do użycia, od skażonych, przeznaczonych do dezynfekcji oraz pozwala ograniczyć możliwość pomyłki.</t>
  </si>
  <si>
    <t>Wkład pracujący, zapasowy, do graspera laparoskopowego, bipolarnego, typu Johann, obrotowego, długość robocza 330 mm,  obie bransze ruchome, długość bransz 16,5 mm</t>
  </si>
  <si>
    <t>Wkład 330 mm do bipolarnych kleszczyków preparacyjnych typu Maryland, dł bransz 19 mm</t>
  </si>
  <si>
    <t>Elektroda resekcyjna bipolarna, średnia pętla 0,2 mm, TURis/TCRis, do optyki 30°, sterylna, jednorazowego użytku</t>
  </si>
  <si>
    <t>Elektroda resekcyjna bipolarna, mała pętla 0,2 mm, TURis/TCRis, do optyki 30°, sterylna, jednorazowego użytku</t>
  </si>
  <si>
    <t>Wielorazowy, autoklawowalny hybrydowy przetwornik ultradźwiękowo- bipolarny</t>
  </si>
  <si>
    <t>Elektroda resekcyjna bipolarna, duża pętla 0,2 mm, TURis/TCRis, do optyki 12°, sterylna, jednorazowego użytku</t>
  </si>
  <si>
    <t>Elektroda resekcyjna bipolarna, średnia pętla 0,2 mm, TURis/TCRis, do optyki 12°, sterylna, jednorazowego użytku</t>
  </si>
  <si>
    <t>Dren do płukania,- sterylny do pompy lp100</t>
  </si>
  <si>
    <t xml:space="preserve">Jednorazowa igła do przezoskrzelowej biopsji aspiracyjnej pod kontrolą ultrasonografii (EBUS-TBNA); długość narzędzia 700mm, maksymalna długość wysunięcia ostrza igły (przy zdjętym stoperze) 40mm, minimalna długość wysunięcia ostrza igły 20mm; średnica ostrza igły 25G; maksymalna średnica części wprowadzanej do kanału roboczego 1,5mm; minimalna średnica kanału roboczego endoskopu 2,0mm; na końcówce ostrza igły znajdują się otworki, wewnątrz narzędzia znajduje się wyjmowany mandryn z nitynolu o zaokrąglonej końcówce z uchwytem; uchwyt miejscami pokryty silikonem, obracany mechanizm regulacji osłony z możliwością ustawienia go w dowolnym położeniu wokół osi uchwytu, igła posiada suwak regulujący stopień wysunięcia igły; na części sterującej znajduje się skala pozwalająca określić stopień wysunięcia ostrza igły; posiada usuwalny stoper ograniczający stopień penetracji igły nie głębiej niż na 20mm; posiada znacznik graficzny informujący o całkowitym schowaniu igły do osłonki; posiada mechanizm informujący o pełnym schowaniu igły do osłonki poprzez słyszalne kliknięcie; osłona z tworzywa, mocowanie igły na uchwycie endoskopu za pomocą mechanizmu przesuwanego;  </t>
  </si>
  <si>
    <t>Jednorazowa igła histologiczna EBUS-TBNA o średnicy 19G, do biopsji aspiracyjnej, wykonana z wysokiej elastyczności materiału, ułatwiającego ustawienie względem miejsca pobrania tkanki – zagięcie endoskopu do 84 stopni. Końcówka igły o zwiększonej echogeniczności, dzięki spiralnemu znacznikowi. Powiększona średnica wewnętrzna igły umożliwia pobieranie większych próbek. Regulacja stopnia wysunięcia igły od 20mm do 40 mm. Dwukierunkowy regulowany uchwyt bezpieczeństwa. Długość robocza 700mm, min. Średnica kanału roboczego 2,2mm. Ilość w opakowaniu: 1 szt. Zestaw zawiera dodatkowo 1 strzykawkę aspiracyjną 20ml oraz 1 zaworek biopsyjny.</t>
  </si>
  <si>
    <t>Tubus wraz z rączką z zamkiem do imadła laparoskopowego, dł robocza 330 średnica 5mm</t>
  </si>
  <si>
    <t>Jednorazowa proteza plastikowa prosta założona na zestawie do wprowadzania; proteza wykonana z polietylenu zawierającego środek kontrastujący; średnica protezy 7Fr,8,5Fr,10Fr odległośc między listkami 50-150mm; długość narzędzia 1900mm; popychacz wykonany z HDPE minimalizuje tarcie z cewnikiem prowadzącym; doskonała widoczność we fluoroskopii; niebieski kolor protezy dla doskonałej widoczności w endoskopowym polu widzenia, minimalna średnica kanału roboczego 2,8-3,7mm; maksymalna średnica prowadnicy 0,035''.</t>
  </si>
  <si>
    <t>Jednorazowe narzędzie bipolarne, laparoskopowe o dł 37 cm, do zamykania naczyń i rozdzielania tkanek, o zakrzywionych szczękach i obu branszach ruchomych</t>
  </si>
  <si>
    <t>Jednorazowe narzędzie bipolarne, do chirurgii otwartej, o dł 23 cm, do zamykania naczyń i rozdzielania tkanek, o zakrzywionych szczękach i obu branszach ruchomych</t>
  </si>
  <si>
    <t>Jednorazowe narzędzie bipolarne, laparoskopowe, bariatryczne o dł 44 cm, do zamykania naczyń i rozdzielania tkanek, o zakrzywionych szczękach i obu branszach ruchomych</t>
  </si>
  <si>
    <t>Jednorazowy standardowy ustnik z gumką wykonaną z silikonu; do wszystkich endoskopów stosowanych w górnym odcinku przewodu pokarmowego; wymiary otworu głównego 22mmx27mm, wykonany z polipropylenu;  każdy ustnik zapakowany oddzielnie; nie zawiera latexu.</t>
  </si>
  <si>
    <t>Detergent skoncentrowany – preparat myjący do myjni endoskopowej, w którego skład wchodzą: niejonowe środki powierzchniowe, glikol.
Przeznaczony do maszynowego mycia endoskopów giętkich w urządzeniu typu ETD Double. Mycie w temp. 35 stopni C Dozowanie: 6 ml/l Jedn. miary: op. 5l x 3 szt. Identyfikacja i dokumentacja pojemników zgodne z myjnią za pomocą kodu RFID w celu zabezpieczenia przez niewłaściwym podłączeniem.</t>
  </si>
  <si>
    <t>Jednorazowy balon trójkanałowy do usuwania złogów z dróg żółciowych; balon można napompować do 3 średnic: 8,5mm-11,5mm-5,0mm; 15mm-18mm-20mm narzędzie ma możliwość podania kontrastu powyżej,poniżej balonu; na końcu dystalnym i proksymalnym balonu znajduje się po 1 znaczniku widocznym w promieniach RTG; narzędzie posiada zwężaną końcówkę ułatwiającą przejście przez zwężenia; zewnętrzna średnica dystalnej części cewnika 1,85mm (5,5Fr); zewnętrzna średnica proksymalnej cześci cewnika 2,45mm (7Fr); długość narzędzia 1900mm, maksymalna pojemność balonu 3,4ml-5,6ml powietrza; kompatybilna prowadnica 0,035'' lub mniejsza; minimalna średnica kanału roboczego 2,8-3,2mm; w zestawie 3 odpowiednio skalibrowane strzykawki do napełniania balonu do wybranej średnicy; 1 sztuka w opakowaniu</t>
  </si>
  <si>
    <t>Tubus do narzędzia laparoskopowego, śr 5mm, dł 330 mm</t>
  </si>
  <si>
    <t xml:space="preserve">Sterylne narzędzie tnąco-koagulujące do zabiegów otwartych o długości roboczej nie większej niż 10cm, łączące energię bipolarną z ultradźwiękową umożliwiające jednoczasowe cięcie i zamykanie naczyń średnicy do 7mm; wyposażone w dwa przyciski koagulacja wraz z cięciem oraz sama koagulacja; bransze urządzenia zakrzywione długości ok. 1,5 cm; uchwyt precyzyjny, nożycowy; w komplecie klucz dynamometryczny oraz uchwyt mocujący do przetwornika </t>
  </si>
  <si>
    <t xml:space="preserve">Optyka 4 mm, kąt patrzenia 30 stopni, długość robocza 282,2 mm, pin zatrzaskowy. W zestawie tuba ochronna o długości 305 mm. </t>
  </si>
  <si>
    <t xml:space="preserve">Optyka 4 mm, kąt patrzenia 12 stopni, długość robocza 280 mm, pin zatrzaskowy. W zestawie tuba ochronna o długości 305 mm. </t>
  </si>
  <si>
    <t>Jednorazowy litotryptor do mechanicznej litotrypsji; wstępnie zmontowane i gotowe do użytku koszyk osłona zwojowa zewnętrzna i osłonka wewnętrzna; długość robocza 1950mm; maksymalna średnica narzędzia wprowadzana do kanału roboczego endoskopu 2,9mm, minimalna średnica kanału roboczego endoskopu 3,2mm; średnica koszyka 30mm; zaokrąglona końcówka dystalna koszyka uławia wejście do przewodów żółciowych; posiada funkcję rotacji; posiada port iniekcyjny.</t>
  </si>
  <si>
    <t xml:space="preserve">Zaworki biopsyjne do bronchoskopu, jednorazowe , sterylne </t>
  </si>
  <si>
    <t xml:space="preserve">Rączka do narzędzia laparoskopowego z zamkiem </t>
  </si>
  <si>
    <t xml:space="preserve">Przetwornik piezoelektryczny do litotryptora hybrydowego z przewodem o długości 3 m, pozwalający na symultaniczną pracę energii ultradźwiękowej = 21 kHz i mechanicznej = 300 Hz
</t>
  </si>
  <si>
    <t>Jednorazowy litotryptor  do mechanicznej litotrypsji; wstępnie zmontowane i gotowe do użytku koszyk, osłona zwojowa zewnętrzna i osłonka wewnętrzna; długość robocza 1950mm; maksymalna średnica narzędzia wprowadzana do kanału roboczego endoskopu 3,6mm, minimalna średnica kanału roboczego endoskopu 4,2mm; średnica koszyka 30mm; na końcówce dystalnej koszyka znajduje się specjalne oczko, które umożliwia wprowadzanie koszyka po prowadnicy; maksymalna średnica współpracującej prowadnicy 0,035'' (0,89mm); posiada port iniekcyjny.</t>
  </si>
  <si>
    <t>Tubus do bipolarnych narzędzi laparoskopowych śr 5 mm dł 330 mm</t>
  </si>
  <si>
    <t>Zawór woda - powietrze</t>
  </si>
  <si>
    <t>Optyka laparoskopowa, średnica 5,4 mm, kąt patrzenia 30 st., HD, system quick lock, autoklawowalna, w zestawie kontener do sterylizacji</t>
  </si>
  <si>
    <t>Dren do ssania - sterylny do pompy lp100</t>
  </si>
  <si>
    <t>Zawór biosyjny jednorazowego użytku do gastro, kolono i duodenoskopów . Indywidualnie, sterylnie pakowanych</t>
  </si>
  <si>
    <t>Sonda litotryptora hybrydowego do zabiegu URSL (URS 8,6/9,8 Fr), średnica 1,50 mm (4,5 Fr) x 564 mm. Kod kolorystyczny - zielony - dla identyfikacji  rozmiaru sondy. Wielorazowa - 5 użyć.</t>
  </si>
  <si>
    <t xml:space="preserve">Uniwersalna jednorazowa dwustronna szczoteczka do czyszczenia wlotów kanałów i kanałów endoskopowych; posiada plastikową końcówkę zapobiegającą zarysowaniu kanałów endoskopowych; produkt niesterylny; pasuje do kanałów endoskopów o średnicach 2,0mm-3,2mm; długość robocza 950mm </t>
  </si>
  <si>
    <t>Trójkanałowy papilotom jednorazowego użytku; posiada 3 oddzielne kanały: na prowadnicę, cięciwę i do iniekcji środka kontrastującego; część cięciwy pokryta izolacyjną warstwą ochronną zapobiegającą poparzeniom termicznym tkanki niebędącej celem papilotomii; ); posiada zintegrowany uchwyt; końcówka dystalna posiada dwukolorowy system znaczników ułatwiających ustawienie noża i ocenę odległości w obrazie endoskopowym; końcówka dystalna narzędzia posiada znacznik; końcówka widoczna w obrazie fluoroskopowym (RTG); posiada zaczep  umożliwiający mocowanie do rękojeści endoskopu; długość narzędzia 1950mm; długość noska 2mm; długość cięciwy 15mm; średnica końcówki narzędzia 1,5mm (4,4Fr); maksymalna średnica części wprowadzanej do endoskopu 2,5mm; kompatybilny z minimalnym kanałem roboczym endoskopu 3,7mm; maksymalna średnica współpracującej prowadnicy 0,035'' (0,89mm).</t>
  </si>
  <si>
    <t>Zaworki kanału ssącego, jenorazowego użytku, sterylne, do posiadanego przez Zamawiającego bronchofiberoskopu Olympus</t>
  </si>
  <si>
    <t xml:space="preserve">Sonda lithotryptora hybrydowego, średnica 1,83 mm x 418 mm. Kod kolorystyczny - czerwony - dla identyfikacji  rozmiaru sondy. Wielorazowa. - 5 użyć.
</t>
  </si>
  <si>
    <t xml:space="preserve">Sonda litotryptora hybrydowego do zabiegu PCNL lub cystolitotrypsji, średnica 3,40 mm (11,2 Fr) x 396 mm. Kod kolorystyczny - niebieski - dla identyfikacji rozmiaru sondy. Wielorazowa - 5 użyć.
</t>
  </si>
  <si>
    <t>Szczypce biopsyjne jednorazowego użytku, łyżeczki  z okienkiem, łyżeczki  z okienkiem i igłą, łyżeczki z okienkiem typu szczęki aligatora;łyżeczki z okienkiem typu szczęki aligatora z igłą, łyżeczki uchylne do biopsji stycznych;  osłonka bezpieczna dla kanałów biopsyjnych endoskopów, długość narzędzia 1550mm i 2300mm maksymalna średnica cześci wprowadzenej do endoskopu 2,45mm; minimalna średnica kanału roboczego 2,8mm; zapakowane w sterylne pakiety. Sterylizowane metodą napromieniowania promieniami gamma</t>
  </si>
  <si>
    <t>Szczypce biopsyjne jednorazowego użytku, łyżeczki owalne z okienkiem; łyżeczki uchylne do biopsji stycznych;  osłonka bezpieczna dla kanałów biopsyjnych endoskopów; długość narzędzia 1550mm, maksymalna średnica cześci wprowadzenej do endoskopu 1,9mm; minimalna średnica kanału roboczego 2,0mm;  zapakowane w sterylne pakiety ; sterylizowane metodą napromieniowania promieniami gamma</t>
  </si>
  <si>
    <t>Rączka do bipolarnych narzędzi laparoskopowych bez zamka</t>
  </si>
  <si>
    <t>Niesterylny zawór biopsyjny do endoskopów ultrasonograficznych</t>
  </si>
  <si>
    <t xml:space="preserve"> Płytka pacjenta dla pacjentów o wadze powyżej 5kg; bez kabla; typ dzielony z powłoką hydrożelową; powierzchnia styczna powyżej 109 cm2;</t>
  </si>
  <si>
    <t xml:space="preserve">Uniwersalna jednorazowa szczoteczka dwustronna do czyszczenia wlotów kanałów i kanałów endoskopowych; posiada plastikową końcówkę zapobiegającą zarysowaniu kanałów endoskopowych; długość robocza 2200mm; produkt niesterylny; pasuje do kanałów endoskopów o średnicach 2,0mm-4,2mm </t>
  </si>
  <si>
    <t>Jednorazowa igła aspiracyjna do biopsji klasycznej zmian obwodowych; zaokrąglony mandryn wykonany z nitynolu, ostrze posiada spiralne nacięcie dzięki czemu igła jest niezwykle elastyczna, osłona zwojowana pokryta tworzywem; długość igły 20mm, szerokość 21G, całkowita robocza narzędzia 115 cm;  minimalna średnica kanalu roboczego 1,7mm</t>
  </si>
  <si>
    <t>Zawór ssący do endoskopu Olympus</t>
  </si>
  <si>
    <t>Optyka laparoskopowa IR śr. 10mm, 30°</t>
  </si>
  <si>
    <t>Wkład do imadła laparoskopowego, szczęki proste</t>
  </si>
  <si>
    <t>Bipolarna elektroda do koagulacji, średnica 1,8 mm, końcówka trójgraniasta długość płaszcza/długość elektrody:200mm/40mm</t>
  </si>
  <si>
    <t>Dren jedniodniowy do pompy</t>
  </si>
  <si>
    <t xml:space="preserve">Elektroda kulkowa TURiS/TCRiS, do płaszcza 24 Fr., do optyk 12° i 30°, sterylna, jednorazowego użytku,  12 szt./op. </t>
  </si>
  <si>
    <t>Rączka do narzędzi laparoskopowego bez zamka z przyłączem do diatermii</t>
  </si>
  <si>
    <t>Trójkanałowy papilotom igłowy jednorazowego użytku; posiada 3 oddzielne kanały: na prowadnicę, cięciwę i do iniekcji środka kontrastującego; separacja kanałów ułatwia kaniulację po nacięciu bez potrzeby wymiany cewników; posiada zintegrowany uchwyt; końcówka dystalna posiada system niebieskich znaczników ułatwiających ustawienie noża i ocenę odległości w obrazie endoskopowym; końcówka dystalna narzędzia posiada znacznik widoczny w obrazie fluoroskopowym (RTG); posiada zaczep umożliwiający mocowanie do rękojeści endoskopu; długość narzędzia 1700mm; długość igły 5mm, średnica igły 0,2mm; średnica końcówki dystalnej 5Fr; maksymalna średnica części wprowadzanej do kanału endoskopu 2,5mm; minimalna średnica kanału roboczego endoskopu 2,8mm; maksymalna średnica współpracującej prowadnicy 0,035'' (0,89mm).</t>
  </si>
  <si>
    <t>Nasadka endoskopowa wykonana z silikonu w kolorze szarym i zielonym; średnica wewnętrzna 11,2mm ; posiadająca na końcu dystalnym rząd elastycznych ramion, rozprasowujących fałdy jelita podczas badania, poprawiając widoczność błony śluzowej podczas kolonoskopii. Dodatkowo nasadka stabilizuje endoskop podczas zabiegów wykonywanych w jelicie grubym.</t>
  </si>
  <si>
    <t>Prosta proteza plastikowa wykonana z EVA o optymalnej sztywności i giętkości, średnica 7 Fr,8,5Fr,10Fr odległość między listkami 50-180mm; doskonała widoczność we fluoroskopii; niebieski kolor protezy dla doskonałej widoczności w endoskopowym polu widczenia.</t>
  </si>
  <si>
    <t>Tuba z balonem, jednorazowego użytku, do posaidanego przez Zamawiającego enteroskopu typu ST-SB1</t>
  </si>
  <si>
    <t>światłowód dla endoskopów/optyk o średnicy większych niż 4,1 mm, średnica wiązki 4,25 mm, średnica zewn trzna 8,4 mm, długo 3 m, waga 323 g; typ CF</t>
  </si>
  <si>
    <t>Optyka laparoskopowa, średnica 10 mm, kąt patrzenia 30 st., HD, system quick lock,  autoklawowalna, w zestawie kontener do sterylizacji</t>
  </si>
  <si>
    <t>Zawór CO2 gaz/woda</t>
  </si>
  <si>
    <t>Optyka histeroskopowa, średnica 3 mm, dł. rob. 282,5 mm, kąt patrzenia 30°, szerokokątna, autoklawowalna; w zestawie: kontener do sterylizacji, tuba ochronna</t>
  </si>
  <si>
    <t>Wielorazowy, autoklawowalny, przetwornik ultradźwiękowy do narzędzi jednorazowych</t>
  </si>
  <si>
    <t>ULTRA HD Optyka, rozm. 10, kąt patrzenia 30°</t>
  </si>
  <si>
    <t>Jednorazowa klipsownica do endoskopowego tamowania krwawień; długość robocza 2300mm; klipsy z mikroząbkami do lepszej przyczepności; długość ramienia klipsa 10mm, szerokość otwarcia ramion klipsa 11mm, narzędzie jednoelementowe składające się z osłonki zwojowej i plastikowej umożliwiających rotację 1:1 oraz otwieranie klipsa nawet przy dużym zagięciu endoskopu; posiada możliwość wielokrotnego otwierania i zamykania klipsa przed jego uwolnieniem, osłonka plastikowa umożliwia schowanie całego klipsa do wewnątrz, stoper zapobiega przypadkowemu uwolnieniu klipsa, minimalna średnica kanału roboczego 2,8mm; klipsy umożliwiające wykonananie rezonansu magnetycznego</t>
  </si>
  <si>
    <t>Kontener do sterylizacji narzędzi laparoskopowych o wymiarach 537x139x268 mm z pokrywą i matą silikonową wraz z wkładem</t>
  </si>
  <si>
    <t>Jednorazowy koszyk do usuwania kamieni z dróg żółciowych, złogów i ciał obcych w obrębie przewodów żółciowych; typ 4-drutowy wykonany z twardego drutu; maksymalna średnica części wprowadzanej do kanału roboczego endoskopu 2,9mm; minimalna średnica kanału roboczego endoskopu 3,7mm; maksymalna średnica współpracującej prowadnicy 0,035'' (0,89mm); szerokość rozłożonego koszyka 22mm; długość robocza narzędzia 1900mm; wprowadzanie koszyka po prowadnicy; narzędzie kompatybilne z posiadanym przez Zamawiającego litotryptorem Olympus, posiada zaczep umożliwiający mocowanie do rękojeści endoskopu.</t>
  </si>
  <si>
    <t>Jednorazowy koszyk  do usuwania złogów, małych kamieni i ciał obcych w obrębie przewodów żółciowych; typ 8-drutowy wykonany z miękkiego drutu; maksymalna średnica części wprowadzanej do kanału roboczego endoskopu 2,9mm; minimalna średnica kanału roboczego endoskopu 3,7mm; maksymalna średnica współpracującej prowadnicy 0,035'' (0,89mm); szerokość rozłożonego koszyka 20mm; długość robocza narzędzia 1900mm; na końcówce dystalnej znajduje się specjalne oczko, które umożliwia wprowadzanie koszyka po prowadnicy; narzędzie kompatybilne z posiadanym przez Zamawiającego litotryptorem Olympus, posiada port iniekcyjny; posiada zaczep  umożliwiający mocowanie do rękojeści endoskopu.</t>
  </si>
  <si>
    <t>Jednorazowy koszyk do usuwania złogów, małych kamieni i ciał obcych w obrębie przewodów żółciowych; typ 4-drutowy wykonany z twardego drutu; maksymalna średnica części wprowadzanej do kanału roboczego endoskopu 2,4mm; minimalna średnica kanału roboczego endoskopu 2,8mm; szerokość rozłożonego koszyka 22mm; długość robocza narzędzia 1900mm; zaokrąglona końcówka dystalna uławia wejście do przewodów żółciowych; posiada funkcję rotacji; narzędzie kompatybilne z posiadanym przez Zamawiającego litotryptorem Olympus ; posiada port iniekcyjny; posiada zaczep  umożliwiający mocowanie do rękojeści endoskopu.</t>
  </si>
  <si>
    <t>Jednorazowy koszyk do usuwania złogów, małych kamieni i ciał obcych w obrębie przewodów żółciowych; typ 8-drutowy wykonany z miękkiego drutu; maksymalna średnica części wprowadzanej do kanału roboczego endoskopu 2,4mm; minimalna średnica endoskopu 2,8mm; szerokość rozłożonego koszyka 20mm; długość robocza narzędzia 1900mm; zaokrąglona końcówka dystalna uławia wejście do przewodów żółciowych; posiada funkcję rotacji; narzędzie kompatybilne z posiadanym przez Zamawiającego litotryptorem Olympus, posiada port iniekcyjny; posiada zaczep umożliwiający mocowanie do rękojeści endoskopu. Minimalna średnica kanału roboczego endoskopu 2,8mm</t>
  </si>
  <si>
    <t>Dren do oddymiania - wielorazowy do posiadanego insuflatora UHI-4</t>
  </si>
  <si>
    <t>Jednorazowy zawór biopsyjny do przenośnych endoskopów do dróg oddechowych</t>
  </si>
  <si>
    <t>Narzędzie do zabiegów otwartych, ultradzwiekowe, umozliwiajace jednoczesne ciecie i zamykanie naczyn
krwionosnych do 5 mm włacznie. Wyposazone w 2 przyciski aktywujace: MAX oraz VAR. Dł. robocza 20 cm, sr. trzonu 5 mm. Zakrzywione, precyzyjne bransze o dł. 16 mm. Uchwyt narzedzia pistoletowy, z manipulatorem przednim. Uchwyt na
palce prowadzace zamkniety. Trzon obrotowy 360 st. Narzedzie sterylne, jednorazowego uzytku</t>
  </si>
  <si>
    <t>Wkład 330 mm do kleszczyków atraumatycznych 10 mm, typu Babcock, dł bransz 53 mm</t>
  </si>
  <si>
    <t>Jednorazowy koszyk do usuwania małych kamieni kieszeniowych z przewodów żółciowych; wykonany z nitynolu; typ 8-drutowy, o specjalnym splocie w kształcie wiru; do wprowadzania po prowadnicy; maksymalna średnica części wprowadzanej do kanału roboczego endoskopu 2,9mm; minimalna średnica kanalu roboczego endoskopu 3,7mm; szerokość rozłożonego koszyka 20mm; długość robocza narzędzia 1900mm; narzędzie kompatybilne z litotryptorem awaryjnym; posiada port iniekcyjny; posiada zaczep  umożliwiający mocowanie do rękojeści endoskopu.</t>
  </si>
  <si>
    <t>Wkład do imadła laparoskopowego, szczęki wygięte w lewo</t>
  </si>
  <si>
    <t>włącznik nożny podwójny, cięcie - koagulacja, niebieski i żółty do posiadanego przez Zamawiającego generatora ESG-400</t>
  </si>
  <si>
    <t>Nóż elektrochirurgiczny do endoskopowej resekcji śluzówki z portem wodnym do podstrzykiwania, posiada kopulaste zakończenie. Nóż można stosować wysunięty (2,0 mm) lub schowany (0,1 mm) do oznaczania, hemostazy, rozwarstwiania, cięcia. Długość robocza narzędzia 1650 mm, kompatybilne z kanałem 2,8 mm. Średnica ostrza wynosi 0,4 mm, a kopulastego zakończenia 0,65 mm. Osłona na części dystalnej służy do izolacji prądu wysokiej częstotliwości 1 szt. w opakowaniu.</t>
  </si>
  <si>
    <t>Nóż elektrochirurgiczny do endoskopowej resekcji śluzówki z portem wodnym do podstrzykiwania, posiada kopulaste zakończenie. Nóż można stosować wysunięty (1,5 mm) lub schowany (0,1 mm) do oznaczania, hemostazy, rozwarstwiania, cięcia. Długość robocza narzędzia 2300 mm, kompatybilne z kanałem 2,8 mm. Średnica ostrza wynosi 0,4 mm, a kopulastego zakończenia 0,65 mm. Osłona na części dystalnej służy do izolacji prądu wysokiej częstotliwości. 1 szt. w opakowaniu.</t>
  </si>
  <si>
    <t>Pętle elektrochirurgiczna, kolonoskopowe jednorazowego użytku; do zabiegów polipektomi na zimno i z użyciem generatora elektrochirurgicznego; kształt heksagonalny; szerokość pętli 10 mm;15mm pętla wykonana z plecionego drutu o grubości 0,3 mm; zintegrowany uchwyt ze skalą pomiarową, długość narzędzia 2300mm, maksymalna średnica części wprowadzanej do endoskopu 2,6mm; minimalna średnica kanału roboczego 2,8 mm</t>
  </si>
  <si>
    <t>Kleszcze chwytające do cystoskopu giętkiego, minimalna średnica kanału roboczego 2,0mm, długość 700
mm, bransze typu ząb szczura do usuwania kamieni i innych ciał obcych; szerokość otwarcia 8,0mm.</t>
  </si>
  <si>
    <t xml:space="preserve">wkład 430 mm do graspera laparoskopowego typu Johan, jedna bransza ruchoma, dł bransz 24 mm </t>
  </si>
  <si>
    <t>Jednorazowe Trójstopniowe Poszerzadła Balonowe; do poszerzania przełyku/ odźwiernika/ jelit/ brodawki Vatera; załadowana prowadnica 0.035” z możliwością usunięcia; średnice balonu: Ø 6 – 7 – 8 mm, 8,5-9,5-10,5 mm, 11-12-13 mm, 13,5-14,5-15,5 mm , 16-17-18 mm ,18-19-20 mm; proksymalny znacznik radiologiczny, radiocieniująca końcówka dystalna oraz środkowy znacznik endoskopowy; balon o owalnym kształcie wykonany z nylonu o wysokiej przezierności; atraumatyczna końcówka;  długość balonu 55- 65mm; długość prowadnika 2400mm; min. średnica kanału roboczego 2,8mm; nie zawiera lateksu.</t>
  </si>
  <si>
    <t>Zawór woda/powietrze do endoskopów EUS-Endoskopy ultrasonograficzne</t>
  </si>
  <si>
    <t>Szczypce biopsyjne jednorazowego użytku, łyżeczki z okienkiem typu szczęki aligatora; łyżeczki uchylne do biopsji stycznych; osłonka bezpieczna dla kanałów biopsyjnych endoskopów;  długość narzędzia 1150mm, maksymalna średnica cześci wprowadzenej do endoskopu 1,9mm; minimalna średnica kanału roboczego 2,0mm; pakowane w sterylne pakiety szczypiec; sterylizowane metodą napromieniowania promieniami gamma.</t>
  </si>
  <si>
    <t>Szczypce biopsyjne jednorazowego użytku, łyżeczki owalne z okienkiem; łyżeczki uchylne do biopsji stycznych; osłonka bezpieczna dla kanałów biopsyjnych endoskopów; długość narzędzia 1150mm, maksymalna średnica cześci wprowadzenej do endoskopu 1,9mm; minimalna średnica kanału roboczego 2,0mm; pakowane w sterylne pakiety szczypiec; sterylizowane metodą napromieniowania promieniami gamma.</t>
  </si>
  <si>
    <t>Wkład 330 mm do nożyczek laparoskopowych typu Metzenbaum, dł bransz 19 mm</t>
  </si>
  <si>
    <t>Jednorazowa Igła Iniekcyjna ; średnica igły: 25G=0,5mm; długość igły: 5mm; ergonomiczny uchwyt z wyżłobieniami pozwala na obsługę jedną ręką; duża średnica wewnętrzna kanału igły pozwala na podawanie płynów o podwyższonej lepkości;  udoskonalona ostrość igły; skos igły środkowy; w zabiegach ESD; min średnica kanału roboczego: 2,8mm; długość robocza: 1650mm</t>
  </si>
  <si>
    <t>Jednorazowa Igła Iniekcyjna ; średnica igły: 25G; długość igły: 5mm; ergonomiczny uchwyt z wyżłobieniami pozwala na obsługę jedną ręką; duża średnica wewnętrzna kanału igły pozwala na podawanie płynów o podwyższonej lepkości; udoskonalona ostrość igły; skos igły środkowy; w zabiegach ESD; min średnica kanału roboczego: 2,8mm; długość robocza: 2300mm</t>
  </si>
  <si>
    <t>Filtry do insuflacji, 10 szt./op. - sterylny do posiadanego insuflatora UHI-4</t>
  </si>
  <si>
    <t>Butelka na wodę do użycia z CO2</t>
  </si>
  <si>
    <t>Element pracujący aktywny do resektoskopu monopolarnego, uchwyt z tworzywa dla palców prowadzących otwarty, zamknięty (obrotowy) dla kciuka, przyłącze kabla od dołu; przyciski odpinające elektrodę i optykę; łączenie z płaszczem poprzez szybkozłącze/kliknięcie.</t>
  </si>
  <si>
    <t>Włącznik nożny pojedynczy koagulacja, niebieski do posiadanego generatora ESG-400</t>
  </si>
  <si>
    <t>Pętle elektrochirurgiczne kolonoskopowe jednorazowego użytku; średnica pętli 10 mm;15mm,25mm, pętla wykonana z plecionego drutu o grubości 0,47 mm; Zintegrowany uchwyt ze skalą pomiarową, długość narzędzia 2300 mm, maksymalna średnica części wprowadzanej do endoskopu 2,6mm; minimalna średnica kanału roboczego 2,8 mm</t>
  </si>
  <si>
    <t>Światłowód dla endoskopów/optyk o średnicy mniejszej lub równej 4,1 mm, średnica wiązki 2,8 mm; średnica zewnętrzna 6,8 mm, dł. 3 m.</t>
  </si>
  <si>
    <t>Narzędzie do zabiegów laparoskopowych, ultradzwiekowe, umozliwiajace jednoczesne ciecie i zamykanie naczyn krwionosnych do 5 mm włacznie. Wyposazone w 2 przyciski aktywujace: MAX oraz VAR. Dł. robocza 35 cm, sr. trzonu 5 mm. Zakrzywione, precyzyjne bransze o dł. 16 mm. Uchwyt narzedzia pistoletowy, z manipulatorem przednim. Uchwyt na palce prowadzace zamkniety. Trzon obrotowy 360 st.</t>
  </si>
  <si>
    <t>Wkład 330 mm do graspera laparoskopowego atraumatycznego, obie bransze ruchome, dł bransz 16 mm</t>
  </si>
  <si>
    <t>Wkład do narzędzia 5 mm, szczypce preparacyjne typu Maryland,
długość bransz: 21 mm, dł wkładu 330</t>
  </si>
  <si>
    <t xml:space="preserve">Igła aspiracyjna, jednorazowa TBNA do wszystkich odcinków tchawicy i oskrzeli, długość robocza 1150 mm, minimalna średnica kanału roboczego 2,0mm, szerkość igły 21G, długość ostrza 15 mm, </t>
  </si>
  <si>
    <t>Jednorazowe narzędzie służące do zapobiegania lub opanowania krwawienia po usunięciu uszypułowionych polipów; narzędzie składa się z wstępnie zmontowanych uchwytu, osłonki, rurki osłonowej i odłączalnej pętli nylonowej; długość narzędzia 2300mm; średnica pętli 30mm; maksymalna średnica części wprowadzanej do endoskopu 2,6mm; minimalna średnica kanału roboczego endoskopu 2,8mm</t>
  </si>
  <si>
    <t>wkład 330 do bipolarnych kleszczyków chwytających typu Manhes, dł bransz 14 mm</t>
  </si>
  <si>
    <t>Szczypce chwytające do cystoskopii, średnica 7 Fr, dł. 330 mm, giętkie, wielorazowe</t>
  </si>
  <si>
    <t>Wkład 330 mm do preparatora obrotowego, końcówka robocza typu Maryland, dł bransz 17 mm</t>
  </si>
  <si>
    <t>wkład 330 mm do graspera laparoskopowego typu Johan, jedna bransza ruchoma, dł bransz 24 mm</t>
  </si>
  <si>
    <t>Wkład 330 mm do graspera laparoskopowego typu Babcock, dł bransz 31 mm</t>
  </si>
  <si>
    <t>Wkład 330 mm do graspera laparoskopowego typu Johan, obie bransze ruchome, dł bransz 24 mm</t>
  </si>
  <si>
    <t>Wkład 330 mm do preparatora obrotowego, końcówka robocza zakrzywiona o kąt 90 st, dł bransz 18 mm</t>
  </si>
  <si>
    <t>Wkład, nożyczki typu Metzenbaum, długość 430 mm, długość bransz: 19 mm</t>
  </si>
  <si>
    <t>wkład 330 mm do graspera laparoskopowego typo Clinching, obie bransze ruchome, dł bransz 26 mm</t>
  </si>
  <si>
    <t xml:space="preserve">Wkład 430 mm do preparatora obrotowego typu Maryland, dł bransz 17 mm </t>
  </si>
  <si>
    <t>Jednorazowa sonda argonowa do koagulacji; wypływ czołowy; średnica sondy 2.3mm, dł. robocza 2200 mm; kompatybilna z APU-300;</t>
  </si>
  <si>
    <t>Zamienny wkład, wężyki do rączki ssanie płukanie, kanał ssący śr 8 mm</t>
  </si>
  <si>
    <t>Zawór ssania EUS-endoskopy ultrasonograficzne</t>
  </si>
  <si>
    <t>Kabel bipolarny do narzędzi laparoskopowych, długość 3 - 4 metry, współpracujący z posiadanymi diatermiami ERBE oraz VALLEYLAB</t>
  </si>
  <si>
    <t>Osłona dostępu moczowodowego 11/13 x 38 - 5 szt./op. - sterylny</t>
  </si>
  <si>
    <t>Szczypce/kleszczyki biopsyjne do cystoskopu flex (wielorazowego użytku), łyżeczki biopsyjne typu standardowe Owalne z
Okienkiem - 1 szt, długość narzędzia 105 cm, minimalna średnica kanału roboczego 2,0 mm</t>
  </si>
  <si>
    <t>Elektroda hakowa monopolarna typu L dł 330 śr 5mm</t>
  </si>
  <si>
    <t xml:space="preserve">Jednorazowa szczoteczka jednostronna do czyszczenia kanałów endoskopów; długość robocza 1650mm; średnica włosia 2,4mm; długość włosia 5mm; produkt niesterylny; pasuje do kanałów endoskopów o średnicach 1,0mm-1,5mm </t>
  </si>
  <si>
    <t>Koszyczek nitinolowy 1,8 Fr - 4 drutowy (dwudrutowa spleciona konstrukcja każdego drutu), bezkońcówkowy, z zakończeniem dyskowym, zwiększona giętkość końcówki dystalnej w celu mniejszej utraty zgięcia endoskopu, rozmiar okna 11 mm, możliwość rotacji koszyka jedną ręką za pomocą pokrętła zintegrowanego z rękojeścią, jednorazowego użytku, sterylny</t>
  </si>
  <si>
    <t>Kleszczyki chwytające typu mysie ząbki, rozmiar 5 Fr, dł. 600 mm, półsztywne</t>
  </si>
  <si>
    <t>Kleszczyki biopsyjne, z branszami w kształcie łyżeczek do teleskopu 30°</t>
  </si>
  <si>
    <t>Klipsy jednorazowe , długość ramion klipsa 6,0mm,7,5 mm,9,0mm kąt rozwarnia ramion 90-135 stopni; możliwość warunkowego stosowania rezonansu magnetycznego (MRI)</t>
  </si>
  <si>
    <t>Rurka ssąco-płucząca do montowania w rękojeści, średnica 5mm  długośc 360 mm z otworami na końcówce rurki</t>
  </si>
  <si>
    <t>Narzędzie do zabiegów bariatrycznych, ultradzwiekowe, umozliwiajace jednoczesne ciecie i zamykanie naczyn krwionosnych do 5 mm włacznie. Wyposazone w 2 przyciski aktywujace: MAX oraz VAR. Dł. robocza 45 cm, sr.
trzonu 5 mm. Zakrzywione, precyzyjne bransze o dł. 16 mm. Uchwyt narzedzia pistoletowy, z manipulatorem przednim. Uchwyt na palce prowadzace zamkniety. Trzon obrotowy 360 st. Narzedzie sterylne, jednorazowego uzytku</t>
  </si>
  <si>
    <t>Tuba z balonem</t>
  </si>
  <si>
    <t>Kleszczyki chwytające typu aligator, rozmiar 5 Fr, dł. 600 mm, półsztywne</t>
  </si>
  <si>
    <t>Jednorazowa szczoteczka jednostronna do czyszczenia kanałów endoskopów; długość robocza 950 mm; średnica włosia 2,4 mm; długość włosia 5 mm; produkt niesterylny; pasuje do kanałów endoskopów o średnicach 1,0 mm -1,5 mm</t>
  </si>
  <si>
    <t>Osłonka dystalna do wideo-duodenoskopu</t>
  </si>
  <si>
    <t>Kleszczyki biopsyjne typu łyżeczkowego, rozmiar 5 Fr, dł.600 mm, półsztywne</t>
  </si>
  <si>
    <t>Jednorazowa sonda argonowa do koagulacji; wypływ boczny; średnica sondy 2.3mm, dł. robocza 2200 mm; kompatybilna z APU-300</t>
  </si>
  <si>
    <t xml:space="preserve">Jednorazowa sonda argonowa do koagulacji; wypływ czołowy; średnica sondy 2.3mm, dł. robocza 3000 mm; kompatybilna z APU-300; </t>
  </si>
  <si>
    <t>Kleszczyki chwytające, typu aligator, średnica 3,25 mm, dł 400 .mm do PCNL</t>
  </si>
  <si>
    <t>Kleszczyki chwytające, gładkie z prześwitem, średnica 3,25 mm, dł 400 .mm do PCNL</t>
  </si>
  <si>
    <t>Filtr do posiadanego przez Zamawiającego ssaka typu MH-481</t>
  </si>
  <si>
    <t>Element pracujący aktywny do resektoskopu bipolarnego TURis/TCRis, uchwyt dla palców prowadzących otwarty, zamknięty(obrotowy) dla kciuka, przyłącze kabla od dołu i od góry</t>
  </si>
  <si>
    <t xml:space="preserve">Dren jednorazowy do pompy ssącej typu KV-5 2m </t>
  </si>
  <si>
    <t>Cewnik z ruchomą końcówką do dróg żółciowych i trzustkowych (jednorazowego użytku). Średnica końcówki: 4,5 Fr, do prowadnicy 0,035”- 1 szt. Długość narzędzia 195 cm, minimalna średnica kanału roboczego: 3,2 mm.</t>
  </si>
  <si>
    <t>Osłona dostępu moczowodowego 11/13 x 46, sterylny 5 szt./op.</t>
  </si>
  <si>
    <t>Optyka laparoskopowa IR śr. 10mm, 0°</t>
  </si>
  <si>
    <t>Kleszczyki chwytające, drobne ząbki, średnica 3,25 mm, dł 400 .mm do PCNL</t>
  </si>
  <si>
    <t>Jednorazowy balon do poszerzania achalazji; średnica balonu 30mm-40mm, długość balonu 100mm; długość robocza narzędzia 1000mm, minimalna średnica kanału roboczego 2,8mm; maksymalne ciśnienie 1,3 ATM;  na końcu dystalnym narzędzia znajduje się zwężana, giętka końcówka o długości 2cm ułatwiająca przejście przez zwężenie; kompatybilna prowadnica minimum 0,035''</t>
  </si>
  <si>
    <t>Dren do wody do kanału roboczego, sterylny i przeznaczony do użycia u jednego pacjenta</t>
  </si>
  <si>
    <t>Kleszczyki biopsyjne, rozmiar 3 Fr, giętkie, dł. 60 cm, wielorazowe</t>
  </si>
  <si>
    <t>Drut prowadzący UltraTrack o budowie hybrydowej
- rdzeń nitinolowy
- końcówka dystalna giętka, prosta
- część dystalna nitinolowa, hydrofilowa o długości 5 cm
- dalsza część w oplocie stalowym, powleczona PTFE i usztywniona dla łatwiejszego manewrowania
- koniec proksymalny powleczony PTFE i giętki dla bezpiecznej aplikacji endoskopu (zgodność z techniką back loading)
- introduktor sterowany kciukiem oraz klasyczny
- rozmiar 0.035''
- długość 150 cm
- sterylny
- 5 szt./op.</t>
  </si>
  <si>
    <t>Kleszczyki chwytające typu ząb szczura, rozmiar 3 Fr, gętkie, dł. 115 cm, wielorazowe</t>
  </si>
  <si>
    <t>Kleszczyki chwytające typu ząb szczura, rozmiar 3 Fr, giętkie, dł. 60 cm, wielorazowe</t>
  </si>
  <si>
    <t xml:space="preserve">Przyłącza do podłączenia endoskopów GI w myjni ETD </t>
  </si>
  <si>
    <t>Wkład do imadła laparoskopowego, szczęki wygięte w prawo</t>
  </si>
  <si>
    <t>Pętla elektrochirurgiczna monofilamentna do polipektomii; średnica pętli 10mm;15mm,25mm, średnica drutu 0,3mm; średnica cześci wprowadzanej do endoskopu 2,3mm; minimalna średnica kanału roboczego 2,8mm; długość narzędzia 2300mm; dostarczane w sterylnych pakietach</t>
  </si>
  <si>
    <t>Dren do insuflacji - wielorazowy do posiadanego insuflartora UHI-4</t>
  </si>
  <si>
    <t>Nożyczki, rozm. 5 Fr., półgiętkie; jedna bransza ruchoma, z automatycznym zamknięciem dla bezpiecznego wprowadzania do kanału roboczego; przyłącze typu Luer do mycia instrumentu.</t>
  </si>
  <si>
    <t>Kleszczyki biopsyjne, 5 Fr., półgiętkie</t>
  </si>
  <si>
    <t>Szczypce biopsyjne do cystoskopii, średnica 7 Fr, dł. 330 mm, giętkie, wielorazowe</t>
  </si>
  <si>
    <t>Ładowany aplikator klipsów do wielokrotnego klipsowania u jednego pacjenta; jednorazowe narzędzie z funkcją rotacji do zakładania klipsów na krwawiące naczynia i szypuły polipów; cięgno do osadzania klipsa zakończone stożkiem, współpracuje ze sterylnymi klipsami w kartridżach; maksymalna średnica części wprowadzanej 2,75mm, dł. narzędzia 2300mm, minimalna średnica kanału roboczego 2,8 mm</t>
  </si>
  <si>
    <t xml:space="preserve">Komplet uszczelek wewnętrznych, zawór klapkowy, do trokarów o średnicy 11 mm </t>
  </si>
  <si>
    <t>Jednorazowe szczypce biopsyjne; łyżeczki z okienkiem, wydłużone, do głębszych biopsji; śr. kanału roboczego 1,7 mm; długość robocza narzędzia 1150mm</t>
  </si>
  <si>
    <t xml:space="preserve">Przyłącza - Do podłączenia bronchoskopów w myjni ETD </t>
  </si>
  <si>
    <t>Hemostatyczne szczypce elektrochirurgiczne jednorazowego użytku; posiadają funkcję rotacji; przystosowane do tamowania krwawień podczas rutynowych oraz zaawansowanych zabiegów endoskopowych w dolnym odcinku przewodu pokarmowego; długość narzędzia 2300 mm; maksymalna szerokość otwarcia łyżeczek 4mm; maksymalna średnica części wprowadzanej do endoskopu 3,1mm; minimalna średnica kanału roboczego 3,2 mm; dostarczane w sterylnym pakiecie</t>
  </si>
  <si>
    <t>Hemostatyczne szczypce elektrochirurgiczne jednorazowego użytku; posiadają funkcję rotacji; przystosowane do tamowania krwawień podczas rutynowych oraz zaawansowanych zabiegów endoskopowych w obrębie żołądka; długość narzędzia 1650 mm; maksymalna szerokość otwarcia łyżeczek 6,5mm; maksymalna średnica części wprowadzanej do endoskopu 2,75mm; minimalna średnica kanału roboczego 2,8 mm; dostarczane w sterylnym pakiecie, 1 sztuka w opakowaniu</t>
  </si>
  <si>
    <t>Płaszcz, rozm. 5.5 mm, kanał roboczy 5 Fr., z ciągłym przepływem; kraniki bezobsługowe, nierozbieralne; łączenie z optyką poprzez zatrzask "kliknięcie".</t>
  </si>
  <si>
    <t>Kleszczyki chwytające, 3 Fr, długość 60 cm, do kawałków kamieni, giętki</t>
  </si>
  <si>
    <t>Nóż typu lancet do uretrotomu optycznego, współpracujący z optyką o kącie patrzenia 12 st.</t>
  </si>
  <si>
    <t>Kabel monopolarny do narzędzi laparoskopowych, długość 3, 5 m, kompatybilny z posiadanymi przez Zamawiającego diatermiami Erbe oraz Valleylab</t>
  </si>
  <si>
    <t>Balon do poszerzania dróg żółciowych, wysokociśnieniowy, jednorazowego użytku, minimalna średnica kanału roboczego 2,8 mm; długość narzędzia 180 cm; średnica zewnętrzna balonu 4-8mm, długość balonu 20-40 mm; do prowadnicy 0,035 mm</t>
  </si>
  <si>
    <t>Płaszcz zewnętrzny resektoskopu 27 Fr., 2 nierozbieralne zawory, obrotowy</t>
  </si>
  <si>
    <t>Jednorazowy cewnik  do kontrastowania dróg żółciowych i trzustkowych; końcówka dalsza narzędzia zakończona kulką; średnica końcówki 6Fr; końcówka narzędzia widoczna w promieniach RTG; maksymalna średnica części wprowadzanej do endoskopu 2mm; minimalna średnica kanału roboczego 2,8mm; maksymalna średnica prowadnicy 0,035''; długość narzędzia 1950mm; posiada haczyk C umożliwiający zaczepienie narzędzia na uchwycie endoskopu; narzędzie dostarczane jest z wprowadzonym mandrynem zapewniającym odpowiednią stabilność narzędzia; narzędzie dostarczane w sterylnym pakiecie</t>
  </si>
  <si>
    <t>Rączka do ssania/płukania bez wymiennych wkładów</t>
  </si>
  <si>
    <t>Jednorazowe Trójstopniowe Poszerzadła Balonowe ze Zintegrowanym Prowadnikiem Stabilizującym; do poszerzania przełyku; średnice balonu: Ø 6 – 7 – 8 mm; 8,5-9,5-10,5 mm, 11-12-13 mm, 13,5-14,5-15,5 mm , 16-17-18 mm, 18-19-20 mm, proksymalny znacznik radiologiczny, radiocieniująca końcówka dystalna oraz środkowy znacznik endoskopowy; balon o owalnym kształcie wykonany z nylonu o wysokiej przezierności; atraumatyczna końcówka;  długość balonu 80-90mm; długość prowadnika 1900mm; min. średnica kanału roboczego 2,8mm; nie zawiera lateksu.</t>
  </si>
  <si>
    <t xml:space="preserve">Kontener do sterylizacji maks. 2 optyk </t>
  </si>
  <si>
    <t>Płaszcz zewnętrzny, 8.5 mm, dł. 194mm; ze stałym przepływem - 2 zawory z kurkami nierozbieralnymi, obrotowy; łączenie z płaszczem wewnętrznym za pomocą kliknięcia/zatrzasku</t>
  </si>
  <si>
    <t>Płaszcz wewnętrzny resektoskopu, z obturatorem. do płaszcza zewnętrznego 8.5 mm; łączenie z płaszczem zewn. i elementem rob. poprzez zatrzask/klik</t>
  </si>
  <si>
    <t>Pojemnik do sterylizacji, do urologii (resektoskop, cystoskop, uretrotom) o wymiarach 478 x 68 x 224 mm. Pojemnik może być jednocześnie wkładem do kontenera</t>
  </si>
  <si>
    <t>Zapasowy wkład do pojemnika do sterylizacji narzędzi na 5 wkładów/trzonków od dł 330 mm, wymiary 480 x 47 x 224 mm</t>
  </si>
  <si>
    <t>Kabel bipolarny do TURiS/TCRiS, wielorazowy, współpracujący z diatermią ESG-400. Długość 4m.</t>
  </si>
  <si>
    <t>Elektroda resekcyjna bipolarna TURis/TCRis,średnia  pętla  do optyki 30°, sterylna, jednorazowego użytku, 12 szt.</t>
  </si>
  <si>
    <t>Optyka ultra HD, rozm.10, kąt patrzenia 0°</t>
  </si>
  <si>
    <t>tubus do narzędzia laparoskopowego, śr 5mm, dł 430 mm</t>
  </si>
  <si>
    <t>Balony do aparatu EUS sterylny</t>
  </si>
  <si>
    <t>Butelka na wodę-gastro- kolo- duodenoskopy</t>
  </si>
  <si>
    <t>Kleszczyki chwytające typu aligator, rozmiar 5 Fr, długość 600 mm, półsztywne</t>
  </si>
  <si>
    <t>Wkład pracujący, typu Albarran, jednodrogowy</t>
  </si>
  <si>
    <t>Szczoteczka cytologiczna do pobierania próbek z przewodu trzustkowego i przewodów żółciowych; długość narzędzia 1900mm, długość szczoteczki 10mm, średnica szczoteczki 3mm;  minimalna średnica kanału roboczego 3,2mm; posiada 2 znaczniki radiologiczne na obu końcach szczoteczki; posiada port iniekcyjny; kompatybilna z prowadnicą 0,89mm (0,035''), na końcówce dystalnej znajduje się specjalne oczko, które umożliwia wprowadzanie szczoteczki po prowadnicy na całej jej długości.</t>
  </si>
  <si>
    <t>Płaszcz wewnętrzny 24 Fr do płaszcza zewnętrznego 27 Fr lub do resektoskopu 24 Fr, z obturatorem</t>
  </si>
  <si>
    <t>Elektroda do resekcji TURis/TCRis, 45° igłowa, do płaszcza 24 Fr., do optyk 12° i 30° , sterylna, jednorazowego użytku</t>
  </si>
  <si>
    <t>Tubus do narzędzia laparoskopowego, śr 10 mm dł 330 mm</t>
  </si>
  <si>
    <t xml:space="preserve">Rurka do standardowej prędkości przepływu CO2 </t>
  </si>
  <si>
    <t>Bipolarna elektroda do koagulacji, średnica 1,8 mm, końcówka trójgraniasta długość płaszcza/długość elektrody:100mm/20mm</t>
  </si>
  <si>
    <t>Bipolarna elektroda do koagulacji, średnica 1,8 mm, końcówk100mm/30mma trójgraniasta długość płaszcza/długość elektrody:</t>
  </si>
  <si>
    <t>Optyka laparoskopowa, średnica 10 mm, kąt patrzenia 0 st., HD, system quick lock,  autoklawowalna, w zestawie kontener do sterylizacji</t>
  </si>
  <si>
    <t>Kleszczyki chwytające, 3 Fr, długość 60 cm, do kawałków kamieni, giętkie</t>
  </si>
  <si>
    <t>Kleszczyki chwytające 3-drutowe, rozmiar 5 Fr, długość 570 mm, półsztywne</t>
  </si>
  <si>
    <t xml:space="preserve">Rurka do niskiej prędkości przepływu CO2 </t>
  </si>
  <si>
    <t>Obturator optyczny do płaszcza wewnętrznego 24 Fr</t>
  </si>
  <si>
    <t>Cewnik balonowy jednorazowego użytku; długość robocza 1050mm; maksymalna średnica sondy narzędzia 1,95mm; średnica po napełnieniu 11mm, maksymalna objętość powietrza 2,1ml; maksymalna objętość roztworu soli fizjologicznej 0,4ml, minimalna średnica kanału roboczego 2,0mm; 1 sztuka w opakowaniu</t>
  </si>
  <si>
    <t xml:space="preserve">Cewnik balonowy jednorazowego użytku; długość robocza 1050mm; maksymalna średnica sondy narzędzia 2,55mm; średnica po napełnieniu 13mm, maksymalna objętość powietrza 2,3ml, minimalna średnica kanału roboczego 2,8mm; 1 sztuka w opakowaniu
</t>
  </si>
  <si>
    <t>Igła typu veresa, do insuflacji dł 120 mm</t>
  </si>
  <si>
    <t>Zatyczka usczelniająca do posiadanego przez Zamawiającego aparatu EBUS</t>
  </si>
  <si>
    <t>Rurka ssąco-płucząca o średnicy 5mm, długość robocza 360 mm, igłowa, do aspiracji, autoklawowalna</t>
  </si>
  <si>
    <t>wkład 330 mm do szczypiec typu falistego, atraumatyczne bransze dł 30 mm</t>
  </si>
  <si>
    <t>wkład 330mm do szczypiec chwytających typu Claw bransze 28 mm</t>
  </si>
  <si>
    <t>Hemostatyczne szczypce elektrochirurgiczne jednorazowego użytku; posiadają funkcję rotacji; przystosowane do tamowania krwawień podczas rutynowych oraz zaawansowanych zabiegów endoskopowych w górnym odcinku przewodu pokarmowego; długość narzędzia 1650 mm; maksymalna szerokość otwarcia łyżeczek 5mm; maksymalna średnica części wprowadzanej do endoskopu 2,75mm; minimalna średnica kanału roboczego 2,8 mm; dostarczane w sterylnym pakiecie, 1 sztuka w opakowaniu</t>
  </si>
  <si>
    <t>wkład 330 mm do szczypiec bipsyjnych z igłą dł bransz 14 mm</t>
  </si>
  <si>
    <t>wkład 330 mm do graspera laparoskopowego typu DeBakey dł branasz 35 mm</t>
  </si>
  <si>
    <t>Bipolarna elektroda do koagulacji, średnica 1,8 mm, końcówka trójgraniasta długość płaszcza/długość elektrody:150mm/40mm</t>
  </si>
  <si>
    <t>Pokrywa do samodzielnych wkładów kontenera</t>
  </si>
  <si>
    <t>Zestaw rozszerzający EUS ETD</t>
  </si>
  <si>
    <t>Bipolarna elektroda do koagulacji, średnica 1,8 mm, końcówka trójgraniasta długość płaszcza/długość elektrody:200mm/30mm</t>
  </si>
  <si>
    <t>Jednorazowa szczoteczka cytologiczna; metalowa końcówka zapewniająca widoczność na obrazie fluoroskopowym; długość szczotki 10mm; średnica szczotki 2mm; długość robocza 1150mm; śr. kanału roboczego 1,7mm</t>
  </si>
  <si>
    <t>Nóż igłowy jednorazowego użytku; posiada 3 oddzielne kanały: na prowadnicę, cięciwę i do iniekcji środka kontrastującego; posiada zintegrowany uchwyt; końcówka dystalna posiada dwukolorowy system znaczników ułatwiających ustawienie noża i ocenę odległości w obrazie endoskopowym; końcówka dystalna narzędzia posiada znacznik widoczny w promieniach RTG; posiada zaczep umożliwiający mocowanie do rękojeści endoskopu; długość narzędzia 2400mm; średnica końcówki dystalnej 1,6mm (5Fr); średnica ostrza 0,2mm; długość ostrza 5mm; maksymalna średnica części wprowadzanej do endoskopu 2,5mm; kompatybilny z minimalnym kanałem roboczym endoskopu 2,8mm; maksymalna średnica współpracującej prowadnicy 0,035'' (0,89mm).</t>
  </si>
  <si>
    <t>Kontener do sterylizacji maks. 2 optyk, o wymiarach 446x49x88 mm, uchwyty silikonowe podtrzymujące optykę, przeźroczysta pokrywa</t>
  </si>
  <si>
    <t>Jednorazowa Igła Iniekcyjna ; średnica igły: 25G; długość igły: 1,8mm; ergonomiczny uchwyt z wyżłobieniami pozwala na obsługę jedną ręką; duża średnica wewnętrzna kanału igły pozwala na podawanie płynów o podwyższonej lepkości;  udoskonalona ostrość igły; skos igły środkowy; w zabiegach ESD; min średnica kanału roboczego: 2,8mm; długość robocza: 2300mm</t>
  </si>
  <si>
    <t>Bipolarna elektroda do koagulacji, średnica 1,8 mm, końcówka trójgraniasta długość płaszcza/długość elektrody:150mm/20mm</t>
  </si>
  <si>
    <t>Włącznik nożny dwuprzyciskowy do generatora ShockPulse SE, wodoodporność IPX6 (bez wtyczki) lub równoważna, długość przewodu 3 m.</t>
  </si>
  <si>
    <t>Elektroda resekcyjna HF, rolka, duża, 24-28 Fr., do optyki 12° i 30°, sterylne, jednorazowego użytku, 12 sztuk</t>
  </si>
  <si>
    <t>Kosz do sterylizacji wideolaparoskopów EndoEYE SD i HD</t>
  </si>
  <si>
    <t>Rurka ssąco-płucząca do montowania w rękojeści, średnica 5mm  długośc 360 mm z możliwością koagulacji monopolarnej.</t>
  </si>
  <si>
    <t>Jednorazowy, gotowy do użycia zestaw do diagnostyki peryferyjnych segmentów oskrzeli, składający się z osłonki prowadzącej  i szczypiec biopsyjnych owalnych z okienkiem;  zestaw zawiera stopery ; kompatybilny z mini sondą , min. średnica kanału roboczego 2,8mm.</t>
  </si>
  <si>
    <t>Jednorazowy, gotowy do użycia zestaw do diagnostyki peryferyjnych segmentów oskrzeli, składający się z osłonki prowadzącej, szczypiec biopsyjnych owalnych z okienkiem oraz szczoteczki cytologicznej o średnicy 2,0 mm i długości 10 mm; minimalna średnica kanału roboczego 2,0 mm; zestaw zawiera stopery; kompatybilny z mini sondą; min. średnica kanału roboczego 2,8 mm. Minimalna średnica kanału roboczego to 2,8mm</t>
  </si>
  <si>
    <t xml:space="preserve">Przyłącze doprowadzenia wody-czyszczenie </t>
  </si>
  <si>
    <t>Zakrywka wodooporna</t>
  </si>
  <si>
    <t>Obturator, optyczny</t>
  </si>
  <si>
    <t> Żel poślizgowy wykorzystywany w endoskopii, 12 tubek w opakowaniu, 1 tubka 200ml</t>
  </si>
  <si>
    <t>Nóż elektrochirurgiczny z trójkątnym ostrzem, do endoskopowego usuwania warstw podśluzówkowych w zabiegach POEM; posiada kanał wodny do podawania soli fizjologicznej do warstw podśluzowych bezpośrednio po cięciu; zaokrąglona część dystalna osłony ułatwia manewrowanie także stycznie do zmiany; kształt końcówki umożliwia cięcie w dowolnym kierunku, bez konieczności rotacji narzędzia; długość narzędzia 1650 mm; minimalna średnica kanału roboczego 2,8mm; długość noża 4,5 mm; długość końcówki trójkątnej 0,4 mm; 1 sz. w opakowaniu</t>
  </si>
  <si>
    <t xml:space="preserve">Komplet uszczelek zewnętrznych typu kapturek do trokarów o średnicy 11 mm </t>
  </si>
  <si>
    <t>Jednorazowy koszyk do usuwania złogów, małych kamieni i ciał obcych w obrębie przewodów żółciowych podczas zabiegów wykonywanych enteroskopem; typ 8-drutowy; maksymalna średnica części wprowadzanej do kanału roboczego endoskopu 2,4mm; minimalna średnica kanału roboczego  endoskopu 2,8mm; szerokość rozłożonego koszyka 20mm; długość robocza narzędzia 2700mm; zaokrąglona końcówka dystalna uławia wejście do przewodów żółciowych; narzędzie z funkcją rotacji; posiada port iniekcyjny; posiada zaczep umożliwiający mocowanie do rękojeści endoskopu.</t>
  </si>
  <si>
    <t>Jednorazowe nasadki na końcówkę endoskopu miękkie, proste z otworkiem bocznym; średnica zewnetrzna 11,4mm-15,7mm,odległość od końcówki dystalnej endoskopu 4mm. Zamawiający dopuszcza zaoferowanie jednorazowych nasadek z otworem bocznym o średnicy maksymalnej w zakresie 11,35mm-15,7mm</t>
  </si>
  <si>
    <t>Bipolarna elektroda do koagulacji, średnica 1,8 mm, końcówka trójgraniasta długość płaszcza/długość elektrody:150mm/30mm</t>
  </si>
  <si>
    <t>Elektroda resekcyjna monopolarna, pętla do płaszcza wewnętrznego 24 Fr, do optyki 30°, średnica elektrody 0,35 mm, jednorazowego użytku, sterylna, 12 szt./op</t>
  </si>
  <si>
    <t>Pętle elektrochirurgiczne jednorazowego użytku, kształt półksiężycowaty; średnica pętli 25 mm; pętla wykonana z plecionego drutu o grubości 0,3 mm; zintegrowany uchwyt ze skalą pomiarową, długość narzędzia 2300mm; minimalna średnica kanału roboczego 2,0 mm.</t>
  </si>
  <si>
    <t xml:space="preserve">Komplet uszczelek wewnętrznych do trokarów o średnicy 13 mm </t>
  </si>
  <si>
    <t>Nóż półokrągły do uretrotomu optycznego, współpracujący z optyką o kącie patrzenia 12 st.</t>
  </si>
  <si>
    <t>Elektroda resekcyjna monopolarna, pętla do płaszcza wewnętrznego 24 Fr, do optyki 12°, średnica elektrody 0,35 mm, jednorazowego użytku, sterylna, 12 szt./op</t>
  </si>
  <si>
    <t>Kabel HF, do diatermi, monopolarny do narzędzi, wtyk 8 mm,</t>
  </si>
  <si>
    <t>Wkład do narzędzia 10 mm, szczypce chwytające, typu Claw,
długość bransz: 45 mm, dł wkładu 330 mm</t>
  </si>
  <si>
    <t>Komplet uszczelek zewnętrznych do trokarów o średnicy 5.5 mm</t>
  </si>
  <si>
    <t>Jednorazowy cewnik  do kontrastowania dróg żółciowych i trzustkowych do stosowania z użyciem enteroskopu, do zabiegów na drogach żółciowych u pacjentów o zmienionej anatomii; końcówka dalsza narzędzia zwężana; średnica końcówki 4Fr; końcówka narzędzia widoczna w promieniach RTG; maksymalna średnica części wprowadzanej do endoskopu 2,1mm; minimalna średnica kanału roboczego 2,2mm; maksymalna średnica prowadnicy 0,035''; długość narzędzia 2700mm; posiada haczyk  umożliwiający zaczepienie narzędzia na uchwycie endoskopu.</t>
  </si>
  <si>
    <t>Nasadka dystalna, jednorazowa, szeroka, miękka skośna z rowkiem , średnica zewnętrzna 18,1mm.</t>
  </si>
  <si>
    <t>Trójkanałowy papilotom jednorazowego użytku do zabiegów wykonywanych enteroskopem; posiada 3 oddzielne kanały: na prowadnicę, cięciwę i do iniekcji środka kontrastującego; część cięciwy pokryta izolacyjną warstwą ochronną zapobiegającą poparzeniom termicznym tkanki niebędącej celem papilotomii; posiada zintegrowany uchwyt; końcówka dystalna posiada dwukolorowy system znaczników ułatwiających ustawienie noża i ocenę odległości w obrazie endoskopowym; końcówka dystalna narzędzia posiada znacznik widoczny w promieniach RTG; długość narzędzia 2400mm; długość noska 7mm; długość cięciwy 20mm; średnica końcówki narzędzia 1,5mm (4,5Fr); maksymalna średnica części wprowadzanej do endoskopu 2,5mm; kompatybilny z minimalnym kanałem roboczym endoskopu 2,8mm; maksymalna średnica współpracującej prowadnicy 0,035'' (0,89mm).</t>
  </si>
  <si>
    <t>Cewnik typu spray jednorazowego użytku do barwienia śluzówki, długość narzędzia 2400mm, maksymalna średnica części wprowadzanej do kanału roboczego endoskopu 2,45mm, minimalna średnica kanału roboczego 2,8mm; zawiera mandryn zapobiegający skręcaniu i zagięciu</t>
  </si>
  <si>
    <t>Wkład do narzędzia 10mm, szczypce chwytające, faliste, atraumatyczne, długość bransz: 42 mm,dł wkładu 330 mm,</t>
  </si>
  <si>
    <t xml:space="preserve">Rurka do spłukiwania </t>
  </si>
  <si>
    <t>Zapasowy nóż do posaidanego przez Zamawiającego uretrotomu Otis</t>
  </si>
  <si>
    <t>Jednorazowa pułapka na polipy, 1 komorowa; montowana między endoskopem a ssakiem endoskopowym</t>
  </si>
  <si>
    <t>rurka ssąco płucząca kompatybilna z pozycją wyżej</t>
  </si>
  <si>
    <t>Szczoteczki cytologiczne jednorazowego użytku; maksymalna średnica cześci wprowadzanej 1,6mm; długość robocza 2500mm; długość szczoteczki 5mm, średnica szczoteczki 1mm; minimalna średnica kanału roboczego 1,7mm</t>
  </si>
  <si>
    <t>kabel płytki pacjenta do posiadanego generatora ESG-400</t>
  </si>
  <si>
    <t>Szczoteczki cytologiczne jednorazowego użytku bronchoskopowe; maksymalna średnica części roboczej 1,8mm; długość robocza 1150mm; długość szczoteczki 10mm; średnica szczoteczki 2,0mm; minimalna średnica kanału roboczego 2,0mm;</t>
  </si>
  <si>
    <t>Jednorazowy balon trójkanałowy do usuwania złogów z dróg żółciowych; balon można napompować do 15,0mm; narzędzie ma możliwość podania kontrastu powyżej balonu; na końcu dystalnym i proksymalnym balonu znajduje się po 1 znaczniku widocznym w promieniach RTG; narzędzie posiada zwężaną końcówkę ułatwiającą przejście przez zwężenia; maksymalna średnica części wprowadzanej do kanału roboczego endoskopu 2,7mm; zewnętrzna średnica dystalnej części cewnika 1,85mm (5,5Fr); zewnętrzna średnica proksymalnej cześci cewnika 2,45mm (7Fr); długość narzędzia 2400mm; kompatybilna prowadnica 0,035'' lub mniejsza; minimalna średnica kanału roboczego 2,8mm; w zestawie 3 odpowiednio skalibrowane strzykawki do napełniania balonu do wybranej średnicy.</t>
  </si>
  <si>
    <t xml:space="preserve">Komplet uszczelek wewnętrznych do trokarów o średnicy 5.5 mm </t>
  </si>
  <si>
    <t xml:space="preserve">Wkład do narzędzia 5mm, szczypce preparacyjne typu Maryland, krótkie, długość bransz: 17 mm, dł wkładu 430 </t>
  </si>
  <si>
    <t>Jednorazowe narzędzie do napełniania poszerzadeł balonowych ; nie zawiera latexu; obj. 60 cc, max ciśnienie 15 atm; sterylizowane EtO; 1 szt. w opakowaniu.</t>
  </si>
  <si>
    <t>Elektroda resekcyjna HF, igłowa pod kątem 45°, do optyki 12°i 30 , sterylne, jednorazowego użytku, 12 sztuk</t>
  </si>
  <si>
    <t>Przewód płytki pacjenta długość 4,5mn. długość przewodu to 4,5mb.</t>
  </si>
  <si>
    <t>Elektroda resekcyjna HF, igłowa pod kątem 90°, do optyki 12°, sterylne, jednorazowego użytku, 12 sztuk</t>
  </si>
  <si>
    <t>Zestaw do wprowadzania protez średnicy 7Fr; długość robocza 2700mm, minimalna średnica kanału roboczego 2,8 mm, maksymalna średnica kompatybilnej prowadnicy 0,035''; kompatybilny z protezami średnicy 7Fr.</t>
  </si>
  <si>
    <t>Jednorazowy zestaw do wprowadzania protez 7Fr, długość narzędzia 1900mm, zestaw składa się z cewnika popychającego, minimalna średnica kanału roboczego 3,2 mm; maksymalna średnica prowadnicy 0,035''.</t>
  </si>
  <si>
    <t>Jednorazowy zestaw do wprowadzania protez 8,5Fr , długość narzędzia 1900mm, posiada pokrętło umożliwiające zablokowanie odległości między cewnikiem prowadzącym a końcówką dystalną protezy; minimalna średnica kanału roboczego 3,2mm; maksymalna średnica prowadnicy 0,035''.</t>
  </si>
  <si>
    <t>Jednorazowy zestaw do wprowadzania protez 10Fr , długość narzędzia 1900mm, posiada pokrętło umożliwiające zablokowanie odległości między cewnikiem prowadzącym a końcówką dystalną protezy; minimalna średnica kanału roboczego 3,7mm; maksymalna średnica prowadnicy 0,035''.</t>
  </si>
  <si>
    <t>Adapter kanału ssania S3</t>
  </si>
  <si>
    <t>Dren do portu dodatkowego z trzpieniem, długość: 354 cm ; sterylne</t>
  </si>
  <si>
    <t>Elektroda monopolarna łyżeczkowa śr 5mm długość 330 mm</t>
  </si>
  <si>
    <t>zapasowy "jeżyk" silikonowy do tacy do sterylizacji narzędzi</t>
  </si>
  <si>
    <t>Uszczelka, otwór 0,7 mm (2,1 Fr), czarna, 10 szt./op.</t>
  </si>
  <si>
    <t>Kabel monopolarny do resektoskopów, do elementów pracujących WA22066A/67A, wtyk 4 mm (bananowy), długość 4,0 m, do diatermii posiadanych przez Zamawiającego diatermii ESG-400, Erbe VIO, z możliwością podłączenia bezpośredniego lub przez adapter.</t>
  </si>
  <si>
    <t>Kabel monopolarny do resektoskopów, do elementów pracujących WA22066A/67A, wtyk 4 mm (bananowy), długość 4,0 m, do diatermii posiadanych przez Zamawiającego ESG_x0002_400, Erbe VIO, z możliwością podłączenia bezpośredniego lub prze</t>
  </si>
  <si>
    <t>Jednodniowy zestaw drenów do: podłączenia do pompy do spłukiwania OFP-2, czyszczenia soczewek i insuflacji powietrzem. Do stosowania w połączeniu z adapterem, nakrętka zestawu drenów jest kompatybilna z m.in. z butelką z wodą sterylizowaną: Zestawy pakowane pojedynczo w sterylne opakowania, po 10 szt w opakowaniu zbiorczym</t>
  </si>
  <si>
    <t>Aplikator do balonów EUS-Endoskopy ultrasonograficzne</t>
  </si>
  <si>
    <t>Jednorazowy obcinak do pęteli do podwiązywania, długość narzędzia 230 cm, maksymalna średnica części wprowadzanej do endoskopu 2,4mm, minimalna średnica kanału roboczego 2,8 mm, 1 sztuka w opakowaniu.</t>
  </si>
  <si>
    <t>Uszczelki do płaszcza wewnętrznego resektoskopu</t>
  </si>
  <si>
    <t xml:space="preserve">Jednorazowa końcówka; całkowita długość 240mm, maksymalna średnica zewnetrzna ø 31,1 mm, </t>
  </si>
  <si>
    <t>Tester szczelności przeznaczony do sprawdzania wodoszczelności do posiadanych przez Zamawiającego endoskopów Olympus w połączeniu ze źródłem światła Olympus lub pompy powietrza MU-1</t>
  </si>
  <si>
    <t>Adapter kanału ssania S4</t>
  </si>
  <si>
    <t>Adapter kanału woda/powietrze</t>
  </si>
  <si>
    <t>Adapter kanału powietrznego</t>
  </si>
  <si>
    <t>Stożek ochronny (nakręcany) na przetwornik ShockPulse SE</t>
  </si>
  <si>
    <t>Szczoteczka jednorazowa do czyszczenia końcówki videoduodenoskopów do elewatora szczypiec</t>
  </si>
  <si>
    <t xml:space="preserve">Komplet uszczelek zewnętrznych do trokarów o średnicy 13 mm </t>
  </si>
  <si>
    <t> Chwytak palczasty jednorazowego użytku do usuwania polipów i ciał obcych, trójramienny; rozpiętość ramion 20mm. Dł. narzędzia 230cm, min. średnica kanału roboczego 2,8mm.</t>
  </si>
  <si>
    <t>Adapter kanału ssania S1</t>
  </si>
  <si>
    <t>Separator kanałów</t>
  </si>
  <si>
    <t>Jednodniowy zestaw drenów do: podłączenia do pompy OFP-2, do spłukiwania soczewki i podłączenia do insuflatora CO2 (UCR). Do stosowania w połączeniu z adapterem, zestaw posiada nakrętkę kompatybilną z butelkami o poj. 1000ml z wodą sterylizowaną: Zestawy sterylnie pakowane indywidualnie, po 10 sztuk w opakowaniu zbiorczym</t>
  </si>
  <si>
    <t>Adapter kanału biopsyjnego</t>
  </si>
  <si>
    <t>Adapter kanału ssania</t>
  </si>
  <si>
    <t>Adapter kanału biopsyjnego B1</t>
  </si>
  <si>
    <t>Jednorazowy adapter drenów kanału pomocniczego doprowadzającego wodę, do stosowania podczas zabiegów u jednego pacjenta, prodykt sterylny; 100szt w opakowaniu;</t>
  </si>
  <si>
    <t>Adapter kanału dla różnych rodzajów endoskopów</t>
  </si>
  <si>
    <t>Zatyczka do gazu</t>
  </si>
  <si>
    <t>Jednorazowa Igła Iniekcyjna; średnica igły: 21G=0,8mm; długość igły: 4mm; ergonomiczny uchwyt z wyżłobieniami pozwala na obsługę jedną ręką; duża średnica wewnętrzna kanału igły pozwala na podawanie płynów o podwyższonej lepkości; udoskonalona ostrość igły; skos igły środkowy; w zabiegach ESD; min średnica kanału roboczego: 2,8mm; długość robocza: 1650mm; 5 szt w opakowaniu.</t>
  </si>
  <si>
    <t>Jednorazowa Igła Iniekcyjna; średnica igły: 25G=0,5mm; długość igły: 4mm; ergonomiczny uchwyt z wyżłobieniami pozwala na obsługę jedną ręką; duża średnica wewnętrzna kanału igły pozwala na podawanie płynów o podwyższonej lepkości; udoskonalona ostrość igły; skos igły środkowy; w zabiegach ESD; min średnica kanału roboczego: 2,8mm; długość robocza: 2300mm; 5 szt w opakowaniu.</t>
  </si>
  <si>
    <t> Jednoraozwe szczypce chwytające  (m.in. do usuwania protez plastikowych z dróg żółciowych); oba ramiona ruchome; ramiona typu szczęki aligatora z zębem szczura; posiada funkcję rotacji; szerokość otwarcia ramion 7,2mm; maksymalna średnica cześci wprowadzanej do kanału endoskopu 2,6mm; długość robocza narzędzia 1745mm; minimalna średnica kanału roboczego 2,8mm</t>
  </si>
  <si>
    <t>Adapter do płukania kanałów</t>
  </si>
  <si>
    <t>Zestaw jednorazowych zaworków, składający się zaworów: woda/powietrze, ssący i biopsyjny; pojedyncze opakowanie zawiera naklejki do dokumentacji pacjetna/ szpitala; produkt nie zawiera silikonu</t>
  </si>
  <si>
    <t>jednorazowa igła iniekcyjna kolonoskopowa do ostrzykiwania i hemostazy; posiada usztywnioną osłonkę zabezpieczającą przed przekłuciem kanału; blokada z dobrze słyszalnym kliknięciem informuje o całkowitym schowaniu ostrza igły do osłonki; posiada port do podawania leków; długość robocza narzędzia 2300mm; długość igły 4mm, średnica igły 25G; skos igły - krótki optymalny do tkanki dolnego odcinka przewodu pokarmowego; maksymalna średnica części wprowadzanej do endoskopu 2,5mm; minimalna średnica kanału roboczego 2,8mm; 5 sztuk w oddzielnych sterylnych pakietach</t>
  </si>
  <si>
    <t xml:space="preserve"> jednorazowa igła iniekcyjna kolonoskopowa do ostrzykiwania i hemostazy; posiada usztywnioną osłonkę zabezpieczającą przed przekłuciem kanału; blokada z dobrze słyszalnym kliknięciem informuje o całkowitym schowaniu ostrza igły do osłonki; posiada port do podawania leków; długość robocza narzędzia 2300mm; długość igły 5mm, średnica igły 25G; skos igły - krótki optymalny do tkanki dolnego odcinka przewodu pokarmowego; maksymalna średnica części wprowadzanej do endoskopu 2,5mm; minimalna średnica kanału roboczego 2,8mm; 5 sztuk w oddzielnych sterylnych pakietach</t>
  </si>
  <si>
    <t>Jednorazowe szczypce chwytające do usuwania ciał obcych; ramiona owalne; wykładane gumą; długość robocza 1900mm; minimalna średnica kanału roboczego 2,0 mm; szerokość otwarcia 4,8 mm</t>
  </si>
  <si>
    <t>Trójkanałowy papilotom jednorazowego użytku; posiada 3 oddzielne kanały: na prowadnicę, cięciwę i do iniekcji środka kontrastującego; część cięciwy pokryta izolacyjną warstwą ochronną zapobiegającą poparzeniom termicznym tkanki niebędącej celem papilotomii; posiada zintegrowany uchwyt; końcówka dystalna posiada dwukolorowy system znaczników ułatwiających ustawienie noża i ocenę odległości w obrazie endoskopowym; widoczny w obrazie fluoroskopowym (RTG); posiada zaczep C umożliwiający mocowanie do rękojeści endoskopu; kompatybilny z V-Systemem - posiada znacznik V; posiada kanał C oraz osłonkę umożliwiającą jej rozdzielenie podczas wymiany narzędzi; długość narzędzia 1950mm; długość noska 3mm lub 7mm; długość cięciwy 20mm-30mm; średnica końcówki narzędzia 1,5mm (4,4Fr); maksymalna średnica części wprowadzanej do endoskopu 2,5mm; kompatybilny z minimalnym kanałem roboczym endoskopu 3,7mm; maksymalna średnica współpracującej prowadnicy 0,035'' (0,89mm); dostarczany z umieszczonym w części dystalnej narzędzia zagiętym mandrynem zapewniającym stabilność; dostarczany w sterylnym pakiecie, gotowy do użytku</t>
  </si>
  <si>
    <t>Separator kanałów EUS</t>
  </si>
  <si>
    <t>Jednorazowe szczypce chwytające do usuwania ciał obcych; ramiona typu ząb szczura; rozpiętość ramion 3,8mm; długość robocza 1900mm; minimalna średnica kanału roboczego 2,0 mm; jedna sztuka w opakowaniu</t>
  </si>
  <si>
    <t>Jednorazowe szczypce chwytające, gastroskopowe, do usuwania ciał obcych, ramiona typu ząb szczura, rozpiętość ramion 7,3mm, długość robocza 1621mm, minimalna średnica kanału roboczego 2,8 mm</t>
  </si>
  <si>
    <t>Adapter do czyszczenia kanału woda/powietrze</t>
  </si>
  <si>
    <t>Adapter do czyszczenia kanału ssącego</t>
  </si>
  <si>
    <t>Protez trzustkowa prosta 7Fr, dł. 2cm-8cm, minimalna średnica kanału roboczego 2,8 mm</t>
  </si>
  <si>
    <t>Protez trzustkowa S-kształtna, średnica 7Fr, 8,5F, 10F długość 6cm-12cm, minimalna średnica kanału roboczego 2,8 mm</t>
  </si>
  <si>
    <t>Zatyczka czyszcząca do gniazda kanałów</t>
  </si>
  <si>
    <t> Jednorazowa proteza plastikowa typu pig-tail wykonana z EVA o optymalnej sztywności i giętkości; średnica 7Fr, odległość między ogonkami protezy 30mm-150mm; atraumatyczne zagięcie minimalizuje efekt dotykania końcem protezy ściany przewodów żółciowych i ściany dwunastnicy; atraumatyczna, doskonała widoczność we fluoroskopii; niebieski kolor dla doskonałej widoczności w endoskopowym polu widzenia; 1 sztuka w opakowaniu</t>
  </si>
  <si>
    <t>Proteza do dróg żółciowych samorozprężalna, usuwalna. Wykonana z nitinolu o strukturze siatki, całkowicie pokryta silikonem, z atraumatycznymi końcami, do wyboru końce proste lub końce z kołnierzami, z lassem do usunięcia stentu w części proksymalnej, o średnicy 6,8 lub 10 mm, długość 4,5,6,7,8,9,10,12 cm (dla każdego rozmiaru). Po trzy znaczniki na obu końcach i dwa znaczniki w części środkowej widoczne w RTG. Zestaw do wprowadzania pod kontrolą endoskopu o śr. max 8,5Fr, dł. zestawu do wprowadzania 180 cm. Możliwość zastosowania krótkiego lub długiego prowadnika do zakładania protezy. Osobne porty do prowadnika i podawania kontrastu. Możliwość zakładania przezskórnego oraz możliwość repozycji.</t>
  </si>
  <si>
    <t>Proteza do dróg żółciowych samorozprężalna nitinolowa, niepokrywana typu LCD do wnęki wątroby, specjalna konstrukcja z drutu plecionego o oczkach siatki 6 mm (pozwalające na przełożenie drugiej protezy samorozprężalnej lub plastikowej) na całej długosci protezy. Konstrukcja ułatwiająca dostosowanie się protezy do anatomicznego kształtu przewodu żółciowego bez wywierania wzmożonego nacisku na ściany w miejscach zagięć. Po trzy znaczniki na obu końcach i dwa znaczniki w środkowej części widoczne w RTG. Rozmiary stentu: średnica 6 8 i 10 mm, długość 4, 5, 6, 7, 8, 9 10, 12 cm. Średnica zestawu do wprowadzania 6, 7 i 8Fr, długość zestawu do wprowadzania 180cm. Możliwośc zastosowania krótkiego lub długiego prowadnika do zakładania protezy. Możliwość zakładania przezskórnego. Protezy o średnicy 6Fr możliwość zastosowania techniki Side-By-Side</t>
  </si>
  <si>
    <t>Szczypce dwustronne. Zamykana strona prawa i lewa, niezależnie od siebie. Do mocowania brzegów perforacji. Długość 165 lub 220cm.</t>
  </si>
  <si>
    <t>Proteza do dróg żółciowych samorozprężalna nitinolowa, przeznaczona do tymczasowego zakładania w zwężeniach po transplantacji wątroby, pokrywana, ze zwężeniem w części środkowej o 20% w stosunku do końców, z długim lassem (10 cm) umożliwiającym jej łatwe usuwanie. Po trzy znaczniki na obu końcach i dwa znaczniki w części środkowej widoczne w RTG. Średnica protezy po rozprężeniu 6, 8 lub 10 mm, długość protezy w zakresie 4-8 cm, śr. zestawu do wprowadzania max 9Fr, dł.zestawu do wprowadzania 180 cm.</t>
  </si>
  <si>
    <t>Proteza do dróg żółciowych i trzustkowych, usuwalna, samorozprężalna, wykonana z nitinolu, o strukturze w formie połączonych pierścieni pokrywana PTFE w środku i silikonem na końcach. Komórki stentu o nieregularnych kształtach, końce poszerzone. Rozmiary stentu: średnica 8 lub 10 mm, długość w zakresie 4,5,6,7,8,9,10,12 cm (dla każdego rozmiaru). Po trzy znaczniki na obu końcach i dwa znaczniki w części środkowej widoczne w RTG. Zestaw do wprowadzania pod kontrolą endoskopu o śr. max 8,5 Fr , dł. zestawu do wprowadzania 180 cm. Możliwość zastosowania krótkiego lub długiego prowadnika do zakładania protezy. Osobne porty do prowadnika i podawania kontrastu. Do wybory krótkie lub długie lasso do usuwania.</t>
  </si>
  <si>
    <t>Zestaw do zakładania klipsa nitinolowego w składzie: klips 10 mm okrągły gotowy do założenia po 4 zęby w każdej ze szczęk, z nakładką na końcówke endoskopu, mechanizm zwalniający montowany na kanale roboczym. Zęby do wyboru końcówki tępe, krótkie ostre lub długie ostre. Długośc robocza 165 lub 220 cm. Do endoskopów o rozmiarach 10,5-12,0 mm</t>
  </si>
  <si>
    <t>Kotwica do uchwycenia tkanki. Trzy wysuwane, zagięte ostrza do mocowania w twardych tkankach, długosć robocza 165 lub 220 cm</t>
  </si>
  <si>
    <t>Nakładka na endoskop typu Overtube, długość 50cm, średnica zewnętrzna 19,5 mm, średnica wewnętrzna 16,7mm; do endoskopów o średnicy 8,6-10,0mm; jednorazowa.</t>
  </si>
  <si>
    <t>Zestaw do zakładania klipsa nitinolowego w składzie: klips 9 mm okrągły gotowy do założenia po 4 zęby w każdej ze szczęk, z nakładką na końcówke endoskopu, mechanizm zwalniający montowany na kanale roboczym. Zęby do wyboru końcówki tępe, krótkie ostre. Długośc robocza 165 cm. Do endoskopów o rozmiarach 8,5-11,0 mm</t>
  </si>
  <si>
    <t>Zestaw do zakładania klipsa nitinolowego w składzie: klips 11 mm okrągły gotowy do założenia po 4 zęby w każdej ze szczęk, z nakładką na końcówke endoskopu, mechanizm zwalniający montowany na kanale roboczym. Zęby do wyboru końcówki tępe, krótkie ostre, Długość robocza 220 cm. Do endoskopów o rozmiarach 11,5-14,00 mm</t>
  </si>
  <si>
    <t>Proteza do dróg żółciowych samorozprężalna, wykonana z nitinolu, o strukturze siatki, niepowlekana z atraumatycznymi zakończeniami, o średnicy 6,8 lub 10 mm, długość 4,5,6,7,8,9,10,12 cm (dla każdego rozmiaru). Po trzy znaczniki na obu końcach i dwa znaczniki w części środkowej, widoczne w RTG. Zestaw do wprowadzania pod kontrolą endoskopu o śr. max 7Fr, długość zestawu do wprowadzania 180 cm. Możliwość zastosowania krótkiego lub długiego prowadnika do zakładania protezy. Osobne porty do prowadnika i podawania kontrastu. Możliwość zakładania przezskórnego.</t>
  </si>
  <si>
    <t>Zestaw do zakładania klipsa nitinolowego do mocowania protez przelykowych w składzie: klips okrągły gotowy do założenia, z nakładką na końcówke endoskopu, mechanizm zwalniający montowany na kanale roboczym. Długośc robocza 165 cm. Do endoskopów o rozmiarach 8,5-10,0 mm</t>
  </si>
  <si>
    <t>Zestaw do usuwania klipsów nitinolowych, w zestawie specjalna sonda do cięcia, naklejka ochronna na końcówkę endoskopu, nasadka do ochronna do usuwania, szczypce chwytające do usuwania, do endoskopów o średnicach 9,5-12mm i 12-14mm</t>
  </si>
  <si>
    <t>Nakładka na endoskop typu Overtube, długość 25cm, średnica zewnętrzna 19,5 mm, średnica wewnętrzna 16,7mm; do endoskopów o średnicy 8,6-10,0mm; jednorazowa.</t>
  </si>
  <si>
    <t>Nakładka rozszerzająca, zakładana na końcówkę endoskopu, jednorazowa, umożliwia rozszerzanie pod kontrolą wzroku. Nakładka z otworem na prowadnik. Dostępne średnice nakładek: 7, 8 i 10mm dla gastroskopów o średnicach 5,5-6mm oraz 12mm, 14mm, 16mm, dla gastroskopów o średnicach 9,8mm -10,3 mm. W zestawie taśma mocująca.</t>
  </si>
  <si>
    <t>Proteza usuwalna, samorozprężalna do drenażu torbieli trzustkowych i pęcherzyka żółciowego, pokrywana w całości, z kołnierzami z obu końców zabezpieczającymi przed migracją, kołnierze kryzowane zapewniające zbliżenie drenowanych zbiorników, długość protezy 20 mm, średnica do wyboru: proteza 8mm/kołnierz 23mm, proteza 10mm/kołnierz 25mm, proteza 16mm/kołnierz 31mm, aplikator zakończony elektrodą, długość aplikatora 180 cm, średnica aplikatora max 10 Fr.</t>
  </si>
  <si>
    <t>Jednorazowa elektroda typu walcowatego, bipolarna przeznaczona do ablacji zwężeń dróg żółciowych, w trakcie ECPW. Wyposażona w system monitorowania temperatury tkanki. Długość robocza do wyboru 11, 22, 18 i 33 mm, długość całkowita 175cm, średnica narzędzia 7 Fr./18G. Przeznaczona do posiadanego przez Zamawiającego generatora VIVA Combo. Do prowadników o średnicy 0,035 cala (pakowane po 1 szt).</t>
  </si>
  <si>
    <t xml:space="preserve"> Jednorazowa elektroda typu igłowego, monopolarna  przeznaczona do ablacji zmian w trzustce pod kontrolą EUS. Wyposażona w system chłodzenia pancerza wymuszonym obiegiem cieczy. Regulowana głębokość wprowadzenia ostrza do zmiany. Przeznaczona do posiadanego przez Zamawiającego generatora VIVA Combo.</t>
  </si>
  <si>
    <t>Proteza do dróg żółciowych samorozprężalna nitinolowa, niepokrywana  do wnęki wątroby, przeznaczona do aplikacji typu „side by side” (dwie protezy aplikowane jednocześnie przez kanał roboczy),  specjalna konstrukcja z drutu plecionego. Konstrukcja ułatwiająca dostosowanie się protezy do anatomicznego kształtu przewodu żółciowego bez wywierania wzmożonego nacisku na ściany w miejscach zagięć. Po trzy znaczniki  na obu końcach i dwa znaczniki w środkowej części widoczne w RTG. Rozmiary stentu: średnica 6 i 8 mm, , długość  4, 5, 6, 7, 8, 9 10, 12 cm. Średnica zestawu do wprowadzania  6Fr, długość zestawu do wprowadzania 180cm.  Możliwość zakładania przezskórnego.</t>
  </si>
  <si>
    <t xml:space="preserve">Specjalny zestaw do odsysania przez kanał biopsyjny do zastosowania w przypadku masywnych krwawień lub słabo oczyszczonego jelita – umożliwiający ominięcie głowicy endoskopu – z portem do narzędzi endoskopowych oraz przyłączem umożliwiającym podłączenie strzykawki lub pompy do podawania wody, w zestawie trójnik, do stosowania z endoskopami firmy Olympus posiadanymi przez zamawiającego </t>
  </si>
  <si>
    <t>Trokar optyczny 10cm. Trokar optyczny o średnicy 12mm z wbudowaną redukcją 5-12mm, długość 100mm, dostępny zarówno z kaniulą żebrowaną jak i z zaawansowanym systemem fiksacji z balonikiem i dyskiem retencyjnym; zawór gazowy, obturator z separatorem tkankowym z otworem w grocie pozwalającym na bezpośrednią insuflację podczas wprowadzania trokara. Zamawiający każdorazowo określi rozmiar trokara</t>
  </si>
  <si>
    <t>Retraktor ran - dwa ringi. Retraktor i protektor do ran składający się z trzech pierścieni: dwóch trwale połączonych elastycznych pierścieni górnych połączonych rowkiem oraz pojedynczego pierścienia dolnego; obręcze połączone rękawem. Długość linii cięcia 5-9cm</t>
  </si>
  <si>
    <t>Jednorazowe, sterylne uszczelki do podgrzewacza optyki, bez latexu, op=20szt</t>
  </si>
  <si>
    <t>Kleszczyki anatomiczne proste Pean 14 cm, ze szczotkowanej stali antyrefleksyjnej o matowanej jedwabiście powierzchni. Sterylne, gotowe do użycia</t>
  </si>
  <si>
    <t>Jednorazowy pistolet  do biopsji prostaty 18G i długości igły 20cm z echogeniczną końcówką igły z możliwością naciągnięcia igły oraz uruchomienia spustu jedną ręką. Igła znakowana. System naciągania składający się z dwóch suwaków położonych równolegle do siebie i znajdujących się na przedniej części pistoletu numerowane cyfrą 1,2. Pistolet wyposażony w dwa spusty uruchamiające. Jeden znajduje się z tyłu pistoletu drugi na prawym boku w górnej części urządzenia pod kciukiem. Długość wystrzału 22mm, długość wycinka 17mm. Kompatybilny z prowadnicą UA 1322 do posiadanego aparatu USG BK Medical 3000.</t>
  </si>
  <si>
    <t>Balon bariatryczny z medycznego silikonu, możliwość wypełnienia balonu solą fizjologiczną z wymaganym zakresem równym 300 ml (min. 400 ml - max 700 ml), w zestawie balon w osłonie połączony z cewnikiem wprowadzającym z pojedynczym znacznikiem odległości zlokalizowanym na 40-tym centymetrze, zakończony portem LL, metalowy mandryn, dren z polichlorku winylu posiadający z jednej strony zawór ze złączami LL, z drugiej zaostrzoną końcówkę, balon widoczny w promieniach RTG. Przynajmniej jeden artykuł potwierdzający skuteczność terapii na próbie min. 20 osób z wykorzystaniem oferowanego modelu balonu, zamieszczony w punktowanym czasopiśmie medycznym.</t>
  </si>
  <si>
    <t>Zestaw jednorazowego użytku do usuwania balonu,w skład którego wchodzą: igła (śr. osłonki 2,3 mm, dł. robocza 180 cm, śr. ostrza 1 mm, dł. ostrza 12 mm), grasper (śr. osłonki 2,3 mm, dł. robocza 180 cm, rozwarcie ramion 20 mm).</t>
  </si>
  <si>
    <t>Sterylny apyrogenny tusz przeznaczony do stosowania jako marker w endoskopowym oznaczaniu polipów i zmian w przewodzie pokarmowym. Dostarczany w strzykawkach zawierających 5 ml znacznika</t>
  </si>
  <si>
    <t>Cewniki ERCP jednorazowe, średnica 1,8 mm do kanału 2.0 mm o  długośći 200 cm z kolorowymi markerami, do prowadnicy 0,35 mm, dostępne rózne typy zakończenia: standardowe, tapered, conical metal tip, tapered metal tip, round metal tip, hour glass metal tip</t>
  </si>
  <si>
    <t>Chwytak  do polipów, jednorazowego użytku, przepuszczalna siatka rozpostarta na owalnej pętli o śr. 35 mm, bez lateksu z funkcją płynnej rotacji, dł. narzędzia 2300 mm, minimalna śr. kanału roboczego 2,8 mm</t>
  </si>
  <si>
    <t>Cystostom jednorazowego użytku o  średnicy 6 Fr, współpracujący z prowadnikiem 0.035” składający się cewnika o długości 180cm, wyposażonego na dystalnym końcu w metalową stożkową końcówkę koagulacyjną oraz  złącze Luer-Lock, złącze HF i port na prowadnik przy rękojeści.</t>
  </si>
  <si>
    <t>Cystostom jednorazowego użytku o średnicy 10Fr, współpracujący z prowadnikiem 0.035”. Zestaw składa się z 2 elementów: cewnik zewnętrzny o średnicy 10Fr i długości 180cm, wyposażony na końcu dystalnym w metalową stożkową końcówkę koagulacyjną oraz boczne złącze HF przy rękojeści, cewnik wewnętrzny o długości 210cm, wyposażony w igłę do nakłuwania oraz złącze Luer-Lock i złącze HF przy rękojeści Cewnik wewnętrzny jest mocowany w zewnętrzny po całej długości  i mocowany łącznikiem Luer-Lock</t>
  </si>
  <si>
    <t>Klipsownica jednorazowego użytku do tamowania krwawień z rozwarciem klipsa 11 mm, 13 mm i 16 mm, długością ramienia 7 mm z funkcją rotacji, możliwość wielokrotnego otwarcia i zamknięcia klipsa przed jego uwolnieniem, dł. narzędzia 2300 mm</t>
  </si>
  <si>
    <t>Koszyk jednorazowego użytku do ekstrakcji, czterodrutowy typu BASKET, z portem do wstrzykiwania kontrastu, śr. 2,6 mm, dł. 200 cm, typ basket, dł. kosza w pozycji złożonej 40 mm, 50 mm, 60 mm i 70 mm (do wyboru przy zamówieniu)</t>
  </si>
  <si>
    <t>Koszyk jednorazowego użytku do ekstrakcji, sześciodrutowy typ DORMIA, z portem do wstrzykiwania kontrastu, śr. 2,6 mm, dł. 200 cm, typ basket, dł. kosza w pozycji złożonej 50 mm i 60 mm.</t>
  </si>
  <si>
    <t>Poszerzadło mechaniczne do dróg żółciowych, jednorazowego użytku, długości 180 cm, średnice 4-6, 5-7, 5-8.5, 5-9, 5-10, 7-10, 7-12 Fr, temperowane, marker RTG w części dystalnej przed zwężeniem, współpracujące z prowadnikiem 0,035", łącznik Y z portem typu LUER oraz uszczelką umożliwiającą podawanie kontrastu bez usuwania prowadnika.</t>
  </si>
  <si>
    <t>Poszerzadło przełykowe,  jednorazowego użytku,  przezroczyste, z dwoma znacznikami dobrze widocznymi w RTG, do użycia z prowadnikiem 0,035”, długość 70 cm, dostępne średnice od 5 mm (15Fr) do 20 mm (60 Fr) (przeskok co 1 mm) – do wyboru zamawiającego 16 średnic w zależności od potrzeb, atraumatyczna końcówka,  oznaczenia numeryczne odległości na poszerzadłach od 10cm do 65 cm (znacznik numeryczny co 5 cm).</t>
  </si>
  <si>
    <t>Prowadnik do poszerzadeł przełykowych, drut z super-elastycznego stopu niklowo-tytanowego,  spiralna, miękka sprężyna ze stali nierdzewnej, precyzyjnie zespawana, nie ma ryzyka odłamania. Do wyboru dwie końcówki: oliwkowa i płaska, długość narzędzia 260 cm</t>
  </si>
  <si>
    <t>Prowadnik z nitinolowym rdzeniem, odpornym na załamania z hydrofilną końcówką roboczą długości 5 cm zawierającą wolfram w części dystalnej pokryty tworzywem zmniejszającym tarcie i ułatwiającym wymianę narzędzi, izolowany elektrycznie, dwubarwny z możliwością kontroli ruchu i położenia, średnica 0,035 i 0,025 - sztywność standardowa, końcówka prosta i zagięta, długość 450 cm</t>
  </si>
  <si>
    <t>Sfinkterotom igłowy, jednorazowego użytku trójkanałowy, igła o regulowanej długości o maksymalnym wysunięciu 6 mm, średnica proksymalnej części cewnika 2,2 mm, dystalnej części 1,8 mm, sfinkterotom trwale połączony z uchwytem wyposażonym w standardowe przyłącze HF, łącznik typu Y pozwalający na podanie kontrastu bez usuwania prowadnika, akceptujący prowadnik 0,035"</t>
  </si>
  <si>
    <t xml:space="preserve">Sfinkterotom, jednorazowego użytku Ø cewnika 2,55 mm, 3-kanałowy, długość narzędzia 200 cm.
Różne rodzaje do wyboru przez Zamawiającego:  końcówka dystalna temperowana do 2,1 mm, długość noska 5 mm, długość cięciw 20 mm, 25 mm i 30 mm, możliwość użycia prowadnika 0.035" cięciwa wykonana z drutu plecionego i monofilamentu (do wyboru Zamawiającego), końcówka dystalna temperowana do 2,1 mm, długość noska 3 mm, długość cięciwy 20 mm, możliwość użycia prowadnika 0.035" cięciwa wykonana z drutu plecionego, końcówka dystalna temperowana do 2,1 mm, długość noska 5 mm, długość cięciw 20 mm, 25 mm i 30 mm możliwość użycia prowadnika 0.035" cięciwa wykonana z drutu plecionego, częściowo izolowana cięciwa, typu „Precut” – bez noska – cięciwa od końca dystalnego, długość cięciw 20 mm, 25 mm i 30 mm, możliwość użycia prowadnika 0.035" cięciwa wykonana z drutu plecionego.                </t>
  </si>
  <si>
    <t>Stent przełykowy przeznaczony do tamowania krwawień z żylaków przełyku. Stent pokrywany  o długości 135 mm, średnicy wewnętrznej (korpus) 25 mm i średnicy kołnierza 30 mm. Fabrycznie zamontowany na giętkim zestawie wprowadzającym, gotowe do implantacji po wyjęciu z opakowania, aplikator o średnicy 28/20 Fr, kompatybilny z prowadnikiem 0,035". W zestawie dodatkowo sztywny prowadnik 0.035" o długości 260 cm oraz strzykawka</t>
  </si>
  <si>
    <t>Szczotka cytologiczna do dróg żółciowych jednorazowego użytku, dwukanałowa, prowadnik 0,035'', długość narzędzia 1800 mm, zakończona metalową kulką.</t>
  </si>
  <si>
    <t>Urządzenie do usuwania stentu do tamowania krwawień z żylaków przełyku złożone z ekstraktora do chwytania stentu i kaniuli zewnętrznej</t>
  </si>
  <si>
    <t>Lp.</t>
  </si>
  <si>
    <t>Okres</t>
  </si>
  <si>
    <t>Informacje dotyczące dzierżawionego urządzenia</t>
  </si>
  <si>
    <t>Czynsz dzierżawny brutto* za 1 miesiąc</t>
  </si>
  <si>
    <t>Czynsz dzierżawny brutto* za 36 miesięcy</t>
  </si>
  <si>
    <t xml:space="preserve">Aparat do obrazowania przepływu krwi w mikro naczyniach o częstotliwości 20 MHz
Zasilanie bateryjne.
Informacja dźwiękowa przekazywana w czasie rzeczywistym.
Serwis w okresie dzierżawy – w cenie umowy dzierżawy.
Przeglądy techniczne zgodnie z zaleceniami producenta w okresie dzierżawy lub zapewnienie, że przez cały okres dzierżawy urządzenie będzie mieć aktualny przegląd techniczny – w cenie umowy dzierżawy.
Czas reakcji na zgłoszenie awarii w okresie dzierżawy (dotyczy dni roboczych rozumianych jako dni od poniedziałku do piątku, z wyjątkiem świąt i dni ustawowo wolnych od pracy, w godzinach od 8.00 do 15.00) – do 3 dni.
Naprawa sprzętu w lokalizacji użytkownika lub zapewnienie aparatu zastępczego na czas naprawy poza terenem szpitala lub zapewnienie nowego aparatu o parametrach nie gorszych od modelu ujętego w umowie oraz wolnym od wad – do 3 dni (dotyczy dni roboczych).
Wraz z dostawą komplet materiałów dotyczących instalacji urządzenia oraz instrukcji obsługi.
Instrukcja obsługi w języku polskim w formie drukowanej i elektronicznej (pendrive lub płyta CD).
Transport krajowy i zagraniczny wraz z ubezpieczeniem, wszelkie opłaty celne, skarbowe oraz inne opłaty pośrednie po stronie wykonawcy.
Szkolenie dla personelu medycznego i technicznego. Dodatkowe szkolenie dla personelu medycznego, w przypadku wyrażenia takiej potrzeby przez personel medyczny.
Wykonawca wyraża zgodę na oznakowanie aparatu przez Zamawiającego w celach ewidencyjnych na czas obowiązywania umowy. Oznaczenie zostanie całkowicie usunięte przez Zamawiającego przed wydaniem aparatu.
</t>
  </si>
  <si>
    <t>miesięcy</t>
  </si>
  <si>
    <t>Nazwa urządzenia</t>
  </si>
  <si>
    <t>Typ</t>
  </si>
  <si>
    <t>Producent</t>
  </si>
  <si>
    <t>Kraj i rok produkcji</t>
  </si>
  <si>
    <t>Akcesoria</t>
  </si>
  <si>
    <t>Klasa wyrobu medycznego</t>
  </si>
  <si>
    <t>Moc oferowanego aparatu w watach [W]</t>
  </si>
  <si>
    <t>Koszt zużycia energii elektrycznej:</t>
  </si>
  <si>
    <t># jeżeli wybór oferty będzie prowadził do powstania u Zamawiającego obowiązku podatkowego, zgodnie z przepisami o podatku od towarów i usług, należy podać cenę netto.</t>
  </si>
  <si>
    <t xml:space="preserve">Przedmiot dzierżawy </t>
  </si>
  <si>
    <t>RAZEM</t>
  </si>
  <si>
    <t xml:space="preserve">Procesor obrazu, zawierający zintegrowane źródło światła z funkcją automatycznej kontroli jakości obrazu oraz natężenia oświetlenia. Wyposażony w zestaw analogowych i cyfrowych wyjść VIDEO pozwalający na współpracę z monitorami medycznymi i możliwością instalacji na standardowym wózku endoskopowym lub kolumnie sufitowej.
</t>
  </si>
  <si>
    <t>Generator impulsów EHL z automatyczną regulacją mocy w trzech zakresach, z systemem automatycznie monitorującym działanie sondy oraz ilości wykonanych impulsów. Wyposażony w dotykowy ekran sterujący oraz pneumatyczny pedał do wyzwalania impulsów.</t>
  </si>
  <si>
    <t>Procesor obrazu</t>
  </si>
  <si>
    <t>Generator impulsów EHL</t>
  </si>
  <si>
    <t>Przyjęty koszt zużycia energii na 1 m-c [zł]</t>
  </si>
  <si>
    <t>Koszt zużycia energii elektrycznej przez 36 m-cy</t>
  </si>
  <si>
    <t>Założony czas pracy w godzinach [h] przez      1 m-c</t>
  </si>
  <si>
    <t>Koszt zużycia energii elektrycznej przez 1 m-c</t>
  </si>
  <si>
    <t xml:space="preserve"> (dostawa i czynsz dzierżawny) (bez kosztów zużycia energii elektrycznej)</t>
  </si>
  <si>
    <t>INFORMACJE OGÓLNE</t>
  </si>
  <si>
    <t>Zamawiający zwraca się z uprzejmą prośbą do Wykonawców o wypełnianie w trakcie przygotowywania oferty formularzy przygotowanych i udostępnionych przez Zamawiającego.
Zamawiający prosi o wypełnienie pliku przygotowanego przez Zamawiającego (załącznik 1, 1a - formularz oferty, arkusz cenowy) i nie składanie ofert na podstawie dokumentów przekształconych przez Wykonawców.</t>
  </si>
  <si>
    <t>Zamawiający stara się przygotować formularz ofery przetargowej oraz arkusze cenowe w takiej formie aby maksymalnie ułatwiać Wykonawcom wypełnianie właściwych informacji oraz zminimalizować ryzyko błędów w złożonych ofertach.
Przygotowane i udostępnione przez Zamawiającego arkusze posiadają formuły i łącza, których celem jest ułatwnienie Wykonawcom złożenie poprawnej oferty.</t>
  </si>
  <si>
    <t xml:space="preserve">Formularz oferty oraz arkusze cenowe przygotowane przez Zamawiającego są dokumentami wygenerowanymi w programie MS EXCEL.
Zamawiający prosi o wypełnienie udostępnionego przez Zamawiającego pliku w programie EXCEL lub równoważnym a następnie Zamawiający zaleca przekonwertowanie wypełnionego dokumentu na format .pdf i złożenie podpisu. </t>
  </si>
  <si>
    <t>Igła aspiracyjna jednorazowego użytku  25G; do wykonywania biopsji FNA/FNB pod kontrolą USG; Igła o średnicy 25G, bez otworu bocznegoi, doskonała widoczność w obrazie USG, mandryn zaokrąglony,  Długość narzędzia: 1400mm, długość igły 80mm; śr. kanału roboczego: 2,8mm. W zestawie strzykawka 20ml i zawór odcinający</t>
  </si>
  <si>
    <r>
      <t xml:space="preserve">Detergent skoncentrowany  - preperat  myjący o składzie: mniej niż &lt; 5% fosfonianów, enzym, substancja konserwująca, wartość pH ok. 7,1   Pełan kompatybilność środka z cyklem dekontaminacji w posiadanych przez Zamawiającego myjniach automatycznych typ ETD firmy Olympus, niewymagający dodatkowego płukania przed myciem automatycznym, Stężenie detergentu: 0,5 - 1,5% Jedn. miary: op. 5lx2 </t>
    </r>
    <r>
      <rPr>
        <sz val="9"/>
        <color indexed="8"/>
        <rFont val="Calibri"/>
        <family val="2"/>
      </rPr>
      <t xml:space="preserve">Detergent nie uznawany za produkt niebezpieczny zgodnie z Rozporządzeniem Parlamentu Europejskiego i Rady (WE) nr 1272/2008 z dnia 16 grudnia 2008 r. w sprawie klasyfikacji, oznakowania i pakowania substancji i mieszanin. </t>
    </r>
  </si>
  <si>
    <t>szt</t>
  </si>
  <si>
    <t xml:space="preserve">szt </t>
  </si>
  <si>
    <t>zest</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</si>
</sst>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0"/>
    <numFmt numFmtId="167" formatCode="&quot; &quot;#,##0.00&quot; &quot;[$zł]&quot; &quot;;&quot;-&quot;#,##0.00&quot; &quot;[$zł]&quot; &quot;;&quot; -&quot;00&quot; &quot;[$zł]&quot; &quot;;&quot; &quot;@&quot; &quot;"/>
    <numFmt numFmtId="168" formatCode="[$-415]General"/>
    <numFmt numFmtId="169" formatCode="&quot; &quot;#,##0&quot;    &quot;;&quot;-&quot;#,##0&quot;    &quot;;&quot; -&quot;00&quot;    &quot;;&quot; &quot;@&quot; &quot;"/>
    <numFmt numFmtId="170" formatCode="#,##0.00&quot; &quot;[$zł]"/>
    <numFmt numFmtId="171" formatCode="&quot; &quot;#,##0.00&quot;    &quot;;&quot;-&quot;#,##0.00&quot;    &quot;;&quot; -&quot;00&quot;    &quot;;&quot; &quot;@&quot; &quot;"/>
    <numFmt numFmtId="172" formatCode="&quot; &quot;#,##0.00&quot;      &quot;;&quot;-&quot;#,##0.00&quot;      &quot;;&quot; -&quot;#&quot;      &quot;;@&quot; &quot;"/>
    <numFmt numFmtId="173" formatCode="#,##0.00&quot; &quot;[$zł-415];[Red]&quot;-&quot;#,##0.00&quot; &quot;[$zł-415]"/>
    <numFmt numFmtId="174" formatCode="#,##0.00\ &quot;zł&quot;"/>
    <numFmt numFmtId="175" formatCode="#,##0.00\ [$zł-415]"/>
    <numFmt numFmtId="176" formatCode="_-* #,##0\ _z_ł_-;\-* #,##0\ _z_ł_-;_-* &quot;-&quot;??\ _z_ł_-;_-@_-"/>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000"/>
    <numFmt numFmtId="182" formatCode="[$-415]#,##0"/>
    <numFmt numFmtId="183" formatCode="#,##0_ ;\-#,##0\ "/>
    <numFmt numFmtId="184" formatCode="[$-415]dddd\,\ d\ mmmm\ yyyy"/>
    <numFmt numFmtId="185" formatCode="0_ ;\-0\ "/>
  </numFmts>
  <fonts count="98">
    <font>
      <sz val="11"/>
      <color rgb="FF000000"/>
      <name val="Arial"/>
      <family val="2"/>
    </font>
    <font>
      <sz val="11"/>
      <color indexed="8"/>
      <name val="Calibri"/>
      <family val="2"/>
    </font>
    <font>
      <i/>
      <sz val="9"/>
      <color indexed="8"/>
      <name val="Garamond"/>
      <family val="1"/>
    </font>
    <font>
      <sz val="10"/>
      <name val="Arial CE"/>
      <family val="0"/>
    </font>
    <font>
      <b/>
      <sz val="11"/>
      <color indexed="8"/>
      <name val="Garamond"/>
      <family val="1"/>
    </font>
    <font>
      <b/>
      <sz val="11"/>
      <color indexed="30"/>
      <name val="Garamond"/>
      <family val="1"/>
    </font>
    <font>
      <sz val="10"/>
      <name val="Garamond"/>
      <family val="1"/>
    </font>
    <font>
      <sz val="11"/>
      <color indexed="8"/>
      <name val="Garamond"/>
      <family val="1"/>
    </font>
    <font>
      <i/>
      <sz val="9"/>
      <color indexed="49"/>
      <name val="Garamond"/>
      <family val="1"/>
    </font>
    <font>
      <sz val="11"/>
      <color indexed="49"/>
      <name val="Garamond"/>
      <family val="1"/>
    </font>
    <font>
      <sz val="10"/>
      <color indexed="8"/>
      <name val="Arial"/>
      <family val="2"/>
    </font>
    <font>
      <sz val="9"/>
      <name val="Garamond"/>
      <family val="1"/>
    </font>
    <font>
      <sz val="7"/>
      <color indexed="8"/>
      <name val="Times New Roman"/>
      <family val="1"/>
    </font>
    <font>
      <sz val="9"/>
      <color indexed="8"/>
      <name val="Calibri"/>
      <family val="2"/>
    </font>
    <font>
      <sz val="9"/>
      <name val="Calibri"/>
      <family val="2"/>
    </font>
    <font>
      <sz val="9"/>
      <color indexed="10"/>
      <name val="Calibri"/>
      <family val="2"/>
    </font>
    <font>
      <b/>
      <sz val="10"/>
      <name val="Garamond"/>
      <family val="1"/>
    </font>
    <font>
      <b/>
      <sz val="11"/>
      <name val="Times New Roman"/>
      <family val="1"/>
    </font>
    <font>
      <b/>
      <sz val="14"/>
      <name val="Times New Roman"/>
      <family val="1"/>
    </font>
    <font>
      <sz val="14"/>
      <name val="Times New Roman"/>
      <family val="1"/>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 CE"/>
      <family val="0"/>
    </font>
    <font>
      <b/>
      <i/>
      <sz val="16"/>
      <color indexed="8"/>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CE1"/>
      <family val="0"/>
    </font>
    <font>
      <b/>
      <sz val="11"/>
      <color indexed="52"/>
      <name val="Calibri"/>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Times New Roman"/>
      <family val="1"/>
    </font>
    <font>
      <b/>
      <sz val="10"/>
      <color indexed="8"/>
      <name val="Garamond"/>
      <family val="1"/>
    </font>
    <font>
      <sz val="10"/>
      <color indexed="8"/>
      <name val="Garamond"/>
      <family val="1"/>
    </font>
    <font>
      <b/>
      <sz val="10"/>
      <color indexed="10"/>
      <name val="Garamond"/>
      <family val="1"/>
    </font>
    <font>
      <b/>
      <sz val="9"/>
      <color indexed="8"/>
      <name val="Calibri"/>
      <family val="2"/>
    </font>
    <font>
      <sz val="9"/>
      <color indexed="8"/>
      <name val="Garamond"/>
      <family val="1"/>
    </font>
    <font>
      <i/>
      <sz val="8"/>
      <color indexed="8"/>
      <name val="Garamond"/>
      <family val="1"/>
    </font>
    <font>
      <sz val="10"/>
      <color indexed="8"/>
      <name val="Calibri"/>
      <family val="2"/>
    </font>
    <font>
      <i/>
      <sz val="11"/>
      <color indexed="8"/>
      <name val="Garamond"/>
      <family val="1"/>
    </font>
    <font>
      <i/>
      <sz val="9"/>
      <color indexed="30"/>
      <name val="Garamond"/>
      <family val="1"/>
    </font>
    <font>
      <i/>
      <sz val="10"/>
      <color indexed="8"/>
      <name val="Garamond"/>
      <family val="1"/>
    </font>
    <font>
      <i/>
      <sz val="9"/>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sz val="10"/>
      <color rgb="FF000000"/>
      <name val="Arial CE"/>
      <family val="0"/>
    </font>
    <font>
      <b/>
      <i/>
      <sz val="16"/>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family val="2"/>
    </font>
    <font>
      <sz val="10"/>
      <color rgb="FF000000"/>
      <name val="Arial CE1"/>
      <family val="0"/>
    </font>
    <font>
      <b/>
      <sz val="11"/>
      <color rgb="FFFA7D00"/>
      <name val="Calibri"/>
      <family val="2"/>
    </font>
    <font>
      <b/>
      <i/>
      <u val="single"/>
      <sz val="11"/>
      <color rgb="FF000000"/>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Garamond"/>
      <family val="1"/>
    </font>
    <font>
      <sz val="11"/>
      <color rgb="FF000000"/>
      <name val="Times New Roman"/>
      <family val="1"/>
    </font>
    <font>
      <b/>
      <sz val="11"/>
      <color rgb="FF000000"/>
      <name val="Garamond"/>
      <family val="1"/>
    </font>
    <font>
      <sz val="9"/>
      <color rgb="FF000000"/>
      <name val="Calibri"/>
      <family val="2"/>
    </font>
    <font>
      <b/>
      <sz val="10"/>
      <color rgb="FF000000"/>
      <name val="Garamond"/>
      <family val="1"/>
    </font>
    <font>
      <sz val="10"/>
      <color rgb="FF000000"/>
      <name val="Garamond"/>
      <family val="1"/>
    </font>
    <font>
      <b/>
      <sz val="10"/>
      <color rgb="FFFF0000"/>
      <name val="Garamond"/>
      <family val="1"/>
    </font>
    <font>
      <b/>
      <sz val="9"/>
      <color rgb="FF000000"/>
      <name val="Calibri"/>
      <family val="2"/>
    </font>
    <font>
      <sz val="9"/>
      <color rgb="FF000000"/>
      <name val="Garamond"/>
      <family val="1"/>
    </font>
    <font>
      <sz val="11"/>
      <color theme="1"/>
      <name val="Garamond"/>
      <family val="1"/>
    </font>
    <font>
      <i/>
      <sz val="8"/>
      <color rgb="FF000000"/>
      <name val="Garamond"/>
      <family val="1"/>
    </font>
    <font>
      <sz val="9"/>
      <color theme="1"/>
      <name val="Calibri"/>
      <family val="2"/>
    </font>
    <font>
      <sz val="9"/>
      <color theme="1"/>
      <name val="Garamond"/>
      <family val="1"/>
    </font>
    <font>
      <sz val="10"/>
      <color rgb="FF000000"/>
      <name val="Calibri"/>
      <family val="2"/>
    </font>
    <font>
      <i/>
      <sz val="9"/>
      <color rgb="FF000000"/>
      <name val="Garamond"/>
      <family val="1"/>
    </font>
    <font>
      <i/>
      <sz val="11"/>
      <color rgb="FF000000"/>
      <name val="Garamond"/>
      <family val="1"/>
    </font>
    <font>
      <b/>
      <sz val="10"/>
      <color theme="1"/>
      <name val="Garamond"/>
      <family val="1"/>
    </font>
    <font>
      <sz val="10"/>
      <color theme="1"/>
      <name val="Garamond"/>
      <family val="1"/>
    </font>
    <font>
      <sz val="9"/>
      <color rgb="FFFF0000"/>
      <name val="Calibri"/>
      <family val="2"/>
    </font>
    <font>
      <i/>
      <sz val="9"/>
      <color rgb="FF0070C0"/>
      <name val="Garamond"/>
      <family val="1"/>
    </font>
    <font>
      <i/>
      <sz val="10"/>
      <color theme="1"/>
      <name val="Garamond"/>
      <family val="1"/>
    </font>
    <font>
      <i/>
      <sz val="9"/>
      <color rgb="FF00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
      <patternFill patternType="solid">
        <fgColor indexed="9"/>
        <bgColor indexed="64"/>
      </patternFill>
    </fill>
    <fill>
      <patternFill patternType="solid">
        <fgColor rgb="FFC00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right/>
      <top style="thin"/>
      <bottom style="thin"/>
    </border>
    <border>
      <left style="thin"/>
      <right style="thin"/>
      <top style="thin"/>
      <bottom>
        <color indexed="63"/>
      </bottom>
    </border>
    <border>
      <left style="thin">
        <color rgb="FF000000"/>
      </left>
      <right style="thin">
        <color rgb="FF000000"/>
      </right>
      <top>
        <color indexed="63"/>
      </top>
      <bottom style="thin">
        <color rgb="FF000000"/>
      </bottom>
    </border>
    <border>
      <left>
        <color indexed="63"/>
      </left>
      <right style="thin"/>
      <top style="thin"/>
      <bottom style="thin"/>
    </border>
    <border>
      <left style="thin">
        <color rgb="FF000000"/>
      </left>
      <right/>
      <top style="thin">
        <color rgb="FF000000"/>
      </top>
      <bottom>
        <color indexed="63"/>
      </bottom>
    </border>
    <border>
      <left style="thin"/>
      <right style="thin"/>
      <top>
        <color indexed="63"/>
      </top>
      <bottom style="thin"/>
    </border>
    <border>
      <left style="thin">
        <color rgb="FF000000"/>
      </left>
      <right style="thin">
        <color rgb="FF000000"/>
      </right>
      <top style="thin"/>
      <bottom style="thin"/>
    </border>
    <border>
      <left/>
      <right style="thin">
        <color rgb="FF000000"/>
      </right>
      <top>
        <color indexed="63"/>
      </top>
      <bottom style="thin">
        <color rgb="FF000000"/>
      </bottom>
    </border>
    <border>
      <left/>
      <right style="thin">
        <color rgb="FF000000"/>
      </right>
      <top style="thin">
        <color rgb="FF000000"/>
      </top>
      <bottom>
        <color indexed="63"/>
      </bottom>
    </border>
    <border>
      <left>
        <color indexed="63"/>
      </left>
      <right style="thin"/>
      <top>
        <color indexed="63"/>
      </top>
      <bottom style="thin"/>
    </border>
    <border>
      <left style="thin">
        <color rgb="FF000000"/>
      </left>
      <right>
        <color indexed="63"/>
      </right>
      <top>
        <color indexed="63"/>
      </top>
      <bottom style="thin">
        <color rgb="FF000000"/>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color rgb="FF000000"/>
      </top>
      <bottom style="thin">
        <color rgb="FF000000"/>
      </bottom>
    </border>
    <border>
      <left>
        <color indexed="63"/>
      </left>
      <right>
        <color indexed="63"/>
      </right>
      <top style="thin"/>
      <bottom>
        <color indexed="63"/>
      </bottom>
    </border>
    <border>
      <left>
        <color indexed="63"/>
      </left>
      <right>
        <color indexed="63"/>
      </right>
      <top style="thin"/>
      <bottom style="thin"/>
    </border>
    <border>
      <left style="thin"/>
      <right style="thin"/>
      <top/>
      <bottom/>
    </border>
  </borders>
  <cellStyleXfs count="103">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8" borderId="0" applyNumberFormat="0" applyBorder="0" applyAlignment="0" applyProtection="0"/>
    <xf numFmtId="171" fontId="0" fillId="0" borderId="0" applyFont="0" applyFill="0" applyBorder="0" applyAlignment="0" applyProtection="0"/>
    <xf numFmtId="164" fontId="53" fillId="0" borderId="0" applyFont="0" applyFill="0" applyBorder="0" applyAlignment="0" applyProtection="0"/>
    <xf numFmtId="171" fontId="0" fillId="0" borderId="0" applyFont="0" applyFill="0" applyBorder="0" applyAlignment="0" applyProtection="0"/>
    <xf numFmtId="172" fontId="0" fillId="0" borderId="0" applyFont="0" applyBorder="0" applyProtection="0">
      <alignment/>
    </xf>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5" fontId="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ont="0" applyBorder="0" applyProtection="0">
      <alignment/>
    </xf>
    <xf numFmtId="168" fontId="58" fillId="0" borderId="0">
      <alignment/>
      <protection/>
    </xf>
    <xf numFmtId="0" fontId="59" fillId="0" borderId="0" applyNumberFormat="0" applyBorder="0" applyProtection="0">
      <alignment/>
    </xf>
    <xf numFmtId="0" fontId="60" fillId="0" borderId="0" applyNumberFormat="0" applyBorder="0" applyProtection="0">
      <alignment horizontal="center"/>
    </xf>
    <xf numFmtId="0" fontId="60" fillId="0" borderId="0" applyNumberFormat="0" applyBorder="0" applyProtection="0">
      <alignment horizontal="center" textRotation="90"/>
    </xf>
    <xf numFmtId="0" fontId="61" fillId="0" borderId="3" applyNumberFormat="0" applyFill="0" applyAlignment="0" applyProtection="0"/>
    <xf numFmtId="0" fontId="62" fillId="29" borderId="4" applyNumberFormat="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0" applyNumberFormat="0" applyBorder="0" applyAlignment="0" applyProtection="0"/>
    <xf numFmtId="0" fontId="53" fillId="0" borderId="0">
      <alignment/>
      <protection/>
    </xf>
    <xf numFmtId="0" fontId="10" fillId="0" borderId="0">
      <alignment/>
      <protection/>
    </xf>
    <xf numFmtId="0" fontId="3" fillId="0" borderId="0">
      <alignment/>
      <protection/>
    </xf>
    <xf numFmtId="0" fontId="58" fillId="0" borderId="0" applyNumberFormat="0" applyBorder="0" applyProtection="0">
      <alignment/>
    </xf>
    <xf numFmtId="0" fontId="3"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3" fillId="0" borderId="0">
      <alignment/>
      <protection/>
    </xf>
    <xf numFmtId="0" fontId="53" fillId="0" borderId="0">
      <alignment/>
      <protection/>
    </xf>
    <xf numFmtId="0" fontId="58" fillId="0" borderId="0" applyNumberFormat="0" applyBorder="0" applyProtection="0">
      <alignment/>
    </xf>
    <xf numFmtId="0" fontId="3" fillId="0" borderId="0">
      <alignment/>
      <protection/>
    </xf>
    <xf numFmtId="0" fontId="53" fillId="0" borderId="0">
      <alignment/>
      <protection/>
    </xf>
    <xf numFmtId="0" fontId="3" fillId="0" borderId="0">
      <alignment/>
      <protection/>
    </xf>
    <xf numFmtId="0" fontId="67" fillId="0" borderId="0" applyNumberFormat="0" applyBorder="0" applyProtection="0">
      <alignment/>
    </xf>
    <xf numFmtId="0" fontId="59" fillId="0" borderId="0" applyNumberFormat="0" applyBorder="0" applyProtection="0">
      <alignment/>
    </xf>
    <xf numFmtId="0" fontId="58" fillId="0" borderId="0" applyNumberFormat="0" applyBorder="0" applyProtection="0">
      <alignment/>
    </xf>
    <xf numFmtId="0" fontId="59" fillId="0" borderId="0" applyNumberFormat="0" applyBorder="0" applyProtection="0">
      <alignment/>
    </xf>
    <xf numFmtId="0" fontId="58" fillId="0" borderId="0" applyNumberFormat="0" applyBorder="0" applyProtection="0">
      <alignment/>
    </xf>
    <xf numFmtId="0" fontId="58" fillId="0" borderId="0" applyNumberFormat="0" applyBorder="0" applyProtection="0">
      <alignment/>
    </xf>
    <xf numFmtId="0" fontId="58" fillId="0" borderId="0" applyNumberFormat="0" applyBorder="0" applyProtection="0">
      <alignment/>
    </xf>
    <xf numFmtId="0" fontId="59" fillId="0" borderId="0" applyNumberFormat="0" applyBorder="0" applyProtection="0">
      <alignment/>
    </xf>
    <xf numFmtId="0" fontId="58" fillId="0" borderId="0" applyNumberFormat="0" applyBorder="0" applyProtection="0">
      <alignment/>
    </xf>
    <xf numFmtId="0" fontId="68" fillId="0" borderId="0" applyNumberFormat="0" applyBorder="0" applyProtection="0">
      <alignment/>
    </xf>
    <xf numFmtId="0" fontId="69" fillId="27" borderId="1" applyNumberFormat="0" applyAlignment="0" applyProtection="0"/>
    <xf numFmtId="9" fontId="53" fillId="0" borderId="0" applyFont="0" applyFill="0" applyBorder="0" applyAlignment="0" applyProtection="0"/>
    <xf numFmtId="0" fontId="70" fillId="0" borderId="0" applyNumberFormat="0" applyBorder="0" applyProtection="0">
      <alignment/>
    </xf>
    <xf numFmtId="173" fontId="70" fillId="0" borderId="0" applyBorder="0" applyProtection="0">
      <alignment/>
    </xf>
    <xf numFmtId="0" fontId="71"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53" fillId="31" borderId="9" applyNumberFormat="0" applyFont="0" applyAlignment="0" applyProtection="0"/>
    <xf numFmtId="44" fontId="53" fillId="0" borderId="0" applyFont="0" applyFill="0" applyBorder="0" applyAlignment="0" applyProtection="0"/>
    <xf numFmtId="42" fontId="53" fillId="0" borderId="0" applyFont="0" applyFill="0" applyBorder="0" applyAlignment="0" applyProtection="0"/>
    <xf numFmtId="167" fontId="0" fillId="0" borderId="0" applyFont="0" applyFill="0" applyBorder="0" applyAlignment="0" applyProtection="0"/>
    <xf numFmtId="44" fontId="3" fillId="0" borderId="0" applyFont="0" applyFill="0" applyBorder="0" applyAlignment="0" applyProtection="0"/>
    <xf numFmtId="0" fontId="75" fillId="32" borderId="0" applyNumberFormat="0" applyBorder="0" applyAlignment="0" applyProtection="0"/>
  </cellStyleXfs>
  <cellXfs count="258">
    <xf numFmtId="0" fontId="0" fillId="0" borderId="0" xfId="0" applyAlignment="1">
      <alignment/>
    </xf>
    <xf numFmtId="0" fontId="76" fillId="0" borderId="0" xfId="80" applyFont="1" applyFill="1" applyAlignment="1" applyProtection="1">
      <alignment horizontal="left" vertical="top" wrapText="1"/>
      <protection locked="0"/>
    </xf>
    <xf numFmtId="3" fontId="76" fillId="0" borderId="0" xfId="80" applyNumberFormat="1" applyFont="1" applyFill="1" applyAlignment="1" applyProtection="1">
      <alignment horizontal="right" vertical="top" wrapText="1"/>
      <protection locked="0"/>
    </xf>
    <xf numFmtId="0" fontId="77" fillId="0" borderId="0" xfId="80" applyFont="1" applyFill="1" applyAlignment="1" applyProtection="1">
      <alignment horizontal="left" vertical="top" wrapText="1"/>
      <protection locked="0"/>
    </xf>
    <xf numFmtId="0" fontId="78" fillId="0" borderId="0" xfId="80" applyFont="1" applyFill="1" applyAlignment="1" applyProtection="1">
      <alignment horizontal="center" vertical="top"/>
      <protection locked="0"/>
    </xf>
    <xf numFmtId="3" fontId="76" fillId="0" borderId="0" xfId="80" applyNumberFormat="1" applyFont="1" applyFill="1" applyAlignment="1" applyProtection="1">
      <alignment horizontal="left" vertical="top" wrapText="1"/>
      <protection locked="0"/>
    </xf>
    <xf numFmtId="0" fontId="76" fillId="0" borderId="10" xfId="80" applyFont="1" applyFill="1" applyBorder="1" applyAlignment="1" applyProtection="1">
      <alignment horizontal="left" vertical="top" wrapText="1"/>
      <protection locked="0"/>
    </xf>
    <xf numFmtId="0" fontId="78" fillId="0" borderId="0" xfId="80" applyFont="1" applyFill="1" applyAlignment="1" applyProtection="1">
      <alignment horizontal="left" vertical="top" wrapText="1"/>
      <protection locked="0"/>
    </xf>
    <xf numFmtId="3" fontId="78" fillId="0" borderId="0" xfId="80" applyNumberFormat="1" applyFont="1" applyFill="1" applyAlignment="1" applyProtection="1">
      <alignment horizontal="left" vertical="top" wrapText="1"/>
      <protection locked="0"/>
    </xf>
    <xf numFmtId="167" fontId="76" fillId="0" borderId="10" xfId="100" applyFont="1" applyFill="1" applyBorder="1" applyAlignment="1" applyProtection="1">
      <alignment horizontal="right" vertical="top" wrapText="1"/>
      <protection locked="0"/>
    </xf>
    <xf numFmtId="167" fontId="76" fillId="0" borderId="0" xfId="80" applyNumberFormat="1" applyFont="1" applyFill="1" applyAlignment="1" applyProtection="1">
      <alignment horizontal="right" vertical="top" wrapText="1"/>
      <protection locked="0"/>
    </xf>
    <xf numFmtId="0" fontId="76" fillId="33" borderId="0" xfId="80" applyFont="1" applyFill="1" applyAlignment="1" applyProtection="1">
      <alignment horizontal="left" vertical="top" wrapText="1"/>
      <protection locked="0"/>
    </xf>
    <xf numFmtId="0" fontId="77" fillId="0" borderId="0" xfId="80" applyFont="1" applyFill="1" applyAlignment="1" applyProtection="1">
      <alignment horizontal="left" vertical="top"/>
      <protection locked="0"/>
    </xf>
    <xf numFmtId="49" fontId="76" fillId="0" borderId="0" xfId="80" applyNumberFormat="1" applyFont="1" applyFill="1" applyAlignment="1" applyProtection="1">
      <alignment horizontal="left" vertical="top" wrapText="1"/>
      <protection locked="0"/>
    </xf>
    <xf numFmtId="49" fontId="76" fillId="0" borderId="11" xfId="80" applyNumberFormat="1" applyFont="1" applyFill="1" applyBorder="1" applyAlignment="1" applyProtection="1">
      <alignment horizontal="left" vertical="top" wrapText="1"/>
      <protection locked="0"/>
    </xf>
    <xf numFmtId="49" fontId="78" fillId="0" borderId="10" xfId="80" applyNumberFormat="1" applyFont="1" applyFill="1" applyBorder="1" applyAlignment="1" applyProtection="1">
      <alignment horizontal="left" vertical="top" wrapText="1"/>
      <protection locked="0"/>
    </xf>
    <xf numFmtId="3" fontId="78" fillId="0" borderId="10" xfId="80" applyNumberFormat="1" applyFont="1" applyFill="1" applyBorder="1" applyAlignment="1" applyProtection="1">
      <alignment horizontal="right" vertical="top" wrapText="1"/>
      <protection locked="0"/>
    </xf>
    <xf numFmtId="0" fontId="77" fillId="0" borderId="0" xfId="80" applyFont="1" applyFill="1" applyAlignment="1" applyProtection="1">
      <alignment horizontal="justify" vertical="top" wrapText="1"/>
      <protection locked="0"/>
    </xf>
    <xf numFmtId="3" fontId="77" fillId="0" borderId="0" xfId="80" applyNumberFormat="1" applyFont="1" applyFill="1" applyAlignment="1" applyProtection="1">
      <alignment horizontal="left" vertical="top" wrapText="1"/>
      <protection locked="0"/>
    </xf>
    <xf numFmtId="0" fontId="79" fillId="33" borderId="0" xfId="0" applyFont="1" applyFill="1" applyAlignment="1" applyProtection="1">
      <alignment horizontal="left" vertical="center" wrapText="1"/>
      <protection locked="0"/>
    </xf>
    <xf numFmtId="0" fontId="80" fillId="34" borderId="10" xfId="0" applyFont="1" applyFill="1" applyBorder="1" applyAlignment="1" applyProtection="1">
      <alignment horizontal="center" vertical="center" wrapText="1"/>
      <protection locked="0"/>
    </xf>
    <xf numFmtId="169" fontId="80" fillId="34" borderId="11" xfId="42" applyNumberFormat="1" applyFont="1" applyFill="1" applyBorder="1" applyAlignment="1" applyProtection="1">
      <alignment horizontal="center" vertical="center" wrapText="1"/>
      <protection locked="0"/>
    </xf>
    <xf numFmtId="0" fontId="80" fillId="34" borderId="10" xfId="0" applyFont="1" applyFill="1" applyBorder="1" applyAlignment="1">
      <alignment horizontal="center" vertical="center" wrapText="1"/>
    </xf>
    <xf numFmtId="0" fontId="81" fillId="33" borderId="0" xfId="0" applyFont="1" applyFill="1" applyAlignment="1" applyProtection="1">
      <alignment horizontal="center" vertical="center" wrapText="1"/>
      <protection locked="0"/>
    </xf>
    <xf numFmtId="0" fontId="80" fillId="33" borderId="0" xfId="0" applyFont="1" applyFill="1" applyAlignment="1" applyProtection="1">
      <alignment horizontal="left" vertical="center" wrapText="1"/>
      <protection locked="0"/>
    </xf>
    <xf numFmtId="166" fontId="81" fillId="33" borderId="0" xfId="0" applyNumberFormat="1" applyFont="1" applyFill="1" applyAlignment="1" applyProtection="1">
      <alignment horizontal="left" vertical="center" wrapText="1"/>
      <protection locked="0"/>
    </xf>
    <xf numFmtId="0" fontId="79" fillId="33" borderId="0" xfId="0" applyFont="1" applyFill="1" applyAlignment="1" applyProtection="1">
      <alignment horizontal="center" vertical="center" wrapText="1"/>
      <protection locked="0"/>
    </xf>
    <xf numFmtId="166" fontId="79" fillId="33" borderId="0" xfId="0" applyNumberFormat="1" applyFont="1" applyFill="1" applyAlignment="1" applyProtection="1">
      <alignment horizontal="left" vertical="center" wrapText="1"/>
      <protection locked="0"/>
    </xf>
    <xf numFmtId="166" fontId="81" fillId="0" borderId="0" xfId="0" applyNumberFormat="1" applyFont="1" applyFill="1" applyAlignment="1" applyProtection="1">
      <alignment horizontal="left" vertical="top" wrapText="1"/>
      <protection locked="0"/>
    </xf>
    <xf numFmtId="0" fontId="81" fillId="0" borderId="0" xfId="0" applyFont="1" applyFill="1" applyAlignment="1" applyProtection="1">
      <alignment horizontal="center" vertical="top" wrapText="1"/>
      <protection locked="0"/>
    </xf>
    <xf numFmtId="0" fontId="79" fillId="0" borderId="0" xfId="0" applyFont="1" applyFill="1" applyAlignment="1" applyProtection="1">
      <alignment horizontal="left" vertical="top" wrapText="1"/>
      <protection locked="0"/>
    </xf>
    <xf numFmtId="0" fontId="81" fillId="0" borderId="0" xfId="0" applyFont="1" applyFill="1" applyAlignment="1" applyProtection="1">
      <alignment horizontal="center" vertical="center" wrapText="1"/>
      <protection locked="0"/>
    </xf>
    <xf numFmtId="0" fontId="80" fillId="0" borderId="0" xfId="0" applyFont="1" applyFill="1" applyAlignment="1" applyProtection="1">
      <alignment horizontal="left" vertical="top" wrapText="1"/>
      <protection locked="0"/>
    </xf>
    <xf numFmtId="166" fontId="80" fillId="0" borderId="10" xfId="0" applyNumberFormat="1" applyFont="1" applyFill="1" applyBorder="1" applyAlignment="1" applyProtection="1">
      <alignment horizontal="right" vertical="top" wrapText="1"/>
      <protection locked="0"/>
    </xf>
    <xf numFmtId="0" fontId="80" fillId="0" borderId="0" xfId="0" applyFont="1" applyFill="1" applyAlignment="1" applyProtection="1">
      <alignment horizontal="left" vertical="top"/>
      <protection locked="0"/>
    </xf>
    <xf numFmtId="0" fontId="80" fillId="0" borderId="0" xfId="0" applyFont="1" applyFill="1" applyAlignment="1" applyProtection="1">
      <alignment horizontal="center" vertical="center" wrapText="1"/>
      <protection locked="0"/>
    </xf>
    <xf numFmtId="0" fontId="82" fillId="33" borderId="0" xfId="0" applyFont="1" applyFill="1" applyAlignment="1" applyProtection="1">
      <alignment horizontal="left" vertical="center" wrapText="1"/>
      <protection locked="0"/>
    </xf>
    <xf numFmtId="0" fontId="81" fillId="0" borderId="0" xfId="0" applyFont="1" applyFill="1" applyAlignment="1" applyProtection="1">
      <alignment horizontal="left" vertical="top" wrapText="1"/>
      <protection locked="0"/>
    </xf>
    <xf numFmtId="0" fontId="80" fillId="33" borderId="0" xfId="0" applyFont="1" applyFill="1" applyAlignment="1" applyProtection="1">
      <alignment horizontal="center" vertical="center" wrapText="1"/>
      <protection locked="0"/>
    </xf>
    <xf numFmtId="0" fontId="80" fillId="33" borderId="0" xfId="0" applyFont="1" applyFill="1" applyAlignment="1" applyProtection="1">
      <alignment horizontal="left" vertical="top" wrapText="1"/>
      <protection locked="0"/>
    </xf>
    <xf numFmtId="166" fontId="81" fillId="33" borderId="0" xfId="0" applyNumberFormat="1" applyFont="1" applyFill="1" applyAlignment="1" applyProtection="1">
      <alignment horizontal="left" vertical="top" wrapText="1"/>
      <protection locked="0"/>
    </xf>
    <xf numFmtId="0" fontId="81" fillId="33" borderId="0" xfId="0" applyFont="1" applyFill="1" applyAlignment="1" applyProtection="1">
      <alignment horizontal="center" vertical="top" wrapText="1"/>
      <protection locked="0"/>
    </xf>
    <xf numFmtId="0" fontId="80" fillId="34" borderId="10" xfId="0" applyFont="1" applyFill="1" applyBorder="1" applyAlignment="1" applyProtection="1">
      <alignment horizontal="left" vertical="top" wrapText="1"/>
      <protection locked="0"/>
    </xf>
    <xf numFmtId="167" fontId="80" fillId="33" borderId="12" xfId="0" applyNumberFormat="1" applyFont="1" applyFill="1" applyBorder="1" applyAlignment="1" applyProtection="1">
      <alignment horizontal="right" vertical="top" wrapText="1"/>
      <protection locked="0"/>
    </xf>
    <xf numFmtId="0" fontId="81" fillId="33" borderId="0" xfId="0" applyFont="1" applyFill="1" applyAlignment="1" applyProtection="1">
      <alignment horizontal="left" vertical="top" wrapText="1"/>
      <protection locked="0"/>
    </xf>
    <xf numFmtId="0" fontId="79" fillId="0" borderId="0" xfId="0" applyFont="1" applyFill="1" applyAlignment="1" applyProtection="1">
      <alignment horizontal="center" vertical="center" wrapText="1"/>
      <protection locked="0"/>
    </xf>
    <xf numFmtId="166" fontId="79" fillId="0" borderId="0" xfId="0" applyNumberFormat="1" applyFont="1" applyFill="1" applyAlignment="1" applyProtection="1">
      <alignment horizontal="left" vertical="top" wrapText="1"/>
      <protection locked="0"/>
    </xf>
    <xf numFmtId="0" fontId="79" fillId="0" borderId="0" xfId="0" applyFont="1" applyFill="1" applyAlignment="1" applyProtection="1">
      <alignment horizontal="center" vertical="top" wrapText="1"/>
      <protection locked="0"/>
    </xf>
    <xf numFmtId="166" fontId="81" fillId="0" borderId="0" xfId="0" applyNumberFormat="1" applyFont="1" applyFill="1" applyAlignment="1" applyProtection="1">
      <alignment horizontal="left" vertical="center" wrapText="1"/>
      <protection locked="0"/>
    </xf>
    <xf numFmtId="0" fontId="79" fillId="0" borderId="0" xfId="0" applyFont="1" applyFill="1" applyAlignment="1" applyProtection="1">
      <alignment horizontal="left" vertical="center" wrapText="1"/>
      <protection locked="0"/>
    </xf>
    <xf numFmtId="0" fontId="79" fillId="0" borderId="0" xfId="0" applyFont="1" applyFill="1" applyAlignment="1" applyProtection="1">
      <alignment vertical="center" wrapText="1"/>
      <protection locked="0"/>
    </xf>
    <xf numFmtId="0" fontId="80" fillId="0" borderId="0" xfId="0" applyFont="1" applyFill="1" applyAlignment="1" applyProtection="1">
      <alignment horizontal="left" vertical="center" wrapText="1"/>
      <protection locked="0"/>
    </xf>
    <xf numFmtId="166" fontId="80" fillId="0" borderId="10" xfId="0" applyNumberFormat="1" applyFont="1" applyFill="1" applyBorder="1" applyAlignment="1" applyProtection="1">
      <alignment horizontal="right" vertical="center" wrapText="1"/>
      <protection locked="0"/>
    </xf>
    <xf numFmtId="0" fontId="80" fillId="34" borderId="10" xfId="0" applyFont="1" applyFill="1" applyBorder="1" applyAlignment="1" applyProtection="1">
      <alignment horizontal="left" vertical="center" wrapText="1"/>
      <protection locked="0"/>
    </xf>
    <xf numFmtId="167" fontId="80" fillId="33" borderId="12" xfId="0" applyNumberFormat="1" applyFont="1" applyFill="1" applyBorder="1" applyAlignment="1" applyProtection="1">
      <alignment horizontal="right" vertical="center" wrapText="1"/>
      <protection locked="0"/>
    </xf>
    <xf numFmtId="168" fontId="80" fillId="34" borderId="10" xfId="88" applyNumberFormat="1" applyFont="1" applyFill="1" applyBorder="1" applyAlignment="1">
      <alignment horizontal="center" vertical="center" wrapText="1"/>
    </xf>
    <xf numFmtId="0" fontId="83" fillId="0" borderId="0" xfId="0" applyFont="1" applyFill="1" applyAlignment="1" applyProtection="1">
      <alignment horizontal="center" vertical="center" wrapText="1"/>
      <protection locked="0"/>
    </xf>
    <xf numFmtId="166" fontId="79" fillId="0" borderId="0" xfId="0" applyNumberFormat="1" applyFont="1" applyFill="1" applyAlignment="1" applyProtection="1">
      <alignment horizontal="left" vertical="center" wrapText="1"/>
      <protection locked="0"/>
    </xf>
    <xf numFmtId="0" fontId="81" fillId="33" borderId="0" xfId="0" applyFont="1" applyFill="1" applyAlignment="1" applyProtection="1">
      <alignment horizontal="left" vertical="center" wrapText="1"/>
      <protection locked="0"/>
    </xf>
    <xf numFmtId="166" fontId="80" fillId="33" borderId="10" xfId="0" applyNumberFormat="1" applyFont="1" applyFill="1" applyBorder="1" applyAlignment="1" applyProtection="1">
      <alignment horizontal="right" vertical="center" wrapText="1"/>
      <protection locked="0"/>
    </xf>
    <xf numFmtId="0" fontId="84" fillId="33" borderId="0" xfId="0" applyFont="1" applyFill="1" applyAlignment="1" applyProtection="1">
      <alignment horizontal="left" vertical="center" wrapText="1"/>
      <protection locked="0"/>
    </xf>
    <xf numFmtId="170" fontId="81" fillId="33" borderId="0" xfId="0" applyNumberFormat="1" applyFont="1" applyFill="1" applyAlignment="1" applyProtection="1">
      <alignment horizontal="right" vertical="center" wrapText="1"/>
      <protection locked="0"/>
    </xf>
    <xf numFmtId="0" fontId="81" fillId="33" borderId="0" xfId="0" applyFont="1" applyFill="1" applyAlignment="1" applyProtection="1">
      <alignment horizontal="left" vertical="center" wrapText="1"/>
      <protection locked="0"/>
    </xf>
    <xf numFmtId="0" fontId="81" fillId="0" borderId="0" xfId="0" applyFont="1" applyFill="1" applyAlignment="1" applyProtection="1">
      <alignment horizontal="left" vertical="center" wrapText="1"/>
      <protection locked="0"/>
    </xf>
    <xf numFmtId="0" fontId="84" fillId="0" borderId="0" xfId="0" applyFont="1" applyFill="1" applyAlignment="1" applyProtection="1">
      <alignment horizontal="left" vertical="top" wrapText="1"/>
      <protection locked="0"/>
    </xf>
    <xf numFmtId="0" fontId="85" fillId="0" borderId="0" xfId="80" applyFont="1" applyFill="1" applyAlignment="1" applyProtection="1">
      <alignment horizontal="left" vertical="top" wrapText="1"/>
      <protection locked="0"/>
    </xf>
    <xf numFmtId="0" fontId="76" fillId="35" borderId="10" xfId="80" applyFont="1" applyFill="1" applyBorder="1" applyAlignment="1" applyProtection="1">
      <alignment horizontal="left" vertical="top" wrapText="1"/>
      <protection locked="0"/>
    </xf>
    <xf numFmtId="0" fontId="80" fillId="34" borderId="13" xfId="0" applyFont="1" applyFill="1" applyBorder="1" applyAlignment="1" applyProtection="1">
      <alignment horizontal="center" vertical="center" wrapText="1"/>
      <protection locked="0"/>
    </xf>
    <xf numFmtId="169" fontId="80" fillId="34" borderId="13" xfId="42" applyNumberFormat="1" applyFont="1" applyFill="1" applyBorder="1" applyAlignment="1" applyProtection="1">
      <alignment horizontal="center" vertical="center" wrapText="1"/>
      <protection locked="0"/>
    </xf>
    <xf numFmtId="0" fontId="80" fillId="34" borderId="13" xfId="0" applyFont="1" applyFill="1" applyBorder="1" applyAlignment="1">
      <alignment horizontal="center" vertical="center" wrapText="1"/>
    </xf>
    <xf numFmtId="0" fontId="80" fillId="0" borderId="14" xfId="0" applyFont="1" applyFill="1" applyBorder="1" applyAlignment="1">
      <alignment horizontal="center" vertical="center" wrapText="1"/>
    </xf>
    <xf numFmtId="0" fontId="81" fillId="0" borderId="14" xfId="0" applyFont="1" applyFill="1" applyBorder="1" applyAlignment="1" applyProtection="1">
      <alignment horizontal="center" vertical="center" wrapText="1"/>
      <protection locked="0"/>
    </xf>
    <xf numFmtId="0" fontId="6" fillId="0" borderId="15" xfId="0" applyFont="1" applyFill="1" applyBorder="1" applyAlignment="1">
      <alignment horizontal="left" vertical="center" wrapText="1"/>
    </xf>
    <xf numFmtId="3" fontId="6" fillId="36" borderId="14" xfId="0" applyNumberFormat="1" applyFont="1" applyFill="1" applyBorder="1" applyAlignment="1" applyProtection="1">
      <alignment horizontal="center" vertical="center" wrapText="1"/>
      <protection/>
    </xf>
    <xf numFmtId="167" fontId="81" fillId="33" borderId="14" xfId="0" applyNumberFormat="1" applyFont="1" applyFill="1" applyBorder="1" applyAlignment="1" applyProtection="1">
      <alignment horizontal="right" vertical="center" wrapText="1"/>
      <protection locked="0"/>
    </xf>
    <xf numFmtId="3" fontId="6" fillId="36" borderId="16" xfId="0" applyNumberFormat="1" applyFont="1" applyFill="1" applyBorder="1" applyAlignment="1" applyProtection="1">
      <alignment horizontal="center" vertical="center" wrapText="1"/>
      <protection/>
    </xf>
    <xf numFmtId="0" fontId="80" fillId="0" borderId="13" xfId="0" applyFont="1" applyFill="1" applyBorder="1" applyAlignment="1">
      <alignment horizontal="left" vertical="center" wrapText="1"/>
    </xf>
    <xf numFmtId="167" fontId="81" fillId="0" borderId="13" xfId="88" applyNumberFormat="1" applyFont="1" applyFill="1" applyBorder="1" applyAlignment="1">
      <alignment horizontal="right" vertical="center" wrapText="1"/>
    </xf>
    <xf numFmtId="0" fontId="80" fillId="0" borderId="14" xfId="0" applyFont="1" applyFill="1" applyBorder="1" applyAlignment="1">
      <alignment horizontal="left" vertical="center" wrapText="1"/>
    </xf>
    <xf numFmtId="167" fontId="81" fillId="0" borderId="14" xfId="88" applyNumberFormat="1" applyFont="1" applyFill="1" applyBorder="1" applyAlignment="1">
      <alignment horizontal="right" vertical="center" wrapText="1"/>
    </xf>
    <xf numFmtId="3" fontId="78" fillId="34" borderId="10" xfId="80" applyNumberFormat="1" applyFont="1" applyFill="1" applyBorder="1" applyAlignment="1" applyProtection="1">
      <alignment horizontal="center" vertical="top" wrapText="1"/>
      <protection locked="0"/>
    </xf>
    <xf numFmtId="49" fontId="76" fillId="35" borderId="10" xfId="80" applyNumberFormat="1" applyFont="1" applyFill="1" applyBorder="1" applyAlignment="1" applyProtection="1">
      <alignment horizontal="left" vertical="top" wrapText="1"/>
      <protection locked="0"/>
    </xf>
    <xf numFmtId="49" fontId="76" fillId="35" borderId="11" xfId="80" applyNumberFormat="1" applyFont="1" applyFill="1" applyBorder="1" applyAlignment="1" applyProtection="1">
      <alignment horizontal="left" vertical="top" wrapText="1"/>
      <protection locked="0"/>
    </xf>
    <xf numFmtId="3" fontId="76" fillId="35" borderId="10" xfId="80" applyNumberFormat="1" applyFont="1" applyFill="1" applyBorder="1" applyAlignment="1" applyProtection="1">
      <alignment horizontal="right" vertical="top" wrapText="1"/>
      <protection locked="0"/>
    </xf>
    <xf numFmtId="0" fontId="81" fillId="33" borderId="0" xfId="0" applyFont="1" applyFill="1" applyAlignment="1" applyProtection="1">
      <alignment horizontal="left" vertical="center" wrapText="1"/>
      <protection locked="0"/>
    </xf>
    <xf numFmtId="0" fontId="81" fillId="0" borderId="0" xfId="0" applyFont="1" applyFill="1" applyAlignment="1" applyProtection="1">
      <alignment horizontal="left" vertical="center" wrapText="1"/>
      <protection locked="0"/>
    </xf>
    <xf numFmtId="166" fontId="80" fillId="34" borderId="13" xfId="88" applyNumberFormat="1" applyFont="1" applyFill="1" applyBorder="1" applyAlignment="1">
      <alignment horizontal="center" vertical="center" wrapText="1"/>
    </xf>
    <xf numFmtId="168" fontId="80" fillId="34" borderId="13" xfId="88" applyNumberFormat="1" applyFont="1" applyFill="1" applyBorder="1" applyAlignment="1">
      <alignment horizontal="center" vertical="center" wrapText="1"/>
    </xf>
    <xf numFmtId="167" fontId="81" fillId="0" borderId="17" xfId="88" applyNumberFormat="1" applyFont="1" applyFill="1" applyBorder="1" applyAlignment="1">
      <alignment horizontal="right" vertical="center" wrapText="1"/>
    </xf>
    <xf numFmtId="167" fontId="81" fillId="0" borderId="17" xfId="0" applyNumberFormat="1" applyFont="1" applyFill="1" applyBorder="1" applyAlignment="1" applyProtection="1">
      <alignment horizontal="right" vertical="center" wrapText="1"/>
      <protection locked="0"/>
    </xf>
    <xf numFmtId="168" fontId="80" fillId="37" borderId="14" xfId="88" applyNumberFormat="1" applyFont="1" applyFill="1" applyBorder="1" applyAlignment="1">
      <alignment horizontal="center" vertical="center" wrapText="1"/>
    </xf>
    <xf numFmtId="167" fontId="81" fillId="0" borderId="14" xfId="0" applyNumberFormat="1" applyFont="1" applyFill="1" applyBorder="1" applyAlignment="1" applyProtection="1">
      <alignment horizontal="right" vertical="center" wrapText="1"/>
      <protection locked="0"/>
    </xf>
    <xf numFmtId="0" fontId="76" fillId="0" borderId="0" xfId="80" applyFont="1" applyFill="1" applyAlignment="1" applyProtection="1">
      <alignment horizontal="left" vertical="top" wrapText="1"/>
      <protection locked="0"/>
    </xf>
    <xf numFmtId="0" fontId="78" fillId="38" borderId="10" xfId="80" applyFont="1" applyFill="1" applyBorder="1" applyAlignment="1" applyProtection="1">
      <alignment horizontal="center" vertical="top" wrapText="1"/>
      <protection locked="0"/>
    </xf>
    <xf numFmtId="0" fontId="76" fillId="35" borderId="10" xfId="80" applyFont="1" applyFill="1" applyBorder="1" applyAlignment="1" applyProtection="1">
      <alignment horizontal="center" vertical="top" wrapText="1"/>
      <protection locked="0"/>
    </xf>
    <xf numFmtId="167" fontId="86" fillId="0" borderId="0" xfId="80" applyNumberFormat="1" applyFont="1" applyFill="1" applyAlignment="1" applyProtection="1">
      <alignment horizontal="left" vertical="top" wrapText="1"/>
      <protection locked="0"/>
    </xf>
    <xf numFmtId="0" fontId="87" fillId="0" borderId="14" xfId="0" applyFont="1" applyFill="1" applyBorder="1" applyAlignment="1" applyProtection="1">
      <alignment horizontal="center" vertical="center" wrapText="1"/>
      <protection locked="0"/>
    </xf>
    <xf numFmtId="49" fontId="14" fillId="0" borderId="14" xfId="0" applyNumberFormat="1" applyFont="1" applyFill="1" applyBorder="1" applyAlignment="1" applyProtection="1">
      <alignment horizontal="left" vertical="center" wrapText="1"/>
      <protection locked="0"/>
    </xf>
    <xf numFmtId="0" fontId="14" fillId="39" borderId="14" xfId="0" applyFont="1" applyFill="1" applyBorder="1" applyAlignment="1" applyProtection="1">
      <alignment horizontal="center" vertical="center" wrapText="1"/>
      <protection locked="0"/>
    </xf>
    <xf numFmtId="49" fontId="11" fillId="0" borderId="14" xfId="0" applyNumberFormat="1" applyFont="1" applyFill="1" applyBorder="1" applyAlignment="1" applyProtection="1">
      <alignment horizontal="center" vertical="center" wrapText="1"/>
      <protection locked="0"/>
    </xf>
    <xf numFmtId="0" fontId="11" fillId="36" borderId="14" xfId="0" applyNumberFormat="1" applyFont="1" applyFill="1" applyBorder="1" applyAlignment="1" applyProtection="1">
      <alignment horizontal="left" vertical="center" wrapText="1"/>
      <protection/>
    </xf>
    <xf numFmtId="0" fontId="88" fillId="0" borderId="14" xfId="0" applyFont="1" applyFill="1" applyBorder="1" applyAlignment="1" applyProtection="1">
      <alignment horizontal="center" vertical="center" wrapText="1"/>
      <protection locked="0"/>
    </xf>
    <xf numFmtId="0" fontId="11" fillId="0" borderId="14" xfId="0" applyNumberFormat="1" applyFont="1" applyFill="1" applyBorder="1" applyAlignment="1" applyProtection="1">
      <alignment horizontal="left" vertical="center" wrapText="1"/>
      <protection/>
    </xf>
    <xf numFmtId="49" fontId="11" fillId="39" borderId="14" xfId="0" applyNumberFormat="1" applyFont="1" applyFill="1" applyBorder="1" applyAlignment="1" applyProtection="1">
      <alignment horizontal="center" vertical="center" wrapText="1"/>
      <protection locked="0"/>
    </xf>
    <xf numFmtId="49" fontId="11" fillId="0" borderId="14" xfId="0" applyNumberFormat="1" applyFont="1" applyFill="1" applyBorder="1" applyAlignment="1" applyProtection="1">
      <alignment horizontal="left" vertical="center" wrapText="1"/>
      <protection locked="0"/>
    </xf>
    <xf numFmtId="0" fontId="88" fillId="36" borderId="14" xfId="0" applyFont="1" applyFill="1" applyBorder="1" applyAlignment="1" applyProtection="1">
      <alignment horizontal="center" vertical="center" wrapText="1"/>
      <protection locked="0"/>
    </xf>
    <xf numFmtId="0" fontId="11" fillId="39" borderId="14" xfId="0" applyFont="1" applyFill="1" applyBorder="1" applyAlignment="1" applyProtection="1">
      <alignment horizontal="center" vertical="center" wrapText="1"/>
      <protection locked="0"/>
    </xf>
    <xf numFmtId="0" fontId="11" fillId="0" borderId="14" xfId="0" applyFont="1" applyBorder="1" applyAlignment="1">
      <alignment horizontal="left" vertical="center" wrapText="1"/>
    </xf>
    <xf numFmtId="0" fontId="11" fillId="36" borderId="14" xfId="0" applyFont="1" applyFill="1" applyBorder="1" applyAlignment="1" applyProtection="1">
      <alignment horizontal="center" vertical="center" wrapText="1"/>
      <protection locked="0"/>
    </xf>
    <xf numFmtId="0" fontId="11" fillId="0" borderId="15" xfId="0" applyFont="1" applyFill="1" applyBorder="1" applyAlignment="1">
      <alignment horizontal="left" vertical="top" wrapText="1"/>
    </xf>
    <xf numFmtId="0" fontId="87" fillId="0" borderId="18" xfId="0" applyFont="1" applyFill="1" applyBorder="1" applyAlignment="1" applyProtection="1">
      <alignment horizontal="center" vertical="center" wrapText="1"/>
      <protection locked="0"/>
    </xf>
    <xf numFmtId="49" fontId="87" fillId="0" borderId="14" xfId="0" applyNumberFormat="1" applyFont="1" applyFill="1" applyBorder="1" applyAlignment="1" applyProtection="1">
      <alignment horizontal="left" vertical="center" wrapText="1"/>
      <protection locked="0"/>
    </xf>
    <xf numFmtId="0" fontId="14" fillId="0" borderId="14" xfId="85" applyFont="1" applyFill="1" applyBorder="1" applyAlignment="1">
      <alignment horizontal="left" vertical="center" wrapText="1"/>
    </xf>
    <xf numFmtId="168" fontId="80" fillId="37" borderId="10" xfId="88" applyNumberFormat="1" applyFont="1" applyFill="1" applyBorder="1" applyAlignment="1">
      <alignment horizontal="center" vertical="center" wrapText="1"/>
    </xf>
    <xf numFmtId="168" fontId="80" fillId="37" borderId="12" xfId="88" applyNumberFormat="1" applyFont="1" applyFill="1" applyBorder="1" applyAlignment="1">
      <alignment horizontal="center" vertical="center" wrapText="1"/>
    </xf>
    <xf numFmtId="168" fontId="80" fillId="34" borderId="14" xfId="88" applyNumberFormat="1" applyFont="1" applyFill="1" applyBorder="1" applyAlignment="1">
      <alignment horizontal="center" vertical="center" wrapText="1"/>
    </xf>
    <xf numFmtId="168" fontId="80" fillId="34" borderId="19" xfId="88" applyNumberFormat="1" applyFont="1" applyFill="1" applyBorder="1" applyAlignment="1">
      <alignment horizontal="center" vertical="center" wrapText="1"/>
    </xf>
    <xf numFmtId="168" fontId="80" fillId="37" borderId="20" xfId="88" applyNumberFormat="1" applyFont="1" applyFill="1" applyBorder="1" applyAlignment="1">
      <alignment horizontal="center" vertical="center" wrapText="1"/>
    </xf>
    <xf numFmtId="0" fontId="14" fillId="36" borderId="14" xfId="0" applyFont="1" applyFill="1" applyBorder="1" applyAlignment="1">
      <alignment horizontal="center" vertical="center" wrapText="1"/>
    </xf>
    <xf numFmtId="0" fontId="80" fillId="37" borderId="14" xfId="0" applyFont="1" applyFill="1" applyBorder="1" applyAlignment="1">
      <alignment horizontal="center" vertical="center" wrapText="1"/>
    </xf>
    <xf numFmtId="0" fontId="81" fillId="0" borderId="0" xfId="0" applyFont="1" applyAlignment="1">
      <alignment/>
    </xf>
    <xf numFmtId="0" fontId="76" fillId="0" borderId="0" xfId="80" applyFont="1" applyFill="1" applyAlignment="1" applyProtection="1">
      <alignment horizontal="left" vertical="top" wrapText="1"/>
      <protection locked="0"/>
    </xf>
    <xf numFmtId="167" fontId="81" fillId="0" borderId="21" xfId="88" applyNumberFormat="1" applyFont="1" applyFill="1" applyBorder="1" applyAlignment="1">
      <alignment horizontal="right" vertical="center" wrapText="1"/>
    </xf>
    <xf numFmtId="168" fontId="80" fillId="36" borderId="10" xfId="88" applyNumberFormat="1" applyFont="1" applyFill="1" applyBorder="1" applyAlignment="1">
      <alignment horizontal="center" vertical="center" wrapText="1"/>
    </xf>
    <xf numFmtId="167" fontId="81" fillId="36" borderId="10" xfId="88" applyNumberFormat="1" applyFont="1" applyFill="1" applyBorder="1" applyAlignment="1">
      <alignment horizontal="right" vertical="center" wrapText="1"/>
    </xf>
    <xf numFmtId="167" fontId="81" fillId="36" borderId="10" xfId="0" applyNumberFormat="1" applyFont="1" applyFill="1" applyBorder="1" applyAlignment="1" applyProtection="1">
      <alignment horizontal="right" vertical="center" wrapText="1"/>
      <protection locked="0"/>
    </xf>
    <xf numFmtId="0" fontId="89" fillId="37" borderId="16" xfId="85" applyFont="1" applyFill="1" applyBorder="1" applyAlignment="1" applyProtection="1">
      <alignment horizontal="center" vertical="center" wrapText="1"/>
      <protection locked="0"/>
    </xf>
    <xf numFmtId="0" fontId="79" fillId="37" borderId="16" xfId="85" applyFont="1" applyFill="1" applyBorder="1" applyAlignment="1" applyProtection="1">
      <alignment horizontal="left" vertical="center" wrapText="1"/>
      <protection locked="0"/>
    </xf>
    <xf numFmtId="0" fontId="79" fillId="0" borderId="14" xfId="69" applyFont="1" applyFill="1" applyBorder="1" applyAlignment="1" applyProtection="1">
      <alignment horizontal="left" vertical="center" wrapText="1"/>
      <protection locked="0"/>
    </xf>
    <xf numFmtId="0" fontId="14" fillId="40" borderId="14" xfId="0" applyFont="1" applyFill="1" applyBorder="1" applyAlignment="1">
      <alignment horizontal="center" vertical="center" wrapText="1"/>
    </xf>
    <xf numFmtId="3" fontId="14" fillId="36" borderId="14" xfId="0" applyNumberFormat="1" applyFont="1" applyFill="1" applyBorder="1" applyAlignment="1">
      <alignment horizontal="center" vertical="center" wrapText="1"/>
    </xf>
    <xf numFmtId="0" fontId="14" fillId="0" borderId="14" xfId="0" applyFont="1" applyFill="1" applyBorder="1" applyAlignment="1">
      <alignment horizontal="center" vertical="center" wrapText="1"/>
    </xf>
    <xf numFmtId="0" fontId="90" fillId="0" borderId="0" xfId="80" applyFont="1" applyFill="1" applyAlignment="1" applyProtection="1">
      <alignment vertical="top" wrapText="1"/>
      <protection locked="0"/>
    </xf>
    <xf numFmtId="0" fontId="76" fillId="0" borderId="0" xfId="0" applyFont="1" applyAlignment="1">
      <alignment horizontal="justify" vertical="center"/>
    </xf>
    <xf numFmtId="0" fontId="91" fillId="35" borderId="14" xfId="80" applyFont="1" applyFill="1" applyBorder="1" applyAlignment="1" applyProtection="1">
      <alignment horizontal="right" vertical="top" wrapText="1"/>
      <protection locked="0"/>
    </xf>
    <xf numFmtId="0" fontId="76" fillId="0" borderId="0" xfId="80" applyFont="1" applyFill="1" applyAlignment="1" applyProtection="1">
      <alignment horizontal="left" vertical="top" wrapText="1"/>
      <protection locked="0"/>
    </xf>
    <xf numFmtId="0" fontId="81" fillId="33" borderId="0" xfId="0" applyFont="1" applyFill="1" applyAlignment="1" applyProtection="1">
      <alignment horizontal="left" vertical="center" wrapText="1"/>
      <protection locked="0"/>
    </xf>
    <xf numFmtId="0" fontId="81" fillId="0" borderId="0" xfId="0" applyFont="1" applyFill="1" applyAlignment="1" applyProtection="1">
      <alignment horizontal="left" vertical="center" wrapText="1"/>
      <protection locked="0"/>
    </xf>
    <xf numFmtId="0" fontId="14" fillId="0" borderId="14" xfId="0" applyFont="1" applyFill="1" applyBorder="1" applyAlignment="1">
      <alignment horizontal="center" vertical="center" wrapText="1"/>
    </xf>
    <xf numFmtId="3" fontId="14" fillId="0" borderId="14" xfId="0" applyNumberFormat="1" applyFont="1" applyFill="1" applyBorder="1" applyAlignment="1">
      <alignment horizontal="center" vertical="center"/>
    </xf>
    <xf numFmtId="0" fontId="14" fillId="0" borderId="15" xfId="0" applyFont="1" applyFill="1" applyBorder="1" applyAlignment="1" applyProtection="1">
      <alignment horizontal="center" vertical="center" wrapText="1"/>
      <protection locked="0"/>
    </xf>
    <xf numFmtId="0" fontId="14" fillId="0" borderId="15" xfId="0" applyFont="1" applyFill="1" applyBorder="1" applyAlignment="1">
      <alignment horizontal="center" vertical="center" wrapText="1"/>
    </xf>
    <xf numFmtId="3" fontId="14" fillId="0" borderId="14" xfId="0" applyNumberFormat="1" applyFont="1" applyFill="1" applyBorder="1" applyAlignment="1" applyProtection="1">
      <alignment horizontal="center" vertical="center" wrapText="1"/>
      <protection locked="0"/>
    </xf>
    <xf numFmtId="0" fontId="79" fillId="0" borderId="14" xfId="0" applyFont="1" applyFill="1" applyBorder="1" applyAlignment="1" applyProtection="1">
      <alignment horizontal="left" vertical="center" wrapText="1"/>
      <protection locked="0"/>
    </xf>
    <xf numFmtId="0" fontId="14" fillId="0" borderId="14" xfId="0" applyFont="1" applyFill="1" applyBorder="1" applyAlignment="1">
      <alignment horizontal="center" vertical="top" wrapText="1"/>
    </xf>
    <xf numFmtId="0" fontId="14" fillId="0" borderId="14" xfId="0" applyFont="1" applyFill="1" applyBorder="1" applyAlignment="1">
      <alignment horizontal="left" vertical="top" wrapText="1"/>
    </xf>
    <xf numFmtId="0" fontId="87" fillId="0" borderId="14" xfId="0" applyFont="1" applyFill="1" applyBorder="1" applyAlignment="1">
      <alignment horizontal="left" vertical="top" wrapText="1"/>
    </xf>
    <xf numFmtId="0" fontId="14" fillId="39" borderId="20" xfId="0" applyFont="1" applyFill="1" applyBorder="1" applyAlignment="1" applyProtection="1">
      <alignment horizontal="center" vertical="center" wrapText="1"/>
      <protection locked="0"/>
    </xf>
    <xf numFmtId="168" fontId="80" fillId="37" borderId="22" xfId="88" applyNumberFormat="1" applyFont="1" applyFill="1" applyBorder="1" applyAlignment="1">
      <alignment horizontal="center" vertical="center" wrapText="1"/>
    </xf>
    <xf numFmtId="0" fontId="80" fillId="0" borderId="23" xfId="0" applyFont="1" applyFill="1" applyBorder="1" applyAlignment="1">
      <alignment horizontal="center" vertical="center" wrapText="1"/>
    </xf>
    <xf numFmtId="0" fontId="80" fillId="0" borderId="18" xfId="0" applyFont="1" applyFill="1" applyBorder="1" applyAlignment="1">
      <alignment horizontal="left" vertical="center" wrapText="1"/>
    </xf>
    <xf numFmtId="0" fontId="80" fillId="0" borderId="24" xfId="0" applyFont="1" applyFill="1" applyBorder="1" applyAlignment="1">
      <alignment horizontal="left" vertical="center" wrapText="1"/>
    </xf>
    <xf numFmtId="0" fontId="80" fillId="0" borderId="18" xfId="0" applyFont="1" applyFill="1" applyBorder="1" applyAlignment="1">
      <alignment horizontal="center" vertical="center" wrapText="1"/>
    </xf>
    <xf numFmtId="0" fontId="80" fillId="0" borderId="24" xfId="0" applyFont="1" applyFill="1" applyBorder="1" applyAlignment="1">
      <alignment horizontal="center" vertical="center" wrapText="1"/>
    </xf>
    <xf numFmtId="0" fontId="87" fillId="0" borderId="15" xfId="0" applyFont="1" applyFill="1" applyBorder="1" applyAlignment="1">
      <alignment horizontal="center" vertical="center"/>
    </xf>
    <xf numFmtId="0" fontId="87" fillId="0" borderId="20" xfId="0" applyFont="1" applyFill="1" applyBorder="1" applyAlignment="1" applyProtection="1">
      <alignment horizontal="center" vertical="center" wrapText="1"/>
      <protection locked="0"/>
    </xf>
    <xf numFmtId="168" fontId="80" fillId="0" borderId="14" xfId="88" applyNumberFormat="1" applyFont="1" applyFill="1" applyBorder="1" applyAlignment="1">
      <alignment horizontal="center" vertical="center" wrapText="1"/>
    </xf>
    <xf numFmtId="168" fontId="81" fillId="0" borderId="14" xfId="88" applyNumberFormat="1" applyFont="1" applyFill="1" applyBorder="1" applyAlignment="1">
      <alignment horizontal="center" vertical="center" wrapText="1"/>
    </xf>
    <xf numFmtId="168" fontId="80" fillId="0" borderId="15" xfId="88" applyNumberFormat="1" applyFont="1" applyFill="1" applyBorder="1" applyAlignment="1">
      <alignment horizontal="center" vertical="center" wrapText="1"/>
    </xf>
    <xf numFmtId="168" fontId="80" fillId="37" borderId="25" xfId="88" applyNumberFormat="1" applyFont="1" applyFill="1" applyBorder="1" applyAlignment="1">
      <alignment horizontal="center" vertical="center" wrapText="1"/>
    </xf>
    <xf numFmtId="0" fontId="14" fillId="0" borderId="14" xfId="74" applyFont="1" applyFill="1" applyBorder="1" applyAlignment="1">
      <alignment horizontal="left" vertical="top" wrapText="1"/>
      <protection/>
    </xf>
    <xf numFmtId="0" fontId="14" fillId="0" borderId="14" xfId="0" applyFont="1" applyFill="1" applyBorder="1" applyAlignment="1" applyProtection="1">
      <alignment horizontal="left" vertical="top" wrapText="1"/>
      <protection locked="0"/>
    </xf>
    <xf numFmtId="0" fontId="14" fillId="0" borderId="14" xfId="88" applyFont="1" applyFill="1" applyBorder="1" applyAlignment="1">
      <alignment horizontal="left" vertical="top" wrapText="1"/>
    </xf>
    <xf numFmtId="0" fontId="14" fillId="0" borderId="14" xfId="70" applyFont="1" applyFill="1" applyBorder="1" applyAlignment="1">
      <alignment horizontal="left" vertical="top" wrapText="1"/>
      <protection/>
    </xf>
    <xf numFmtId="167" fontId="81" fillId="0" borderId="22" xfId="88" applyNumberFormat="1" applyFont="1" applyFill="1" applyBorder="1" applyAlignment="1">
      <alignment horizontal="right" vertical="center" wrapText="1"/>
    </xf>
    <xf numFmtId="14" fontId="87" fillId="0" borderId="14" xfId="64" applyNumberFormat="1" applyFont="1" applyFill="1" applyBorder="1" applyAlignment="1">
      <alignment horizontal="left" vertical="top" wrapText="1"/>
      <protection/>
    </xf>
    <xf numFmtId="167" fontId="81" fillId="0" borderId="18" xfId="88" applyNumberFormat="1" applyFont="1" applyFill="1" applyBorder="1" applyAlignment="1">
      <alignment horizontal="right" vertical="center" wrapText="1"/>
    </xf>
    <xf numFmtId="0" fontId="79" fillId="0" borderId="14" xfId="0" applyFont="1" applyFill="1" applyBorder="1" applyAlignment="1" applyProtection="1">
      <alignment horizontal="center" vertical="center" wrapText="1"/>
      <protection locked="0"/>
    </xf>
    <xf numFmtId="0" fontId="14" fillId="0" borderId="15" xfId="0" applyFont="1" applyFill="1" applyBorder="1" applyAlignment="1">
      <alignment horizontal="left" vertical="top" wrapText="1"/>
    </xf>
    <xf numFmtId="0" fontId="14" fillId="0" borderId="15" xfId="88" applyFont="1" applyFill="1" applyBorder="1" applyAlignment="1">
      <alignment horizontal="left" vertical="top" wrapText="1"/>
    </xf>
    <xf numFmtId="0" fontId="14" fillId="0" borderId="15" xfId="68" applyFont="1" applyFill="1" applyBorder="1" applyAlignment="1" applyProtection="1">
      <alignment horizontal="left" vertical="top" wrapText="1"/>
      <protection locked="0"/>
    </xf>
    <xf numFmtId="0" fontId="14" fillId="0" borderId="15" xfId="0" applyFont="1" applyFill="1" applyBorder="1" applyAlignment="1" applyProtection="1">
      <alignment horizontal="left" vertical="top" wrapText="1"/>
      <protection locked="0"/>
    </xf>
    <xf numFmtId="0" fontId="14" fillId="0" borderId="15" xfId="68" applyFont="1" applyFill="1" applyBorder="1" applyAlignment="1">
      <alignment horizontal="left" vertical="top" wrapText="1"/>
      <protection/>
    </xf>
    <xf numFmtId="0" fontId="87" fillId="0" borderId="15" xfId="0" applyFont="1" applyBorder="1" applyAlignment="1">
      <alignment horizontal="left" vertical="top" wrapText="1"/>
    </xf>
    <xf numFmtId="0" fontId="87" fillId="0" borderId="15" xfId="0" applyFont="1" applyFill="1" applyBorder="1" applyAlignment="1">
      <alignment horizontal="left" vertical="top" wrapText="1"/>
    </xf>
    <xf numFmtId="0" fontId="87" fillId="0" borderId="14" xfId="0" applyFont="1" applyFill="1" applyBorder="1" applyAlignment="1">
      <alignment horizontal="center" vertical="center"/>
    </xf>
    <xf numFmtId="0" fontId="81" fillId="0" borderId="14" xfId="0" applyFont="1" applyFill="1" applyBorder="1" applyAlignment="1" applyProtection="1">
      <alignment horizontal="center" vertical="top" wrapText="1"/>
      <protection locked="0"/>
    </xf>
    <xf numFmtId="0" fontId="79" fillId="0" borderId="14" xfId="0" applyFont="1" applyFill="1" applyBorder="1" applyAlignment="1" applyProtection="1">
      <alignment horizontal="center" vertical="top" wrapText="1"/>
      <protection locked="0"/>
    </xf>
    <xf numFmtId="3" fontId="14" fillId="0" borderId="14" xfId="0" applyNumberFormat="1" applyFont="1" applyFill="1" applyBorder="1" applyAlignment="1">
      <alignment horizontal="center" vertical="center" wrapText="1"/>
    </xf>
    <xf numFmtId="3" fontId="87" fillId="0" borderId="14" xfId="0" applyNumberFormat="1" applyFont="1" applyFill="1" applyBorder="1" applyAlignment="1">
      <alignment horizontal="center" vertical="center"/>
    </xf>
    <xf numFmtId="3" fontId="87" fillId="0" borderId="14" xfId="0" applyNumberFormat="1" applyFont="1" applyFill="1" applyBorder="1" applyAlignment="1">
      <alignment horizontal="center" vertical="center" wrapText="1"/>
    </xf>
    <xf numFmtId="168" fontId="79" fillId="0" borderId="14" xfId="53" applyFont="1" applyFill="1" applyBorder="1" applyAlignment="1">
      <alignment horizontal="left" vertical="top" wrapText="1"/>
      <protection/>
    </xf>
    <xf numFmtId="0" fontId="79" fillId="0" borderId="14" xfId="0" applyFont="1" applyFill="1" applyBorder="1" applyAlignment="1">
      <alignment horizontal="left" vertical="top" wrapText="1"/>
    </xf>
    <xf numFmtId="0" fontId="92" fillId="35" borderId="14" xfId="0" applyFont="1" applyFill="1" applyBorder="1" applyAlignment="1">
      <alignment horizontal="center" vertical="center"/>
    </xf>
    <xf numFmtId="0" fontId="92" fillId="35" borderId="16" xfId="0" applyFont="1" applyFill="1" applyBorder="1" applyAlignment="1">
      <alignment horizontal="center" vertical="center" wrapText="1"/>
    </xf>
    <xf numFmtId="0" fontId="92" fillId="35" borderId="14" xfId="0" applyFont="1" applyFill="1" applyBorder="1" applyAlignment="1">
      <alignment horizontal="center" vertical="center" wrapText="1"/>
    </xf>
    <xf numFmtId="0" fontId="93" fillId="35" borderId="18" xfId="0" applyFont="1" applyFill="1" applyBorder="1" applyAlignment="1">
      <alignment horizontal="left" vertical="top" wrapText="1"/>
    </xf>
    <xf numFmtId="1" fontId="93" fillId="0" borderId="15" xfId="0" applyNumberFormat="1" applyFont="1" applyFill="1" applyBorder="1" applyAlignment="1" applyProtection="1">
      <alignment horizontal="left" vertical="top" wrapText="1"/>
      <protection locked="0"/>
    </xf>
    <xf numFmtId="0" fontId="6" fillId="35" borderId="14" xfId="0" applyFont="1" applyFill="1" applyBorder="1" applyAlignment="1" applyProtection="1">
      <alignment horizontal="center" vertical="center" wrapText="1"/>
      <protection locked="0"/>
    </xf>
    <xf numFmtId="44" fontId="93" fillId="36" borderId="14" xfId="0" applyNumberFormat="1" applyFont="1" applyFill="1" applyBorder="1" applyAlignment="1" applyProtection="1">
      <alignment horizontal="center" vertical="center" wrapText="1"/>
      <protection locked="0"/>
    </xf>
    <xf numFmtId="0" fontId="17" fillId="0" borderId="0" xfId="73" applyFont="1" applyAlignment="1">
      <alignment horizontal="left" vertical="top" wrapText="1"/>
      <protection/>
    </xf>
    <xf numFmtId="0" fontId="79" fillId="35" borderId="14" xfId="0" applyFont="1" applyFill="1" applyBorder="1" applyAlignment="1" applyProtection="1">
      <alignment horizontal="right" vertical="center" wrapText="1"/>
      <protection locked="0"/>
    </xf>
    <xf numFmtId="44" fontId="79" fillId="0" borderId="14" xfId="0" applyNumberFormat="1" applyFont="1" applyFill="1" applyBorder="1" applyAlignment="1" applyProtection="1">
      <alignment horizontal="left" vertical="center" wrapText="1"/>
      <protection locked="0"/>
    </xf>
    <xf numFmtId="0" fontId="16" fillId="35" borderId="16" xfId="0" applyFont="1" applyFill="1" applyBorder="1" applyAlignment="1" applyProtection="1">
      <alignment horizontal="center" vertical="center" wrapText="1"/>
      <protection locked="0"/>
    </xf>
    <xf numFmtId="0" fontId="6" fillId="0" borderId="14" xfId="73" applyFont="1" applyBorder="1" applyAlignment="1">
      <alignment horizontal="left" vertical="top" wrapText="1"/>
      <protection/>
    </xf>
    <xf numFmtId="0" fontId="16" fillId="0" borderId="14" xfId="0" applyFont="1" applyFill="1" applyBorder="1" applyAlignment="1" applyProtection="1">
      <alignment horizontal="center" vertical="center" wrapText="1"/>
      <protection locked="0"/>
    </xf>
    <xf numFmtId="0" fontId="93" fillId="0" borderId="14" xfId="0" applyFont="1" applyFill="1" applyBorder="1" applyAlignment="1" applyProtection="1">
      <alignment horizontal="center" vertical="center" wrapText="1"/>
      <protection locked="0"/>
    </xf>
    <xf numFmtId="0" fontId="92" fillId="35" borderId="16" xfId="0" applyFont="1" applyFill="1" applyBorder="1" applyAlignment="1" applyProtection="1">
      <alignment horizontal="center" vertical="center" wrapText="1"/>
      <protection locked="0"/>
    </xf>
    <xf numFmtId="0" fontId="94" fillId="0" borderId="14" xfId="0" applyFont="1" applyFill="1" applyBorder="1" applyAlignment="1">
      <alignment horizontal="center" vertical="center" wrapText="1"/>
    </xf>
    <xf numFmtId="0" fontId="14" fillId="0" borderId="14" xfId="0" applyFont="1" applyFill="1" applyBorder="1" applyAlignment="1">
      <alignment horizontal="left" vertical="top" wrapText="1"/>
    </xf>
    <xf numFmtId="167" fontId="90" fillId="0" borderId="0" xfId="80" applyNumberFormat="1" applyFont="1" applyFill="1" applyAlignment="1" applyProtection="1">
      <alignment horizontal="right" vertical="top" wrapText="1"/>
      <protection locked="0"/>
    </xf>
    <xf numFmtId="1" fontId="6" fillId="35" borderId="14" xfId="0" applyNumberFormat="1" applyFont="1" applyFill="1" applyBorder="1" applyAlignment="1" applyProtection="1">
      <alignment horizontal="center" vertical="center" wrapText="1"/>
      <protection locked="0"/>
    </xf>
    <xf numFmtId="8" fontId="6" fillId="35" borderId="14" xfId="0" applyNumberFormat="1" applyFont="1" applyFill="1" applyBorder="1" applyAlignment="1" applyProtection="1">
      <alignment horizontal="center" vertical="center" wrapText="1"/>
      <protection locked="0"/>
    </xf>
    <xf numFmtId="1" fontId="16" fillId="35" borderId="16" xfId="0" applyNumberFormat="1" applyFont="1" applyFill="1" applyBorder="1" applyAlignment="1" applyProtection="1">
      <alignment horizontal="center" vertical="center" wrapText="1"/>
      <protection locked="0"/>
    </xf>
    <xf numFmtId="0" fontId="18" fillId="0" borderId="0" xfId="0" applyFont="1" applyAlignment="1">
      <alignment/>
    </xf>
    <xf numFmtId="0" fontId="19" fillId="0" borderId="0" xfId="0" applyFont="1" applyAlignment="1">
      <alignment/>
    </xf>
    <xf numFmtId="0" fontId="18" fillId="41" borderId="26" xfId="0" applyFont="1" applyFill="1" applyBorder="1" applyAlignment="1">
      <alignment horizontal="justify" vertical="top" wrapText="1"/>
    </xf>
    <xf numFmtId="0" fontId="19" fillId="0" borderId="27" xfId="0" applyFont="1" applyBorder="1" applyAlignment="1">
      <alignment horizontal="justify" vertical="top" wrapText="1"/>
    </xf>
    <xf numFmtId="0" fontId="19" fillId="0" borderId="28" xfId="0" applyFont="1" applyBorder="1" applyAlignment="1">
      <alignment horizontal="justify" vertical="top" wrapText="1"/>
    </xf>
    <xf numFmtId="0" fontId="0" fillId="0" borderId="0" xfId="0" applyFill="1" applyAlignment="1">
      <alignment/>
    </xf>
    <xf numFmtId="0" fontId="76" fillId="0" borderId="0" xfId="80" applyFont="1" applyFill="1" applyAlignment="1" applyProtection="1">
      <alignment horizontal="left" vertical="top" wrapText="1"/>
      <protection locked="0"/>
    </xf>
    <xf numFmtId="0" fontId="76" fillId="0" borderId="0" xfId="80" applyFont="1" applyFill="1" applyAlignment="1" applyProtection="1">
      <alignment horizontal="justify" vertical="top" wrapText="1"/>
      <protection locked="0"/>
    </xf>
    <xf numFmtId="0" fontId="78" fillId="0" borderId="0" xfId="80" applyFont="1" applyFill="1" applyAlignment="1" applyProtection="1">
      <alignment horizontal="justify" vertical="top" wrapText="1"/>
      <protection locked="0"/>
    </xf>
    <xf numFmtId="0" fontId="0" fillId="0" borderId="10" xfId="0" applyFill="1" applyBorder="1" applyAlignment="1">
      <alignment/>
    </xf>
    <xf numFmtId="0" fontId="76" fillId="33" borderId="0" xfId="80" applyFont="1" applyFill="1" applyAlignment="1" applyProtection="1">
      <alignment horizontal="justify" vertical="top" wrapText="1"/>
      <protection locked="0"/>
    </xf>
    <xf numFmtId="0" fontId="76" fillId="35" borderId="14" xfId="80" applyFont="1" applyFill="1" applyBorder="1" applyAlignment="1" applyProtection="1">
      <alignment horizontal="left" vertical="top" wrapText="1"/>
      <protection locked="0"/>
    </xf>
    <xf numFmtId="49" fontId="76" fillId="35" borderId="10" xfId="80" applyNumberFormat="1" applyFont="1" applyFill="1" applyBorder="1" applyAlignment="1" applyProtection="1">
      <alignment horizontal="left" vertical="top" wrapText="1"/>
      <protection locked="0"/>
    </xf>
    <xf numFmtId="0" fontId="90" fillId="0" borderId="0" xfId="80" applyFont="1" applyFill="1" applyAlignment="1" applyProtection="1">
      <alignment horizontal="justify" vertical="top" wrapText="1"/>
      <protection locked="0"/>
    </xf>
    <xf numFmtId="0" fontId="95" fillId="0" borderId="0" xfId="80" applyFont="1" applyFill="1" applyAlignment="1" applyProtection="1">
      <alignment horizontal="left" vertical="top" wrapText="1"/>
      <protection locked="0"/>
    </xf>
    <xf numFmtId="49" fontId="76" fillId="35" borderId="11" xfId="80" applyNumberFormat="1" applyFont="1" applyFill="1" applyBorder="1" applyAlignment="1" applyProtection="1">
      <alignment horizontal="left" vertical="top" wrapText="1"/>
      <protection locked="0"/>
    </xf>
    <xf numFmtId="49" fontId="76" fillId="35" borderId="29" xfId="80" applyNumberFormat="1" applyFont="1" applyFill="1" applyBorder="1" applyAlignment="1" applyProtection="1">
      <alignment horizontal="left" vertical="top" wrapText="1"/>
      <protection locked="0"/>
    </xf>
    <xf numFmtId="49" fontId="76" fillId="35" borderId="12" xfId="80" applyNumberFormat="1" applyFont="1" applyFill="1" applyBorder="1" applyAlignment="1" applyProtection="1">
      <alignment horizontal="left" vertical="top" wrapText="1"/>
      <protection locked="0"/>
    </xf>
    <xf numFmtId="0" fontId="81" fillId="33" borderId="0" xfId="0" applyFont="1" applyFill="1" applyAlignment="1" applyProtection="1">
      <alignment horizontal="left" vertical="center" wrapText="1"/>
      <protection locked="0"/>
    </xf>
    <xf numFmtId="0" fontId="81" fillId="33" borderId="0" xfId="0" applyFont="1" applyFill="1" applyAlignment="1" applyProtection="1">
      <alignment horizontal="right" vertical="top" wrapText="1"/>
      <protection locked="0"/>
    </xf>
    <xf numFmtId="0" fontId="96" fillId="0" borderId="0" xfId="80" applyFont="1" applyFill="1" applyAlignment="1" applyProtection="1">
      <alignment horizontal="left" vertical="top" wrapText="1"/>
      <protection locked="0"/>
    </xf>
    <xf numFmtId="0" fontId="79" fillId="33" borderId="0" xfId="0" applyFont="1" applyFill="1" applyAlignment="1" applyProtection="1">
      <alignment horizontal="center" vertical="center" wrapText="1"/>
      <protection locked="0"/>
    </xf>
    <xf numFmtId="0" fontId="81" fillId="0" borderId="0" xfId="0" applyFont="1" applyFill="1" applyAlignment="1" applyProtection="1">
      <alignment horizontal="left" vertical="center" wrapText="1"/>
      <protection locked="0"/>
    </xf>
    <xf numFmtId="0" fontId="81" fillId="0" borderId="0" xfId="0" applyFont="1" applyFill="1" applyAlignment="1" applyProtection="1">
      <alignment horizontal="right" vertical="top" wrapText="1"/>
      <protection locked="0"/>
    </xf>
    <xf numFmtId="0" fontId="79" fillId="0" borderId="0" xfId="0" applyFont="1" applyFill="1" applyAlignment="1" applyProtection="1">
      <alignment horizontal="left" vertical="top" wrapText="1"/>
      <protection locked="0"/>
    </xf>
    <xf numFmtId="0" fontId="76" fillId="0" borderId="0" xfId="0" applyFont="1" applyFill="1" applyAlignment="1">
      <alignment/>
    </xf>
    <xf numFmtId="0" fontId="81" fillId="0" borderId="0" xfId="0" applyFont="1" applyFill="1" applyAlignment="1" applyProtection="1">
      <alignment horizontal="right" vertical="center" wrapText="1"/>
      <protection locked="0"/>
    </xf>
    <xf numFmtId="0" fontId="97" fillId="0" borderId="30" xfId="0" applyFont="1" applyFill="1" applyBorder="1" applyAlignment="1" applyProtection="1">
      <alignment horizontal="left" vertical="top"/>
      <protection locked="0"/>
    </xf>
    <xf numFmtId="0" fontId="92" fillId="35" borderId="15" xfId="0" applyFont="1" applyFill="1" applyBorder="1" applyAlignment="1">
      <alignment horizontal="center" vertical="center" wrapText="1"/>
    </xf>
    <xf numFmtId="0" fontId="92" fillId="35" borderId="18" xfId="0" applyFont="1" applyFill="1" applyBorder="1" applyAlignment="1">
      <alignment horizontal="center" vertical="center" wrapText="1"/>
    </xf>
    <xf numFmtId="0" fontId="92" fillId="35" borderId="31" xfId="0" applyFont="1" applyFill="1" applyBorder="1" applyAlignment="1">
      <alignment horizontal="center" vertical="center" wrapText="1"/>
    </xf>
    <xf numFmtId="0" fontId="93" fillId="35" borderId="31" xfId="0" applyFont="1" applyFill="1" applyBorder="1" applyAlignment="1">
      <alignment horizontal="center" vertical="center" wrapText="1"/>
    </xf>
    <xf numFmtId="0" fontId="93" fillId="35" borderId="18" xfId="0" applyFont="1" applyFill="1" applyBorder="1" applyAlignment="1">
      <alignment horizontal="center" vertical="center" wrapText="1"/>
    </xf>
    <xf numFmtId="0" fontId="93" fillId="35" borderId="14" xfId="0" applyFont="1" applyFill="1" applyBorder="1" applyAlignment="1">
      <alignment horizontal="center" vertical="center"/>
    </xf>
    <xf numFmtId="0" fontId="93" fillId="35" borderId="16" xfId="0" applyFont="1" applyFill="1" applyBorder="1" applyAlignment="1">
      <alignment horizontal="left" vertical="top" wrapText="1"/>
    </xf>
    <xf numFmtId="0" fontId="93" fillId="35" borderId="32" xfId="0" applyFont="1" applyFill="1" applyBorder="1" applyAlignment="1">
      <alignment horizontal="left" vertical="top" wrapText="1"/>
    </xf>
    <xf numFmtId="0" fontId="93" fillId="35" borderId="20" xfId="0" applyFont="1" applyFill="1" applyBorder="1" applyAlignment="1">
      <alignment horizontal="left" vertical="top" wrapText="1"/>
    </xf>
    <xf numFmtId="0" fontId="6" fillId="35" borderId="16" xfId="0" applyFont="1" applyFill="1" applyBorder="1" applyAlignment="1">
      <alignment horizontal="center" vertical="center" wrapText="1"/>
    </xf>
    <xf numFmtId="0" fontId="6" fillId="35" borderId="32"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93" fillId="35" borderId="16" xfId="0" applyFont="1" applyFill="1" applyBorder="1" applyAlignment="1">
      <alignment horizontal="center" vertical="center" wrapText="1"/>
    </xf>
    <xf numFmtId="0" fontId="93" fillId="35" borderId="32" xfId="0" applyFont="1" applyFill="1" applyBorder="1" applyAlignment="1">
      <alignment horizontal="center" vertical="center" wrapText="1"/>
    </xf>
    <xf numFmtId="0" fontId="93" fillId="35" borderId="20" xfId="0" applyFont="1" applyFill="1" applyBorder="1" applyAlignment="1">
      <alignment horizontal="center" vertical="center" wrapText="1"/>
    </xf>
    <xf numFmtId="0" fontId="93" fillId="36" borderId="15" xfId="0" applyFont="1" applyFill="1" applyBorder="1" applyAlignment="1">
      <alignment horizontal="left" vertical="top" wrapText="1"/>
    </xf>
    <xf numFmtId="0" fontId="93" fillId="0" borderId="31" xfId="0" applyFont="1" applyBorder="1" applyAlignment="1">
      <alignment horizontal="left" vertical="top" wrapText="1"/>
    </xf>
    <xf numFmtId="0" fontId="93" fillId="0" borderId="18" xfId="0" applyFont="1" applyBorder="1" applyAlignment="1">
      <alignment horizontal="left" vertical="top" wrapText="1"/>
    </xf>
    <xf numFmtId="174" fontId="93" fillId="36" borderId="14" xfId="0" applyNumberFormat="1" applyFont="1" applyFill="1" applyBorder="1" applyAlignment="1">
      <alignment horizontal="right" vertical="center" wrapText="1"/>
    </xf>
    <xf numFmtId="44" fontId="93" fillId="0" borderId="14" xfId="0" applyNumberFormat="1" applyFont="1" applyFill="1" applyBorder="1" applyAlignment="1">
      <alignment horizontal="right" vertical="center" wrapText="1"/>
    </xf>
    <xf numFmtId="0" fontId="96" fillId="36" borderId="15" xfId="0" applyFont="1" applyFill="1" applyBorder="1" applyAlignment="1">
      <alignment horizontal="left" vertical="top" wrapText="1"/>
    </xf>
    <xf numFmtId="0" fontId="93" fillId="36" borderId="31" xfId="0" applyFont="1" applyFill="1" applyBorder="1" applyAlignment="1">
      <alignment horizontal="left" vertical="top" wrapText="1"/>
    </xf>
    <xf numFmtId="0" fontId="93" fillId="36" borderId="18" xfId="0" applyFont="1" applyFill="1" applyBorder="1" applyAlignment="1">
      <alignment horizontal="left" vertical="top" wrapText="1"/>
    </xf>
    <xf numFmtId="0" fontId="79" fillId="0" borderId="0" xfId="0" applyFont="1" applyFill="1" applyAlignment="1" applyProtection="1">
      <alignment horizontal="center" vertical="center" wrapText="1"/>
      <protection locked="0"/>
    </xf>
    <xf numFmtId="0" fontId="97" fillId="0" borderId="30" xfId="0" applyFont="1" applyFill="1" applyBorder="1" applyAlignment="1" applyProtection="1">
      <alignment horizontal="left" vertical="top" wrapText="1"/>
      <protection locked="0"/>
    </xf>
    <xf numFmtId="0" fontId="97" fillId="0" borderId="0" xfId="0" applyFont="1" applyFill="1" applyAlignment="1" applyProtection="1">
      <alignment horizontal="left" vertical="top" wrapText="1"/>
      <protection locked="0"/>
    </xf>
  </cellXfs>
  <cellStyles count="8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Dziesiętny 3 2 2" xfId="47"/>
    <cellStyle name="Dziesiętny 3 3" xfId="48"/>
    <cellStyle name="Dziesiętny 3 4" xfId="49"/>
    <cellStyle name="Dziesiętny 4" xfId="50"/>
    <cellStyle name="Dziesiętny 5" xfId="51"/>
    <cellStyle name="Excel Built-in Comma" xfId="52"/>
    <cellStyle name="Excel Built-in Normal" xfId="53"/>
    <cellStyle name="Excel Built-in Normal 1" xfId="54"/>
    <cellStyle name="Heading" xfId="55"/>
    <cellStyle name="Heading1" xfId="56"/>
    <cellStyle name="Komórka połączona" xfId="57"/>
    <cellStyle name="Komórka zaznaczona" xfId="58"/>
    <cellStyle name="Nagłówek 1" xfId="59"/>
    <cellStyle name="Nagłówek 2" xfId="60"/>
    <cellStyle name="Nagłówek 3" xfId="61"/>
    <cellStyle name="Nagłówek 4" xfId="62"/>
    <cellStyle name="Neutralny" xfId="63"/>
    <cellStyle name="Normal 3" xfId="64"/>
    <cellStyle name="Normal_Sheet1 2" xfId="65"/>
    <cellStyle name="Normalny 10" xfId="66"/>
    <cellStyle name="Normalny 10 2" xfId="67"/>
    <cellStyle name="Normalny 10 2 3 3" xfId="68"/>
    <cellStyle name="Normalny 11" xfId="69"/>
    <cellStyle name="Normalny 11 6" xfId="70"/>
    <cellStyle name="Normalny 12 2 2" xfId="71"/>
    <cellStyle name="Normalny 12 3" xfId="72"/>
    <cellStyle name="Normalny 14 2" xfId="73"/>
    <cellStyle name="Normalny 16" xfId="74"/>
    <cellStyle name="Normalny 2" xfId="75"/>
    <cellStyle name="Normalny 2 2 2" xfId="76"/>
    <cellStyle name="Normalny 23" xfId="77"/>
    <cellStyle name="Normalny 24" xfId="78"/>
    <cellStyle name="Normalny 3" xfId="79"/>
    <cellStyle name="Normalny 4" xfId="80"/>
    <cellStyle name="Normalny 4 2" xfId="81"/>
    <cellStyle name="Normalny 4 2 2" xfId="82"/>
    <cellStyle name="Normalny 4 3" xfId="83"/>
    <cellStyle name="Normalny 4 4" xfId="84"/>
    <cellStyle name="Normalny 5" xfId="85"/>
    <cellStyle name="Normalny 6" xfId="86"/>
    <cellStyle name="Normalny 7" xfId="87"/>
    <cellStyle name="Normalny 8" xfId="88"/>
    <cellStyle name="Obliczenia" xfId="89"/>
    <cellStyle name="Percent" xfId="90"/>
    <cellStyle name="Result" xfId="91"/>
    <cellStyle name="Result2" xfId="92"/>
    <cellStyle name="Suma" xfId="93"/>
    <cellStyle name="Tekst objaśnienia" xfId="94"/>
    <cellStyle name="Tekst ostrzeżenia" xfId="95"/>
    <cellStyle name="Tytuł" xfId="96"/>
    <cellStyle name="Uwaga" xfId="97"/>
    <cellStyle name="Currency" xfId="98"/>
    <cellStyle name="Currency [0]" xfId="99"/>
    <cellStyle name="Walutowy 2" xfId="100"/>
    <cellStyle name="Walutowy 3" xfId="101"/>
    <cellStyle name="Zły"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B7"/>
  <sheetViews>
    <sheetView zoomScalePageLayoutView="0" workbookViewId="0" topLeftCell="A1">
      <selection activeCell="B6" sqref="B6"/>
    </sheetView>
  </sheetViews>
  <sheetFormatPr defaultColWidth="9.00390625" defaultRowHeight="14.25"/>
  <cols>
    <col min="1" max="1" width="3.125" style="0" customWidth="1"/>
    <col min="2" max="2" width="116.25390625" style="0" customWidth="1"/>
  </cols>
  <sheetData>
    <row r="2" ht="18.75">
      <c r="B2" s="204" t="s">
        <v>862</v>
      </c>
    </row>
    <row r="3" ht="19.5" thickBot="1">
      <c r="B3" s="205"/>
    </row>
    <row r="4" ht="75.75" customHeight="1">
      <c r="B4" s="206" t="s">
        <v>863</v>
      </c>
    </row>
    <row r="5" ht="78.75" customHeight="1">
      <c r="B5" s="207" t="s">
        <v>864</v>
      </c>
    </row>
    <row r="6" ht="80.25" customHeight="1" thickBot="1">
      <c r="B6" s="208" t="s">
        <v>865</v>
      </c>
    </row>
    <row r="7" ht="18.75">
      <c r="B7" s="205"/>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94"/>
  <sheetViews>
    <sheetView zoomScalePageLayoutView="0" workbookViewId="0" topLeftCell="A94">
      <selection activeCell="A94" sqref="A94:H94"/>
    </sheetView>
  </sheetViews>
  <sheetFormatPr defaultColWidth="9.625" defaultRowHeight="14.25"/>
  <cols>
    <col min="1" max="1" width="5.75390625" style="45" customWidth="1"/>
    <col min="2" max="2" width="71.875" style="49" customWidth="1"/>
    <col min="3" max="3" width="8.25390625" style="57" customWidth="1"/>
    <col min="4" max="4" width="10.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26" t="str">
        <f>formularz_oferty!C4</f>
        <v>DFP.271.94.2023.KK</v>
      </c>
      <c r="B1" s="226"/>
      <c r="C1" s="48"/>
      <c r="D1" s="31"/>
      <c r="E1" s="229"/>
      <c r="F1" s="229"/>
      <c r="G1" s="230" t="s">
        <v>38</v>
      </c>
      <c r="H1" s="230"/>
      <c r="I1" s="49"/>
      <c r="J1" s="49"/>
    </row>
    <row r="2" spans="1:10" s="50" customFormat="1" ht="12.75">
      <c r="A2" s="31"/>
      <c r="B2" s="85"/>
      <c r="C2" s="48"/>
      <c r="D2" s="31"/>
      <c r="E2" s="85"/>
      <c r="F2" s="85"/>
      <c r="G2" s="230"/>
      <c r="H2" s="230"/>
      <c r="I2" s="49"/>
      <c r="J2" s="49"/>
    </row>
    <row r="3" spans="1:10" s="50" customFormat="1" ht="14.25" customHeight="1">
      <c r="A3" s="31"/>
      <c r="B3" s="51" t="s">
        <v>39</v>
      </c>
      <c r="C3" s="52">
        <v>8</v>
      </c>
      <c r="D3" s="31"/>
      <c r="E3" s="51" t="s">
        <v>40</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52</v>
      </c>
      <c r="F5" s="54">
        <f>SUM(H8:H93)</f>
        <v>0</v>
      </c>
      <c r="G5" s="84"/>
      <c r="H5" s="84"/>
      <c r="I5" s="49"/>
      <c r="J5" s="49"/>
    </row>
    <row r="6" spans="1:10" s="50" customFormat="1" ht="12.75">
      <c r="A6" s="23"/>
      <c r="B6" s="24"/>
      <c r="C6" s="25"/>
      <c r="D6" s="23"/>
      <c r="E6" s="84"/>
      <c r="F6" s="84"/>
      <c r="G6" s="84"/>
      <c r="H6" s="84"/>
      <c r="I6" s="49"/>
      <c r="J6" s="49"/>
    </row>
    <row r="7" spans="1:8" s="56" customFormat="1" ht="36.75" customHeight="1">
      <c r="A7" s="67" t="s">
        <v>41</v>
      </c>
      <c r="B7" s="67" t="s">
        <v>42</v>
      </c>
      <c r="C7" s="86" t="s">
        <v>49</v>
      </c>
      <c r="D7" s="87" t="s">
        <v>44</v>
      </c>
      <c r="E7" s="87" t="s">
        <v>45</v>
      </c>
      <c r="F7" s="116" t="s">
        <v>46</v>
      </c>
      <c r="G7" s="115" t="s">
        <v>58</v>
      </c>
      <c r="H7" s="115" t="s">
        <v>57</v>
      </c>
    </row>
    <row r="8" spans="1:8" ht="48">
      <c r="A8" s="144">
        <v>1</v>
      </c>
      <c r="B8" s="160" t="s">
        <v>196</v>
      </c>
      <c r="C8" s="139">
        <v>2700</v>
      </c>
      <c r="D8" s="141" t="s">
        <v>55</v>
      </c>
      <c r="E8" s="143"/>
      <c r="F8" s="143"/>
      <c r="G8" s="164">
        <v>0</v>
      </c>
      <c r="H8" s="89">
        <f aca="true" t="shared" si="0" ref="H8:H71">ROUND(C8,2)*ROUND(G8,2)</f>
        <v>0</v>
      </c>
    </row>
    <row r="9" spans="1:8" ht="96">
      <c r="A9" s="144">
        <v>2</v>
      </c>
      <c r="B9" s="161" t="s">
        <v>197</v>
      </c>
      <c r="C9" s="139">
        <v>648</v>
      </c>
      <c r="D9" s="141" t="s">
        <v>55</v>
      </c>
      <c r="E9" s="143"/>
      <c r="F9" s="143"/>
      <c r="G9" s="164">
        <v>0</v>
      </c>
      <c r="H9" s="89">
        <f t="shared" si="0"/>
        <v>0</v>
      </c>
    </row>
    <row r="10" spans="1:8" ht="48">
      <c r="A10" s="144">
        <v>3</v>
      </c>
      <c r="B10" s="162" t="s">
        <v>198</v>
      </c>
      <c r="C10" s="139">
        <v>1386</v>
      </c>
      <c r="D10" s="141" t="s">
        <v>55</v>
      </c>
      <c r="E10" s="143"/>
      <c r="F10" s="143"/>
      <c r="G10" s="164">
        <v>0</v>
      </c>
      <c r="H10" s="89">
        <f t="shared" si="0"/>
        <v>0</v>
      </c>
    </row>
    <row r="11" spans="1:8" ht="92.25" customHeight="1">
      <c r="A11" s="144">
        <v>4</v>
      </c>
      <c r="B11" s="145" t="s">
        <v>199</v>
      </c>
      <c r="C11" s="139">
        <v>540</v>
      </c>
      <c r="D11" s="141" t="s">
        <v>55</v>
      </c>
      <c r="E11" s="143"/>
      <c r="F11" s="143"/>
      <c r="G11" s="164">
        <v>0</v>
      </c>
      <c r="H11" s="89">
        <f t="shared" si="0"/>
        <v>0</v>
      </c>
    </row>
    <row r="12" spans="1:8" ht="48">
      <c r="A12" s="144">
        <v>5</v>
      </c>
      <c r="B12" s="160" t="s">
        <v>200</v>
      </c>
      <c r="C12" s="139">
        <v>1206</v>
      </c>
      <c r="D12" s="141" t="s">
        <v>55</v>
      </c>
      <c r="E12" s="143"/>
      <c r="F12" s="143"/>
      <c r="G12" s="164">
        <v>0</v>
      </c>
      <c r="H12" s="89">
        <f t="shared" si="0"/>
        <v>0</v>
      </c>
    </row>
    <row r="13" spans="1:8" ht="72">
      <c r="A13" s="144">
        <v>6</v>
      </c>
      <c r="B13" s="162" t="s">
        <v>201</v>
      </c>
      <c r="C13" s="139">
        <v>1166</v>
      </c>
      <c r="D13" s="141" t="s">
        <v>55</v>
      </c>
      <c r="E13" s="143"/>
      <c r="F13" s="143"/>
      <c r="G13" s="164">
        <v>0</v>
      </c>
      <c r="H13" s="89">
        <f t="shared" si="0"/>
        <v>0</v>
      </c>
    </row>
    <row r="14" spans="1:8" ht="48">
      <c r="A14" s="144">
        <v>7</v>
      </c>
      <c r="B14" s="163" t="s">
        <v>202</v>
      </c>
      <c r="C14" s="139">
        <v>248</v>
      </c>
      <c r="D14" s="141" t="s">
        <v>55</v>
      </c>
      <c r="E14" s="143"/>
      <c r="F14" s="143"/>
      <c r="G14" s="164">
        <v>0</v>
      </c>
      <c r="H14" s="89">
        <f t="shared" si="0"/>
        <v>0</v>
      </c>
    </row>
    <row r="15" spans="1:8" ht="48">
      <c r="A15" s="144">
        <v>8</v>
      </c>
      <c r="B15" s="160" t="s">
        <v>203</v>
      </c>
      <c r="C15" s="139">
        <v>784</v>
      </c>
      <c r="D15" s="141" t="s">
        <v>55</v>
      </c>
      <c r="E15" s="143"/>
      <c r="F15" s="143"/>
      <c r="G15" s="164">
        <v>0</v>
      </c>
      <c r="H15" s="89">
        <f t="shared" si="0"/>
        <v>0</v>
      </c>
    </row>
    <row r="16" spans="1:8" ht="48">
      <c r="A16" s="144">
        <v>9</v>
      </c>
      <c r="B16" s="162" t="s">
        <v>204</v>
      </c>
      <c r="C16" s="139">
        <v>234</v>
      </c>
      <c r="D16" s="141" t="s">
        <v>55</v>
      </c>
      <c r="E16" s="143"/>
      <c r="F16" s="143"/>
      <c r="G16" s="164">
        <v>0</v>
      </c>
      <c r="H16" s="89">
        <f t="shared" si="0"/>
        <v>0</v>
      </c>
    </row>
    <row r="17" spans="1:8" ht="72">
      <c r="A17" s="144">
        <v>10</v>
      </c>
      <c r="B17" s="162" t="s">
        <v>205</v>
      </c>
      <c r="C17" s="139">
        <v>572</v>
      </c>
      <c r="D17" s="141" t="s">
        <v>55</v>
      </c>
      <c r="E17" s="143"/>
      <c r="F17" s="143"/>
      <c r="G17" s="164">
        <v>0</v>
      </c>
      <c r="H17" s="89">
        <f t="shared" si="0"/>
        <v>0</v>
      </c>
    </row>
    <row r="18" spans="1:8" ht="36">
      <c r="A18" s="144">
        <v>11</v>
      </c>
      <c r="B18" s="145" t="s">
        <v>206</v>
      </c>
      <c r="C18" s="139">
        <v>115</v>
      </c>
      <c r="D18" s="141" t="s">
        <v>55</v>
      </c>
      <c r="E18" s="143"/>
      <c r="F18" s="143"/>
      <c r="G18" s="164">
        <v>0</v>
      </c>
      <c r="H18" s="89">
        <f t="shared" si="0"/>
        <v>0</v>
      </c>
    </row>
    <row r="19" spans="1:8" ht="60">
      <c r="A19" s="144">
        <v>12</v>
      </c>
      <c r="B19" s="163" t="s">
        <v>207</v>
      </c>
      <c r="C19" s="139">
        <v>453</v>
      </c>
      <c r="D19" s="141" t="s">
        <v>55</v>
      </c>
      <c r="E19" s="143"/>
      <c r="F19" s="143"/>
      <c r="G19" s="164">
        <v>0</v>
      </c>
      <c r="H19" s="89">
        <f t="shared" si="0"/>
        <v>0</v>
      </c>
    </row>
    <row r="20" spans="1:8" ht="36">
      <c r="A20" s="144">
        <v>13</v>
      </c>
      <c r="B20" s="162" t="s">
        <v>208</v>
      </c>
      <c r="C20" s="139">
        <v>241</v>
      </c>
      <c r="D20" s="141" t="s">
        <v>55</v>
      </c>
      <c r="E20" s="143"/>
      <c r="F20" s="143"/>
      <c r="G20" s="164">
        <v>0</v>
      </c>
      <c r="H20" s="89">
        <f t="shared" si="0"/>
        <v>0</v>
      </c>
    </row>
    <row r="21" spans="1:8" ht="60">
      <c r="A21" s="144">
        <v>14</v>
      </c>
      <c r="B21" s="162" t="s">
        <v>209</v>
      </c>
      <c r="C21" s="139">
        <v>153</v>
      </c>
      <c r="D21" s="141" t="s">
        <v>55</v>
      </c>
      <c r="E21" s="143"/>
      <c r="F21" s="143"/>
      <c r="G21" s="164">
        <v>0</v>
      </c>
      <c r="H21" s="89">
        <f t="shared" si="0"/>
        <v>0</v>
      </c>
    </row>
    <row r="22" spans="1:8" ht="60">
      <c r="A22" s="144">
        <v>15</v>
      </c>
      <c r="B22" s="163" t="s">
        <v>210</v>
      </c>
      <c r="C22" s="139">
        <v>253</v>
      </c>
      <c r="D22" s="140" t="s">
        <v>73</v>
      </c>
      <c r="E22" s="143"/>
      <c r="F22" s="143"/>
      <c r="G22" s="164">
        <v>0</v>
      </c>
      <c r="H22" s="89">
        <f t="shared" si="0"/>
        <v>0</v>
      </c>
    </row>
    <row r="23" spans="1:8" ht="60">
      <c r="A23" s="144">
        <v>16</v>
      </c>
      <c r="B23" s="162" t="s">
        <v>211</v>
      </c>
      <c r="C23" s="139">
        <v>108</v>
      </c>
      <c r="D23" s="141" t="s">
        <v>55</v>
      </c>
      <c r="E23" s="143"/>
      <c r="F23" s="143"/>
      <c r="G23" s="164">
        <v>0</v>
      </c>
      <c r="H23" s="89">
        <f t="shared" si="0"/>
        <v>0</v>
      </c>
    </row>
    <row r="24" spans="1:8" ht="48">
      <c r="A24" s="144">
        <v>17</v>
      </c>
      <c r="B24" s="162" t="s">
        <v>212</v>
      </c>
      <c r="C24" s="139">
        <v>216</v>
      </c>
      <c r="D24" s="141" t="s">
        <v>55</v>
      </c>
      <c r="E24" s="143"/>
      <c r="F24" s="143"/>
      <c r="G24" s="164">
        <v>0</v>
      </c>
      <c r="H24" s="89">
        <f t="shared" si="0"/>
        <v>0</v>
      </c>
    </row>
    <row r="25" spans="1:8" ht="24">
      <c r="A25" s="144">
        <v>18</v>
      </c>
      <c r="B25" s="163" t="s">
        <v>213</v>
      </c>
      <c r="C25" s="139">
        <v>540</v>
      </c>
      <c r="D25" s="141" t="s">
        <v>55</v>
      </c>
      <c r="E25" s="143"/>
      <c r="F25" s="143"/>
      <c r="G25" s="164">
        <v>0</v>
      </c>
      <c r="H25" s="89">
        <f t="shared" si="0"/>
        <v>0</v>
      </c>
    </row>
    <row r="26" spans="1:8" ht="24">
      <c r="A26" s="144">
        <v>19</v>
      </c>
      <c r="B26" s="163" t="s">
        <v>214</v>
      </c>
      <c r="C26" s="139">
        <v>3758</v>
      </c>
      <c r="D26" s="141" t="s">
        <v>55</v>
      </c>
      <c r="E26" s="143"/>
      <c r="F26" s="143"/>
      <c r="G26" s="164">
        <v>0</v>
      </c>
      <c r="H26" s="89">
        <f t="shared" si="0"/>
        <v>0</v>
      </c>
    </row>
    <row r="27" spans="1:8" ht="72">
      <c r="A27" s="144">
        <v>20</v>
      </c>
      <c r="B27" s="145" t="s">
        <v>215</v>
      </c>
      <c r="C27" s="139">
        <v>64</v>
      </c>
      <c r="D27" s="141" t="s">
        <v>55</v>
      </c>
      <c r="E27" s="143"/>
      <c r="F27" s="143"/>
      <c r="G27" s="164">
        <v>0</v>
      </c>
      <c r="H27" s="89">
        <f t="shared" si="0"/>
        <v>0</v>
      </c>
    </row>
    <row r="28" spans="1:8" ht="48">
      <c r="A28" s="144">
        <v>21</v>
      </c>
      <c r="B28" s="163" t="s">
        <v>216</v>
      </c>
      <c r="C28" s="139">
        <v>81</v>
      </c>
      <c r="D28" s="141" t="s">
        <v>55</v>
      </c>
      <c r="E28" s="143"/>
      <c r="F28" s="143"/>
      <c r="G28" s="164">
        <v>0</v>
      </c>
      <c r="H28" s="89">
        <f t="shared" si="0"/>
        <v>0</v>
      </c>
    </row>
    <row r="29" spans="1:8" ht="48">
      <c r="A29" s="144">
        <v>22</v>
      </c>
      <c r="B29" s="160" t="s">
        <v>217</v>
      </c>
      <c r="C29" s="139">
        <v>241</v>
      </c>
      <c r="D29" s="141" t="s">
        <v>55</v>
      </c>
      <c r="E29" s="143"/>
      <c r="F29" s="143"/>
      <c r="G29" s="164">
        <v>0</v>
      </c>
      <c r="H29" s="89">
        <f t="shared" si="0"/>
        <v>0</v>
      </c>
    </row>
    <row r="30" spans="1:8" ht="72">
      <c r="A30" s="144">
        <v>23</v>
      </c>
      <c r="B30" s="162" t="s">
        <v>218</v>
      </c>
      <c r="C30" s="139">
        <v>194</v>
      </c>
      <c r="D30" s="141" t="s">
        <v>55</v>
      </c>
      <c r="E30" s="143"/>
      <c r="F30" s="143"/>
      <c r="G30" s="164">
        <v>0</v>
      </c>
      <c r="H30" s="89">
        <f t="shared" si="0"/>
        <v>0</v>
      </c>
    </row>
    <row r="31" spans="1:8" ht="72">
      <c r="A31" s="144">
        <v>24</v>
      </c>
      <c r="B31" s="162" t="s">
        <v>219</v>
      </c>
      <c r="C31" s="139">
        <v>151</v>
      </c>
      <c r="D31" s="141" t="s">
        <v>55</v>
      </c>
      <c r="E31" s="143"/>
      <c r="F31" s="143"/>
      <c r="G31" s="164">
        <v>0</v>
      </c>
      <c r="H31" s="89">
        <f t="shared" si="0"/>
        <v>0</v>
      </c>
    </row>
    <row r="32" spans="1:8" ht="36">
      <c r="A32" s="144">
        <v>25</v>
      </c>
      <c r="B32" s="162" t="s">
        <v>220</v>
      </c>
      <c r="C32" s="139">
        <v>64</v>
      </c>
      <c r="D32" s="141" t="s">
        <v>55</v>
      </c>
      <c r="E32" s="143"/>
      <c r="F32" s="143"/>
      <c r="G32" s="164">
        <v>0</v>
      </c>
      <c r="H32" s="89">
        <f t="shared" si="0"/>
        <v>0</v>
      </c>
    </row>
    <row r="33" spans="1:8" ht="36">
      <c r="A33" s="144">
        <v>26</v>
      </c>
      <c r="B33" s="162" t="s">
        <v>221</v>
      </c>
      <c r="C33" s="139">
        <v>64</v>
      </c>
      <c r="D33" s="141" t="s">
        <v>55</v>
      </c>
      <c r="E33" s="143"/>
      <c r="F33" s="143"/>
      <c r="G33" s="164">
        <v>0</v>
      </c>
      <c r="H33" s="89">
        <f t="shared" si="0"/>
        <v>0</v>
      </c>
    </row>
    <row r="34" spans="1:8" ht="36">
      <c r="A34" s="144">
        <v>27</v>
      </c>
      <c r="B34" s="163" t="s">
        <v>222</v>
      </c>
      <c r="C34" s="139">
        <v>453</v>
      </c>
      <c r="D34" s="141" t="s">
        <v>55</v>
      </c>
      <c r="E34" s="143"/>
      <c r="F34" s="143"/>
      <c r="G34" s="164">
        <v>0</v>
      </c>
      <c r="H34" s="89">
        <f t="shared" si="0"/>
        <v>0</v>
      </c>
    </row>
    <row r="35" spans="1:8" ht="12.75">
      <c r="A35" s="144">
        <v>28</v>
      </c>
      <c r="B35" s="162" t="s">
        <v>223</v>
      </c>
      <c r="C35" s="139">
        <v>9</v>
      </c>
      <c r="D35" s="141" t="s">
        <v>55</v>
      </c>
      <c r="E35" s="143"/>
      <c r="F35" s="143"/>
      <c r="G35" s="164">
        <v>0</v>
      </c>
      <c r="H35" s="89">
        <f t="shared" si="0"/>
        <v>0</v>
      </c>
    </row>
    <row r="36" spans="1:8" ht="72">
      <c r="A36" s="144">
        <v>29</v>
      </c>
      <c r="B36" s="162" t="s">
        <v>224</v>
      </c>
      <c r="C36" s="139">
        <v>108</v>
      </c>
      <c r="D36" s="141" t="s">
        <v>55</v>
      </c>
      <c r="E36" s="143"/>
      <c r="F36" s="143"/>
      <c r="G36" s="164">
        <v>0</v>
      </c>
      <c r="H36" s="89">
        <f t="shared" si="0"/>
        <v>0</v>
      </c>
    </row>
    <row r="37" spans="1:8" ht="36">
      <c r="A37" s="144">
        <v>30</v>
      </c>
      <c r="B37" s="163" t="s">
        <v>225</v>
      </c>
      <c r="C37" s="139">
        <v>122</v>
      </c>
      <c r="D37" s="140" t="s">
        <v>55</v>
      </c>
      <c r="E37" s="143"/>
      <c r="F37" s="143"/>
      <c r="G37" s="164">
        <v>0</v>
      </c>
      <c r="H37" s="89">
        <f t="shared" si="0"/>
        <v>0</v>
      </c>
    </row>
    <row r="38" spans="1:8" ht="60">
      <c r="A38" s="144">
        <v>31</v>
      </c>
      <c r="B38" s="162" t="s">
        <v>226</v>
      </c>
      <c r="C38" s="139">
        <v>129</v>
      </c>
      <c r="D38" s="141" t="s">
        <v>55</v>
      </c>
      <c r="E38" s="143"/>
      <c r="F38" s="143"/>
      <c r="G38" s="164">
        <v>0</v>
      </c>
      <c r="H38" s="89">
        <f t="shared" si="0"/>
        <v>0</v>
      </c>
    </row>
    <row r="39" spans="1:8" ht="60">
      <c r="A39" s="144">
        <v>32</v>
      </c>
      <c r="B39" s="163" t="s">
        <v>227</v>
      </c>
      <c r="C39" s="139">
        <v>129</v>
      </c>
      <c r="D39" s="141" t="s">
        <v>55</v>
      </c>
      <c r="E39" s="143"/>
      <c r="F39" s="143"/>
      <c r="G39" s="164">
        <v>0</v>
      </c>
      <c r="H39" s="89">
        <f t="shared" si="0"/>
        <v>0</v>
      </c>
    </row>
    <row r="40" spans="1:8" ht="48">
      <c r="A40" s="144">
        <v>33</v>
      </c>
      <c r="B40" s="160" t="s">
        <v>228</v>
      </c>
      <c r="C40" s="139">
        <v>64</v>
      </c>
      <c r="D40" s="141" t="s">
        <v>55</v>
      </c>
      <c r="E40" s="143"/>
      <c r="F40" s="143"/>
      <c r="G40" s="164">
        <v>0</v>
      </c>
      <c r="H40" s="89">
        <f t="shared" si="0"/>
        <v>0</v>
      </c>
    </row>
    <row r="41" spans="1:8" ht="60">
      <c r="A41" s="144">
        <v>34</v>
      </c>
      <c r="B41" s="163" t="s">
        <v>229</v>
      </c>
      <c r="C41" s="139">
        <v>48</v>
      </c>
      <c r="D41" s="140" t="s">
        <v>73</v>
      </c>
      <c r="E41" s="143"/>
      <c r="F41" s="143"/>
      <c r="G41" s="164">
        <v>0</v>
      </c>
      <c r="H41" s="89">
        <f t="shared" si="0"/>
        <v>0</v>
      </c>
    </row>
    <row r="42" spans="1:8" ht="60">
      <c r="A42" s="144">
        <v>35</v>
      </c>
      <c r="B42" s="163" t="s">
        <v>230</v>
      </c>
      <c r="C42" s="139">
        <v>45</v>
      </c>
      <c r="D42" s="140" t="s">
        <v>73</v>
      </c>
      <c r="E42" s="143"/>
      <c r="F42" s="143"/>
      <c r="G42" s="164">
        <v>0</v>
      </c>
      <c r="H42" s="89">
        <f t="shared" si="0"/>
        <v>0</v>
      </c>
    </row>
    <row r="43" spans="1:8" ht="24">
      <c r="A43" s="144">
        <v>36</v>
      </c>
      <c r="B43" s="163" t="s">
        <v>231</v>
      </c>
      <c r="C43" s="139">
        <v>48</v>
      </c>
      <c r="D43" s="141" t="s">
        <v>55</v>
      </c>
      <c r="E43" s="143"/>
      <c r="F43" s="143"/>
      <c r="G43" s="164">
        <v>0</v>
      </c>
      <c r="H43" s="89">
        <f t="shared" si="0"/>
        <v>0</v>
      </c>
    </row>
    <row r="44" spans="1:8" ht="36">
      <c r="A44" s="144">
        <v>37</v>
      </c>
      <c r="B44" s="162" t="s">
        <v>232</v>
      </c>
      <c r="C44" s="139">
        <v>16</v>
      </c>
      <c r="D44" s="141" t="s">
        <v>55</v>
      </c>
      <c r="E44" s="143"/>
      <c r="F44" s="143"/>
      <c r="G44" s="164">
        <v>0</v>
      </c>
      <c r="H44" s="89">
        <f t="shared" si="0"/>
        <v>0</v>
      </c>
    </row>
    <row r="45" spans="1:8" ht="24">
      <c r="A45" s="144">
        <v>38</v>
      </c>
      <c r="B45" s="163" t="s">
        <v>233</v>
      </c>
      <c r="C45" s="139">
        <v>32</v>
      </c>
      <c r="D45" s="141" t="s">
        <v>55</v>
      </c>
      <c r="E45" s="143"/>
      <c r="F45" s="143"/>
      <c r="G45" s="164">
        <v>0</v>
      </c>
      <c r="H45" s="89">
        <f t="shared" si="0"/>
        <v>0</v>
      </c>
    </row>
    <row r="46" spans="1:8" ht="24">
      <c r="A46" s="144">
        <v>39</v>
      </c>
      <c r="B46" s="162" t="s">
        <v>234</v>
      </c>
      <c r="C46" s="139">
        <v>2</v>
      </c>
      <c r="D46" s="141" t="s">
        <v>55</v>
      </c>
      <c r="E46" s="143"/>
      <c r="F46" s="143"/>
      <c r="G46" s="164">
        <v>0</v>
      </c>
      <c r="H46" s="89">
        <f t="shared" si="0"/>
        <v>0</v>
      </c>
    </row>
    <row r="47" spans="1:8" ht="36">
      <c r="A47" s="144">
        <v>40</v>
      </c>
      <c r="B47" s="163" t="s">
        <v>235</v>
      </c>
      <c r="C47" s="139">
        <v>21</v>
      </c>
      <c r="D47" s="140" t="s">
        <v>73</v>
      </c>
      <c r="E47" s="143"/>
      <c r="F47" s="143"/>
      <c r="G47" s="164">
        <v>0</v>
      </c>
      <c r="H47" s="89">
        <f t="shared" si="0"/>
        <v>0</v>
      </c>
    </row>
    <row r="48" spans="1:8" ht="92.25" customHeight="1">
      <c r="A48" s="144">
        <v>41</v>
      </c>
      <c r="B48" s="162" t="s">
        <v>236</v>
      </c>
      <c r="C48" s="139">
        <v>3</v>
      </c>
      <c r="D48" s="140" t="s">
        <v>63</v>
      </c>
      <c r="E48" s="143"/>
      <c r="F48" s="143"/>
      <c r="G48" s="164">
        <v>0</v>
      </c>
      <c r="H48" s="89">
        <f t="shared" si="0"/>
        <v>0</v>
      </c>
    </row>
    <row r="49" spans="1:8" ht="36">
      <c r="A49" s="144">
        <v>42</v>
      </c>
      <c r="B49" s="163" t="s">
        <v>237</v>
      </c>
      <c r="C49" s="139">
        <v>10</v>
      </c>
      <c r="D49" s="140" t="s">
        <v>55</v>
      </c>
      <c r="E49" s="143"/>
      <c r="F49" s="143"/>
      <c r="G49" s="164">
        <v>0</v>
      </c>
      <c r="H49" s="89">
        <f t="shared" si="0"/>
        <v>0</v>
      </c>
    </row>
    <row r="50" spans="1:8" ht="36">
      <c r="A50" s="144">
        <v>43</v>
      </c>
      <c r="B50" s="163" t="s">
        <v>238</v>
      </c>
      <c r="C50" s="139">
        <v>10</v>
      </c>
      <c r="D50" s="140" t="s">
        <v>55</v>
      </c>
      <c r="E50" s="143"/>
      <c r="F50" s="143"/>
      <c r="G50" s="164">
        <v>0</v>
      </c>
      <c r="H50" s="89">
        <f t="shared" si="0"/>
        <v>0</v>
      </c>
    </row>
    <row r="51" spans="1:8" ht="12.75">
      <c r="A51" s="144">
        <v>44</v>
      </c>
      <c r="B51" s="163" t="s">
        <v>239</v>
      </c>
      <c r="C51" s="139">
        <v>1</v>
      </c>
      <c r="D51" s="141" t="s">
        <v>55</v>
      </c>
      <c r="E51" s="143"/>
      <c r="F51" s="143"/>
      <c r="G51" s="164">
        <v>0</v>
      </c>
      <c r="H51" s="89">
        <f t="shared" si="0"/>
        <v>0</v>
      </c>
    </row>
    <row r="52" spans="1:8" ht="72">
      <c r="A52" s="144">
        <v>45</v>
      </c>
      <c r="B52" s="145" t="s">
        <v>240</v>
      </c>
      <c r="C52" s="139">
        <v>2</v>
      </c>
      <c r="D52" s="141" t="s">
        <v>55</v>
      </c>
      <c r="E52" s="143"/>
      <c r="F52" s="143"/>
      <c r="G52" s="164">
        <v>0</v>
      </c>
      <c r="H52" s="89">
        <f t="shared" si="0"/>
        <v>0</v>
      </c>
    </row>
    <row r="53" spans="1:8" ht="24">
      <c r="A53" s="144">
        <v>46</v>
      </c>
      <c r="B53" s="163" t="s">
        <v>241</v>
      </c>
      <c r="C53" s="139">
        <v>1</v>
      </c>
      <c r="D53" s="141" t="s">
        <v>55</v>
      </c>
      <c r="E53" s="143"/>
      <c r="F53" s="143"/>
      <c r="G53" s="164">
        <v>0</v>
      </c>
      <c r="H53" s="89">
        <f t="shared" si="0"/>
        <v>0</v>
      </c>
    </row>
    <row r="54" spans="1:8" ht="24">
      <c r="A54" s="144">
        <v>47</v>
      </c>
      <c r="B54" s="163" t="s">
        <v>242</v>
      </c>
      <c r="C54" s="139">
        <v>1</v>
      </c>
      <c r="D54" s="141" t="s">
        <v>55</v>
      </c>
      <c r="E54" s="143"/>
      <c r="F54" s="143"/>
      <c r="G54" s="164">
        <v>0</v>
      </c>
      <c r="H54" s="89">
        <f t="shared" si="0"/>
        <v>0</v>
      </c>
    </row>
    <row r="55" spans="1:8" ht="24">
      <c r="A55" s="144">
        <v>48</v>
      </c>
      <c r="B55" s="163" t="s">
        <v>243</v>
      </c>
      <c r="C55" s="139">
        <v>1</v>
      </c>
      <c r="D55" s="141" t="s">
        <v>55</v>
      </c>
      <c r="E55" s="143"/>
      <c r="F55" s="143"/>
      <c r="G55" s="164">
        <v>0</v>
      </c>
      <c r="H55" s="89">
        <f t="shared" si="0"/>
        <v>0</v>
      </c>
    </row>
    <row r="56" spans="1:8" ht="60">
      <c r="A56" s="144">
        <v>49</v>
      </c>
      <c r="B56" s="145" t="s">
        <v>244</v>
      </c>
      <c r="C56" s="139">
        <v>2</v>
      </c>
      <c r="D56" s="141" t="s">
        <v>55</v>
      </c>
      <c r="E56" s="143"/>
      <c r="F56" s="143"/>
      <c r="G56" s="164">
        <v>0</v>
      </c>
      <c r="H56" s="89">
        <f t="shared" si="0"/>
        <v>0</v>
      </c>
    </row>
    <row r="57" spans="1:8" ht="12.75">
      <c r="A57" s="144">
        <v>50</v>
      </c>
      <c r="B57" s="163" t="s">
        <v>245</v>
      </c>
      <c r="C57" s="139">
        <v>1</v>
      </c>
      <c r="D57" s="141" t="s">
        <v>55</v>
      </c>
      <c r="E57" s="143"/>
      <c r="F57" s="143"/>
      <c r="G57" s="164">
        <v>0</v>
      </c>
      <c r="H57" s="89">
        <f t="shared" si="0"/>
        <v>0</v>
      </c>
    </row>
    <row r="58" spans="1:8" ht="24">
      <c r="A58" s="144">
        <v>51</v>
      </c>
      <c r="B58" s="162" t="s">
        <v>246</v>
      </c>
      <c r="C58" s="139">
        <v>3</v>
      </c>
      <c r="D58" s="141" t="s">
        <v>55</v>
      </c>
      <c r="E58" s="143"/>
      <c r="F58" s="143"/>
      <c r="G58" s="164">
        <v>0</v>
      </c>
      <c r="H58" s="89">
        <f t="shared" si="0"/>
        <v>0</v>
      </c>
    </row>
    <row r="59" spans="1:8" ht="48">
      <c r="A59" s="144">
        <v>52</v>
      </c>
      <c r="B59" s="163" t="s">
        <v>247</v>
      </c>
      <c r="C59" s="139">
        <v>2</v>
      </c>
      <c r="D59" s="141" t="s">
        <v>55</v>
      </c>
      <c r="E59" s="143"/>
      <c r="F59" s="143"/>
      <c r="G59" s="164">
        <v>0</v>
      </c>
      <c r="H59" s="89">
        <f t="shared" si="0"/>
        <v>0</v>
      </c>
    </row>
    <row r="60" spans="1:8" ht="60">
      <c r="A60" s="144">
        <v>53</v>
      </c>
      <c r="B60" s="160" t="s">
        <v>248</v>
      </c>
      <c r="C60" s="139">
        <v>5</v>
      </c>
      <c r="D60" s="141" t="s">
        <v>55</v>
      </c>
      <c r="E60" s="143"/>
      <c r="F60" s="143"/>
      <c r="G60" s="164">
        <v>0</v>
      </c>
      <c r="H60" s="89">
        <f t="shared" si="0"/>
        <v>0</v>
      </c>
    </row>
    <row r="61" spans="1:8" ht="60">
      <c r="A61" s="144">
        <v>54</v>
      </c>
      <c r="B61" s="145" t="s">
        <v>249</v>
      </c>
      <c r="C61" s="139">
        <v>1</v>
      </c>
      <c r="D61" s="141" t="s">
        <v>55</v>
      </c>
      <c r="E61" s="143"/>
      <c r="F61" s="143"/>
      <c r="G61" s="164">
        <v>0</v>
      </c>
      <c r="H61" s="89">
        <f t="shared" si="0"/>
        <v>0</v>
      </c>
    </row>
    <row r="62" spans="1:8" ht="72">
      <c r="A62" s="144">
        <v>55</v>
      </c>
      <c r="B62" s="145" t="s">
        <v>250</v>
      </c>
      <c r="C62" s="139">
        <v>1</v>
      </c>
      <c r="D62" s="141" t="s">
        <v>55</v>
      </c>
      <c r="E62" s="143"/>
      <c r="F62" s="143"/>
      <c r="G62" s="164">
        <v>0</v>
      </c>
      <c r="H62" s="89">
        <f t="shared" si="0"/>
        <v>0</v>
      </c>
    </row>
    <row r="63" spans="1:8" ht="96">
      <c r="A63" s="144">
        <v>56</v>
      </c>
      <c r="B63" s="162" t="s">
        <v>251</v>
      </c>
      <c r="C63" s="139">
        <v>1</v>
      </c>
      <c r="D63" s="141" t="s">
        <v>55</v>
      </c>
      <c r="E63" s="143"/>
      <c r="F63" s="143"/>
      <c r="G63" s="164">
        <v>0</v>
      </c>
      <c r="H63" s="89">
        <f t="shared" si="0"/>
        <v>0</v>
      </c>
    </row>
    <row r="64" spans="1:8" ht="72">
      <c r="A64" s="144">
        <v>57</v>
      </c>
      <c r="B64" s="145" t="s">
        <v>252</v>
      </c>
      <c r="C64" s="139">
        <v>1</v>
      </c>
      <c r="D64" s="141" t="s">
        <v>55</v>
      </c>
      <c r="E64" s="143"/>
      <c r="F64" s="143"/>
      <c r="G64" s="164">
        <v>0</v>
      </c>
      <c r="H64" s="89">
        <f t="shared" si="0"/>
        <v>0</v>
      </c>
    </row>
    <row r="65" spans="1:8" ht="72">
      <c r="A65" s="144">
        <v>58</v>
      </c>
      <c r="B65" s="145" t="s">
        <v>253</v>
      </c>
      <c r="C65" s="139">
        <v>1</v>
      </c>
      <c r="D65" s="141" t="s">
        <v>55</v>
      </c>
      <c r="E65" s="143"/>
      <c r="F65" s="143"/>
      <c r="G65" s="164">
        <v>0</v>
      </c>
      <c r="H65" s="89">
        <f t="shared" si="0"/>
        <v>0</v>
      </c>
    </row>
    <row r="66" spans="1:8" ht="72">
      <c r="A66" s="144">
        <v>59</v>
      </c>
      <c r="B66" s="145" t="s">
        <v>254</v>
      </c>
      <c r="C66" s="139">
        <v>1</v>
      </c>
      <c r="D66" s="141" t="s">
        <v>55</v>
      </c>
      <c r="E66" s="143"/>
      <c r="F66" s="143"/>
      <c r="G66" s="164">
        <v>0</v>
      </c>
      <c r="H66" s="89">
        <f t="shared" si="0"/>
        <v>0</v>
      </c>
    </row>
    <row r="67" spans="1:8" ht="72">
      <c r="A67" s="144">
        <v>60</v>
      </c>
      <c r="B67" s="145" t="s">
        <v>255</v>
      </c>
      <c r="C67" s="139">
        <v>1</v>
      </c>
      <c r="D67" s="141" t="s">
        <v>55</v>
      </c>
      <c r="E67" s="143"/>
      <c r="F67" s="143"/>
      <c r="G67" s="164">
        <v>0</v>
      </c>
      <c r="H67" s="89">
        <f t="shared" si="0"/>
        <v>0</v>
      </c>
    </row>
    <row r="68" spans="1:8" ht="48">
      <c r="A68" s="144">
        <v>61</v>
      </c>
      <c r="B68" s="162" t="s">
        <v>256</v>
      </c>
      <c r="C68" s="139">
        <v>5</v>
      </c>
      <c r="D68" s="141" t="s">
        <v>55</v>
      </c>
      <c r="E68" s="143"/>
      <c r="F68" s="143"/>
      <c r="G68" s="164">
        <v>0</v>
      </c>
      <c r="H68" s="89">
        <f t="shared" si="0"/>
        <v>0</v>
      </c>
    </row>
    <row r="69" spans="1:8" ht="48">
      <c r="A69" s="144">
        <v>62</v>
      </c>
      <c r="B69" s="162" t="s">
        <v>257</v>
      </c>
      <c r="C69" s="139">
        <v>5</v>
      </c>
      <c r="D69" s="141" t="s">
        <v>55</v>
      </c>
      <c r="E69" s="143"/>
      <c r="F69" s="143"/>
      <c r="G69" s="164">
        <v>0</v>
      </c>
      <c r="H69" s="89">
        <f t="shared" si="0"/>
        <v>0</v>
      </c>
    </row>
    <row r="70" spans="1:8" ht="60">
      <c r="A70" s="144">
        <v>63</v>
      </c>
      <c r="B70" s="163" t="s">
        <v>258</v>
      </c>
      <c r="C70" s="139">
        <v>1</v>
      </c>
      <c r="D70" s="140" t="s">
        <v>73</v>
      </c>
      <c r="E70" s="143"/>
      <c r="F70" s="143"/>
      <c r="G70" s="164">
        <v>0</v>
      </c>
      <c r="H70" s="89">
        <f t="shared" si="0"/>
        <v>0</v>
      </c>
    </row>
    <row r="71" spans="1:8" ht="60">
      <c r="A71" s="144">
        <v>64</v>
      </c>
      <c r="B71" s="160" t="s">
        <v>259</v>
      </c>
      <c r="C71" s="139">
        <v>5</v>
      </c>
      <c r="D71" s="140" t="s">
        <v>55</v>
      </c>
      <c r="E71" s="143"/>
      <c r="F71" s="143"/>
      <c r="G71" s="164">
        <v>0</v>
      </c>
      <c r="H71" s="89">
        <f t="shared" si="0"/>
        <v>0</v>
      </c>
    </row>
    <row r="72" spans="1:8" ht="48">
      <c r="A72" s="144">
        <v>65</v>
      </c>
      <c r="B72" s="162" t="s">
        <v>260</v>
      </c>
      <c r="C72" s="139">
        <v>2</v>
      </c>
      <c r="D72" s="141" t="s">
        <v>55</v>
      </c>
      <c r="E72" s="143"/>
      <c r="F72" s="143"/>
      <c r="G72" s="164">
        <v>0</v>
      </c>
      <c r="H72" s="89">
        <f aca="true" t="shared" si="1" ref="H72:H93">ROUND(C72,2)*ROUND(G72,2)</f>
        <v>0</v>
      </c>
    </row>
    <row r="73" spans="1:8" ht="24">
      <c r="A73" s="144">
        <v>66</v>
      </c>
      <c r="B73" s="163" t="s">
        <v>261</v>
      </c>
      <c r="C73" s="139">
        <v>1</v>
      </c>
      <c r="D73" s="140" t="s">
        <v>55</v>
      </c>
      <c r="E73" s="143"/>
      <c r="F73" s="143"/>
      <c r="G73" s="164">
        <v>0</v>
      </c>
      <c r="H73" s="89">
        <f t="shared" si="1"/>
        <v>0</v>
      </c>
    </row>
    <row r="74" spans="1:8" ht="60">
      <c r="A74" s="144">
        <v>67</v>
      </c>
      <c r="B74" s="160" t="s">
        <v>262</v>
      </c>
      <c r="C74" s="139">
        <v>3</v>
      </c>
      <c r="D74" s="140" t="s">
        <v>55</v>
      </c>
      <c r="E74" s="143"/>
      <c r="F74" s="143"/>
      <c r="G74" s="164">
        <v>0</v>
      </c>
      <c r="H74" s="89">
        <f t="shared" si="1"/>
        <v>0</v>
      </c>
    </row>
    <row r="75" spans="1:8" ht="48">
      <c r="A75" s="144">
        <v>68</v>
      </c>
      <c r="B75" s="160" t="s">
        <v>263</v>
      </c>
      <c r="C75" s="139">
        <v>2</v>
      </c>
      <c r="D75" s="141" t="s">
        <v>55</v>
      </c>
      <c r="E75" s="143"/>
      <c r="F75" s="143"/>
      <c r="G75" s="164">
        <v>0</v>
      </c>
      <c r="H75" s="89">
        <f t="shared" si="1"/>
        <v>0</v>
      </c>
    </row>
    <row r="76" spans="1:8" ht="48">
      <c r="A76" s="144">
        <v>69</v>
      </c>
      <c r="B76" s="162" t="s">
        <v>264</v>
      </c>
      <c r="C76" s="139">
        <v>2</v>
      </c>
      <c r="D76" s="141" t="s">
        <v>55</v>
      </c>
      <c r="E76" s="143"/>
      <c r="F76" s="143"/>
      <c r="G76" s="164">
        <v>0</v>
      </c>
      <c r="H76" s="89">
        <f t="shared" si="1"/>
        <v>0</v>
      </c>
    </row>
    <row r="77" spans="1:8" ht="48">
      <c r="A77" s="144">
        <v>70</v>
      </c>
      <c r="B77" s="161" t="s">
        <v>265</v>
      </c>
      <c r="C77" s="139">
        <v>2</v>
      </c>
      <c r="D77" s="141" t="s">
        <v>55</v>
      </c>
      <c r="E77" s="143"/>
      <c r="F77" s="143"/>
      <c r="G77" s="164">
        <v>0</v>
      </c>
      <c r="H77" s="89">
        <f t="shared" si="1"/>
        <v>0</v>
      </c>
    </row>
    <row r="78" spans="1:8" ht="24">
      <c r="A78" s="144">
        <v>71</v>
      </c>
      <c r="B78" s="163" t="s">
        <v>266</v>
      </c>
      <c r="C78" s="139">
        <v>2</v>
      </c>
      <c r="D78" s="141" t="s">
        <v>55</v>
      </c>
      <c r="E78" s="143"/>
      <c r="F78" s="143"/>
      <c r="G78" s="164">
        <v>0</v>
      </c>
      <c r="H78" s="89">
        <f t="shared" si="1"/>
        <v>0</v>
      </c>
    </row>
    <row r="79" spans="1:8" ht="60">
      <c r="A79" s="144">
        <v>72</v>
      </c>
      <c r="B79" s="160" t="s">
        <v>267</v>
      </c>
      <c r="C79" s="139">
        <v>2</v>
      </c>
      <c r="D79" s="141" t="s">
        <v>55</v>
      </c>
      <c r="E79" s="143"/>
      <c r="F79" s="143"/>
      <c r="G79" s="164">
        <v>0</v>
      </c>
      <c r="H79" s="89">
        <f t="shared" si="1"/>
        <v>0</v>
      </c>
    </row>
    <row r="80" spans="1:8" ht="36">
      <c r="A80" s="144">
        <v>73</v>
      </c>
      <c r="B80" s="163" t="s">
        <v>268</v>
      </c>
      <c r="C80" s="139">
        <v>1</v>
      </c>
      <c r="D80" s="140" t="s">
        <v>55</v>
      </c>
      <c r="E80" s="143"/>
      <c r="F80" s="143"/>
      <c r="G80" s="164">
        <v>0</v>
      </c>
      <c r="H80" s="89">
        <f t="shared" si="1"/>
        <v>0</v>
      </c>
    </row>
    <row r="81" spans="1:8" ht="36">
      <c r="A81" s="144">
        <v>74</v>
      </c>
      <c r="B81" s="163" t="s">
        <v>269</v>
      </c>
      <c r="C81" s="139">
        <v>1</v>
      </c>
      <c r="D81" s="141" t="s">
        <v>55</v>
      </c>
      <c r="E81" s="143"/>
      <c r="F81" s="143"/>
      <c r="G81" s="164">
        <v>0</v>
      </c>
      <c r="H81" s="89">
        <f t="shared" si="1"/>
        <v>0</v>
      </c>
    </row>
    <row r="82" spans="1:8" ht="24">
      <c r="A82" s="144">
        <v>75</v>
      </c>
      <c r="B82" s="163" t="s">
        <v>270</v>
      </c>
      <c r="C82" s="139">
        <v>2</v>
      </c>
      <c r="D82" s="141" t="s">
        <v>55</v>
      </c>
      <c r="E82" s="143"/>
      <c r="F82" s="143"/>
      <c r="G82" s="164">
        <v>0</v>
      </c>
      <c r="H82" s="89">
        <f t="shared" si="1"/>
        <v>0</v>
      </c>
    </row>
    <row r="83" spans="1:8" ht="36">
      <c r="A83" s="144">
        <v>76</v>
      </c>
      <c r="B83" s="163" t="s">
        <v>271</v>
      </c>
      <c r="C83" s="139">
        <v>1</v>
      </c>
      <c r="D83" s="141" t="s">
        <v>55</v>
      </c>
      <c r="E83" s="143"/>
      <c r="F83" s="143"/>
      <c r="G83" s="164">
        <v>0</v>
      </c>
      <c r="H83" s="89">
        <f t="shared" si="1"/>
        <v>0</v>
      </c>
    </row>
    <row r="84" spans="1:8" ht="12.75">
      <c r="A84" s="144">
        <v>77</v>
      </c>
      <c r="B84" s="163" t="s">
        <v>272</v>
      </c>
      <c r="C84" s="139">
        <v>1</v>
      </c>
      <c r="D84" s="141" t="s">
        <v>55</v>
      </c>
      <c r="E84" s="143"/>
      <c r="F84" s="143"/>
      <c r="G84" s="164">
        <v>0</v>
      </c>
      <c r="H84" s="89">
        <f t="shared" si="1"/>
        <v>0</v>
      </c>
    </row>
    <row r="85" spans="1:8" ht="36">
      <c r="A85" s="144">
        <v>78</v>
      </c>
      <c r="B85" s="163" t="s">
        <v>273</v>
      </c>
      <c r="C85" s="139">
        <v>1</v>
      </c>
      <c r="D85" s="141" t="s">
        <v>55</v>
      </c>
      <c r="E85" s="143"/>
      <c r="F85" s="143"/>
      <c r="G85" s="164">
        <v>0</v>
      </c>
      <c r="H85" s="89">
        <f t="shared" si="1"/>
        <v>0</v>
      </c>
    </row>
    <row r="86" spans="1:8" ht="48">
      <c r="A86" s="144">
        <v>79</v>
      </c>
      <c r="B86" s="163" t="s">
        <v>274</v>
      </c>
      <c r="C86" s="139">
        <v>1</v>
      </c>
      <c r="D86" s="140" t="s">
        <v>101</v>
      </c>
      <c r="E86" s="143"/>
      <c r="F86" s="143"/>
      <c r="G86" s="164">
        <v>0</v>
      </c>
      <c r="H86" s="89">
        <f t="shared" si="1"/>
        <v>0</v>
      </c>
    </row>
    <row r="87" spans="1:8" ht="48">
      <c r="A87" s="144">
        <v>80</v>
      </c>
      <c r="B87" s="163" t="s">
        <v>275</v>
      </c>
      <c r="C87" s="139">
        <v>1</v>
      </c>
      <c r="D87" s="140" t="s">
        <v>101</v>
      </c>
      <c r="E87" s="143"/>
      <c r="F87" s="143"/>
      <c r="G87" s="164">
        <v>0</v>
      </c>
      <c r="H87" s="89">
        <f t="shared" si="1"/>
        <v>0</v>
      </c>
    </row>
    <row r="88" spans="1:8" ht="48">
      <c r="A88" s="144">
        <v>81</v>
      </c>
      <c r="B88" s="163" t="s">
        <v>276</v>
      </c>
      <c r="C88" s="139">
        <v>1</v>
      </c>
      <c r="D88" s="140" t="s">
        <v>101</v>
      </c>
      <c r="E88" s="143"/>
      <c r="F88" s="143"/>
      <c r="G88" s="164">
        <v>0</v>
      </c>
      <c r="H88" s="89">
        <f t="shared" si="1"/>
        <v>0</v>
      </c>
    </row>
    <row r="89" spans="1:8" ht="60">
      <c r="A89" s="144">
        <v>82</v>
      </c>
      <c r="B89" s="163" t="s">
        <v>277</v>
      </c>
      <c r="C89" s="139">
        <v>1</v>
      </c>
      <c r="D89" s="141" t="s">
        <v>55</v>
      </c>
      <c r="E89" s="143"/>
      <c r="F89" s="143"/>
      <c r="G89" s="164">
        <v>0</v>
      </c>
      <c r="H89" s="89">
        <f t="shared" si="1"/>
        <v>0</v>
      </c>
    </row>
    <row r="90" spans="1:8" ht="36">
      <c r="A90" s="144">
        <v>83</v>
      </c>
      <c r="B90" s="145" t="s">
        <v>278</v>
      </c>
      <c r="C90" s="139">
        <v>68</v>
      </c>
      <c r="D90" s="140" t="s">
        <v>73</v>
      </c>
      <c r="E90" s="143"/>
      <c r="F90" s="143"/>
      <c r="G90" s="164">
        <v>0</v>
      </c>
      <c r="H90" s="89">
        <f t="shared" si="1"/>
        <v>0</v>
      </c>
    </row>
    <row r="91" spans="1:8" ht="377.25" customHeight="1">
      <c r="A91" s="144">
        <v>84</v>
      </c>
      <c r="B91" s="145" t="s">
        <v>279</v>
      </c>
      <c r="C91" s="139">
        <v>300</v>
      </c>
      <c r="D91" s="141" t="s">
        <v>63</v>
      </c>
      <c r="E91" s="143"/>
      <c r="F91" s="143"/>
      <c r="G91" s="164">
        <v>0</v>
      </c>
      <c r="H91" s="89">
        <f t="shared" si="1"/>
        <v>0</v>
      </c>
    </row>
    <row r="92" spans="1:8" ht="120">
      <c r="A92" s="144">
        <v>85</v>
      </c>
      <c r="B92" s="165" t="s">
        <v>280</v>
      </c>
      <c r="C92" s="139">
        <v>5</v>
      </c>
      <c r="D92" s="141" t="s">
        <v>63</v>
      </c>
      <c r="E92" s="143"/>
      <c r="F92" s="143"/>
      <c r="G92" s="164">
        <v>0</v>
      </c>
      <c r="H92" s="89">
        <f t="shared" si="1"/>
        <v>0</v>
      </c>
    </row>
    <row r="93" spans="1:8" ht="60">
      <c r="A93" s="144">
        <v>86</v>
      </c>
      <c r="B93" s="165" t="s">
        <v>281</v>
      </c>
      <c r="C93" s="139">
        <v>5</v>
      </c>
      <c r="D93" s="141" t="s">
        <v>63</v>
      </c>
      <c r="E93" s="143"/>
      <c r="F93" s="143"/>
      <c r="G93" s="164">
        <v>0</v>
      </c>
      <c r="H93" s="89">
        <f t="shared" si="1"/>
        <v>0</v>
      </c>
    </row>
    <row r="94" spans="1:8" ht="12">
      <c r="A94" s="257" t="s">
        <v>53</v>
      </c>
      <c r="B94" s="257"/>
      <c r="C94" s="257"/>
      <c r="D94" s="257"/>
      <c r="E94" s="257"/>
      <c r="F94" s="257"/>
      <c r="G94" s="257"/>
      <c r="H94" s="257"/>
    </row>
  </sheetData>
  <sheetProtection/>
  <mergeCells count="4">
    <mergeCell ref="A1:B1"/>
    <mergeCell ref="E1:F1"/>
    <mergeCell ref="G1:H2"/>
    <mergeCell ref="A94:H94"/>
  </mergeCells>
  <printOptions/>
  <pageMargins left="0.25" right="0.25" top="0.75" bottom="0.75" header="0.30000000000000004" footer="0.30000000000000004"/>
  <pageSetup fitToHeight="0" fitToWidth="0"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dimension ref="A1:J206"/>
  <sheetViews>
    <sheetView tabSelected="1" zoomScalePageLayoutView="0" workbookViewId="0" topLeftCell="A1">
      <selection activeCell="D8" sqref="D8:D205"/>
    </sheetView>
  </sheetViews>
  <sheetFormatPr defaultColWidth="9.625" defaultRowHeight="14.25"/>
  <cols>
    <col min="1" max="1" width="5.75390625" style="45" customWidth="1"/>
    <col min="2" max="2" width="61.125" style="49" customWidth="1"/>
    <col min="3" max="3" width="8.25390625" style="57"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26" t="str">
        <f>formularz_oferty!C4</f>
        <v>DFP.271.94.2023.KK</v>
      </c>
      <c r="B1" s="226"/>
      <c r="C1" s="48"/>
      <c r="D1" s="31"/>
      <c r="E1" s="229"/>
      <c r="F1" s="229"/>
      <c r="G1" s="230" t="s">
        <v>38</v>
      </c>
      <c r="H1" s="230"/>
      <c r="I1" s="49"/>
      <c r="J1" s="49"/>
    </row>
    <row r="2" spans="1:10" s="50" customFormat="1" ht="12.75">
      <c r="A2" s="31"/>
      <c r="B2" s="85"/>
      <c r="C2" s="48"/>
      <c r="D2" s="31"/>
      <c r="E2" s="85"/>
      <c r="F2" s="85"/>
      <c r="G2" s="230"/>
      <c r="H2" s="230"/>
      <c r="I2" s="49"/>
      <c r="J2" s="49"/>
    </row>
    <row r="3" spans="1:10" s="50" customFormat="1" ht="14.25" customHeight="1">
      <c r="A3" s="31"/>
      <c r="B3" s="51" t="s">
        <v>39</v>
      </c>
      <c r="C3" s="52">
        <v>9</v>
      </c>
      <c r="D3" s="31"/>
      <c r="E3" s="51" t="s">
        <v>40</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52</v>
      </c>
      <c r="F5" s="54">
        <f>SUM(H8:H205)</f>
        <v>0</v>
      </c>
      <c r="G5" s="84"/>
      <c r="H5" s="84"/>
      <c r="I5" s="49"/>
      <c r="J5" s="49"/>
    </row>
    <row r="6" spans="1:10" s="50" customFormat="1" ht="12.75">
      <c r="A6" s="23"/>
      <c r="B6" s="24"/>
      <c r="C6" s="25"/>
      <c r="D6" s="23"/>
      <c r="E6" s="84"/>
      <c r="F6" s="84"/>
      <c r="G6" s="84"/>
      <c r="H6" s="84"/>
      <c r="I6" s="49"/>
      <c r="J6" s="49"/>
    </row>
    <row r="7" spans="1:8" s="56" customFormat="1" ht="36.75" customHeight="1">
      <c r="A7" s="67" t="s">
        <v>41</v>
      </c>
      <c r="B7" s="67" t="s">
        <v>42</v>
      </c>
      <c r="C7" s="86" t="s">
        <v>49</v>
      </c>
      <c r="D7" s="87" t="s">
        <v>44</v>
      </c>
      <c r="E7" s="87" t="s">
        <v>45</v>
      </c>
      <c r="F7" s="87" t="s">
        <v>46</v>
      </c>
      <c r="G7" s="87" t="s">
        <v>58</v>
      </c>
      <c r="H7" s="87" t="s">
        <v>57</v>
      </c>
    </row>
    <row r="8" spans="1:8" s="56" customFormat="1" ht="150" customHeight="1">
      <c r="A8" s="138">
        <v>1</v>
      </c>
      <c r="B8" s="168" t="s">
        <v>282</v>
      </c>
      <c r="C8" s="139">
        <v>600</v>
      </c>
      <c r="D8" s="96" t="s">
        <v>63</v>
      </c>
      <c r="E8" s="90"/>
      <c r="F8" s="90"/>
      <c r="G8" s="166">
        <v>0</v>
      </c>
      <c r="H8" s="91">
        <f>ROUND(C8,2)*ROUND(G8,2)</f>
        <v>0</v>
      </c>
    </row>
    <row r="9" spans="1:8" s="56" customFormat="1" ht="43.5" customHeight="1">
      <c r="A9" s="138">
        <v>2</v>
      </c>
      <c r="B9" s="169" t="s">
        <v>283</v>
      </c>
      <c r="C9" s="139">
        <v>126</v>
      </c>
      <c r="D9" s="96" t="s">
        <v>73</v>
      </c>
      <c r="E9" s="90"/>
      <c r="F9" s="90"/>
      <c r="G9" s="164">
        <v>0</v>
      </c>
      <c r="H9" s="89">
        <f>ROUND(C9,2)*ROUND(G9,2)</f>
        <v>0</v>
      </c>
    </row>
    <row r="10" spans="1:8" ht="24">
      <c r="A10" s="138">
        <v>3</v>
      </c>
      <c r="B10" s="169" t="s">
        <v>284</v>
      </c>
      <c r="C10" s="139">
        <v>102</v>
      </c>
      <c r="D10" s="167" t="s">
        <v>73</v>
      </c>
      <c r="E10" s="143"/>
      <c r="F10" s="143"/>
      <c r="G10" s="164">
        <v>0</v>
      </c>
      <c r="H10" s="89">
        <f aca="true" t="shared" si="0" ref="H10:H73">ROUND(C10,2)*ROUND(G10,2)</f>
        <v>0</v>
      </c>
    </row>
    <row r="11" spans="1:8" ht="24">
      <c r="A11" s="138">
        <v>4</v>
      </c>
      <c r="B11" s="169" t="s">
        <v>285</v>
      </c>
      <c r="C11" s="139">
        <v>496</v>
      </c>
      <c r="D11" s="167" t="s">
        <v>55</v>
      </c>
      <c r="E11" s="143"/>
      <c r="F11" s="143"/>
      <c r="G11" s="164">
        <v>0</v>
      </c>
      <c r="H11" s="89">
        <f t="shared" si="0"/>
        <v>0</v>
      </c>
    </row>
    <row r="12" spans="1:8" ht="24">
      <c r="A12" s="138">
        <v>5</v>
      </c>
      <c r="B12" s="169" t="s">
        <v>286</v>
      </c>
      <c r="C12" s="139">
        <v>64</v>
      </c>
      <c r="D12" s="167" t="s">
        <v>73</v>
      </c>
      <c r="E12" s="143"/>
      <c r="F12" s="143"/>
      <c r="G12" s="164">
        <v>0</v>
      </c>
      <c r="H12" s="89">
        <f t="shared" si="0"/>
        <v>0</v>
      </c>
    </row>
    <row r="13" spans="1:8" ht="48">
      <c r="A13" s="138">
        <v>6</v>
      </c>
      <c r="B13" s="169" t="s">
        <v>287</v>
      </c>
      <c r="C13" s="139">
        <v>540</v>
      </c>
      <c r="D13" s="167" t="s">
        <v>55</v>
      </c>
      <c r="E13" s="143"/>
      <c r="F13" s="143"/>
      <c r="G13" s="164">
        <v>0</v>
      </c>
      <c r="H13" s="89">
        <f t="shared" si="0"/>
        <v>0</v>
      </c>
    </row>
    <row r="14" spans="1:8" ht="24">
      <c r="A14" s="138">
        <v>7</v>
      </c>
      <c r="B14" s="169" t="s">
        <v>288</v>
      </c>
      <c r="C14" s="139">
        <v>39</v>
      </c>
      <c r="D14" s="167" t="s">
        <v>73</v>
      </c>
      <c r="E14" s="143"/>
      <c r="F14" s="143"/>
      <c r="G14" s="164">
        <v>0</v>
      </c>
      <c r="H14" s="89">
        <f t="shared" si="0"/>
        <v>0</v>
      </c>
    </row>
    <row r="15" spans="1:8" ht="48">
      <c r="A15" s="138">
        <v>8</v>
      </c>
      <c r="B15" s="170" t="s">
        <v>289</v>
      </c>
      <c r="C15" s="139">
        <v>72</v>
      </c>
      <c r="D15" s="167" t="s">
        <v>55</v>
      </c>
      <c r="E15" s="143"/>
      <c r="F15" s="143"/>
      <c r="G15" s="164">
        <v>0</v>
      </c>
      <c r="H15" s="89">
        <f t="shared" si="0"/>
        <v>0</v>
      </c>
    </row>
    <row r="16" spans="1:8" ht="36">
      <c r="A16" s="138">
        <v>9</v>
      </c>
      <c r="B16" s="169" t="s">
        <v>290</v>
      </c>
      <c r="C16" s="139">
        <v>275</v>
      </c>
      <c r="D16" s="167" t="s">
        <v>55</v>
      </c>
      <c r="E16" s="143"/>
      <c r="F16" s="143"/>
      <c r="G16" s="164">
        <v>0</v>
      </c>
      <c r="H16" s="89">
        <f t="shared" si="0"/>
        <v>0</v>
      </c>
    </row>
    <row r="17" spans="1:8" ht="36">
      <c r="A17" s="138">
        <v>10</v>
      </c>
      <c r="B17" s="169" t="s">
        <v>291</v>
      </c>
      <c r="C17" s="139">
        <v>270</v>
      </c>
      <c r="D17" s="167" t="s">
        <v>55</v>
      </c>
      <c r="E17" s="143"/>
      <c r="F17" s="143"/>
      <c r="G17" s="164">
        <v>0</v>
      </c>
      <c r="H17" s="89">
        <f t="shared" si="0"/>
        <v>0</v>
      </c>
    </row>
    <row r="18" spans="1:8" ht="72">
      <c r="A18" s="138">
        <v>11</v>
      </c>
      <c r="B18" s="169" t="s">
        <v>292</v>
      </c>
      <c r="C18" s="139">
        <v>1440</v>
      </c>
      <c r="D18" s="167" t="s">
        <v>55</v>
      </c>
      <c r="E18" s="143"/>
      <c r="F18" s="143"/>
      <c r="G18" s="164">
        <v>0</v>
      </c>
      <c r="H18" s="89">
        <f t="shared" si="0"/>
        <v>0</v>
      </c>
    </row>
    <row r="19" spans="1:8" ht="72">
      <c r="A19" s="138">
        <v>12</v>
      </c>
      <c r="B19" s="171" t="s">
        <v>293</v>
      </c>
      <c r="C19" s="139">
        <v>10</v>
      </c>
      <c r="D19" s="167" t="s">
        <v>55</v>
      </c>
      <c r="E19" s="143"/>
      <c r="F19" s="143"/>
      <c r="G19" s="164">
        <v>0</v>
      </c>
      <c r="H19" s="89">
        <f t="shared" si="0"/>
        <v>0</v>
      </c>
    </row>
    <row r="20" spans="1:8" ht="48">
      <c r="A20" s="138">
        <v>13</v>
      </c>
      <c r="B20" s="169" t="s">
        <v>294</v>
      </c>
      <c r="C20" s="139">
        <v>626</v>
      </c>
      <c r="D20" s="167" t="s">
        <v>55</v>
      </c>
      <c r="E20" s="143"/>
      <c r="F20" s="143"/>
      <c r="G20" s="164">
        <v>0</v>
      </c>
      <c r="H20" s="89">
        <f t="shared" si="0"/>
        <v>0</v>
      </c>
    </row>
    <row r="21" spans="1:8" ht="48">
      <c r="A21" s="138">
        <v>14</v>
      </c>
      <c r="B21" s="169" t="s">
        <v>295</v>
      </c>
      <c r="C21" s="139">
        <v>648</v>
      </c>
      <c r="D21" s="167" t="s">
        <v>55</v>
      </c>
      <c r="E21" s="143"/>
      <c r="F21" s="143"/>
      <c r="G21" s="164">
        <v>0</v>
      </c>
      <c r="H21" s="89">
        <f t="shared" si="0"/>
        <v>0</v>
      </c>
    </row>
    <row r="22" spans="1:8" ht="144">
      <c r="A22" s="138">
        <v>15</v>
      </c>
      <c r="B22" s="169" t="s">
        <v>296</v>
      </c>
      <c r="C22" s="139">
        <v>43</v>
      </c>
      <c r="D22" s="167" t="s">
        <v>63</v>
      </c>
      <c r="E22" s="143"/>
      <c r="F22" s="143"/>
      <c r="G22" s="164">
        <v>0</v>
      </c>
      <c r="H22" s="89">
        <f t="shared" si="0"/>
        <v>0</v>
      </c>
    </row>
    <row r="23" spans="1:8" ht="60">
      <c r="A23" s="138">
        <v>16</v>
      </c>
      <c r="B23" s="169" t="s">
        <v>297</v>
      </c>
      <c r="C23" s="139">
        <v>97</v>
      </c>
      <c r="D23" s="167" t="s">
        <v>55</v>
      </c>
      <c r="E23" s="143"/>
      <c r="F23" s="143"/>
      <c r="G23" s="164">
        <v>0</v>
      </c>
      <c r="H23" s="89">
        <f t="shared" si="0"/>
        <v>0</v>
      </c>
    </row>
    <row r="24" spans="1:8" ht="60">
      <c r="A24" s="138">
        <v>17</v>
      </c>
      <c r="B24" s="169" t="s">
        <v>298</v>
      </c>
      <c r="C24" s="139">
        <v>97</v>
      </c>
      <c r="D24" s="167" t="s">
        <v>55</v>
      </c>
      <c r="E24" s="143"/>
      <c r="F24" s="143"/>
      <c r="G24" s="164">
        <v>0</v>
      </c>
      <c r="H24" s="89">
        <f t="shared" si="0"/>
        <v>0</v>
      </c>
    </row>
    <row r="25" spans="1:8" ht="36">
      <c r="A25" s="138">
        <v>18</v>
      </c>
      <c r="B25" s="171" t="s">
        <v>299</v>
      </c>
      <c r="C25" s="139">
        <v>446</v>
      </c>
      <c r="D25" s="167" t="s">
        <v>73</v>
      </c>
      <c r="E25" s="143"/>
      <c r="F25" s="143"/>
      <c r="G25" s="164">
        <v>0</v>
      </c>
      <c r="H25" s="89">
        <f t="shared" si="0"/>
        <v>0</v>
      </c>
    </row>
    <row r="26" spans="1:8" ht="72">
      <c r="A26" s="138">
        <v>19</v>
      </c>
      <c r="B26" s="171" t="s">
        <v>300</v>
      </c>
      <c r="C26" s="139">
        <v>324</v>
      </c>
      <c r="D26" s="167" t="s">
        <v>55</v>
      </c>
      <c r="E26" s="143"/>
      <c r="F26" s="143"/>
      <c r="G26" s="164">
        <v>0</v>
      </c>
      <c r="H26" s="89">
        <f t="shared" si="0"/>
        <v>0</v>
      </c>
    </row>
    <row r="27" spans="1:8" ht="36">
      <c r="A27" s="138">
        <v>20</v>
      </c>
      <c r="B27" s="169" t="s">
        <v>301</v>
      </c>
      <c r="C27" s="139">
        <v>36</v>
      </c>
      <c r="D27" s="167" t="s">
        <v>73</v>
      </c>
      <c r="E27" s="143"/>
      <c r="F27" s="143"/>
      <c r="G27" s="164">
        <v>0</v>
      </c>
      <c r="H27" s="89">
        <f t="shared" si="0"/>
        <v>0</v>
      </c>
    </row>
    <row r="28" spans="1:8" ht="12.75">
      <c r="A28" s="138">
        <v>21</v>
      </c>
      <c r="B28" s="171" t="s">
        <v>302</v>
      </c>
      <c r="C28" s="139">
        <v>91</v>
      </c>
      <c r="D28" s="167" t="s">
        <v>55</v>
      </c>
      <c r="E28" s="143"/>
      <c r="F28" s="143"/>
      <c r="G28" s="164">
        <v>0</v>
      </c>
      <c r="H28" s="89">
        <f t="shared" si="0"/>
        <v>0</v>
      </c>
    </row>
    <row r="29" spans="1:8" ht="36">
      <c r="A29" s="138">
        <v>22</v>
      </c>
      <c r="B29" s="169" t="s">
        <v>303</v>
      </c>
      <c r="C29" s="139">
        <v>32</v>
      </c>
      <c r="D29" s="167" t="s">
        <v>73</v>
      </c>
      <c r="E29" s="143"/>
      <c r="F29" s="143"/>
      <c r="G29" s="164">
        <v>0</v>
      </c>
      <c r="H29" s="89">
        <f t="shared" si="0"/>
        <v>0</v>
      </c>
    </row>
    <row r="30" spans="1:8" ht="24">
      <c r="A30" s="138">
        <v>23</v>
      </c>
      <c r="B30" s="171" t="s">
        <v>304</v>
      </c>
      <c r="C30" s="139">
        <v>162</v>
      </c>
      <c r="D30" s="167" t="s">
        <v>55</v>
      </c>
      <c r="E30" s="143"/>
      <c r="F30" s="143"/>
      <c r="G30" s="164">
        <v>0</v>
      </c>
      <c r="H30" s="89">
        <f t="shared" si="0"/>
        <v>0</v>
      </c>
    </row>
    <row r="31" spans="1:8" ht="24">
      <c r="A31" s="138">
        <v>24</v>
      </c>
      <c r="B31" s="169" t="s">
        <v>305</v>
      </c>
      <c r="C31" s="139">
        <v>19</v>
      </c>
      <c r="D31" s="167" t="s">
        <v>73</v>
      </c>
      <c r="E31" s="143"/>
      <c r="F31" s="143"/>
      <c r="G31" s="164">
        <v>0</v>
      </c>
      <c r="H31" s="89">
        <f t="shared" si="0"/>
        <v>0</v>
      </c>
    </row>
    <row r="32" spans="1:8" ht="108">
      <c r="A32" s="138">
        <v>25</v>
      </c>
      <c r="B32" s="169" t="s">
        <v>306</v>
      </c>
      <c r="C32" s="139">
        <v>18</v>
      </c>
      <c r="D32" s="167" t="s">
        <v>63</v>
      </c>
      <c r="E32" s="143"/>
      <c r="F32" s="143"/>
      <c r="G32" s="164">
        <v>0</v>
      </c>
      <c r="H32" s="89">
        <f t="shared" si="0"/>
        <v>0</v>
      </c>
    </row>
    <row r="33" spans="1:8" ht="24">
      <c r="A33" s="138">
        <v>26</v>
      </c>
      <c r="B33" s="169" t="s">
        <v>307</v>
      </c>
      <c r="C33" s="139">
        <v>180</v>
      </c>
      <c r="D33" s="167" t="s">
        <v>55</v>
      </c>
      <c r="E33" s="143"/>
      <c r="F33" s="143"/>
      <c r="G33" s="164">
        <v>0</v>
      </c>
      <c r="H33" s="89">
        <f t="shared" si="0"/>
        <v>0</v>
      </c>
    </row>
    <row r="34" spans="1:8" ht="36">
      <c r="A34" s="138">
        <v>27</v>
      </c>
      <c r="B34" s="169" t="s">
        <v>308</v>
      </c>
      <c r="C34" s="139">
        <v>64</v>
      </c>
      <c r="D34" s="167" t="s">
        <v>55</v>
      </c>
      <c r="E34" s="143"/>
      <c r="F34" s="143"/>
      <c r="G34" s="164">
        <v>0</v>
      </c>
      <c r="H34" s="89">
        <f t="shared" si="0"/>
        <v>0</v>
      </c>
    </row>
    <row r="35" spans="1:8" ht="240">
      <c r="A35" s="138">
        <v>28</v>
      </c>
      <c r="B35" s="169" t="s">
        <v>309</v>
      </c>
      <c r="C35" s="139">
        <v>216</v>
      </c>
      <c r="D35" s="167" t="s">
        <v>55</v>
      </c>
      <c r="E35" s="143"/>
      <c r="F35" s="143"/>
      <c r="G35" s="164">
        <v>0</v>
      </c>
      <c r="H35" s="89">
        <f t="shared" si="0"/>
        <v>0</v>
      </c>
    </row>
    <row r="36" spans="1:8" ht="24">
      <c r="A36" s="138">
        <v>29</v>
      </c>
      <c r="B36" s="169" t="s">
        <v>310</v>
      </c>
      <c r="C36" s="139">
        <v>7</v>
      </c>
      <c r="D36" s="167" t="s">
        <v>73</v>
      </c>
      <c r="E36" s="143"/>
      <c r="F36" s="143"/>
      <c r="G36" s="164">
        <v>0</v>
      </c>
      <c r="H36" s="89">
        <f t="shared" si="0"/>
        <v>0</v>
      </c>
    </row>
    <row r="37" spans="1:8" ht="228">
      <c r="A37" s="138">
        <v>30</v>
      </c>
      <c r="B37" s="169" t="s">
        <v>311</v>
      </c>
      <c r="C37" s="139">
        <v>216</v>
      </c>
      <c r="D37" s="167" t="s">
        <v>55</v>
      </c>
      <c r="E37" s="143"/>
      <c r="F37" s="143"/>
      <c r="G37" s="164">
        <v>0</v>
      </c>
      <c r="H37" s="89">
        <f t="shared" si="0"/>
        <v>0</v>
      </c>
    </row>
    <row r="38" spans="1:8" ht="12.75">
      <c r="A38" s="138">
        <v>31</v>
      </c>
      <c r="B38" s="171" t="s">
        <v>312</v>
      </c>
      <c r="C38" s="139">
        <v>270</v>
      </c>
      <c r="D38" s="167" t="s">
        <v>55</v>
      </c>
      <c r="E38" s="143"/>
      <c r="F38" s="143"/>
      <c r="G38" s="164">
        <v>0</v>
      </c>
      <c r="H38" s="89">
        <f t="shared" si="0"/>
        <v>0</v>
      </c>
    </row>
    <row r="39" spans="1:8" ht="12.75">
      <c r="A39" s="138">
        <v>32</v>
      </c>
      <c r="B39" s="169" t="s">
        <v>313</v>
      </c>
      <c r="C39" s="139">
        <v>106</v>
      </c>
      <c r="D39" s="167" t="s">
        <v>73</v>
      </c>
      <c r="E39" s="143"/>
      <c r="F39" s="143"/>
      <c r="G39" s="164">
        <v>0</v>
      </c>
      <c r="H39" s="89">
        <f t="shared" si="0"/>
        <v>0</v>
      </c>
    </row>
    <row r="40" spans="1:8" ht="24">
      <c r="A40" s="138">
        <v>33</v>
      </c>
      <c r="B40" s="169" t="s">
        <v>314</v>
      </c>
      <c r="C40" s="139">
        <v>118</v>
      </c>
      <c r="D40" s="167" t="s">
        <v>55</v>
      </c>
      <c r="E40" s="143"/>
      <c r="F40" s="143"/>
      <c r="G40" s="164">
        <v>0</v>
      </c>
      <c r="H40" s="89">
        <f t="shared" si="0"/>
        <v>0</v>
      </c>
    </row>
    <row r="41" spans="1:8" ht="48">
      <c r="A41" s="138">
        <v>34</v>
      </c>
      <c r="B41" s="170" t="s">
        <v>315</v>
      </c>
      <c r="C41" s="139">
        <v>10</v>
      </c>
      <c r="D41" s="167" t="s">
        <v>55</v>
      </c>
      <c r="E41" s="143"/>
      <c r="F41" s="143"/>
      <c r="G41" s="164">
        <v>0</v>
      </c>
      <c r="H41" s="89">
        <f t="shared" si="0"/>
        <v>0</v>
      </c>
    </row>
    <row r="42" spans="1:8" ht="12.75">
      <c r="A42" s="138">
        <v>35</v>
      </c>
      <c r="B42" s="169" t="s">
        <v>316</v>
      </c>
      <c r="C42" s="139">
        <v>81</v>
      </c>
      <c r="D42" s="167" t="s">
        <v>73</v>
      </c>
      <c r="E42" s="143"/>
      <c r="F42" s="143"/>
      <c r="G42" s="164">
        <v>0</v>
      </c>
      <c r="H42" s="89">
        <f t="shared" si="0"/>
        <v>0</v>
      </c>
    </row>
    <row r="43" spans="1:8" ht="36">
      <c r="A43" s="138">
        <v>36</v>
      </c>
      <c r="B43" s="171" t="s">
        <v>317</v>
      </c>
      <c r="C43" s="139">
        <v>64</v>
      </c>
      <c r="D43" s="167" t="s">
        <v>73</v>
      </c>
      <c r="E43" s="143"/>
      <c r="F43" s="143"/>
      <c r="G43" s="164">
        <v>0</v>
      </c>
      <c r="H43" s="89">
        <f t="shared" si="0"/>
        <v>0</v>
      </c>
    </row>
    <row r="44" spans="1:8" ht="36">
      <c r="A44" s="138">
        <v>37</v>
      </c>
      <c r="B44" s="169" t="s">
        <v>318</v>
      </c>
      <c r="C44" s="139">
        <v>23</v>
      </c>
      <c r="D44" s="167" t="s">
        <v>73</v>
      </c>
      <c r="E44" s="143"/>
      <c r="F44" s="143"/>
      <c r="G44" s="164">
        <v>0</v>
      </c>
      <c r="H44" s="89">
        <f t="shared" si="0"/>
        <v>0</v>
      </c>
    </row>
    <row r="45" spans="1:8" ht="48">
      <c r="A45" s="138">
        <v>38</v>
      </c>
      <c r="B45" s="169" t="s">
        <v>319</v>
      </c>
      <c r="C45" s="139">
        <v>43</v>
      </c>
      <c r="D45" s="167" t="s">
        <v>55</v>
      </c>
      <c r="E45" s="143"/>
      <c r="F45" s="143"/>
      <c r="G45" s="164">
        <v>0</v>
      </c>
      <c r="H45" s="89">
        <f t="shared" si="0"/>
        <v>0</v>
      </c>
    </row>
    <row r="46" spans="1:8" ht="36">
      <c r="A46" s="138">
        <v>39</v>
      </c>
      <c r="B46" s="169" t="s">
        <v>320</v>
      </c>
      <c r="C46" s="139">
        <v>36</v>
      </c>
      <c r="D46" s="167" t="s">
        <v>55</v>
      </c>
      <c r="E46" s="143"/>
      <c r="F46" s="143"/>
      <c r="G46" s="164">
        <v>0</v>
      </c>
      <c r="H46" s="89">
        <f t="shared" si="0"/>
        <v>0</v>
      </c>
    </row>
    <row r="47" spans="1:8" ht="36">
      <c r="A47" s="138">
        <v>40</v>
      </c>
      <c r="B47" s="172" t="s">
        <v>321</v>
      </c>
      <c r="C47" s="139">
        <v>5</v>
      </c>
      <c r="D47" s="167" t="s">
        <v>55</v>
      </c>
      <c r="E47" s="143"/>
      <c r="F47" s="143"/>
      <c r="G47" s="164">
        <v>0</v>
      </c>
      <c r="H47" s="89">
        <f t="shared" si="0"/>
        <v>0</v>
      </c>
    </row>
    <row r="48" spans="1:8" ht="48">
      <c r="A48" s="138">
        <v>41</v>
      </c>
      <c r="B48" s="169" t="s">
        <v>322</v>
      </c>
      <c r="C48" s="139">
        <v>129</v>
      </c>
      <c r="D48" s="167" t="s">
        <v>73</v>
      </c>
      <c r="E48" s="143"/>
      <c r="F48" s="143"/>
      <c r="G48" s="164">
        <v>0</v>
      </c>
      <c r="H48" s="89">
        <f t="shared" si="0"/>
        <v>0</v>
      </c>
    </row>
    <row r="49" spans="1:8" ht="48">
      <c r="A49" s="138">
        <v>42</v>
      </c>
      <c r="B49" s="168" t="s">
        <v>323</v>
      </c>
      <c r="C49" s="139">
        <v>21</v>
      </c>
      <c r="D49" s="167" t="s">
        <v>73</v>
      </c>
      <c r="E49" s="143"/>
      <c r="F49" s="143"/>
      <c r="G49" s="164">
        <v>0</v>
      </c>
      <c r="H49" s="89">
        <f t="shared" si="0"/>
        <v>0</v>
      </c>
    </row>
    <row r="50" spans="1:8" ht="12.75">
      <c r="A50" s="138">
        <v>43</v>
      </c>
      <c r="B50" s="168" t="s">
        <v>324</v>
      </c>
      <c r="C50" s="139">
        <v>32</v>
      </c>
      <c r="D50" s="167" t="s">
        <v>55</v>
      </c>
      <c r="E50" s="143"/>
      <c r="F50" s="143"/>
      <c r="G50" s="164">
        <v>0</v>
      </c>
      <c r="H50" s="89">
        <f t="shared" si="0"/>
        <v>0</v>
      </c>
    </row>
    <row r="51" spans="1:8" ht="12.75">
      <c r="A51" s="138">
        <v>44</v>
      </c>
      <c r="B51" s="169" t="s">
        <v>325</v>
      </c>
      <c r="C51" s="139">
        <v>32</v>
      </c>
      <c r="D51" s="167" t="s">
        <v>55</v>
      </c>
      <c r="E51" s="143"/>
      <c r="F51" s="143"/>
      <c r="G51" s="164">
        <v>0</v>
      </c>
      <c r="H51" s="89">
        <f t="shared" si="0"/>
        <v>0</v>
      </c>
    </row>
    <row r="52" spans="1:8" ht="36">
      <c r="A52" s="138">
        <v>45</v>
      </c>
      <c r="B52" s="168" t="s">
        <v>326</v>
      </c>
      <c r="C52" s="139">
        <v>23</v>
      </c>
      <c r="D52" s="167" t="s">
        <v>73</v>
      </c>
      <c r="E52" s="143"/>
      <c r="F52" s="143"/>
      <c r="G52" s="164">
        <v>0</v>
      </c>
      <c r="H52" s="89">
        <f t="shared" si="0"/>
        <v>0</v>
      </c>
    </row>
    <row r="53" spans="1:8" ht="24">
      <c r="A53" s="138">
        <v>46</v>
      </c>
      <c r="B53" s="169" t="s">
        <v>327</v>
      </c>
      <c r="C53" s="139">
        <v>23</v>
      </c>
      <c r="D53" s="167" t="s">
        <v>73</v>
      </c>
      <c r="E53" s="143"/>
      <c r="F53" s="143"/>
      <c r="G53" s="164">
        <v>0</v>
      </c>
      <c r="H53" s="89">
        <f t="shared" si="0"/>
        <v>0</v>
      </c>
    </row>
    <row r="54" spans="1:8" ht="48">
      <c r="A54" s="138">
        <v>47</v>
      </c>
      <c r="B54" s="169" t="s">
        <v>328</v>
      </c>
      <c r="C54" s="139">
        <v>10</v>
      </c>
      <c r="D54" s="167" t="s">
        <v>73</v>
      </c>
      <c r="E54" s="143"/>
      <c r="F54" s="143"/>
      <c r="G54" s="164">
        <v>0</v>
      </c>
      <c r="H54" s="89">
        <f t="shared" si="0"/>
        <v>0</v>
      </c>
    </row>
    <row r="55" spans="1:8" ht="36">
      <c r="A55" s="138">
        <v>48</v>
      </c>
      <c r="B55" s="168" t="s">
        <v>329</v>
      </c>
      <c r="C55" s="139">
        <v>308</v>
      </c>
      <c r="D55" s="167" t="s">
        <v>55</v>
      </c>
      <c r="E55" s="143"/>
      <c r="F55" s="143"/>
      <c r="G55" s="164">
        <v>0</v>
      </c>
      <c r="H55" s="89">
        <f t="shared" si="0"/>
        <v>0</v>
      </c>
    </row>
    <row r="56" spans="1:8" ht="48">
      <c r="A56" s="138">
        <v>49</v>
      </c>
      <c r="B56" s="169" t="s">
        <v>330</v>
      </c>
      <c r="C56" s="139">
        <v>10</v>
      </c>
      <c r="D56" s="167" t="s">
        <v>73</v>
      </c>
      <c r="E56" s="143"/>
      <c r="F56" s="143"/>
      <c r="G56" s="164">
        <v>0</v>
      </c>
      <c r="H56" s="89">
        <f t="shared" si="0"/>
        <v>0</v>
      </c>
    </row>
    <row r="57" spans="1:8" ht="48">
      <c r="A57" s="138">
        <v>50</v>
      </c>
      <c r="B57" s="171" t="s">
        <v>331</v>
      </c>
      <c r="C57" s="139">
        <v>3</v>
      </c>
      <c r="D57" s="167" t="s">
        <v>73</v>
      </c>
      <c r="E57" s="143"/>
      <c r="F57" s="143"/>
      <c r="G57" s="164">
        <v>0</v>
      </c>
      <c r="H57" s="89">
        <f t="shared" si="0"/>
        <v>0</v>
      </c>
    </row>
    <row r="58" spans="1:8" ht="72">
      <c r="A58" s="138">
        <v>51</v>
      </c>
      <c r="B58" s="168" t="s">
        <v>332</v>
      </c>
      <c r="C58" s="139">
        <v>129</v>
      </c>
      <c r="D58" s="167" t="s">
        <v>55</v>
      </c>
      <c r="E58" s="143"/>
      <c r="F58" s="143"/>
      <c r="G58" s="164">
        <v>0</v>
      </c>
      <c r="H58" s="89">
        <f t="shared" si="0"/>
        <v>0</v>
      </c>
    </row>
    <row r="59" spans="1:8" ht="12.75">
      <c r="A59" s="138">
        <v>52</v>
      </c>
      <c r="B59" s="169" t="s">
        <v>333</v>
      </c>
      <c r="C59" s="139">
        <v>194</v>
      </c>
      <c r="D59" s="167" t="s">
        <v>73</v>
      </c>
      <c r="E59" s="143"/>
      <c r="F59" s="143"/>
      <c r="G59" s="164">
        <v>0</v>
      </c>
      <c r="H59" s="89">
        <f t="shared" si="0"/>
        <v>0</v>
      </c>
    </row>
    <row r="60" spans="1:8" ht="36">
      <c r="A60" s="138">
        <v>53</v>
      </c>
      <c r="B60" s="169" t="s">
        <v>334</v>
      </c>
      <c r="C60" s="139">
        <v>7</v>
      </c>
      <c r="D60" s="167" t="s">
        <v>55</v>
      </c>
      <c r="E60" s="143"/>
      <c r="F60" s="143"/>
      <c r="G60" s="164">
        <v>0</v>
      </c>
      <c r="H60" s="89">
        <f t="shared" si="0"/>
        <v>0</v>
      </c>
    </row>
    <row r="61" spans="1:8" ht="36">
      <c r="A61" s="138">
        <v>54</v>
      </c>
      <c r="B61" s="169" t="s">
        <v>335</v>
      </c>
      <c r="C61" s="139">
        <v>86</v>
      </c>
      <c r="D61" s="167" t="s">
        <v>55</v>
      </c>
      <c r="E61" s="143"/>
      <c r="F61" s="143"/>
      <c r="G61" s="164">
        <v>0</v>
      </c>
      <c r="H61" s="89">
        <f t="shared" si="0"/>
        <v>0</v>
      </c>
    </row>
    <row r="62" spans="1:8" ht="24">
      <c r="A62" s="138">
        <v>55</v>
      </c>
      <c r="B62" s="169" t="s">
        <v>336</v>
      </c>
      <c r="C62" s="139">
        <v>18</v>
      </c>
      <c r="D62" s="167" t="s">
        <v>73</v>
      </c>
      <c r="E62" s="143"/>
      <c r="F62" s="143"/>
      <c r="G62" s="164">
        <v>0</v>
      </c>
      <c r="H62" s="89">
        <f t="shared" si="0"/>
        <v>0</v>
      </c>
    </row>
    <row r="63" spans="1:8" ht="36">
      <c r="A63" s="138">
        <v>56</v>
      </c>
      <c r="B63" s="168" t="s">
        <v>337</v>
      </c>
      <c r="C63" s="139">
        <v>197</v>
      </c>
      <c r="D63" s="167" t="s">
        <v>55</v>
      </c>
      <c r="E63" s="143"/>
      <c r="F63" s="143"/>
      <c r="G63" s="164">
        <v>0</v>
      </c>
      <c r="H63" s="89">
        <f t="shared" si="0"/>
        <v>0</v>
      </c>
    </row>
    <row r="64" spans="1:8" ht="24">
      <c r="A64" s="138">
        <v>57</v>
      </c>
      <c r="B64" s="169" t="s">
        <v>338</v>
      </c>
      <c r="C64" s="139">
        <v>17</v>
      </c>
      <c r="D64" s="167" t="s">
        <v>73</v>
      </c>
      <c r="E64" s="143"/>
      <c r="F64" s="143"/>
      <c r="G64" s="164">
        <v>0</v>
      </c>
      <c r="H64" s="89">
        <f t="shared" si="0"/>
        <v>0</v>
      </c>
    </row>
    <row r="65" spans="1:8" ht="36">
      <c r="A65" s="138">
        <v>58</v>
      </c>
      <c r="B65" s="169" t="s">
        <v>339</v>
      </c>
      <c r="C65" s="139">
        <v>12</v>
      </c>
      <c r="D65" s="167" t="s">
        <v>73</v>
      </c>
      <c r="E65" s="143"/>
      <c r="F65" s="143"/>
      <c r="G65" s="164">
        <v>0</v>
      </c>
      <c r="H65" s="89">
        <f t="shared" si="0"/>
        <v>0</v>
      </c>
    </row>
    <row r="66" spans="1:8" ht="36">
      <c r="A66" s="138">
        <v>59</v>
      </c>
      <c r="B66" s="169" t="s">
        <v>340</v>
      </c>
      <c r="C66" s="139">
        <v>5</v>
      </c>
      <c r="D66" s="167" t="s">
        <v>73</v>
      </c>
      <c r="E66" s="143"/>
      <c r="F66" s="143"/>
      <c r="G66" s="164">
        <v>0</v>
      </c>
      <c r="H66" s="89">
        <f t="shared" si="0"/>
        <v>0</v>
      </c>
    </row>
    <row r="67" spans="1:8" ht="48">
      <c r="A67" s="138">
        <v>60</v>
      </c>
      <c r="B67" s="169" t="s">
        <v>341</v>
      </c>
      <c r="C67" s="139">
        <v>9</v>
      </c>
      <c r="D67" s="167" t="s">
        <v>55</v>
      </c>
      <c r="E67" s="143"/>
      <c r="F67" s="143"/>
      <c r="G67" s="164">
        <v>0</v>
      </c>
      <c r="H67" s="89">
        <f t="shared" si="0"/>
        <v>0</v>
      </c>
    </row>
    <row r="68" spans="1:8" ht="60">
      <c r="A68" s="138">
        <v>61</v>
      </c>
      <c r="B68" s="169" t="s">
        <v>342</v>
      </c>
      <c r="C68" s="139">
        <v>19</v>
      </c>
      <c r="D68" s="167" t="s">
        <v>73</v>
      </c>
      <c r="E68" s="143"/>
      <c r="F68" s="143"/>
      <c r="G68" s="164">
        <v>0</v>
      </c>
      <c r="H68" s="89">
        <f t="shared" si="0"/>
        <v>0</v>
      </c>
    </row>
    <row r="69" spans="1:8" ht="72">
      <c r="A69" s="138">
        <v>62</v>
      </c>
      <c r="B69" s="169" t="s">
        <v>343</v>
      </c>
      <c r="C69" s="139">
        <v>1300</v>
      </c>
      <c r="D69" s="167" t="s">
        <v>55</v>
      </c>
      <c r="E69" s="143"/>
      <c r="F69" s="143"/>
      <c r="G69" s="164">
        <v>0</v>
      </c>
      <c r="H69" s="89">
        <f t="shared" si="0"/>
        <v>0</v>
      </c>
    </row>
    <row r="70" spans="1:8" ht="48">
      <c r="A70" s="138">
        <v>63</v>
      </c>
      <c r="B70" s="169" t="s">
        <v>344</v>
      </c>
      <c r="C70" s="139">
        <v>57</v>
      </c>
      <c r="D70" s="167" t="s">
        <v>55</v>
      </c>
      <c r="E70" s="143"/>
      <c r="F70" s="143"/>
      <c r="G70" s="164">
        <v>0</v>
      </c>
      <c r="H70" s="89">
        <f t="shared" si="0"/>
        <v>0</v>
      </c>
    </row>
    <row r="71" spans="1:8" ht="48">
      <c r="A71" s="138">
        <v>64</v>
      </c>
      <c r="B71" s="169" t="s">
        <v>345</v>
      </c>
      <c r="C71" s="139">
        <v>21</v>
      </c>
      <c r="D71" s="167" t="s">
        <v>55</v>
      </c>
      <c r="E71" s="143"/>
      <c r="F71" s="143"/>
      <c r="G71" s="164">
        <v>0</v>
      </c>
      <c r="H71" s="89">
        <f t="shared" si="0"/>
        <v>0</v>
      </c>
    </row>
    <row r="72" spans="1:8" ht="72">
      <c r="A72" s="138">
        <v>65</v>
      </c>
      <c r="B72" s="169" t="s">
        <v>346</v>
      </c>
      <c r="C72" s="139">
        <v>54</v>
      </c>
      <c r="D72" s="167" t="s">
        <v>55</v>
      </c>
      <c r="E72" s="143"/>
      <c r="F72" s="143"/>
      <c r="G72" s="164">
        <v>0</v>
      </c>
      <c r="H72" s="89">
        <f t="shared" si="0"/>
        <v>0</v>
      </c>
    </row>
    <row r="73" spans="1:8" ht="24">
      <c r="A73" s="138">
        <v>66</v>
      </c>
      <c r="B73" s="169" t="s">
        <v>347</v>
      </c>
      <c r="C73" s="139">
        <v>5</v>
      </c>
      <c r="D73" s="167" t="s">
        <v>55</v>
      </c>
      <c r="E73" s="143"/>
      <c r="F73" s="143"/>
      <c r="G73" s="164">
        <v>0</v>
      </c>
      <c r="H73" s="89">
        <f t="shared" si="0"/>
        <v>0</v>
      </c>
    </row>
    <row r="74" spans="1:8" ht="12.75">
      <c r="A74" s="138">
        <v>67</v>
      </c>
      <c r="B74" s="168" t="s">
        <v>348</v>
      </c>
      <c r="C74" s="139">
        <v>75</v>
      </c>
      <c r="D74" s="167" t="s">
        <v>55</v>
      </c>
      <c r="E74" s="143"/>
      <c r="F74" s="143"/>
      <c r="G74" s="164">
        <v>0</v>
      </c>
      <c r="H74" s="89">
        <f aca="true" t="shared" si="1" ref="H74:H137">ROUND(C74,2)*ROUND(G74,2)</f>
        <v>0</v>
      </c>
    </row>
    <row r="75" spans="1:8" ht="36">
      <c r="A75" s="138">
        <v>68</v>
      </c>
      <c r="B75" s="169" t="s">
        <v>349</v>
      </c>
      <c r="C75" s="139">
        <v>1</v>
      </c>
      <c r="D75" s="167" t="s">
        <v>73</v>
      </c>
      <c r="E75" s="143"/>
      <c r="F75" s="143"/>
      <c r="G75" s="164">
        <v>0</v>
      </c>
      <c r="H75" s="89">
        <f t="shared" si="1"/>
        <v>0</v>
      </c>
    </row>
    <row r="76" spans="1:8" ht="48">
      <c r="A76" s="138">
        <v>69</v>
      </c>
      <c r="B76" s="168" t="s">
        <v>350</v>
      </c>
      <c r="C76" s="139">
        <v>3</v>
      </c>
      <c r="D76" s="167" t="s">
        <v>55</v>
      </c>
      <c r="E76" s="143"/>
      <c r="F76" s="143"/>
      <c r="G76" s="164">
        <v>0</v>
      </c>
      <c r="H76" s="89">
        <f t="shared" si="1"/>
        <v>0</v>
      </c>
    </row>
    <row r="77" spans="1:8" ht="48">
      <c r="A77" s="138">
        <v>70</v>
      </c>
      <c r="B77" s="169" t="s">
        <v>351</v>
      </c>
      <c r="C77" s="139">
        <v>5</v>
      </c>
      <c r="D77" s="167" t="s">
        <v>55</v>
      </c>
      <c r="E77" s="143"/>
      <c r="F77" s="143"/>
      <c r="G77" s="164">
        <v>0</v>
      </c>
      <c r="H77" s="89">
        <f t="shared" si="1"/>
        <v>0</v>
      </c>
    </row>
    <row r="78" spans="1:8" ht="48">
      <c r="A78" s="138">
        <v>71</v>
      </c>
      <c r="B78" s="168" t="s">
        <v>352</v>
      </c>
      <c r="C78" s="139">
        <v>2</v>
      </c>
      <c r="D78" s="167" t="s">
        <v>55</v>
      </c>
      <c r="E78" s="143"/>
      <c r="F78" s="143"/>
      <c r="G78" s="164">
        <v>0</v>
      </c>
      <c r="H78" s="89">
        <f t="shared" si="1"/>
        <v>0</v>
      </c>
    </row>
    <row r="79" spans="1:8" ht="12.75">
      <c r="A79" s="138">
        <v>72</v>
      </c>
      <c r="B79" s="169" t="s">
        <v>353</v>
      </c>
      <c r="C79" s="139">
        <v>64</v>
      </c>
      <c r="D79" s="167" t="s">
        <v>55</v>
      </c>
      <c r="E79" s="143"/>
      <c r="F79" s="143"/>
      <c r="G79" s="164">
        <v>0</v>
      </c>
      <c r="H79" s="89">
        <f t="shared" si="1"/>
        <v>0</v>
      </c>
    </row>
    <row r="80" spans="1:8" ht="48">
      <c r="A80" s="138">
        <v>73</v>
      </c>
      <c r="B80" s="168" t="s">
        <v>354</v>
      </c>
      <c r="C80" s="139">
        <v>2</v>
      </c>
      <c r="D80" s="167" t="s">
        <v>55</v>
      </c>
      <c r="E80" s="143"/>
      <c r="F80" s="143"/>
      <c r="G80" s="164">
        <v>0</v>
      </c>
      <c r="H80" s="89">
        <f t="shared" si="1"/>
        <v>0</v>
      </c>
    </row>
    <row r="81" spans="1:8" ht="36">
      <c r="A81" s="138">
        <v>74</v>
      </c>
      <c r="B81" s="169" t="s">
        <v>355</v>
      </c>
      <c r="C81" s="139">
        <v>3</v>
      </c>
      <c r="D81" s="167" t="s">
        <v>73</v>
      </c>
      <c r="E81" s="143"/>
      <c r="F81" s="143"/>
      <c r="G81" s="164">
        <v>0</v>
      </c>
      <c r="H81" s="89">
        <f t="shared" si="1"/>
        <v>0</v>
      </c>
    </row>
    <row r="82" spans="1:8" ht="48">
      <c r="A82" s="138">
        <v>75</v>
      </c>
      <c r="B82" s="168" t="s">
        <v>356</v>
      </c>
      <c r="C82" s="139">
        <v>2</v>
      </c>
      <c r="D82" s="167" t="s">
        <v>55</v>
      </c>
      <c r="E82" s="143"/>
      <c r="F82" s="143"/>
      <c r="G82" s="164">
        <v>0</v>
      </c>
      <c r="H82" s="89">
        <f t="shared" si="1"/>
        <v>0</v>
      </c>
    </row>
    <row r="83" spans="1:8" ht="48">
      <c r="A83" s="138">
        <v>76</v>
      </c>
      <c r="B83" s="169" t="s">
        <v>357</v>
      </c>
      <c r="C83" s="139">
        <v>5</v>
      </c>
      <c r="D83" s="167" t="s">
        <v>55</v>
      </c>
      <c r="E83" s="143"/>
      <c r="F83" s="143"/>
      <c r="G83" s="164">
        <v>0</v>
      </c>
      <c r="H83" s="89">
        <f t="shared" si="1"/>
        <v>0</v>
      </c>
    </row>
    <row r="84" spans="1:8" ht="84">
      <c r="A84" s="138">
        <v>77</v>
      </c>
      <c r="B84" s="168" t="s">
        <v>358</v>
      </c>
      <c r="C84" s="139">
        <v>5</v>
      </c>
      <c r="D84" s="167" t="s">
        <v>55</v>
      </c>
      <c r="E84" s="143"/>
      <c r="F84" s="143"/>
      <c r="G84" s="164">
        <v>0</v>
      </c>
      <c r="H84" s="89">
        <f t="shared" si="1"/>
        <v>0</v>
      </c>
    </row>
    <row r="85" spans="1:8" ht="84">
      <c r="A85" s="138">
        <v>78</v>
      </c>
      <c r="B85" s="168" t="s">
        <v>359</v>
      </c>
      <c r="C85" s="139">
        <v>5</v>
      </c>
      <c r="D85" s="167" t="s">
        <v>55</v>
      </c>
      <c r="E85" s="143"/>
      <c r="F85" s="143"/>
      <c r="G85" s="164">
        <v>0</v>
      </c>
      <c r="H85" s="89">
        <f t="shared" si="1"/>
        <v>0</v>
      </c>
    </row>
    <row r="86" spans="1:8" ht="84">
      <c r="A86" s="138">
        <v>79</v>
      </c>
      <c r="B86" s="168" t="s">
        <v>360</v>
      </c>
      <c r="C86" s="139">
        <v>5</v>
      </c>
      <c r="D86" s="167" t="s">
        <v>55</v>
      </c>
      <c r="E86" s="143"/>
      <c r="F86" s="143"/>
      <c r="G86" s="164">
        <v>0</v>
      </c>
      <c r="H86" s="89">
        <f t="shared" si="1"/>
        <v>0</v>
      </c>
    </row>
    <row r="87" spans="1:8" ht="72">
      <c r="A87" s="138">
        <v>80</v>
      </c>
      <c r="B87" s="168" t="s">
        <v>361</v>
      </c>
      <c r="C87" s="139">
        <v>5</v>
      </c>
      <c r="D87" s="167" t="s">
        <v>55</v>
      </c>
      <c r="E87" s="143"/>
      <c r="F87" s="143"/>
      <c r="G87" s="164">
        <v>0</v>
      </c>
      <c r="H87" s="89">
        <f t="shared" si="1"/>
        <v>0</v>
      </c>
    </row>
    <row r="88" spans="1:8" ht="48">
      <c r="A88" s="138">
        <v>81</v>
      </c>
      <c r="B88" s="168" t="s">
        <v>362</v>
      </c>
      <c r="C88" s="139">
        <v>1</v>
      </c>
      <c r="D88" s="167" t="s">
        <v>55</v>
      </c>
      <c r="E88" s="143"/>
      <c r="F88" s="143"/>
      <c r="G88" s="164">
        <v>0</v>
      </c>
      <c r="H88" s="89">
        <f t="shared" si="1"/>
        <v>0</v>
      </c>
    </row>
    <row r="89" spans="1:8" ht="24">
      <c r="A89" s="138">
        <v>82</v>
      </c>
      <c r="B89" s="171" t="s">
        <v>363</v>
      </c>
      <c r="C89" s="139">
        <v>2</v>
      </c>
      <c r="D89" s="167" t="s">
        <v>55</v>
      </c>
      <c r="E89" s="143"/>
      <c r="F89" s="143"/>
      <c r="G89" s="164">
        <v>0</v>
      </c>
      <c r="H89" s="89">
        <f t="shared" si="1"/>
        <v>0</v>
      </c>
    </row>
    <row r="90" spans="1:8" ht="60">
      <c r="A90" s="138">
        <v>83</v>
      </c>
      <c r="B90" s="169" t="s">
        <v>364</v>
      </c>
      <c r="C90" s="139">
        <v>2</v>
      </c>
      <c r="D90" s="167" t="s">
        <v>55</v>
      </c>
      <c r="E90" s="143"/>
      <c r="F90" s="143"/>
      <c r="G90" s="164">
        <v>0</v>
      </c>
      <c r="H90" s="89">
        <f t="shared" si="1"/>
        <v>0</v>
      </c>
    </row>
    <row r="91" spans="1:8" ht="24">
      <c r="A91" s="138">
        <v>84</v>
      </c>
      <c r="B91" s="171" t="s">
        <v>365</v>
      </c>
      <c r="C91" s="139">
        <v>2</v>
      </c>
      <c r="D91" s="167" t="s">
        <v>55</v>
      </c>
      <c r="E91" s="143"/>
      <c r="F91" s="143"/>
      <c r="G91" s="164">
        <v>0</v>
      </c>
      <c r="H91" s="89">
        <f t="shared" si="1"/>
        <v>0</v>
      </c>
    </row>
    <row r="92" spans="1:8" ht="36">
      <c r="A92" s="138">
        <v>85</v>
      </c>
      <c r="B92" s="169" t="s">
        <v>366</v>
      </c>
      <c r="C92" s="139">
        <v>1</v>
      </c>
      <c r="D92" s="167" t="s">
        <v>55</v>
      </c>
      <c r="E92" s="143"/>
      <c r="F92" s="143"/>
      <c r="G92" s="164">
        <v>0</v>
      </c>
      <c r="H92" s="89">
        <f t="shared" si="1"/>
        <v>0</v>
      </c>
    </row>
    <row r="93" spans="1:8" ht="96">
      <c r="A93" s="138">
        <v>86</v>
      </c>
      <c r="B93" s="169" t="s">
        <v>367</v>
      </c>
      <c r="C93" s="139">
        <v>2</v>
      </c>
      <c r="D93" s="167" t="s">
        <v>870</v>
      </c>
      <c r="E93" s="143"/>
      <c r="F93" s="143"/>
      <c r="G93" s="164">
        <v>0</v>
      </c>
      <c r="H93" s="89">
        <f t="shared" si="1"/>
        <v>0</v>
      </c>
    </row>
    <row r="94" spans="1:8" ht="24">
      <c r="A94" s="138">
        <v>87</v>
      </c>
      <c r="B94" s="169" t="s">
        <v>368</v>
      </c>
      <c r="C94" s="139">
        <v>5</v>
      </c>
      <c r="D94" s="167" t="s">
        <v>55</v>
      </c>
      <c r="E94" s="143"/>
      <c r="F94" s="143"/>
      <c r="G94" s="164">
        <v>0</v>
      </c>
      <c r="H94" s="89">
        <f t="shared" si="1"/>
        <v>0</v>
      </c>
    </row>
    <row r="95" spans="1:8" ht="12.75">
      <c r="A95" s="138">
        <v>88</v>
      </c>
      <c r="B95" s="168" t="s">
        <v>369</v>
      </c>
      <c r="C95" s="139">
        <v>180</v>
      </c>
      <c r="D95" s="167" t="s">
        <v>55</v>
      </c>
      <c r="E95" s="143"/>
      <c r="F95" s="143"/>
      <c r="G95" s="164">
        <v>0</v>
      </c>
      <c r="H95" s="89">
        <f t="shared" si="1"/>
        <v>0</v>
      </c>
    </row>
    <row r="96" spans="1:8" ht="36">
      <c r="A96" s="138">
        <v>89</v>
      </c>
      <c r="B96" s="169" t="s">
        <v>370</v>
      </c>
      <c r="C96" s="139">
        <v>18</v>
      </c>
      <c r="D96" s="167" t="s">
        <v>55</v>
      </c>
      <c r="E96" s="143"/>
      <c r="F96" s="143"/>
      <c r="G96" s="164">
        <v>0</v>
      </c>
      <c r="H96" s="89">
        <f t="shared" si="1"/>
        <v>0</v>
      </c>
    </row>
    <row r="97" spans="1:8" ht="12.75">
      <c r="A97" s="138">
        <v>90</v>
      </c>
      <c r="B97" s="169" t="s">
        <v>371</v>
      </c>
      <c r="C97" s="139">
        <v>1</v>
      </c>
      <c r="D97" s="167" t="s">
        <v>55</v>
      </c>
      <c r="E97" s="143"/>
      <c r="F97" s="143"/>
      <c r="G97" s="164">
        <v>0</v>
      </c>
      <c r="H97" s="89">
        <f t="shared" si="1"/>
        <v>0</v>
      </c>
    </row>
    <row r="98" spans="1:8" ht="24">
      <c r="A98" s="138">
        <v>91</v>
      </c>
      <c r="B98" s="169" t="s">
        <v>372</v>
      </c>
      <c r="C98" s="139">
        <v>1</v>
      </c>
      <c r="D98" s="167" t="s">
        <v>55</v>
      </c>
      <c r="E98" s="143"/>
      <c r="F98" s="143"/>
      <c r="G98" s="164">
        <v>0</v>
      </c>
      <c r="H98" s="89">
        <f t="shared" si="1"/>
        <v>0</v>
      </c>
    </row>
    <row r="99" spans="1:8" ht="24">
      <c r="A99" s="138">
        <v>92</v>
      </c>
      <c r="B99" s="169" t="s">
        <v>373</v>
      </c>
      <c r="C99" s="139">
        <v>1</v>
      </c>
      <c r="D99" s="167" t="s">
        <v>55</v>
      </c>
      <c r="E99" s="143"/>
      <c r="F99" s="143"/>
      <c r="G99" s="164">
        <v>0</v>
      </c>
      <c r="H99" s="89">
        <f t="shared" si="1"/>
        <v>0</v>
      </c>
    </row>
    <row r="100" spans="1:8" ht="36">
      <c r="A100" s="138">
        <v>93</v>
      </c>
      <c r="B100" s="168" t="s">
        <v>374</v>
      </c>
      <c r="C100" s="139">
        <v>1</v>
      </c>
      <c r="D100" s="167" t="s">
        <v>55</v>
      </c>
      <c r="E100" s="143"/>
      <c r="F100" s="143"/>
      <c r="G100" s="164">
        <v>0</v>
      </c>
      <c r="H100" s="89">
        <f t="shared" si="1"/>
        <v>0</v>
      </c>
    </row>
    <row r="101" spans="1:8" ht="12.75">
      <c r="A101" s="138">
        <v>94</v>
      </c>
      <c r="B101" s="171" t="s">
        <v>375</v>
      </c>
      <c r="C101" s="139">
        <v>5</v>
      </c>
      <c r="D101" s="167" t="s">
        <v>55</v>
      </c>
      <c r="E101" s="143"/>
      <c r="F101" s="143"/>
      <c r="G101" s="164">
        <v>0</v>
      </c>
      <c r="H101" s="89">
        <f t="shared" si="1"/>
        <v>0</v>
      </c>
    </row>
    <row r="102" spans="1:8" ht="36">
      <c r="A102" s="138">
        <v>95</v>
      </c>
      <c r="B102" s="169" t="s">
        <v>376</v>
      </c>
      <c r="C102" s="139">
        <v>1</v>
      </c>
      <c r="D102" s="167" t="s">
        <v>73</v>
      </c>
      <c r="E102" s="143"/>
      <c r="F102" s="143"/>
      <c r="G102" s="164">
        <v>0</v>
      </c>
      <c r="H102" s="89">
        <f t="shared" si="1"/>
        <v>0</v>
      </c>
    </row>
    <row r="103" spans="1:8" ht="24">
      <c r="A103" s="138">
        <v>96</v>
      </c>
      <c r="B103" s="169" t="s">
        <v>377</v>
      </c>
      <c r="C103" s="139">
        <v>1</v>
      </c>
      <c r="D103" s="167" t="s">
        <v>55</v>
      </c>
      <c r="E103" s="143"/>
      <c r="F103" s="143"/>
      <c r="G103" s="164">
        <v>0</v>
      </c>
      <c r="H103" s="89">
        <f t="shared" si="1"/>
        <v>0</v>
      </c>
    </row>
    <row r="104" spans="1:8" ht="24">
      <c r="A104" s="138">
        <v>97</v>
      </c>
      <c r="B104" s="169" t="s">
        <v>378</v>
      </c>
      <c r="C104" s="139">
        <v>5</v>
      </c>
      <c r="D104" s="167" t="s">
        <v>55</v>
      </c>
      <c r="E104" s="143"/>
      <c r="F104" s="143"/>
      <c r="G104" s="164">
        <v>0</v>
      </c>
      <c r="H104" s="89">
        <f t="shared" si="1"/>
        <v>0</v>
      </c>
    </row>
    <row r="105" spans="1:8" ht="60">
      <c r="A105" s="138">
        <v>98</v>
      </c>
      <c r="B105" s="168" t="s">
        <v>379</v>
      </c>
      <c r="C105" s="139">
        <v>5</v>
      </c>
      <c r="D105" s="167" t="s">
        <v>55</v>
      </c>
      <c r="E105" s="143"/>
      <c r="F105" s="143"/>
      <c r="G105" s="164">
        <v>0</v>
      </c>
      <c r="H105" s="89">
        <f t="shared" si="1"/>
        <v>0</v>
      </c>
    </row>
    <row r="106" spans="1:8" ht="36">
      <c r="A106" s="138">
        <v>99</v>
      </c>
      <c r="B106" s="169" t="s">
        <v>380</v>
      </c>
      <c r="C106" s="139">
        <v>2</v>
      </c>
      <c r="D106" s="167" t="s">
        <v>55</v>
      </c>
      <c r="E106" s="143"/>
      <c r="F106" s="143"/>
      <c r="G106" s="164">
        <v>0</v>
      </c>
      <c r="H106" s="89">
        <f t="shared" si="1"/>
        <v>0</v>
      </c>
    </row>
    <row r="107" spans="1:8" ht="60">
      <c r="A107" s="138">
        <v>100</v>
      </c>
      <c r="B107" s="168" t="s">
        <v>381</v>
      </c>
      <c r="C107" s="139">
        <v>5</v>
      </c>
      <c r="D107" s="167" t="s">
        <v>55</v>
      </c>
      <c r="E107" s="143"/>
      <c r="F107" s="143"/>
      <c r="G107" s="164">
        <v>0</v>
      </c>
      <c r="H107" s="89">
        <f t="shared" si="1"/>
        <v>0</v>
      </c>
    </row>
    <row r="108" spans="1:8" ht="24">
      <c r="A108" s="138">
        <v>101</v>
      </c>
      <c r="B108" s="168" t="s">
        <v>382</v>
      </c>
      <c r="C108" s="139">
        <v>1</v>
      </c>
      <c r="D108" s="167" t="s">
        <v>55</v>
      </c>
      <c r="E108" s="143"/>
      <c r="F108" s="143"/>
      <c r="G108" s="164">
        <v>0</v>
      </c>
      <c r="H108" s="89">
        <f t="shared" si="1"/>
        <v>0</v>
      </c>
    </row>
    <row r="109" spans="1:8" ht="48">
      <c r="A109" s="138">
        <v>102</v>
      </c>
      <c r="B109" s="168" t="s">
        <v>383</v>
      </c>
      <c r="C109" s="139">
        <v>2</v>
      </c>
      <c r="D109" s="167" t="s">
        <v>73</v>
      </c>
      <c r="E109" s="143"/>
      <c r="F109" s="143"/>
      <c r="G109" s="164">
        <v>0</v>
      </c>
      <c r="H109" s="89">
        <f t="shared" si="1"/>
        <v>0</v>
      </c>
    </row>
    <row r="110" spans="1:8" ht="60">
      <c r="A110" s="138">
        <v>103</v>
      </c>
      <c r="B110" s="168" t="s">
        <v>384</v>
      </c>
      <c r="C110" s="139">
        <v>5</v>
      </c>
      <c r="D110" s="167" t="s">
        <v>55</v>
      </c>
      <c r="E110" s="143"/>
      <c r="F110" s="143"/>
      <c r="G110" s="164">
        <v>0</v>
      </c>
      <c r="H110" s="89">
        <f t="shared" si="1"/>
        <v>0</v>
      </c>
    </row>
    <row r="111" spans="1:8" ht="36">
      <c r="A111" s="138">
        <v>104</v>
      </c>
      <c r="B111" s="169" t="s">
        <v>385</v>
      </c>
      <c r="C111" s="139">
        <v>2</v>
      </c>
      <c r="D111" s="167" t="s">
        <v>55</v>
      </c>
      <c r="E111" s="143"/>
      <c r="F111" s="143"/>
      <c r="G111" s="164">
        <v>0</v>
      </c>
      <c r="H111" s="89">
        <f t="shared" si="1"/>
        <v>0</v>
      </c>
    </row>
    <row r="112" spans="1:8" ht="60">
      <c r="A112" s="138">
        <v>105</v>
      </c>
      <c r="B112" s="168" t="s">
        <v>386</v>
      </c>
      <c r="C112" s="139">
        <v>5</v>
      </c>
      <c r="D112" s="167" t="s">
        <v>55</v>
      </c>
      <c r="E112" s="143"/>
      <c r="F112" s="143"/>
      <c r="G112" s="164">
        <v>0</v>
      </c>
      <c r="H112" s="89">
        <f t="shared" si="1"/>
        <v>0</v>
      </c>
    </row>
    <row r="113" spans="1:8" ht="60">
      <c r="A113" s="138">
        <v>106</v>
      </c>
      <c r="B113" s="168" t="s">
        <v>387</v>
      </c>
      <c r="C113" s="139">
        <v>5</v>
      </c>
      <c r="D113" s="167" t="s">
        <v>55</v>
      </c>
      <c r="E113" s="143"/>
      <c r="F113" s="143"/>
      <c r="G113" s="164">
        <v>0</v>
      </c>
      <c r="H113" s="89">
        <f t="shared" si="1"/>
        <v>0</v>
      </c>
    </row>
    <row r="114" spans="1:8" ht="48">
      <c r="A114" s="138">
        <v>107</v>
      </c>
      <c r="B114" s="168" t="s">
        <v>388</v>
      </c>
      <c r="C114" s="139">
        <v>2</v>
      </c>
      <c r="D114" s="167" t="s">
        <v>55</v>
      </c>
      <c r="E114" s="143"/>
      <c r="F114" s="143"/>
      <c r="G114" s="164">
        <v>0</v>
      </c>
      <c r="H114" s="89">
        <f t="shared" si="1"/>
        <v>0</v>
      </c>
    </row>
    <row r="115" spans="1:8" ht="24">
      <c r="A115" s="138">
        <v>108</v>
      </c>
      <c r="B115" s="169" t="s">
        <v>389</v>
      </c>
      <c r="C115" s="139">
        <v>5</v>
      </c>
      <c r="D115" s="167" t="s">
        <v>55</v>
      </c>
      <c r="E115" s="143"/>
      <c r="F115" s="143"/>
      <c r="G115" s="164">
        <v>0</v>
      </c>
      <c r="H115" s="89">
        <f t="shared" si="1"/>
        <v>0</v>
      </c>
    </row>
    <row r="116" spans="1:8" ht="24">
      <c r="A116" s="138">
        <v>109</v>
      </c>
      <c r="B116" s="168" t="s">
        <v>390</v>
      </c>
      <c r="C116" s="139">
        <v>1</v>
      </c>
      <c r="D116" s="167" t="s">
        <v>73</v>
      </c>
      <c r="E116" s="143"/>
      <c r="F116" s="143"/>
      <c r="G116" s="164">
        <v>0</v>
      </c>
      <c r="H116" s="89">
        <f t="shared" si="1"/>
        <v>0</v>
      </c>
    </row>
    <row r="117" spans="1:8" ht="36">
      <c r="A117" s="138">
        <v>110</v>
      </c>
      <c r="B117" s="169" t="s">
        <v>391</v>
      </c>
      <c r="C117" s="139">
        <v>2</v>
      </c>
      <c r="D117" s="167" t="s">
        <v>55</v>
      </c>
      <c r="E117" s="143"/>
      <c r="F117" s="143"/>
      <c r="G117" s="164">
        <v>0</v>
      </c>
      <c r="H117" s="89">
        <f t="shared" si="1"/>
        <v>0</v>
      </c>
    </row>
    <row r="118" spans="1:8" ht="24">
      <c r="A118" s="138">
        <v>111</v>
      </c>
      <c r="B118" s="169" t="s">
        <v>392</v>
      </c>
      <c r="C118" s="139">
        <v>1</v>
      </c>
      <c r="D118" s="167" t="s">
        <v>55</v>
      </c>
      <c r="E118" s="143"/>
      <c r="F118" s="143"/>
      <c r="G118" s="164">
        <v>0</v>
      </c>
      <c r="H118" s="89">
        <f t="shared" si="1"/>
        <v>0</v>
      </c>
    </row>
    <row r="119" spans="1:8" ht="48">
      <c r="A119" s="138">
        <v>112</v>
      </c>
      <c r="B119" s="168" t="s">
        <v>393</v>
      </c>
      <c r="C119" s="139">
        <v>2</v>
      </c>
      <c r="D119" s="167" t="s">
        <v>55</v>
      </c>
      <c r="E119" s="143"/>
      <c r="F119" s="143"/>
      <c r="G119" s="164">
        <v>0</v>
      </c>
      <c r="H119" s="89">
        <f t="shared" si="1"/>
        <v>0</v>
      </c>
    </row>
    <row r="120" spans="1:8" ht="24">
      <c r="A120" s="138">
        <v>113</v>
      </c>
      <c r="B120" s="169" t="s">
        <v>394</v>
      </c>
      <c r="C120" s="139">
        <v>2</v>
      </c>
      <c r="D120" s="167" t="s">
        <v>55</v>
      </c>
      <c r="E120" s="143"/>
      <c r="F120" s="143"/>
      <c r="G120" s="164">
        <v>0</v>
      </c>
      <c r="H120" s="89">
        <f t="shared" si="1"/>
        <v>0</v>
      </c>
    </row>
    <row r="121" spans="1:8" ht="48">
      <c r="A121" s="138">
        <v>114</v>
      </c>
      <c r="B121" s="168" t="s">
        <v>395</v>
      </c>
      <c r="C121" s="139">
        <v>2</v>
      </c>
      <c r="D121" s="167" t="s">
        <v>55</v>
      </c>
      <c r="E121" s="143"/>
      <c r="F121" s="143"/>
      <c r="G121" s="164">
        <v>0</v>
      </c>
      <c r="H121" s="89">
        <f t="shared" si="1"/>
        <v>0</v>
      </c>
    </row>
    <row r="122" spans="1:8" ht="84">
      <c r="A122" s="138">
        <v>115</v>
      </c>
      <c r="B122" s="168" t="s">
        <v>396</v>
      </c>
      <c r="C122" s="139">
        <v>1</v>
      </c>
      <c r="D122" s="167" t="s">
        <v>55</v>
      </c>
      <c r="E122" s="143"/>
      <c r="F122" s="143"/>
      <c r="G122" s="164">
        <v>0</v>
      </c>
      <c r="H122" s="89">
        <f t="shared" si="1"/>
        <v>0</v>
      </c>
    </row>
    <row r="123" spans="1:8" ht="72">
      <c r="A123" s="138">
        <v>116</v>
      </c>
      <c r="B123" s="171" t="s">
        <v>397</v>
      </c>
      <c r="C123" s="139">
        <v>5</v>
      </c>
      <c r="D123" s="167" t="s">
        <v>55</v>
      </c>
      <c r="E123" s="143"/>
      <c r="F123" s="143"/>
      <c r="G123" s="164">
        <v>0</v>
      </c>
      <c r="H123" s="89">
        <f t="shared" si="1"/>
        <v>0</v>
      </c>
    </row>
    <row r="124" spans="1:8" ht="24">
      <c r="A124" s="138">
        <v>117</v>
      </c>
      <c r="B124" s="169" t="s">
        <v>398</v>
      </c>
      <c r="C124" s="139">
        <v>1</v>
      </c>
      <c r="D124" s="167" t="s">
        <v>55</v>
      </c>
      <c r="E124" s="143"/>
      <c r="F124" s="143"/>
      <c r="G124" s="164">
        <v>0</v>
      </c>
      <c r="H124" s="89">
        <f t="shared" si="1"/>
        <v>0</v>
      </c>
    </row>
    <row r="125" spans="1:8" ht="72">
      <c r="A125" s="138">
        <v>118</v>
      </c>
      <c r="B125" s="168" t="s">
        <v>399</v>
      </c>
      <c r="C125" s="139">
        <v>1</v>
      </c>
      <c r="D125" s="167" t="s">
        <v>55</v>
      </c>
      <c r="E125" s="143"/>
      <c r="F125" s="143"/>
      <c r="G125" s="164">
        <v>0</v>
      </c>
      <c r="H125" s="89">
        <f t="shared" si="1"/>
        <v>0</v>
      </c>
    </row>
    <row r="126" spans="1:8" ht="24">
      <c r="A126" s="138">
        <v>119</v>
      </c>
      <c r="B126" s="168" t="s">
        <v>400</v>
      </c>
      <c r="C126" s="139">
        <v>1</v>
      </c>
      <c r="D126" s="167" t="s">
        <v>55</v>
      </c>
      <c r="E126" s="143"/>
      <c r="F126" s="143"/>
      <c r="G126" s="164">
        <v>0</v>
      </c>
      <c r="H126" s="89">
        <f t="shared" si="1"/>
        <v>0</v>
      </c>
    </row>
    <row r="127" spans="1:8" ht="24">
      <c r="A127" s="138">
        <v>120</v>
      </c>
      <c r="B127" s="168" t="s">
        <v>401</v>
      </c>
      <c r="C127" s="139">
        <v>1</v>
      </c>
      <c r="D127" s="167" t="s">
        <v>73</v>
      </c>
      <c r="E127" s="143"/>
      <c r="F127" s="143"/>
      <c r="G127" s="164">
        <v>0</v>
      </c>
      <c r="H127" s="89">
        <f t="shared" si="1"/>
        <v>0</v>
      </c>
    </row>
    <row r="128" spans="1:8" ht="36">
      <c r="A128" s="138">
        <v>121</v>
      </c>
      <c r="B128" s="169" t="s">
        <v>402</v>
      </c>
      <c r="C128" s="139">
        <v>2</v>
      </c>
      <c r="D128" s="167" t="s">
        <v>55</v>
      </c>
      <c r="E128" s="143"/>
      <c r="F128" s="143"/>
      <c r="G128" s="164">
        <v>0</v>
      </c>
      <c r="H128" s="89">
        <f t="shared" si="1"/>
        <v>0</v>
      </c>
    </row>
    <row r="129" spans="1:8" ht="36">
      <c r="A129" s="138">
        <v>122</v>
      </c>
      <c r="B129" s="169" t="s">
        <v>403</v>
      </c>
      <c r="C129" s="139">
        <v>2</v>
      </c>
      <c r="D129" s="167" t="s">
        <v>55</v>
      </c>
      <c r="E129" s="143"/>
      <c r="F129" s="143"/>
      <c r="G129" s="164">
        <v>0</v>
      </c>
      <c r="H129" s="89">
        <f t="shared" si="1"/>
        <v>0</v>
      </c>
    </row>
    <row r="130" spans="1:8" ht="36">
      <c r="A130" s="138">
        <v>123</v>
      </c>
      <c r="B130" s="168" t="s">
        <v>404</v>
      </c>
      <c r="C130" s="139">
        <v>5</v>
      </c>
      <c r="D130" s="167" t="s">
        <v>55</v>
      </c>
      <c r="E130" s="143"/>
      <c r="F130" s="143"/>
      <c r="G130" s="164">
        <v>0</v>
      </c>
      <c r="H130" s="89">
        <f t="shared" si="1"/>
        <v>0</v>
      </c>
    </row>
    <row r="131" spans="1:8" ht="12.75">
      <c r="A131" s="138">
        <v>124</v>
      </c>
      <c r="B131" s="168" t="s">
        <v>405</v>
      </c>
      <c r="C131" s="139">
        <v>1</v>
      </c>
      <c r="D131" s="167" t="s">
        <v>73</v>
      </c>
      <c r="E131" s="143"/>
      <c r="F131" s="143"/>
      <c r="G131" s="164">
        <v>0</v>
      </c>
      <c r="H131" s="89">
        <f t="shared" si="1"/>
        <v>0</v>
      </c>
    </row>
    <row r="132" spans="1:8" ht="12.75">
      <c r="A132" s="138">
        <v>125</v>
      </c>
      <c r="B132" s="168" t="s">
        <v>406</v>
      </c>
      <c r="C132" s="139">
        <v>1</v>
      </c>
      <c r="D132" s="167" t="s">
        <v>73</v>
      </c>
      <c r="E132" s="143"/>
      <c r="F132" s="143"/>
      <c r="G132" s="164">
        <v>0</v>
      </c>
      <c r="H132" s="89">
        <f t="shared" si="1"/>
        <v>0</v>
      </c>
    </row>
    <row r="133" spans="1:8" ht="48">
      <c r="A133" s="138">
        <v>126</v>
      </c>
      <c r="B133" s="168" t="s">
        <v>407</v>
      </c>
      <c r="C133" s="139">
        <v>1</v>
      </c>
      <c r="D133" s="167" t="s">
        <v>73</v>
      </c>
      <c r="E133" s="143"/>
      <c r="F133" s="143"/>
      <c r="G133" s="164">
        <v>0</v>
      </c>
      <c r="H133" s="89">
        <f t="shared" si="1"/>
        <v>0</v>
      </c>
    </row>
    <row r="134" spans="1:8" ht="60">
      <c r="A134" s="138">
        <v>127</v>
      </c>
      <c r="B134" s="169" t="s">
        <v>408</v>
      </c>
      <c r="C134" s="139">
        <v>2</v>
      </c>
      <c r="D134" s="167" t="s">
        <v>55</v>
      </c>
      <c r="E134" s="143"/>
      <c r="F134" s="143"/>
      <c r="G134" s="164">
        <v>0</v>
      </c>
      <c r="H134" s="89">
        <f t="shared" si="1"/>
        <v>0</v>
      </c>
    </row>
    <row r="135" spans="1:8" ht="24">
      <c r="A135" s="138">
        <v>128</v>
      </c>
      <c r="B135" s="169" t="s">
        <v>409</v>
      </c>
      <c r="C135" s="139">
        <v>3</v>
      </c>
      <c r="D135" s="167" t="s">
        <v>55</v>
      </c>
      <c r="E135" s="143"/>
      <c r="F135" s="143"/>
      <c r="G135" s="164">
        <v>0</v>
      </c>
      <c r="H135" s="89">
        <f t="shared" si="1"/>
        <v>0</v>
      </c>
    </row>
    <row r="136" spans="1:8" ht="24">
      <c r="A136" s="138">
        <v>129</v>
      </c>
      <c r="B136" s="169" t="s">
        <v>410</v>
      </c>
      <c r="C136" s="139">
        <v>5</v>
      </c>
      <c r="D136" s="167" t="s">
        <v>73</v>
      </c>
      <c r="E136" s="143"/>
      <c r="F136" s="143"/>
      <c r="G136" s="164">
        <v>0</v>
      </c>
      <c r="H136" s="89">
        <f t="shared" si="1"/>
        <v>0</v>
      </c>
    </row>
    <row r="137" spans="1:8" ht="48">
      <c r="A137" s="138">
        <v>130</v>
      </c>
      <c r="B137" s="169" t="s">
        <v>411</v>
      </c>
      <c r="C137" s="139">
        <v>5</v>
      </c>
      <c r="D137" s="167" t="s">
        <v>55</v>
      </c>
      <c r="E137" s="143"/>
      <c r="F137" s="143"/>
      <c r="G137" s="164">
        <v>0</v>
      </c>
      <c r="H137" s="89">
        <f t="shared" si="1"/>
        <v>0</v>
      </c>
    </row>
    <row r="138" spans="1:8" ht="60">
      <c r="A138" s="138">
        <v>131</v>
      </c>
      <c r="B138" s="168" t="s">
        <v>412</v>
      </c>
      <c r="C138" s="139">
        <v>1</v>
      </c>
      <c r="D138" s="167" t="s">
        <v>55</v>
      </c>
      <c r="E138" s="143"/>
      <c r="F138" s="143"/>
      <c r="G138" s="164">
        <v>0</v>
      </c>
      <c r="H138" s="89">
        <f aca="true" t="shared" si="2" ref="H138:H201">ROUND(C138,2)*ROUND(G138,2)</f>
        <v>0</v>
      </c>
    </row>
    <row r="139" spans="1:8" ht="24">
      <c r="A139" s="138">
        <v>132</v>
      </c>
      <c r="B139" s="168" t="s">
        <v>413</v>
      </c>
      <c r="C139" s="139">
        <v>1</v>
      </c>
      <c r="D139" s="167" t="s">
        <v>55</v>
      </c>
      <c r="E139" s="143"/>
      <c r="F139" s="143"/>
      <c r="G139" s="164">
        <v>0</v>
      </c>
      <c r="H139" s="89">
        <f t="shared" si="2"/>
        <v>0</v>
      </c>
    </row>
    <row r="140" spans="1:8" ht="24">
      <c r="A140" s="138">
        <v>133</v>
      </c>
      <c r="B140" s="168" t="s">
        <v>414</v>
      </c>
      <c r="C140" s="139">
        <v>1</v>
      </c>
      <c r="D140" s="167" t="s">
        <v>55</v>
      </c>
      <c r="E140" s="143"/>
      <c r="F140" s="143"/>
      <c r="G140" s="164">
        <v>0</v>
      </c>
      <c r="H140" s="89">
        <f t="shared" si="2"/>
        <v>0</v>
      </c>
    </row>
    <row r="141" spans="1:8" ht="24">
      <c r="A141" s="138">
        <v>134</v>
      </c>
      <c r="B141" s="168" t="s">
        <v>415</v>
      </c>
      <c r="C141" s="139">
        <v>1</v>
      </c>
      <c r="D141" s="167" t="s">
        <v>55</v>
      </c>
      <c r="E141" s="143"/>
      <c r="F141" s="143"/>
      <c r="G141" s="164">
        <v>0</v>
      </c>
      <c r="H141" s="89">
        <f t="shared" si="2"/>
        <v>0</v>
      </c>
    </row>
    <row r="142" spans="1:8" ht="36">
      <c r="A142" s="138">
        <v>135</v>
      </c>
      <c r="B142" s="169" t="s">
        <v>416</v>
      </c>
      <c r="C142" s="139">
        <v>1</v>
      </c>
      <c r="D142" s="167" t="s">
        <v>55</v>
      </c>
      <c r="E142" s="143"/>
      <c r="F142" s="143"/>
      <c r="G142" s="164">
        <v>0</v>
      </c>
      <c r="H142" s="89">
        <f t="shared" si="2"/>
        <v>0</v>
      </c>
    </row>
    <row r="143" spans="1:8" ht="12.75">
      <c r="A143" s="138">
        <v>136</v>
      </c>
      <c r="B143" s="169" t="s">
        <v>417</v>
      </c>
      <c r="C143" s="139">
        <v>2</v>
      </c>
      <c r="D143" s="167" t="s">
        <v>55</v>
      </c>
      <c r="E143" s="143"/>
      <c r="F143" s="143"/>
      <c r="G143" s="164">
        <v>0</v>
      </c>
      <c r="H143" s="89">
        <f t="shared" si="2"/>
        <v>0</v>
      </c>
    </row>
    <row r="144" spans="1:8" ht="36">
      <c r="A144" s="138">
        <v>137</v>
      </c>
      <c r="B144" s="168" t="s">
        <v>418</v>
      </c>
      <c r="C144" s="139">
        <v>5</v>
      </c>
      <c r="D144" s="167" t="s">
        <v>55</v>
      </c>
      <c r="E144" s="143"/>
      <c r="F144" s="143"/>
      <c r="G144" s="164">
        <v>0</v>
      </c>
      <c r="H144" s="89">
        <f t="shared" si="2"/>
        <v>0</v>
      </c>
    </row>
    <row r="145" spans="1:8" ht="24">
      <c r="A145" s="138">
        <v>138</v>
      </c>
      <c r="B145" s="168" t="s">
        <v>419</v>
      </c>
      <c r="C145" s="139">
        <v>1</v>
      </c>
      <c r="D145" s="167" t="s">
        <v>55</v>
      </c>
      <c r="E145" s="143"/>
      <c r="F145" s="143"/>
      <c r="G145" s="164">
        <v>0</v>
      </c>
      <c r="H145" s="89">
        <f t="shared" si="2"/>
        <v>0</v>
      </c>
    </row>
    <row r="146" spans="1:8" ht="24">
      <c r="A146" s="138">
        <v>139</v>
      </c>
      <c r="B146" s="168" t="s">
        <v>420</v>
      </c>
      <c r="C146" s="139">
        <v>1</v>
      </c>
      <c r="D146" s="167" t="s">
        <v>55</v>
      </c>
      <c r="E146" s="143"/>
      <c r="F146" s="143"/>
      <c r="G146" s="164">
        <v>0</v>
      </c>
      <c r="H146" s="89">
        <f t="shared" si="2"/>
        <v>0</v>
      </c>
    </row>
    <row r="147" spans="1:8" ht="24">
      <c r="A147" s="138">
        <v>140</v>
      </c>
      <c r="B147" s="168" t="s">
        <v>421</v>
      </c>
      <c r="C147" s="139">
        <v>1</v>
      </c>
      <c r="D147" s="167" t="s">
        <v>55</v>
      </c>
      <c r="E147" s="143"/>
      <c r="F147" s="143"/>
      <c r="G147" s="164">
        <v>0</v>
      </c>
      <c r="H147" s="89">
        <f t="shared" si="2"/>
        <v>0</v>
      </c>
    </row>
    <row r="148" spans="1:8" ht="36">
      <c r="A148" s="138">
        <v>141</v>
      </c>
      <c r="B148" s="168" t="s">
        <v>422</v>
      </c>
      <c r="C148" s="139">
        <v>1</v>
      </c>
      <c r="D148" s="167" t="s">
        <v>55</v>
      </c>
      <c r="E148" s="143"/>
      <c r="F148" s="143"/>
      <c r="G148" s="164">
        <v>0</v>
      </c>
      <c r="H148" s="89">
        <f t="shared" si="2"/>
        <v>0</v>
      </c>
    </row>
    <row r="149" spans="1:8" ht="36">
      <c r="A149" s="138">
        <v>142</v>
      </c>
      <c r="B149" s="168" t="s">
        <v>423</v>
      </c>
      <c r="C149" s="139">
        <v>1</v>
      </c>
      <c r="D149" s="167" t="s">
        <v>55</v>
      </c>
      <c r="E149" s="143"/>
      <c r="F149" s="143"/>
      <c r="G149" s="164">
        <v>0</v>
      </c>
      <c r="H149" s="89">
        <f t="shared" si="2"/>
        <v>0</v>
      </c>
    </row>
    <row r="150" spans="1:8" ht="24">
      <c r="A150" s="138">
        <v>143</v>
      </c>
      <c r="B150" s="168" t="s">
        <v>424</v>
      </c>
      <c r="C150" s="139">
        <v>1</v>
      </c>
      <c r="D150" s="167" t="s">
        <v>55</v>
      </c>
      <c r="E150" s="143"/>
      <c r="F150" s="143"/>
      <c r="G150" s="164">
        <v>0</v>
      </c>
      <c r="H150" s="89">
        <f t="shared" si="2"/>
        <v>0</v>
      </c>
    </row>
    <row r="151" spans="1:8" ht="24">
      <c r="A151" s="138">
        <v>144</v>
      </c>
      <c r="B151" s="168" t="s">
        <v>425</v>
      </c>
      <c r="C151" s="139">
        <v>1</v>
      </c>
      <c r="D151" s="167" t="s">
        <v>55</v>
      </c>
      <c r="E151" s="143"/>
      <c r="F151" s="143"/>
      <c r="G151" s="164">
        <v>0</v>
      </c>
      <c r="H151" s="89">
        <f t="shared" si="2"/>
        <v>0</v>
      </c>
    </row>
    <row r="152" spans="1:8" ht="12.75">
      <c r="A152" s="138">
        <v>145</v>
      </c>
      <c r="B152" s="168" t="s">
        <v>426</v>
      </c>
      <c r="C152" s="139">
        <v>1</v>
      </c>
      <c r="D152" s="167" t="s">
        <v>55</v>
      </c>
      <c r="E152" s="143"/>
      <c r="F152" s="143"/>
      <c r="G152" s="164">
        <v>0</v>
      </c>
      <c r="H152" s="89">
        <f t="shared" si="2"/>
        <v>0</v>
      </c>
    </row>
    <row r="153" spans="1:8" ht="24">
      <c r="A153" s="138">
        <v>146</v>
      </c>
      <c r="B153" s="168" t="s">
        <v>427</v>
      </c>
      <c r="C153" s="139">
        <v>1</v>
      </c>
      <c r="D153" s="167" t="s">
        <v>55</v>
      </c>
      <c r="E153" s="143"/>
      <c r="F153" s="143"/>
      <c r="G153" s="164">
        <v>0</v>
      </c>
      <c r="H153" s="89">
        <f t="shared" si="2"/>
        <v>0</v>
      </c>
    </row>
    <row r="154" spans="1:8" ht="24">
      <c r="A154" s="138">
        <v>147</v>
      </c>
      <c r="B154" s="168" t="s">
        <v>428</v>
      </c>
      <c r="C154" s="139">
        <v>1</v>
      </c>
      <c r="D154" s="167" t="s">
        <v>55</v>
      </c>
      <c r="E154" s="143"/>
      <c r="F154" s="143"/>
      <c r="G154" s="164">
        <v>0</v>
      </c>
      <c r="H154" s="89">
        <f t="shared" si="2"/>
        <v>0</v>
      </c>
    </row>
    <row r="155" spans="1:8" ht="12.75">
      <c r="A155" s="138">
        <v>148</v>
      </c>
      <c r="B155" s="168" t="s">
        <v>429</v>
      </c>
      <c r="C155" s="139">
        <v>1</v>
      </c>
      <c r="D155" s="167" t="s">
        <v>55</v>
      </c>
      <c r="E155" s="143"/>
      <c r="F155" s="143"/>
      <c r="G155" s="164">
        <v>0</v>
      </c>
      <c r="H155" s="89">
        <f t="shared" si="2"/>
        <v>0</v>
      </c>
    </row>
    <row r="156" spans="1:8" ht="228">
      <c r="A156" s="138">
        <v>149</v>
      </c>
      <c r="B156" s="168" t="s">
        <v>430</v>
      </c>
      <c r="C156" s="139">
        <v>1</v>
      </c>
      <c r="D156" s="167" t="s">
        <v>55</v>
      </c>
      <c r="E156" s="143"/>
      <c r="F156" s="143"/>
      <c r="G156" s="164">
        <v>0</v>
      </c>
      <c r="H156" s="89">
        <f t="shared" si="2"/>
        <v>0</v>
      </c>
    </row>
    <row r="157" spans="1:8" ht="12.75">
      <c r="A157" s="138">
        <v>150</v>
      </c>
      <c r="B157" s="168" t="s">
        <v>431</v>
      </c>
      <c r="C157" s="139">
        <v>1</v>
      </c>
      <c r="D157" s="167" t="s">
        <v>55</v>
      </c>
      <c r="E157" s="143"/>
      <c r="F157" s="143"/>
      <c r="G157" s="164">
        <v>0</v>
      </c>
      <c r="H157" s="89">
        <f t="shared" si="2"/>
        <v>0</v>
      </c>
    </row>
    <row r="158" spans="1:8" ht="24">
      <c r="A158" s="138">
        <v>151</v>
      </c>
      <c r="B158" s="169" t="s">
        <v>432</v>
      </c>
      <c r="C158" s="139">
        <v>2</v>
      </c>
      <c r="D158" s="167" t="s">
        <v>55</v>
      </c>
      <c r="E158" s="143"/>
      <c r="F158" s="143"/>
      <c r="G158" s="164">
        <v>0</v>
      </c>
      <c r="H158" s="89">
        <f t="shared" si="2"/>
        <v>0</v>
      </c>
    </row>
    <row r="159" spans="1:8" ht="24">
      <c r="A159" s="138">
        <v>152</v>
      </c>
      <c r="B159" s="169" t="s">
        <v>433</v>
      </c>
      <c r="C159" s="139">
        <v>2</v>
      </c>
      <c r="D159" s="167" t="s">
        <v>55</v>
      </c>
      <c r="E159" s="143"/>
      <c r="F159" s="143"/>
      <c r="G159" s="164">
        <v>0</v>
      </c>
      <c r="H159" s="89">
        <f t="shared" si="2"/>
        <v>0</v>
      </c>
    </row>
    <row r="160" spans="1:8" ht="12.75">
      <c r="A160" s="138">
        <v>153</v>
      </c>
      <c r="B160" s="169" t="s">
        <v>434</v>
      </c>
      <c r="C160" s="139">
        <v>2</v>
      </c>
      <c r="D160" s="167" t="s">
        <v>55</v>
      </c>
      <c r="E160" s="143"/>
      <c r="F160" s="143"/>
      <c r="G160" s="164">
        <v>0</v>
      </c>
      <c r="H160" s="89">
        <f t="shared" si="2"/>
        <v>0</v>
      </c>
    </row>
    <row r="161" spans="1:8" ht="12.75">
      <c r="A161" s="138">
        <v>154</v>
      </c>
      <c r="B161" s="168" t="s">
        <v>435</v>
      </c>
      <c r="C161" s="139">
        <v>1</v>
      </c>
      <c r="D161" s="167" t="s">
        <v>55</v>
      </c>
      <c r="E161" s="143"/>
      <c r="F161" s="143"/>
      <c r="G161" s="164">
        <v>0</v>
      </c>
      <c r="H161" s="89">
        <f t="shared" si="2"/>
        <v>0</v>
      </c>
    </row>
    <row r="162" spans="1:8" ht="24">
      <c r="A162" s="138">
        <v>155</v>
      </c>
      <c r="B162" s="169" t="s">
        <v>436</v>
      </c>
      <c r="C162" s="139">
        <v>2</v>
      </c>
      <c r="D162" s="167" t="s">
        <v>55</v>
      </c>
      <c r="E162" s="143"/>
      <c r="F162" s="143"/>
      <c r="G162" s="164">
        <v>0</v>
      </c>
      <c r="H162" s="89">
        <f t="shared" si="2"/>
        <v>0</v>
      </c>
    </row>
    <row r="163" spans="1:8" ht="12.75">
      <c r="A163" s="138">
        <v>156</v>
      </c>
      <c r="B163" s="168" t="s">
        <v>437</v>
      </c>
      <c r="C163" s="139">
        <v>2</v>
      </c>
      <c r="D163" s="167" t="s">
        <v>55</v>
      </c>
      <c r="E163" s="143"/>
      <c r="F163" s="143"/>
      <c r="G163" s="164">
        <v>0</v>
      </c>
      <c r="H163" s="89">
        <f t="shared" si="2"/>
        <v>0</v>
      </c>
    </row>
    <row r="164" spans="1:8" ht="12.75">
      <c r="A164" s="138">
        <v>157</v>
      </c>
      <c r="B164" s="168" t="s">
        <v>312</v>
      </c>
      <c r="C164" s="139">
        <v>2</v>
      </c>
      <c r="D164" s="167" t="s">
        <v>55</v>
      </c>
      <c r="E164" s="143"/>
      <c r="F164" s="143"/>
      <c r="G164" s="164">
        <v>0</v>
      </c>
      <c r="H164" s="89">
        <f t="shared" si="2"/>
        <v>0</v>
      </c>
    </row>
    <row r="165" spans="1:8" ht="24">
      <c r="A165" s="138">
        <v>158</v>
      </c>
      <c r="B165" s="169" t="s">
        <v>438</v>
      </c>
      <c r="C165" s="139">
        <v>5</v>
      </c>
      <c r="D165" s="167" t="s">
        <v>55</v>
      </c>
      <c r="E165" s="143"/>
      <c r="F165" s="143"/>
      <c r="G165" s="164">
        <v>0</v>
      </c>
      <c r="H165" s="89">
        <f t="shared" si="2"/>
        <v>0</v>
      </c>
    </row>
    <row r="166" spans="1:8" ht="12.75">
      <c r="A166" s="138">
        <v>159</v>
      </c>
      <c r="B166" s="168" t="s">
        <v>439</v>
      </c>
      <c r="C166" s="139">
        <v>1</v>
      </c>
      <c r="D166" s="167" t="s">
        <v>55</v>
      </c>
      <c r="E166" s="143"/>
      <c r="F166" s="143"/>
      <c r="G166" s="164">
        <v>0</v>
      </c>
      <c r="H166" s="89">
        <f t="shared" si="2"/>
        <v>0</v>
      </c>
    </row>
    <row r="167" spans="1:8" ht="36">
      <c r="A167" s="138">
        <v>160</v>
      </c>
      <c r="B167" s="168" t="s">
        <v>440</v>
      </c>
      <c r="C167" s="139">
        <v>1</v>
      </c>
      <c r="D167" s="167" t="s">
        <v>55</v>
      </c>
      <c r="E167" s="143"/>
      <c r="F167" s="143"/>
      <c r="G167" s="164">
        <v>0</v>
      </c>
      <c r="H167" s="89">
        <f t="shared" si="2"/>
        <v>0</v>
      </c>
    </row>
    <row r="168" spans="1:8" ht="216">
      <c r="A168" s="138">
        <v>161</v>
      </c>
      <c r="B168" s="169" t="s">
        <v>441</v>
      </c>
      <c r="C168" s="139">
        <v>1</v>
      </c>
      <c r="D168" s="167" t="s">
        <v>55</v>
      </c>
      <c r="E168" s="143"/>
      <c r="F168" s="143"/>
      <c r="G168" s="164">
        <v>0</v>
      </c>
      <c r="H168" s="89">
        <f t="shared" si="2"/>
        <v>0</v>
      </c>
    </row>
    <row r="169" spans="1:8" ht="24">
      <c r="A169" s="138">
        <v>162</v>
      </c>
      <c r="B169" s="168" t="s">
        <v>442</v>
      </c>
      <c r="C169" s="139">
        <v>1</v>
      </c>
      <c r="D169" s="167" t="s">
        <v>55</v>
      </c>
      <c r="E169" s="143"/>
      <c r="F169" s="143"/>
      <c r="G169" s="164">
        <v>0</v>
      </c>
      <c r="H169" s="89">
        <f t="shared" si="2"/>
        <v>0</v>
      </c>
    </row>
    <row r="170" spans="1:8" ht="24">
      <c r="A170" s="138">
        <v>163</v>
      </c>
      <c r="B170" s="168" t="s">
        <v>443</v>
      </c>
      <c r="C170" s="139">
        <v>1</v>
      </c>
      <c r="D170" s="167" t="s">
        <v>55</v>
      </c>
      <c r="E170" s="143"/>
      <c r="F170" s="143"/>
      <c r="G170" s="164">
        <v>0</v>
      </c>
      <c r="H170" s="89">
        <f t="shared" si="2"/>
        <v>0</v>
      </c>
    </row>
    <row r="171" spans="1:8" ht="24">
      <c r="A171" s="138">
        <v>164</v>
      </c>
      <c r="B171" s="168" t="s">
        <v>444</v>
      </c>
      <c r="C171" s="139">
        <v>1</v>
      </c>
      <c r="D171" s="167" t="s">
        <v>55</v>
      </c>
      <c r="E171" s="143"/>
      <c r="F171" s="143"/>
      <c r="G171" s="164">
        <v>0</v>
      </c>
      <c r="H171" s="89">
        <f t="shared" si="2"/>
        <v>0</v>
      </c>
    </row>
    <row r="172" spans="1:8" ht="36">
      <c r="A172" s="138">
        <v>165</v>
      </c>
      <c r="B172" s="169" t="s">
        <v>445</v>
      </c>
      <c r="C172" s="139">
        <v>1</v>
      </c>
      <c r="D172" s="167" t="s">
        <v>55</v>
      </c>
      <c r="E172" s="143"/>
      <c r="F172" s="143"/>
      <c r="G172" s="164">
        <v>0</v>
      </c>
      <c r="H172" s="89">
        <f t="shared" si="2"/>
        <v>0</v>
      </c>
    </row>
    <row r="173" spans="1:8" ht="12.75">
      <c r="A173" s="138">
        <v>166</v>
      </c>
      <c r="B173" s="168" t="s">
        <v>446</v>
      </c>
      <c r="C173" s="139">
        <v>1</v>
      </c>
      <c r="D173" s="167" t="s">
        <v>55</v>
      </c>
      <c r="E173" s="143"/>
      <c r="F173" s="143"/>
      <c r="G173" s="164">
        <v>0</v>
      </c>
      <c r="H173" s="89">
        <f t="shared" si="2"/>
        <v>0</v>
      </c>
    </row>
    <row r="174" spans="1:8" ht="24">
      <c r="A174" s="138">
        <v>167</v>
      </c>
      <c r="B174" s="168" t="s">
        <v>447</v>
      </c>
      <c r="C174" s="139">
        <v>1</v>
      </c>
      <c r="D174" s="167" t="s">
        <v>55</v>
      </c>
      <c r="E174" s="143"/>
      <c r="F174" s="143"/>
      <c r="G174" s="164">
        <v>0</v>
      </c>
      <c r="H174" s="89">
        <f t="shared" si="2"/>
        <v>0</v>
      </c>
    </row>
    <row r="175" spans="1:8" ht="24">
      <c r="A175" s="138">
        <v>168</v>
      </c>
      <c r="B175" s="168" t="s">
        <v>448</v>
      </c>
      <c r="C175" s="139">
        <v>1</v>
      </c>
      <c r="D175" s="167" t="s">
        <v>55</v>
      </c>
      <c r="E175" s="143"/>
      <c r="F175" s="143"/>
      <c r="G175" s="164">
        <v>0</v>
      </c>
      <c r="H175" s="89">
        <f t="shared" si="2"/>
        <v>0</v>
      </c>
    </row>
    <row r="176" spans="1:8" ht="24">
      <c r="A176" s="138">
        <v>169</v>
      </c>
      <c r="B176" s="168" t="s">
        <v>449</v>
      </c>
      <c r="C176" s="139">
        <v>1</v>
      </c>
      <c r="D176" s="167" t="s">
        <v>55</v>
      </c>
      <c r="E176" s="143"/>
      <c r="F176" s="143"/>
      <c r="G176" s="164">
        <v>0</v>
      </c>
      <c r="H176" s="89">
        <f t="shared" si="2"/>
        <v>0</v>
      </c>
    </row>
    <row r="177" spans="1:8" ht="24">
      <c r="A177" s="138">
        <v>170</v>
      </c>
      <c r="B177" s="168" t="s">
        <v>450</v>
      </c>
      <c r="C177" s="139">
        <v>1</v>
      </c>
      <c r="D177" s="167" t="s">
        <v>55</v>
      </c>
      <c r="E177" s="143"/>
      <c r="F177" s="143"/>
      <c r="G177" s="164">
        <v>0</v>
      </c>
      <c r="H177" s="89">
        <f t="shared" si="2"/>
        <v>0</v>
      </c>
    </row>
    <row r="178" spans="1:8" ht="36">
      <c r="A178" s="138">
        <v>171</v>
      </c>
      <c r="B178" s="168" t="s">
        <v>451</v>
      </c>
      <c r="C178" s="139">
        <v>1</v>
      </c>
      <c r="D178" s="167" t="s">
        <v>55</v>
      </c>
      <c r="E178" s="143"/>
      <c r="F178" s="143"/>
      <c r="G178" s="164">
        <v>0</v>
      </c>
      <c r="H178" s="89">
        <f t="shared" si="2"/>
        <v>0</v>
      </c>
    </row>
    <row r="179" spans="1:8" ht="24">
      <c r="A179" s="138">
        <v>172</v>
      </c>
      <c r="B179" s="168" t="s">
        <v>452</v>
      </c>
      <c r="C179" s="139">
        <v>1</v>
      </c>
      <c r="D179" s="167" t="s">
        <v>55</v>
      </c>
      <c r="E179" s="143"/>
      <c r="F179" s="143"/>
      <c r="G179" s="164">
        <v>0</v>
      </c>
      <c r="H179" s="89">
        <f t="shared" si="2"/>
        <v>0</v>
      </c>
    </row>
    <row r="180" spans="1:8" ht="24">
      <c r="A180" s="138">
        <v>173</v>
      </c>
      <c r="B180" s="168" t="s">
        <v>453</v>
      </c>
      <c r="C180" s="139">
        <v>1</v>
      </c>
      <c r="D180" s="167" t="s">
        <v>55</v>
      </c>
      <c r="E180" s="143"/>
      <c r="F180" s="143"/>
      <c r="G180" s="164">
        <v>0</v>
      </c>
      <c r="H180" s="89">
        <f t="shared" si="2"/>
        <v>0</v>
      </c>
    </row>
    <row r="181" spans="1:8" ht="48">
      <c r="A181" s="138">
        <v>174</v>
      </c>
      <c r="B181" s="169" t="s">
        <v>454</v>
      </c>
      <c r="C181" s="139">
        <v>2</v>
      </c>
      <c r="D181" s="167" t="s">
        <v>55</v>
      </c>
      <c r="E181" s="143"/>
      <c r="F181" s="143"/>
      <c r="G181" s="164">
        <v>0</v>
      </c>
      <c r="H181" s="89">
        <f t="shared" si="2"/>
        <v>0</v>
      </c>
    </row>
    <row r="182" spans="1:8" ht="24">
      <c r="A182" s="138">
        <v>175</v>
      </c>
      <c r="B182" s="168" t="s">
        <v>455</v>
      </c>
      <c r="C182" s="139">
        <v>1</v>
      </c>
      <c r="D182" s="167" t="s">
        <v>55</v>
      </c>
      <c r="E182" s="143"/>
      <c r="F182" s="143"/>
      <c r="G182" s="164">
        <v>0</v>
      </c>
      <c r="H182" s="89">
        <f t="shared" si="2"/>
        <v>0</v>
      </c>
    </row>
    <row r="183" spans="1:8" ht="24">
      <c r="A183" s="138">
        <v>176</v>
      </c>
      <c r="B183" s="168" t="s">
        <v>456</v>
      </c>
      <c r="C183" s="139">
        <v>1</v>
      </c>
      <c r="D183" s="167" t="s">
        <v>55</v>
      </c>
      <c r="E183" s="143"/>
      <c r="F183" s="143"/>
      <c r="G183" s="164">
        <v>0</v>
      </c>
      <c r="H183" s="89">
        <f t="shared" si="2"/>
        <v>0</v>
      </c>
    </row>
    <row r="184" spans="1:8" ht="24">
      <c r="A184" s="138">
        <v>177</v>
      </c>
      <c r="B184" s="168" t="s">
        <v>457</v>
      </c>
      <c r="C184" s="139">
        <v>1</v>
      </c>
      <c r="D184" s="167" t="s">
        <v>55</v>
      </c>
      <c r="E184" s="143"/>
      <c r="F184" s="143"/>
      <c r="G184" s="164">
        <v>0</v>
      </c>
      <c r="H184" s="89">
        <f t="shared" si="2"/>
        <v>0</v>
      </c>
    </row>
    <row r="185" spans="1:8" ht="12.75">
      <c r="A185" s="138">
        <v>178</v>
      </c>
      <c r="B185" s="168" t="s">
        <v>458</v>
      </c>
      <c r="C185" s="139">
        <v>1</v>
      </c>
      <c r="D185" s="167" t="s">
        <v>55</v>
      </c>
      <c r="E185" s="143"/>
      <c r="F185" s="143"/>
      <c r="G185" s="164">
        <v>0</v>
      </c>
      <c r="H185" s="89">
        <f t="shared" si="2"/>
        <v>0</v>
      </c>
    </row>
    <row r="186" spans="1:8" ht="12.75">
      <c r="A186" s="138">
        <v>179</v>
      </c>
      <c r="B186" s="169" t="s">
        <v>459</v>
      </c>
      <c r="C186" s="139">
        <v>1</v>
      </c>
      <c r="D186" s="167" t="s">
        <v>55</v>
      </c>
      <c r="E186" s="143"/>
      <c r="F186" s="143"/>
      <c r="G186" s="164">
        <v>0</v>
      </c>
      <c r="H186" s="89">
        <f t="shared" si="2"/>
        <v>0</v>
      </c>
    </row>
    <row r="187" spans="1:8" ht="12.75">
      <c r="A187" s="138">
        <v>180</v>
      </c>
      <c r="B187" s="168" t="s">
        <v>460</v>
      </c>
      <c r="C187" s="139">
        <v>1</v>
      </c>
      <c r="D187" s="167" t="s">
        <v>55</v>
      </c>
      <c r="E187" s="143"/>
      <c r="F187" s="143"/>
      <c r="G187" s="164">
        <v>0</v>
      </c>
      <c r="H187" s="89">
        <f t="shared" si="2"/>
        <v>0</v>
      </c>
    </row>
    <row r="188" spans="1:8" ht="12.75">
      <c r="A188" s="138">
        <v>181</v>
      </c>
      <c r="B188" s="169" t="s">
        <v>461</v>
      </c>
      <c r="C188" s="139">
        <v>1</v>
      </c>
      <c r="D188" s="167" t="s">
        <v>55</v>
      </c>
      <c r="E188" s="143"/>
      <c r="F188" s="143"/>
      <c r="G188" s="164">
        <v>0</v>
      </c>
      <c r="H188" s="89">
        <f t="shared" si="2"/>
        <v>0</v>
      </c>
    </row>
    <row r="189" spans="1:8" ht="48">
      <c r="A189" s="138">
        <v>182</v>
      </c>
      <c r="B189" s="168" t="s">
        <v>462</v>
      </c>
      <c r="C189" s="139">
        <v>1</v>
      </c>
      <c r="D189" s="167" t="s">
        <v>55</v>
      </c>
      <c r="E189" s="143"/>
      <c r="F189" s="143"/>
      <c r="G189" s="164">
        <v>0</v>
      </c>
      <c r="H189" s="89">
        <f t="shared" si="2"/>
        <v>0</v>
      </c>
    </row>
    <row r="190" spans="1:8" ht="12.75">
      <c r="A190" s="138">
        <v>183</v>
      </c>
      <c r="B190" s="168" t="s">
        <v>463</v>
      </c>
      <c r="C190" s="139">
        <v>1</v>
      </c>
      <c r="D190" s="167" t="s">
        <v>55</v>
      </c>
      <c r="E190" s="143"/>
      <c r="F190" s="143"/>
      <c r="G190" s="164">
        <v>0</v>
      </c>
      <c r="H190" s="89">
        <f t="shared" si="2"/>
        <v>0</v>
      </c>
    </row>
    <row r="191" spans="1:8" ht="24">
      <c r="A191" s="138">
        <v>184</v>
      </c>
      <c r="B191" s="168" t="s">
        <v>464</v>
      </c>
      <c r="C191" s="139">
        <v>1</v>
      </c>
      <c r="D191" s="167" t="s">
        <v>55</v>
      </c>
      <c r="E191" s="143"/>
      <c r="F191" s="143"/>
      <c r="G191" s="164">
        <v>0</v>
      </c>
      <c r="H191" s="89">
        <f t="shared" si="2"/>
        <v>0</v>
      </c>
    </row>
    <row r="192" spans="1:8" ht="24">
      <c r="A192" s="138">
        <v>185</v>
      </c>
      <c r="B192" s="168" t="s">
        <v>465</v>
      </c>
      <c r="C192" s="139">
        <v>1</v>
      </c>
      <c r="D192" s="167" t="s">
        <v>55</v>
      </c>
      <c r="E192" s="143"/>
      <c r="F192" s="143"/>
      <c r="G192" s="164">
        <v>0</v>
      </c>
      <c r="H192" s="89">
        <f t="shared" si="2"/>
        <v>0</v>
      </c>
    </row>
    <row r="193" spans="1:8" ht="24">
      <c r="A193" s="138">
        <v>186</v>
      </c>
      <c r="B193" s="168" t="s">
        <v>466</v>
      </c>
      <c r="C193" s="139">
        <v>1</v>
      </c>
      <c r="D193" s="167" t="s">
        <v>55</v>
      </c>
      <c r="E193" s="143"/>
      <c r="F193" s="143"/>
      <c r="G193" s="164">
        <v>0</v>
      </c>
      <c r="H193" s="89">
        <f t="shared" si="2"/>
        <v>0</v>
      </c>
    </row>
    <row r="194" spans="1:8" ht="24">
      <c r="A194" s="138">
        <v>187</v>
      </c>
      <c r="B194" s="168" t="s">
        <v>467</v>
      </c>
      <c r="C194" s="139">
        <v>1</v>
      </c>
      <c r="D194" s="167" t="s">
        <v>55</v>
      </c>
      <c r="E194" s="143"/>
      <c r="F194" s="143"/>
      <c r="G194" s="164">
        <v>0</v>
      </c>
      <c r="H194" s="89">
        <f t="shared" si="2"/>
        <v>0</v>
      </c>
    </row>
    <row r="195" spans="1:8" ht="12.75">
      <c r="A195" s="138">
        <v>188</v>
      </c>
      <c r="B195" s="168" t="s">
        <v>468</v>
      </c>
      <c r="C195" s="139">
        <v>1</v>
      </c>
      <c r="D195" s="167" t="s">
        <v>55</v>
      </c>
      <c r="E195" s="143"/>
      <c r="F195" s="143"/>
      <c r="G195" s="164">
        <v>0</v>
      </c>
      <c r="H195" s="89">
        <f t="shared" si="2"/>
        <v>0</v>
      </c>
    </row>
    <row r="196" spans="1:8" ht="60">
      <c r="A196" s="138">
        <v>189</v>
      </c>
      <c r="B196" s="168" t="s">
        <v>469</v>
      </c>
      <c r="C196" s="139">
        <v>1</v>
      </c>
      <c r="D196" s="167" t="s">
        <v>55</v>
      </c>
      <c r="E196" s="143"/>
      <c r="F196" s="143"/>
      <c r="G196" s="164">
        <v>0</v>
      </c>
      <c r="H196" s="89">
        <f t="shared" si="2"/>
        <v>0</v>
      </c>
    </row>
    <row r="197" spans="1:8" ht="60">
      <c r="A197" s="138">
        <v>190</v>
      </c>
      <c r="B197" s="168" t="s">
        <v>470</v>
      </c>
      <c r="C197" s="139">
        <v>1</v>
      </c>
      <c r="D197" s="167" t="s">
        <v>55</v>
      </c>
      <c r="E197" s="143"/>
      <c r="F197" s="143"/>
      <c r="G197" s="164">
        <v>0</v>
      </c>
      <c r="H197" s="89">
        <f t="shared" si="2"/>
        <v>0</v>
      </c>
    </row>
    <row r="198" spans="1:8" ht="36">
      <c r="A198" s="138">
        <v>191</v>
      </c>
      <c r="B198" s="168" t="s">
        <v>471</v>
      </c>
      <c r="C198" s="139">
        <v>1</v>
      </c>
      <c r="D198" s="167" t="s">
        <v>55</v>
      </c>
      <c r="E198" s="143"/>
      <c r="F198" s="143"/>
      <c r="G198" s="164">
        <v>0</v>
      </c>
      <c r="H198" s="89">
        <f t="shared" si="2"/>
        <v>0</v>
      </c>
    </row>
    <row r="199" spans="1:8" ht="24">
      <c r="A199" s="138">
        <v>192</v>
      </c>
      <c r="B199" s="168" t="s">
        <v>472</v>
      </c>
      <c r="C199" s="139">
        <v>1</v>
      </c>
      <c r="D199" s="167" t="s">
        <v>55</v>
      </c>
      <c r="E199" s="143"/>
      <c r="F199" s="143"/>
      <c r="G199" s="164">
        <v>0</v>
      </c>
      <c r="H199" s="89">
        <f t="shared" si="2"/>
        <v>0</v>
      </c>
    </row>
    <row r="200" spans="1:8" ht="24">
      <c r="A200" s="138">
        <v>193</v>
      </c>
      <c r="B200" s="168" t="s">
        <v>473</v>
      </c>
      <c r="C200" s="139">
        <v>1</v>
      </c>
      <c r="D200" s="167" t="s">
        <v>55</v>
      </c>
      <c r="E200" s="143"/>
      <c r="F200" s="143"/>
      <c r="G200" s="164">
        <v>0</v>
      </c>
      <c r="H200" s="89">
        <f t="shared" si="2"/>
        <v>0</v>
      </c>
    </row>
    <row r="201" spans="1:8" ht="24">
      <c r="A201" s="138">
        <v>194</v>
      </c>
      <c r="B201" s="168" t="s">
        <v>474</v>
      </c>
      <c r="C201" s="139">
        <v>1</v>
      </c>
      <c r="D201" s="167" t="s">
        <v>55</v>
      </c>
      <c r="E201" s="143"/>
      <c r="F201" s="143"/>
      <c r="G201" s="164">
        <v>0</v>
      </c>
      <c r="H201" s="89">
        <f t="shared" si="2"/>
        <v>0</v>
      </c>
    </row>
    <row r="202" spans="1:8" ht="60">
      <c r="A202" s="138">
        <v>195</v>
      </c>
      <c r="B202" s="173" t="s">
        <v>475</v>
      </c>
      <c r="C202" s="139">
        <v>1</v>
      </c>
      <c r="D202" s="167" t="s">
        <v>73</v>
      </c>
      <c r="E202" s="143"/>
      <c r="F202" s="143"/>
      <c r="G202" s="164">
        <v>0</v>
      </c>
      <c r="H202" s="89">
        <f>ROUND(C202,2)*ROUND(G202,2)</f>
        <v>0</v>
      </c>
    </row>
    <row r="203" spans="1:8" ht="60">
      <c r="A203" s="138">
        <v>196</v>
      </c>
      <c r="B203" s="173" t="s">
        <v>476</v>
      </c>
      <c r="C203" s="139">
        <v>1</v>
      </c>
      <c r="D203" s="167" t="s">
        <v>73</v>
      </c>
      <c r="E203" s="143"/>
      <c r="F203" s="143"/>
      <c r="G203" s="164">
        <v>0</v>
      </c>
      <c r="H203" s="89">
        <f>ROUND(C203,2)*ROUND(G203,2)</f>
        <v>0</v>
      </c>
    </row>
    <row r="204" spans="1:8" ht="60">
      <c r="A204" s="138">
        <v>197</v>
      </c>
      <c r="B204" s="173" t="s">
        <v>477</v>
      </c>
      <c r="C204" s="139">
        <v>1</v>
      </c>
      <c r="D204" s="167" t="s">
        <v>73</v>
      </c>
      <c r="E204" s="143"/>
      <c r="F204" s="143"/>
      <c r="G204" s="164">
        <v>0</v>
      </c>
      <c r="H204" s="89">
        <f>ROUND(C204,2)*ROUND(G204,2)</f>
        <v>0</v>
      </c>
    </row>
    <row r="205" spans="1:8" ht="48">
      <c r="A205" s="138">
        <v>198</v>
      </c>
      <c r="B205" s="174" t="s">
        <v>478</v>
      </c>
      <c r="C205" s="139">
        <v>1</v>
      </c>
      <c r="D205" s="167" t="s">
        <v>73</v>
      </c>
      <c r="E205" s="143"/>
      <c r="F205" s="143"/>
      <c r="G205" s="164">
        <v>0</v>
      </c>
      <c r="H205" s="89">
        <f>ROUND(C205,2)*ROUND(G205,2)</f>
        <v>0</v>
      </c>
    </row>
    <row r="206" spans="1:8" ht="12">
      <c r="A206" s="257" t="s">
        <v>53</v>
      </c>
      <c r="B206" s="257"/>
      <c r="C206" s="257"/>
      <c r="D206" s="257"/>
      <c r="E206" s="257"/>
      <c r="F206" s="257"/>
      <c r="G206" s="257"/>
      <c r="H206" s="257"/>
    </row>
  </sheetData>
  <sheetProtection/>
  <mergeCells count="4">
    <mergeCell ref="A1:B1"/>
    <mergeCell ref="E1:F1"/>
    <mergeCell ref="G1:H2"/>
    <mergeCell ref="A206:H206"/>
  </mergeCells>
  <printOptions/>
  <pageMargins left="0.25" right="0.25" top="0.75" bottom="0.75" header="0.30000000000000004" footer="0.30000000000000004"/>
  <pageSetup fitToHeight="0" fitToWidth="0"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sheetPr>
    <tabColor theme="0" tint="-0.1499900072813034"/>
  </sheetPr>
  <dimension ref="A1:J326"/>
  <sheetViews>
    <sheetView zoomScalePageLayoutView="0" workbookViewId="0" topLeftCell="A315">
      <selection activeCell="F5" sqref="F5"/>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26" t="str">
        <f>formularz_oferty!C4</f>
        <v>DFP.271.94.2023.KK</v>
      </c>
      <c r="B1" s="226"/>
      <c r="C1" s="28"/>
      <c r="D1" s="29"/>
      <c r="E1" s="29"/>
      <c r="F1" s="29"/>
      <c r="G1" s="227" t="s">
        <v>47</v>
      </c>
      <c r="H1" s="227"/>
    </row>
    <row r="2" spans="1:8" ht="11.25" customHeight="1">
      <c r="A2" s="31"/>
      <c r="B2" s="32" t="s">
        <v>39</v>
      </c>
      <c r="C2" s="33">
        <v>10</v>
      </c>
      <c r="D2" s="29"/>
      <c r="E2" s="34" t="s">
        <v>40</v>
      </c>
      <c r="F2" s="29"/>
      <c r="G2" s="227"/>
      <c r="H2" s="227"/>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52</v>
      </c>
      <c r="F5" s="43">
        <f>SUM(H8:H326)</f>
        <v>0</v>
      </c>
      <c r="G5" s="64"/>
      <c r="H5" s="64"/>
    </row>
    <row r="6" spans="1:8" ht="12.75">
      <c r="A6" s="23"/>
      <c r="B6" s="39"/>
      <c r="C6" s="40"/>
      <c r="D6" s="41"/>
      <c r="E6" s="41"/>
      <c r="F6" s="41"/>
      <c r="G6" s="44"/>
      <c r="H6" s="44"/>
    </row>
    <row r="7" spans="1:10" ht="48" customHeight="1">
      <c r="A7" s="67" t="s">
        <v>41</v>
      </c>
      <c r="B7" s="67" t="s">
        <v>42</v>
      </c>
      <c r="C7" s="68" t="s">
        <v>48</v>
      </c>
      <c r="D7" s="69" t="s">
        <v>44</v>
      </c>
      <c r="E7" s="69" t="s">
        <v>45</v>
      </c>
      <c r="F7" s="69" t="s">
        <v>46</v>
      </c>
      <c r="G7" s="67" t="s">
        <v>56</v>
      </c>
      <c r="H7" s="67" t="s">
        <v>57</v>
      </c>
      <c r="I7" s="120"/>
      <c r="J7" s="120"/>
    </row>
    <row r="8" spans="1:10" ht="75" customHeight="1">
      <c r="A8" s="175">
        <v>1</v>
      </c>
      <c r="B8" s="145" t="s">
        <v>479</v>
      </c>
      <c r="C8" s="178">
        <v>1150</v>
      </c>
      <c r="D8" s="118" t="s">
        <v>55</v>
      </c>
      <c r="E8" s="119"/>
      <c r="F8" s="119"/>
      <c r="G8" s="74">
        <v>0</v>
      </c>
      <c r="H8" s="74">
        <f>ROUND(ROUND(C8,2)*ROUND(G8,2),2)</f>
        <v>0</v>
      </c>
      <c r="I8" s="120"/>
      <c r="J8" s="120"/>
    </row>
    <row r="9" spans="1:10" ht="176.25" customHeight="1">
      <c r="A9" s="175">
        <v>2</v>
      </c>
      <c r="B9" s="145" t="s">
        <v>480</v>
      </c>
      <c r="C9" s="178">
        <v>550</v>
      </c>
      <c r="D9" s="118" t="s">
        <v>55</v>
      </c>
      <c r="E9" s="119"/>
      <c r="F9" s="119"/>
      <c r="G9" s="74">
        <v>0</v>
      </c>
      <c r="H9" s="74">
        <f>ROUND(ROUND(C9,2)*ROUND(G9,2),2)</f>
        <v>0</v>
      </c>
      <c r="I9" s="120"/>
      <c r="J9" s="120"/>
    </row>
    <row r="10" spans="1:10" ht="169.5" customHeight="1">
      <c r="A10" s="175">
        <v>3</v>
      </c>
      <c r="B10" s="145" t="s">
        <v>481</v>
      </c>
      <c r="C10" s="178">
        <v>600</v>
      </c>
      <c r="D10" s="118" t="s">
        <v>55</v>
      </c>
      <c r="E10" s="70"/>
      <c r="F10" s="70"/>
      <c r="G10" s="74">
        <v>0</v>
      </c>
      <c r="H10" s="74">
        <f>ROUND(ROUND(C10,2)*ROUND(G10,2),2)</f>
        <v>0</v>
      </c>
      <c r="I10" s="120"/>
      <c r="J10" s="120"/>
    </row>
    <row r="11" spans="1:10" ht="36">
      <c r="A11" s="175">
        <v>4</v>
      </c>
      <c r="B11" s="145" t="s">
        <v>482</v>
      </c>
      <c r="C11" s="178">
        <v>100</v>
      </c>
      <c r="D11" s="176" t="s">
        <v>55</v>
      </c>
      <c r="E11" s="176"/>
      <c r="F11" s="176"/>
      <c r="G11" s="74">
        <v>0</v>
      </c>
      <c r="H11" s="74">
        <f aca="true" t="shared" si="0" ref="H11:H74">ROUND(ROUND(C11,2)*ROUND(G11,2),2)</f>
        <v>0</v>
      </c>
      <c r="I11" s="37"/>
      <c r="J11" s="37"/>
    </row>
    <row r="12" spans="1:10" ht="144">
      <c r="A12" s="175">
        <v>5</v>
      </c>
      <c r="B12" s="145" t="s">
        <v>483</v>
      </c>
      <c r="C12" s="178">
        <v>300</v>
      </c>
      <c r="D12" s="176" t="s">
        <v>55</v>
      </c>
      <c r="E12" s="176"/>
      <c r="F12" s="176"/>
      <c r="G12" s="74">
        <v>0</v>
      </c>
      <c r="H12" s="74">
        <f t="shared" si="0"/>
        <v>0</v>
      </c>
      <c r="I12" s="37"/>
      <c r="J12" s="37"/>
    </row>
    <row r="13" spans="1:8" ht="96">
      <c r="A13" s="175">
        <v>6</v>
      </c>
      <c r="B13" s="145" t="s">
        <v>484</v>
      </c>
      <c r="C13" s="178">
        <v>150</v>
      </c>
      <c r="D13" s="177" t="s">
        <v>55</v>
      </c>
      <c r="E13" s="177"/>
      <c r="F13" s="177"/>
      <c r="G13" s="74">
        <v>0</v>
      </c>
      <c r="H13" s="74">
        <f t="shared" si="0"/>
        <v>0</v>
      </c>
    </row>
    <row r="14" spans="1:8" ht="84">
      <c r="A14" s="175">
        <v>7</v>
      </c>
      <c r="B14" s="145" t="s">
        <v>485</v>
      </c>
      <c r="C14" s="178">
        <v>600</v>
      </c>
      <c r="D14" s="177" t="s">
        <v>55</v>
      </c>
      <c r="E14" s="177"/>
      <c r="F14" s="177"/>
      <c r="G14" s="74">
        <v>0</v>
      </c>
      <c r="H14" s="74">
        <f t="shared" si="0"/>
        <v>0</v>
      </c>
    </row>
    <row r="15" spans="1:8" ht="72">
      <c r="A15" s="175">
        <v>8</v>
      </c>
      <c r="B15" s="145" t="s">
        <v>486</v>
      </c>
      <c r="C15" s="178">
        <v>300</v>
      </c>
      <c r="D15" s="177" t="s">
        <v>55</v>
      </c>
      <c r="E15" s="177"/>
      <c r="F15" s="177"/>
      <c r="G15" s="74">
        <v>0</v>
      </c>
      <c r="H15" s="74">
        <f t="shared" si="0"/>
        <v>0</v>
      </c>
    </row>
    <row r="16" spans="1:8" ht="60">
      <c r="A16" s="175">
        <v>9</v>
      </c>
      <c r="B16" s="145" t="s">
        <v>487</v>
      </c>
      <c r="C16" s="178">
        <v>23000</v>
      </c>
      <c r="D16" s="177" t="s">
        <v>55</v>
      </c>
      <c r="E16" s="177"/>
      <c r="F16" s="177"/>
      <c r="G16" s="74">
        <v>0</v>
      </c>
      <c r="H16" s="74">
        <f t="shared" si="0"/>
        <v>0</v>
      </c>
    </row>
    <row r="17" spans="1:8" ht="48">
      <c r="A17" s="175">
        <v>10</v>
      </c>
      <c r="B17" s="145" t="s">
        <v>866</v>
      </c>
      <c r="C17" s="178">
        <v>50</v>
      </c>
      <c r="D17" s="177" t="s">
        <v>55</v>
      </c>
      <c r="E17" s="177"/>
      <c r="F17" s="177"/>
      <c r="G17" s="74">
        <v>0</v>
      </c>
      <c r="H17" s="74">
        <f t="shared" si="0"/>
        <v>0</v>
      </c>
    </row>
    <row r="18" spans="1:8" ht="24">
      <c r="A18" s="175">
        <v>11</v>
      </c>
      <c r="B18" s="145" t="s">
        <v>488</v>
      </c>
      <c r="C18" s="178">
        <v>60</v>
      </c>
      <c r="D18" s="177" t="s">
        <v>55</v>
      </c>
      <c r="E18" s="177"/>
      <c r="F18" s="177"/>
      <c r="G18" s="74">
        <v>0</v>
      </c>
      <c r="H18" s="74">
        <f t="shared" si="0"/>
        <v>0</v>
      </c>
    </row>
    <row r="19" spans="1:8" ht="12.75">
      <c r="A19" s="175">
        <v>12</v>
      </c>
      <c r="B19" s="145" t="s">
        <v>489</v>
      </c>
      <c r="C19" s="178">
        <v>15</v>
      </c>
      <c r="D19" s="177" t="s">
        <v>55</v>
      </c>
      <c r="E19" s="177"/>
      <c r="F19" s="177"/>
      <c r="G19" s="74">
        <v>0</v>
      </c>
      <c r="H19" s="74">
        <f t="shared" si="0"/>
        <v>0</v>
      </c>
    </row>
    <row r="20" spans="1:8" ht="24">
      <c r="A20" s="175">
        <v>13</v>
      </c>
      <c r="B20" s="145" t="s">
        <v>490</v>
      </c>
      <c r="C20" s="178">
        <v>100</v>
      </c>
      <c r="D20" s="177" t="s">
        <v>55</v>
      </c>
      <c r="E20" s="177"/>
      <c r="F20" s="177"/>
      <c r="G20" s="74">
        <v>0</v>
      </c>
      <c r="H20" s="74">
        <f t="shared" si="0"/>
        <v>0</v>
      </c>
    </row>
    <row r="21" spans="1:8" ht="24">
      <c r="A21" s="175">
        <v>14</v>
      </c>
      <c r="B21" s="145" t="s">
        <v>491</v>
      </c>
      <c r="C21" s="178">
        <v>100</v>
      </c>
      <c r="D21" s="177" t="s">
        <v>55</v>
      </c>
      <c r="E21" s="177"/>
      <c r="F21" s="177"/>
      <c r="G21" s="74">
        <v>0</v>
      </c>
      <c r="H21" s="74">
        <f t="shared" si="0"/>
        <v>0</v>
      </c>
    </row>
    <row r="22" spans="1:8" ht="12.75">
      <c r="A22" s="175">
        <v>15</v>
      </c>
      <c r="B22" s="145" t="s">
        <v>492</v>
      </c>
      <c r="C22" s="178">
        <v>5</v>
      </c>
      <c r="D22" s="177" t="s">
        <v>55</v>
      </c>
      <c r="E22" s="177"/>
      <c r="F22" s="177"/>
      <c r="G22" s="74">
        <v>0</v>
      </c>
      <c r="H22" s="74">
        <f t="shared" si="0"/>
        <v>0</v>
      </c>
    </row>
    <row r="23" spans="1:8" ht="24">
      <c r="A23" s="175">
        <v>16</v>
      </c>
      <c r="B23" s="145" t="s">
        <v>493</v>
      </c>
      <c r="C23" s="178">
        <v>50</v>
      </c>
      <c r="D23" s="177" t="s">
        <v>55</v>
      </c>
      <c r="E23" s="177"/>
      <c r="F23" s="177"/>
      <c r="G23" s="74">
        <v>0</v>
      </c>
      <c r="H23" s="74">
        <f t="shared" si="0"/>
        <v>0</v>
      </c>
    </row>
    <row r="24" spans="1:8" ht="24">
      <c r="A24" s="175">
        <v>17</v>
      </c>
      <c r="B24" s="145" t="s">
        <v>494</v>
      </c>
      <c r="C24" s="178">
        <v>100</v>
      </c>
      <c r="D24" s="177" t="s">
        <v>55</v>
      </c>
      <c r="E24" s="177"/>
      <c r="F24" s="177"/>
      <c r="G24" s="74">
        <v>0</v>
      </c>
      <c r="H24" s="74">
        <f t="shared" si="0"/>
        <v>0</v>
      </c>
    </row>
    <row r="25" spans="1:8" ht="12.75">
      <c r="A25" s="175">
        <v>18</v>
      </c>
      <c r="B25" s="145" t="s">
        <v>495</v>
      </c>
      <c r="C25" s="178">
        <v>1100</v>
      </c>
      <c r="D25" s="177" t="s">
        <v>55</v>
      </c>
      <c r="E25" s="177"/>
      <c r="F25" s="177"/>
      <c r="G25" s="74">
        <v>0</v>
      </c>
      <c r="H25" s="74">
        <f t="shared" si="0"/>
        <v>0</v>
      </c>
    </row>
    <row r="26" spans="1:8" ht="168">
      <c r="A26" s="175">
        <v>19</v>
      </c>
      <c r="B26" s="145" t="s">
        <v>496</v>
      </c>
      <c r="C26" s="178">
        <v>30</v>
      </c>
      <c r="D26" s="177" t="s">
        <v>55</v>
      </c>
      <c r="E26" s="177"/>
      <c r="F26" s="177"/>
      <c r="G26" s="74">
        <v>0</v>
      </c>
      <c r="H26" s="74">
        <f t="shared" si="0"/>
        <v>0</v>
      </c>
    </row>
    <row r="27" spans="1:8" ht="96">
      <c r="A27" s="175">
        <v>20</v>
      </c>
      <c r="B27" s="145" t="s">
        <v>497</v>
      </c>
      <c r="C27" s="178">
        <v>40</v>
      </c>
      <c r="D27" s="177" t="s">
        <v>55</v>
      </c>
      <c r="E27" s="177"/>
      <c r="F27" s="177"/>
      <c r="G27" s="74">
        <v>0</v>
      </c>
      <c r="H27" s="74">
        <f t="shared" si="0"/>
        <v>0</v>
      </c>
    </row>
    <row r="28" spans="1:8" ht="12.75">
      <c r="A28" s="175">
        <v>21</v>
      </c>
      <c r="B28" s="145" t="s">
        <v>498</v>
      </c>
      <c r="C28" s="178">
        <v>50</v>
      </c>
      <c r="D28" s="177" t="s">
        <v>55</v>
      </c>
      <c r="E28" s="177"/>
      <c r="F28" s="177"/>
      <c r="G28" s="74">
        <v>0</v>
      </c>
      <c r="H28" s="74">
        <f t="shared" si="0"/>
        <v>0</v>
      </c>
    </row>
    <row r="29" spans="1:8" ht="84">
      <c r="A29" s="175">
        <v>22</v>
      </c>
      <c r="B29" s="145" t="s">
        <v>499</v>
      </c>
      <c r="C29" s="178">
        <v>100</v>
      </c>
      <c r="D29" s="177" t="s">
        <v>55</v>
      </c>
      <c r="E29" s="177"/>
      <c r="F29" s="177"/>
      <c r="G29" s="74">
        <v>0</v>
      </c>
      <c r="H29" s="74">
        <f t="shared" si="0"/>
        <v>0</v>
      </c>
    </row>
    <row r="30" spans="1:8" ht="24">
      <c r="A30" s="175">
        <v>23</v>
      </c>
      <c r="B30" s="145" t="s">
        <v>500</v>
      </c>
      <c r="C30" s="178">
        <v>10</v>
      </c>
      <c r="D30" s="177" t="s">
        <v>55</v>
      </c>
      <c r="E30" s="177"/>
      <c r="F30" s="177"/>
      <c r="G30" s="74">
        <v>0</v>
      </c>
      <c r="H30" s="74">
        <f t="shared" si="0"/>
        <v>0</v>
      </c>
    </row>
    <row r="31" spans="1:8" ht="24">
      <c r="A31" s="175">
        <v>24</v>
      </c>
      <c r="B31" s="145" t="s">
        <v>501</v>
      </c>
      <c r="C31" s="178">
        <v>10</v>
      </c>
      <c r="D31" s="177" t="s">
        <v>55</v>
      </c>
      <c r="E31" s="177"/>
      <c r="F31" s="177"/>
      <c r="G31" s="74">
        <v>0</v>
      </c>
      <c r="H31" s="74">
        <f t="shared" si="0"/>
        <v>0</v>
      </c>
    </row>
    <row r="32" spans="1:8" ht="24">
      <c r="A32" s="175">
        <v>25</v>
      </c>
      <c r="B32" s="145" t="s">
        <v>502</v>
      </c>
      <c r="C32" s="178">
        <v>10</v>
      </c>
      <c r="D32" s="177" t="s">
        <v>55</v>
      </c>
      <c r="E32" s="177"/>
      <c r="F32" s="177"/>
      <c r="G32" s="74">
        <v>0</v>
      </c>
      <c r="H32" s="74">
        <f t="shared" si="0"/>
        <v>0</v>
      </c>
    </row>
    <row r="33" spans="1:8" ht="48">
      <c r="A33" s="175">
        <v>26</v>
      </c>
      <c r="B33" s="145" t="s">
        <v>503</v>
      </c>
      <c r="C33" s="178">
        <v>20000</v>
      </c>
      <c r="D33" s="177" t="s">
        <v>55</v>
      </c>
      <c r="E33" s="177"/>
      <c r="F33" s="177"/>
      <c r="G33" s="74">
        <v>0</v>
      </c>
      <c r="H33" s="74">
        <f t="shared" si="0"/>
        <v>0</v>
      </c>
    </row>
    <row r="34" spans="1:8" ht="75" customHeight="1">
      <c r="A34" s="175">
        <v>27</v>
      </c>
      <c r="B34" s="145" t="s">
        <v>504</v>
      </c>
      <c r="C34" s="178">
        <v>20</v>
      </c>
      <c r="D34" s="177" t="s">
        <v>97</v>
      </c>
      <c r="E34" s="177"/>
      <c r="F34" s="177"/>
      <c r="G34" s="74">
        <v>0</v>
      </c>
      <c r="H34" s="74">
        <f t="shared" si="0"/>
        <v>0</v>
      </c>
    </row>
    <row r="35" spans="1:8" ht="120">
      <c r="A35" s="175">
        <v>28</v>
      </c>
      <c r="B35" s="145" t="s">
        <v>505</v>
      </c>
      <c r="C35" s="178">
        <v>20</v>
      </c>
      <c r="D35" s="177" t="s">
        <v>55</v>
      </c>
      <c r="E35" s="177"/>
      <c r="F35" s="177"/>
      <c r="G35" s="74">
        <v>0</v>
      </c>
      <c r="H35" s="74">
        <f t="shared" si="0"/>
        <v>0</v>
      </c>
    </row>
    <row r="36" spans="1:8" ht="12.75">
      <c r="A36" s="175">
        <v>29</v>
      </c>
      <c r="B36" s="145" t="s">
        <v>506</v>
      </c>
      <c r="C36" s="178">
        <v>150</v>
      </c>
      <c r="D36" s="177" t="s">
        <v>55</v>
      </c>
      <c r="E36" s="177"/>
      <c r="F36" s="177"/>
      <c r="G36" s="74">
        <v>0</v>
      </c>
      <c r="H36" s="74">
        <f t="shared" si="0"/>
        <v>0</v>
      </c>
    </row>
    <row r="37" spans="1:8" ht="72">
      <c r="A37" s="175">
        <v>30</v>
      </c>
      <c r="B37" s="145" t="s">
        <v>507</v>
      </c>
      <c r="C37" s="178">
        <v>40</v>
      </c>
      <c r="D37" s="177" t="s">
        <v>55</v>
      </c>
      <c r="E37" s="177"/>
      <c r="F37" s="177"/>
      <c r="G37" s="74">
        <v>0</v>
      </c>
      <c r="H37" s="74">
        <f t="shared" si="0"/>
        <v>0</v>
      </c>
    </row>
    <row r="38" spans="1:8" ht="24">
      <c r="A38" s="175">
        <v>31</v>
      </c>
      <c r="B38" s="145" t="s">
        <v>508</v>
      </c>
      <c r="C38" s="178">
        <v>5</v>
      </c>
      <c r="D38" s="177" t="s">
        <v>55</v>
      </c>
      <c r="E38" s="177"/>
      <c r="F38" s="177"/>
      <c r="G38" s="74">
        <v>0</v>
      </c>
      <c r="H38" s="74">
        <f t="shared" si="0"/>
        <v>0</v>
      </c>
    </row>
    <row r="39" spans="1:8" ht="24">
      <c r="A39" s="175">
        <v>32</v>
      </c>
      <c r="B39" s="145" t="s">
        <v>509</v>
      </c>
      <c r="C39" s="178">
        <v>5</v>
      </c>
      <c r="D39" s="177" t="s">
        <v>55</v>
      </c>
      <c r="E39" s="177"/>
      <c r="F39" s="177"/>
      <c r="G39" s="74">
        <v>0</v>
      </c>
      <c r="H39" s="74">
        <f t="shared" si="0"/>
        <v>0</v>
      </c>
    </row>
    <row r="40" spans="1:8" ht="72">
      <c r="A40" s="175">
        <v>33</v>
      </c>
      <c r="B40" s="145" t="s">
        <v>510</v>
      </c>
      <c r="C40" s="178">
        <v>30</v>
      </c>
      <c r="D40" s="177" t="s">
        <v>55</v>
      </c>
      <c r="E40" s="177"/>
      <c r="F40" s="177"/>
      <c r="G40" s="74">
        <v>0</v>
      </c>
      <c r="H40" s="74">
        <f t="shared" si="0"/>
        <v>0</v>
      </c>
    </row>
    <row r="41" spans="1:8" ht="12.75">
      <c r="A41" s="175">
        <v>35</v>
      </c>
      <c r="B41" s="145" t="s">
        <v>511</v>
      </c>
      <c r="C41" s="178">
        <v>4000</v>
      </c>
      <c r="D41" s="177" t="s">
        <v>55</v>
      </c>
      <c r="E41" s="177"/>
      <c r="F41" s="177"/>
      <c r="G41" s="74">
        <v>0</v>
      </c>
      <c r="H41" s="74">
        <f t="shared" si="0"/>
        <v>0</v>
      </c>
    </row>
    <row r="42" spans="1:8" ht="12.75">
      <c r="A42" s="175">
        <v>36</v>
      </c>
      <c r="B42" s="145" t="s">
        <v>512</v>
      </c>
      <c r="C42" s="178">
        <v>30</v>
      </c>
      <c r="D42" s="177" t="s">
        <v>55</v>
      </c>
      <c r="E42" s="177"/>
      <c r="F42" s="177"/>
      <c r="G42" s="74">
        <v>0</v>
      </c>
      <c r="H42" s="74">
        <f t="shared" si="0"/>
        <v>0</v>
      </c>
    </row>
    <row r="43" spans="1:8" ht="48">
      <c r="A43" s="175">
        <v>37</v>
      </c>
      <c r="B43" s="145" t="s">
        <v>513</v>
      </c>
      <c r="C43" s="178">
        <v>2</v>
      </c>
      <c r="D43" s="177" t="s">
        <v>55</v>
      </c>
      <c r="E43" s="177"/>
      <c r="F43" s="177"/>
      <c r="G43" s="74">
        <v>0</v>
      </c>
      <c r="H43" s="74">
        <f t="shared" si="0"/>
        <v>0</v>
      </c>
    </row>
    <row r="44" spans="1:8" ht="84">
      <c r="A44" s="175">
        <v>38</v>
      </c>
      <c r="B44" s="145" t="s">
        <v>514</v>
      </c>
      <c r="C44" s="178">
        <v>10</v>
      </c>
      <c r="D44" s="177" t="s">
        <v>55</v>
      </c>
      <c r="E44" s="177"/>
      <c r="F44" s="177"/>
      <c r="G44" s="74">
        <v>0</v>
      </c>
      <c r="H44" s="74">
        <f t="shared" si="0"/>
        <v>0</v>
      </c>
    </row>
    <row r="45" spans="1:8" ht="12.75">
      <c r="A45" s="175">
        <v>39</v>
      </c>
      <c r="B45" s="145" t="s">
        <v>515</v>
      </c>
      <c r="C45" s="178">
        <v>20</v>
      </c>
      <c r="D45" s="177" t="s">
        <v>55</v>
      </c>
      <c r="E45" s="177"/>
      <c r="F45" s="177"/>
      <c r="G45" s="74">
        <v>0</v>
      </c>
      <c r="H45" s="74">
        <f t="shared" si="0"/>
        <v>0</v>
      </c>
    </row>
    <row r="46" spans="1:8" ht="12.75">
      <c r="A46" s="175">
        <v>40</v>
      </c>
      <c r="B46" s="145" t="s">
        <v>516</v>
      </c>
      <c r="C46" s="178">
        <v>20</v>
      </c>
      <c r="D46" s="177" t="s">
        <v>55</v>
      </c>
      <c r="E46" s="177"/>
      <c r="F46" s="177"/>
      <c r="G46" s="74">
        <v>0</v>
      </c>
      <c r="H46" s="74">
        <f t="shared" si="0"/>
        <v>0</v>
      </c>
    </row>
    <row r="47" spans="1:8" ht="24">
      <c r="A47" s="175">
        <v>41</v>
      </c>
      <c r="B47" s="145" t="s">
        <v>517</v>
      </c>
      <c r="C47" s="178">
        <v>5</v>
      </c>
      <c r="D47" s="177" t="s">
        <v>55</v>
      </c>
      <c r="E47" s="177"/>
      <c r="F47" s="177"/>
      <c r="G47" s="74">
        <v>0</v>
      </c>
      <c r="H47" s="74">
        <f t="shared" si="0"/>
        <v>0</v>
      </c>
    </row>
    <row r="48" spans="1:8" ht="12.75">
      <c r="A48" s="175">
        <v>42</v>
      </c>
      <c r="B48" s="145" t="s">
        <v>518</v>
      </c>
      <c r="C48" s="178">
        <v>100</v>
      </c>
      <c r="D48" s="177" t="s">
        <v>55</v>
      </c>
      <c r="E48" s="177"/>
      <c r="F48" s="177"/>
      <c r="G48" s="74">
        <v>0</v>
      </c>
      <c r="H48" s="74">
        <f t="shared" si="0"/>
        <v>0</v>
      </c>
    </row>
    <row r="49" spans="1:8" ht="24">
      <c r="A49" s="175">
        <v>43</v>
      </c>
      <c r="B49" s="145" t="s">
        <v>519</v>
      </c>
      <c r="C49" s="178">
        <v>3000</v>
      </c>
      <c r="D49" s="177" t="s">
        <v>55</v>
      </c>
      <c r="E49" s="177"/>
      <c r="F49" s="177"/>
      <c r="G49" s="74">
        <v>0</v>
      </c>
      <c r="H49" s="74">
        <f t="shared" si="0"/>
        <v>0</v>
      </c>
    </row>
    <row r="50" spans="1:8" ht="36">
      <c r="A50" s="175">
        <v>44</v>
      </c>
      <c r="B50" s="145" t="s">
        <v>520</v>
      </c>
      <c r="C50" s="178">
        <v>5</v>
      </c>
      <c r="D50" s="177" t="s">
        <v>55</v>
      </c>
      <c r="E50" s="177"/>
      <c r="F50" s="177"/>
      <c r="G50" s="74">
        <v>0</v>
      </c>
      <c r="H50" s="74">
        <f t="shared" si="0"/>
        <v>0</v>
      </c>
    </row>
    <row r="51" spans="1:8" ht="48">
      <c r="A51" s="175">
        <v>45</v>
      </c>
      <c r="B51" s="145" t="s">
        <v>521</v>
      </c>
      <c r="C51" s="178">
        <v>500</v>
      </c>
      <c r="D51" s="177" t="s">
        <v>55</v>
      </c>
      <c r="E51" s="177"/>
      <c r="F51" s="177"/>
      <c r="G51" s="74">
        <v>0</v>
      </c>
      <c r="H51" s="74">
        <f t="shared" si="0"/>
        <v>0</v>
      </c>
    </row>
    <row r="52" spans="1:8" ht="132">
      <c r="A52" s="175">
        <v>46</v>
      </c>
      <c r="B52" s="145" t="s">
        <v>522</v>
      </c>
      <c r="C52" s="178">
        <v>20</v>
      </c>
      <c r="D52" s="177" t="s">
        <v>55</v>
      </c>
      <c r="E52" s="177"/>
      <c r="F52" s="177"/>
      <c r="G52" s="74">
        <v>0</v>
      </c>
      <c r="H52" s="74">
        <f t="shared" si="0"/>
        <v>0</v>
      </c>
    </row>
    <row r="53" spans="1:8" ht="24">
      <c r="A53" s="175">
        <v>47</v>
      </c>
      <c r="B53" s="145" t="s">
        <v>523</v>
      </c>
      <c r="C53" s="178">
        <v>300</v>
      </c>
      <c r="D53" s="177" t="s">
        <v>55</v>
      </c>
      <c r="E53" s="177"/>
      <c r="F53" s="177"/>
      <c r="G53" s="74">
        <v>0</v>
      </c>
      <c r="H53" s="74">
        <f t="shared" si="0"/>
        <v>0</v>
      </c>
    </row>
    <row r="54" spans="1:8" ht="36">
      <c r="A54" s="175">
        <v>48</v>
      </c>
      <c r="B54" s="145" t="s">
        <v>524</v>
      </c>
      <c r="C54" s="178">
        <v>5</v>
      </c>
      <c r="D54" s="177" t="s">
        <v>55</v>
      </c>
      <c r="E54" s="177"/>
      <c r="F54" s="177"/>
      <c r="G54" s="74">
        <v>0</v>
      </c>
      <c r="H54" s="74">
        <f t="shared" si="0"/>
        <v>0</v>
      </c>
    </row>
    <row r="55" spans="1:8" ht="48">
      <c r="A55" s="175">
        <v>49</v>
      </c>
      <c r="B55" s="145" t="s">
        <v>525</v>
      </c>
      <c r="C55" s="178">
        <v>5</v>
      </c>
      <c r="D55" s="177" t="s">
        <v>55</v>
      </c>
      <c r="E55" s="177"/>
      <c r="F55" s="177"/>
      <c r="G55" s="74">
        <v>0</v>
      </c>
      <c r="H55" s="74">
        <f t="shared" si="0"/>
        <v>0</v>
      </c>
    </row>
    <row r="56" spans="1:8" ht="84">
      <c r="A56" s="175">
        <v>50</v>
      </c>
      <c r="B56" s="145" t="s">
        <v>526</v>
      </c>
      <c r="C56" s="178">
        <v>500</v>
      </c>
      <c r="D56" s="177" t="s">
        <v>55</v>
      </c>
      <c r="E56" s="177"/>
      <c r="F56" s="177"/>
      <c r="G56" s="74">
        <v>0</v>
      </c>
      <c r="H56" s="74">
        <f t="shared" si="0"/>
        <v>0</v>
      </c>
    </row>
    <row r="57" spans="1:8" ht="60">
      <c r="A57" s="175">
        <v>51</v>
      </c>
      <c r="B57" s="145" t="s">
        <v>527</v>
      </c>
      <c r="C57" s="178">
        <v>500</v>
      </c>
      <c r="D57" s="177" t="s">
        <v>55</v>
      </c>
      <c r="E57" s="177"/>
      <c r="F57" s="177"/>
      <c r="G57" s="74">
        <v>0</v>
      </c>
      <c r="H57" s="74">
        <f t="shared" si="0"/>
        <v>0</v>
      </c>
    </row>
    <row r="58" spans="1:8" ht="12.75">
      <c r="A58" s="175">
        <v>52</v>
      </c>
      <c r="B58" s="145" t="s">
        <v>528</v>
      </c>
      <c r="C58" s="178">
        <v>20</v>
      </c>
      <c r="D58" s="177" t="s">
        <v>55</v>
      </c>
      <c r="E58" s="177"/>
      <c r="F58" s="177"/>
      <c r="G58" s="74">
        <v>0</v>
      </c>
      <c r="H58" s="74">
        <f t="shared" si="0"/>
        <v>0</v>
      </c>
    </row>
    <row r="59" spans="1:8" ht="12.75">
      <c r="A59" s="175">
        <v>53</v>
      </c>
      <c r="B59" s="145" t="s">
        <v>529</v>
      </c>
      <c r="C59" s="178">
        <v>300</v>
      </c>
      <c r="D59" s="177" t="s">
        <v>55</v>
      </c>
      <c r="E59" s="177"/>
      <c r="F59" s="177"/>
      <c r="G59" s="74">
        <v>0</v>
      </c>
      <c r="H59" s="74">
        <f t="shared" si="0"/>
        <v>0</v>
      </c>
    </row>
    <row r="60" spans="1:8" ht="24">
      <c r="A60" s="175">
        <v>54</v>
      </c>
      <c r="B60" s="145" t="s">
        <v>530</v>
      </c>
      <c r="C60" s="178">
        <v>2000</v>
      </c>
      <c r="D60" s="177" t="s">
        <v>55</v>
      </c>
      <c r="E60" s="177"/>
      <c r="F60" s="177"/>
      <c r="G60" s="74">
        <v>0</v>
      </c>
      <c r="H60" s="74">
        <f t="shared" si="0"/>
        <v>0</v>
      </c>
    </row>
    <row r="61" spans="1:8" ht="48">
      <c r="A61" s="175">
        <v>55</v>
      </c>
      <c r="B61" s="145" t="s">
        <v>531</v>
      </c>
      <c r="C61" s="178">
        <v>6000</v>
      </c>
      <c r="D61" s="177" t="s">
        <v>55</v>
      </c>
      <c r="E61" s="177"/>
      <c r="F61" s="177"/>
      <c r="G61" s="74">
        <v>0</v>
      </c>
      <c r="H61" s="74">
        <f t="shared" si="0"/>
        <v>0</v>
      </c>
    </row>
    <row r="62" spans="1:8" ht="48">
      <c r="A62" s="175">
        <v>56</v>
      </c>
      <c r="B62" s="145" t="s">
        <v>532</v>
      </c>
      <c r="C62" s="178">
        <v>30</v>
      </c>
      <c r="D62" s="177" t="s">
        <v>55</v>
      </c>
      <c r="E62" s="177"/>
      <c r="F62" s="177"/>
      <c r="G62" s="74">
        <v>0</v>
      </c>
      <c r="H62" s="74">
        <f t="shared" si="0"/>
        <v>0</v>
      </c>
    </row>
    <row r="63" spans="1:8" ht="12.75">
      <c r="A63" s="175">
        <v>57</v>
      </c>
      <c r="B63" s="145" t="s">
        <v>533</v>
      </c>
      <c r="C63" s="178">
        <v>30</v>
      </c>
      <c r="D63" s="177" t="s">
        <v>55</v>
      </c>
      <c r="E63" s="177"/>
      <c r="F63" s="177"/>
      <c r="G63" s="74">
        <v>0</v>
      </c>
      <c r="H63" s="74">
        <f t="shared" si="0"/>
        <v>0</v>
      </c>
    </row>
    <row r="64" spans="1:8" ht="12.75">
      <c r="A64" s="175">
        <v>58</v>
      </c>
      <c r="B64" s="146" t="s">
        <v>534</v>
      </c>
      <c r="C64" s="179">
        <v>3</v>
      </c>
      <c r="D64" s="177" t="s">
        <v>55</v>
      </c>
      <c r="E64" s="177"/>
      <c r="F64" s="177"/>
      <c r="G64" s="74">
        <v>0</v>
      </c>
      <c r="H64" s="74">
        <f t="shared" si="0"/>
        <v>0</v>
      </c>
    </row>
    <row r="65" spans="1:8" ht="12.75">
      <c r="A65" s="175">
        <v>59</v>
      </c>
      <c r="B65" s="145" t="s">
        <v>535</v>
      </c>
      <c r="C65" s="178">
        <v>55</v>
      </c>
      <c r="D65" s="177" t="s">
        <v>55</v>
      </c>
      <c r="E65" s="177"/>
      <c r="F65" s="177"/>
      <c r="G65" s="74">
        <v>0</v>
      </c>
      <c r="H65" s="74">
        <f t="shared" si="0"/>
        <v>0</v>
      </c>
    </row>
    <row r="66" spans="1:8" ht="24">
      <c r="A66" s="175">
        <v>60</v>
      </c>
      <c r="B66" s="145" t="s">
        <v>536</v>
      </c>
      <c r="C66" s="178">
        <v>10</v>
      </c>
      <c r="D66" s="177" t="s">
        <v>55</v>
      </c>
      <c r="E66" s="177"/>
      <c r="F66" s="177"/>
      <c r="G66" s="74">
        <v>0</v>
      </c>
      <c r="H66" s="74">
        <f t="shared" si="0"/>
        <v>0</v>
      </c>
    </row>
    <row r="67" spans="1:8" ht="12.75">
      <c r="A67" s="175">
        <v>61</v>
      </c>
      <c r="B67" s="145" t="s">
        <v>537</v>
      </c>
      <c r="C67" s="178">
        <v>800</v>
      </c>
      <c r="D67" s="177" t="s">
        <v>55</v>
      </c>
      <c r="E67" s="177"/>
      <c r="F67" s="177"/>
      <c r="G67" s="74">
        <v>0</v>
      </c>
      <c r="H67" s="74">
        <f t="shared" si="0"/>
        <v>0</v>
      </c>
    </row>
    <row r="68" spans="1:8" ht="24">
      <c r="A68" s="175">
        <v>62</v>
      </c>
      <c r="B68" s="145" t="s">
        <v>538</v>
      </c>
      <c r="C68" s="178">
        <v>30</v>
      </c>
      <c r="D68" s="177" t="s">
        <v>55</v>
      </c>
      <c r="E68" s="177"/>
      <c r="F68" s="177"/>
      <c r="G68" s="74">
        <v>0</v>
      </c>
      <c r="H68" s="74">
        <f t="shared" si="0"/>
        <v>0</v>
      </c>
    </row>
    <row r="69" spans="1:8" ht="12.75">
      <c r="A69" s="175">
        <v>63</v>
      </c>
      <c r="B69" s="145" t="s">
        <v>539</v>
      </c>
      <c r="C69" s="178">
        <v>20</v>
      </c>
      <c r="D69" s="177" t="s">
        <v>55</v>
      </c>
      <c r="E69" s="177"/>
      <c r="F69" s="177"/>
      <c r="G69" s="74">
        <v>0</v>
      </c>
      <c r="H69" s="74">
        <f t="shared" si="0"/>
        <v>0</v>
      </c>
    </row>
    <row r="70" spans="1:8" ht="120">
      <c r="A70" s="175">
        <v>64</v>
      </c>
      <c r="B70" s="145" t="s">
        <v>540</v>
      </c>
      <c r="C70" s="178">
        <v>30</v>
      </c>
      <c r="D70" s="177" t="s">
        <v>55</v>
      </c>
      <c r="E70" s="177"/>
      <c r="F70" s="177"/>
      <c r="G70" s="74">
        <v>0</v>
      </c>
      <c r="H70" s="74">
        <f t="shared" si="0"/>
        <v>0</v>
      </c>
    </row>
    <row r="71" spans="1:8" ht="60">
      <c r="A71" s="175">
        <v>65</v>
      </c>
      <c r="B71" s="145" t="s">
        <v>541</v>
      </c>
      <c r="C71" s="178">
        <v>200</v>
      </c>
      <c r="D71" s="177" t="s">
        <v>55</v>
      </c>
      <c r="E71" s="177"/>
      <c r="F71" s="177"/>
      <c r="G71" s="74">
        <v>0</v>
      </c>
      <c r="H71" s="74">
        <f t="shared" si="0"/>
        <v>0</v>
      </c>
    </row>
    <row r="72" spans="1:8" ht="36">
      <c r="A72" s="175">
        <v>66</v>
      </c>
      <c r="B72" s="145" t="s">
        <v>542</v>
      </c>
      <c r="C72" s="178">
        <v>200</v>
      </c>
      <c r="D72" s="177" t="s">
        <v>55</v>
      </c>
      <c r="E72" s="177"/>
      <c r="F72" s="177"/>
      <c r="G72" s="74">
        <v>0</v>
      </c>
      <c r="H72" s="74">
        <f t="shared" si="0"/>
        <v>0</v>
      </c>
    </row>
    <row r="73" spans="1:8" ht="24">
      <c r="A73" s="175">
        <v>67</v>
      </c>
      <c r="B73" s="145" t="s">
        <v>543</v>
      </c>
      <c r="C73" s="178">
        <v>5</v>
      </c>
      <c r="D73" s="177" t="s">
        <v>55</v>
      </c>
      <c r="E73" s="177"/>
      <c r="F73" s="177"/>
      <c r="G73" s="74">
        <v>0</v>
      </c>
      <c r="H73" s="74">
        <f t="shared" si="0"/>
        <v>0</v>
      </c>
    </row>
    <row r="74" spans="1:8" ht="24">
      <c r="A74" s="175">
        <v>68</v>
      </c>
      <c r="B74" s="145" t="s">
        <v>544</v>
      </c>
      <c r="C74" s="178">
        <v>5</v>
      </c>
      <c r="D74" s="177" t="s">
        <v>55</v>
      </c>
      <c r="E74" s="177"/>
      <c r="F74" s="177"/>
      <c r="G74" s="74">
        <v>0</v>
      </c>
      <c r="H74" s="74">
        <f t="shared" si="0"/>
        <v>0</v>
      </c>
    </row>
    <row r="75" spans="1:8" ht="24">
      <c r="A75" s="175">
        <v>69</v>
      </c>
      <c r="B75" s="145" t="s">
        <v>545</v>
      </c>
      <c r="C75" s="178">
        <v>3</v>
      </c>
      <c r="D75" s="177" t="s">
        <v>55</v>
      </c>
      <c r="E75" s="177"/>
      <c r="F75" s="177"/>
      <c r="G75" s="74">
        <v>0</v>
      </c>
      <c r="H75" s="74">
        <f aca="true" t="shared" si="1" ref="H75:H138">ROUND(ROUND(C75,2)*ROUND(G75,2),2)</f>
        <v>0</v>
      </c>
    </row>
    <row r="76" spans="1:8" ht="12.75">
      <c r="A76" s="175">
        <v>70</v>
      </c>
      <c r="B76" s="145" t="s">
        <v>546</v>
      </c>
      <c r="C76" s="178">
        <v>20</v>
      </c>
      <c r="D76" s="177" t="s">
        <v>55</v>
      </c>
      <c r="E76" s="177"/>
      <c r="F76" s="177"/>
      <c r="G76" s="74">
        <v>0</v>
      </c>
      <c r="H76" s="74">
        <f t="shared" si="1"/>
        <v>0</v>
      </c>
    </row>
    <row r="77" spans="1:8" ht="24">
      <c r="A77" s="175">
        <v>71</v>
      </c>
      <c r="B77" s="146" t="s">
        <v>547</v>
      </c>
      <c r="C77" s="178">
        <v>2</v>
      </c>
      <c r="D77" s="177" t="s">
        <v>868</v>
      </c>
      <c r="E77" s="177"/>
      <c r="F77" s="177"/>
      <c r="G77" s="74">
        <v>0</v>
      </c>
      <c r="H77" s="74">
        <f t="shared" si="1"/>
        <v>0</v>
      </c>
    </row>
    <row r="78" spans="1:8" ht="12.75">
      <c r="A78" s="175">
        <v>72</v>
      </c>
      <c r="B78" s="145" t="s">
        <v>548</v>
      </c>
      <c r="C78" s="178">
        <v>2</v>
      </c>
      <c r="D78" s="177" t="s">
        <v>55</v>
      </c>
      <c r="E78" s="177"/>
      <c r="F78" s="177"/>
      <c r="G78" s="74">
        <v>0</v>
      </c>
      <c r="H78" s="74">
        <f t="shared" si="1"/>
        <v>0</v>
      </c>
    </row>
    <row r="79" spans="1:8" ht="12.75">
      <c r="A79" s="175">
        <v>73</v>
      </c>
      <c r="B79" s="146" t="s">
        <v>549</v>
      </c>
      <c r="C79" s="179">
        <v>2</v>
      </c>
      <c r="D79" s="177" t="s">
        <v>55</v>
      </c>
      <c r="E79" s="177"/>
      <c r="F79" s="177"/>
      <c r="G79" s="74">
        <v>0</v>
      </c>
      <c r="H79" s="74">
        <f t="shared" si="1"/>
        <v>0</v>
      </c>
    </row>
    <row r="80" spans="1:8" ht="108">
      <c r="A80" s="175">
        <v>74</v>
      </c>
      <c r="B80" s="145" t="s">
        <v>550</v>
      </c>
      <c r="C80" s="178">
        <v>30</v>
      </c>
      <c r="D80" s="177" t="s">
        <v>55</v>
      </c>
      <c r="E80" s="177"/>
      <c r="F80" s="177"/>
      <c r="G80" s="74">
        <v>0</v>
      </c>
      <c r="H80" s="74">
        <f t="shared" si="1"/>
        <v>0</v>
      </c>
    </row>
    <row r="81" spans="1:8" ht="24">
      <c r="A81" s="175">
        <v>75</v>
      </c>
      <c r="B81" s="145" t="s">
        <v>551</v>
      </c>
      <c r="C81" s="178">
        <v>3</v>
      </c>
      <c r="D81" s="177" t="s">
        <v>55</v>
      </c>
      <c r="E81" s="177"/>
      <c r="F81" s="177"/>
      <c r="G81" s="74">
        <v>0</v>
      </c>
      <c r="H81" s="74">
        <f t="shared" si="1"/>
        <v>0</v>
      </c>
    </row>
    <row r="82" spans="1:8" ht="96">
      <c r="A82" s="175">
        <v>76</v>
      </c>
      <c r="B82" s="145" t="s">
        <v>552</v>
      </c>
      <c r="C82" s="178">
        <v>20</v>
      </c>
      <c r="D82" s="177" t="s">
        <v>55</v>
      </c>
      <c r="E82" s="177"/>
      <c r="F82" s="177"/>
      <c r="G82" s="74">
        <v>0</v>
      </c>
      <c r="H82" s="74">
        <f t="shared" si="1"/>
        <v>0</v>
      </c>
    </row>
    <row r="83" spans="1:8" ht="108">
      <c r="A83" s="175">
        <v>77</v>
      </c>
      <c r="B83" s="145" t="s">
        <v>553</v>
      </c>
      <c r="C83" s="178">
        <v>30</v>
      </c>
      <c r="D83" s="177" t="s">
        <v>55</v>
      </c>
      <c r="E83" s="177"/>
      <c r="F83" s="177"/>
      <c r="G83" s="74">
        <v>0</v>
      </c>
      <c r="H83" s="74">
        <f t="shared" si="1"/>
        <v>0</v>
      </c>
    </row>
    <row r="84" spans="1:8" ht="96">
      <c r="A84" s="175">
        <v>78</v>
      </c>
      <c r="B84" s="145" t="s">
        <v>554</v>
      </c>
      <c r="C84" s="178">
        <v>30</v>
      </c>
      <c r="D84" s="177" t="s">
        <v>55</v>
      </c>
      <c r="E84" s="177"/>
      <c r="F84" s="177"/>
      <c r="G84" s="74">
        <v>0</v>
      </c>
      <c r="H84" s="74">
        <f t="shared" si="1"/>
        <v>0</v>
      </c>
    </row>
    <row r="85" spans="1:8" ht="96">
      <c r="A85" s="175">
        <v>79</v>
      </c>
      <c r="B85" s="145" t="s">
        <v>555</v>
      </c>
      <c r="C85" s="178">
        <v>30</v>
      </c>
      <c r="D85" s="177" t="s">
        <v>55</v>
      </c>
      <c r="E85" s="177"/>
      <c r="F85" s="177"/>
      <c r="G85" s="74">
        <v>0</v>
      </c>
      <c r="H85" s="74">
        <f t="shared" si="1"/>
        <v>0</v>
      </c>
    </row>
    <row r="86" spans="1:8" ht="12.75">
      <c r="A86" s="175">
        <v>80</v>
      </c>
      <c r="B86" s="145" t="s">
        <v>556</v>
      </c>
      <c r="C86" s="178">
        <v>60</v>
      </c>
      <c r="D86" s="177" t="s">
        <v>55</v>
      </c>
      <c r="E86" s="177"/>
      <c r="F86" s="177"/>
      <c r="G86" s="74">
        <v>0</v>
      </c>
      <c r="H86" s="74">
        <f t="shared" si="1"/>
        <v>0</v>
      </c>
    </row>
    <row r="87" spans="1:8" ht="12.75">
      <c r="A87" s="175">
        <v>81</v>
      </c>
      <c r="B87" s="145" t="s">
        <v>557</v>
      </c>
      <c r="C87" s="178">
        <v>1000</v>
      </c>
      <c r="D87" s="177" t="s">
        <v>55</v>
      </c>
      <c r="E87" s="177"/>
      <c r="F87" s="177"/>
      <c r="G87" s="74">
        <v>0</v>
      </c>
      <c r="H87" s="74">
        <f t="shared" si="1"/>
        <v>0</v>
      </c>
    </row>
    <row r="88" spans="1:8" ht="84">
      <c r="A88" s="175">
        <v>82</v>
      </c>
      <c r="B88" s="145" t="s">
        <v>558</v>
      </c>
      <c r="C88" s="178">
        <v>20</v>
      </c>
      <c r="D88" s="177" t="s">
        <v>55</v>
      </c>
      <c r="E88" s="177"/>
      <c r="F88" s="177"/>
      <c r="G88" s="74">
        <v>0</v>
      </c>
      <c r="H88" s="74">
        <f t="shared" si="1"/>
        <v>0</v>
      </c>
    </row>
    <row r="89" spans="1:8" ht="12.75">
      <c r="A89" s="175">
        <v>83</v>
      </c>
      <c r="B89" s="145" t="s">
        <v>559</v>
      </c>
      <c r="C89" s="178">
        <v>20</v>
      </c>
      <c r="D89" s="177" t="s">
        <v>55</v>
      </c>
      <c r="E89" s="177"/>
      <c r="F89" s="177"/>
      <c r="G89" s="74">
        <v>0</v>
      </c>
      <c r="H89" s="74">
        <f t="shared" si="1"/>
        <v>0</v>
      </c>
    </row>
    <row r="90" spans="1:8" ht="84">
      <c r="A90" s="175">
        <v>84</v>
      </c>
      <c r="B90" s="145" t="s">
        <v>560</v>
      </c>
      <c r="C90" s="178">
        <v>30</v>
      </c>
      <c r="D90" s="177" t="s">
        <v>55</v>
      </c>
      <c r="E90" s="177"/>
      <c r="F90" s="177"/>
      <c r="G90" s="74">
        <v>0</v>
      </c>
      <c r="H90" s="74">
        <f t="shared" si="1"/>
        <v>0</v>
      </c>
    </row>
    <row r="91" spans="1:8" ht="12.75">
      <c r="A91" s="175">
        <v>85</v>
      </c>
      <c r="B91" s="145" t="s">
        <v>561</v>
      </c>
      <c r="C91" s="178">
        <v>40</v>
      </c>
      <c r="D91" s="177" t="s">
        <v>55</v>
      </c>
      <c r="E91" s="177"/>
      <c r="F91" s="177"/>
      <c r="G91" s="74">
        <v>0</v>
      </c>
      <c r="H91" s="74">
        <f t="shared" si="1"/>
        <v>0</v>
      </c>
    </row>
    <row r="92" spans="1:8" ht="24">
      <c r="A92" s="175">
        <v>86</v>
      </c>
      <c r="B92" s="145" t="s">
        <v>562</v>
      </c>
      <c r="C92" s="178">
        <v>12</v>
      </c>
      <c r="D92" s="177" t="s">
        <v>55</v>
      </c>
      <c r="E92" s="177"/>
      <c r="F92" s="177"/>
      <c r="G92" s="74">
        <v>0</v>
      </c>
      <c r="H92" s="74">
        <f t="shared" si="1"/>
        <v>0</v>
      </c>
    </row>
    <row r="93" spans="1:8" ht="72">
      <c r="A93" s="175">
        <v>87</v>
      </c>
      <c r="B93" s="145" t="s">
        <v>563</v>
      </c>
      <c r="C93" s="178">
        <v>20</v>
      </c>
      <c r="D93" s="177" t="s">
        <v>55</v>
      </c>
      <c r="E93" s="177"/>
      <c r="F93" s="177"/>
      <c r="G93" s="74">
        <v>0</v>
      </c>
      <c r="H93" s="74">
        <f t="shared" si="1"/>
        <v>0</v>
      </c>
    </row>
    <row r="94" spans="1:8" ht="72">
      <c r="A94" s="175">
        <v>88</v>
      </c>
      <c r="B94" s="145" t="s">
        <v>564</v>
      </c>
      <c r="C94" s="178">
        <v>20</v>
      </c>
      <c r="D94" s="177" t="s">
        <v>55</v>
      </c>
      <c r="E94" s="177"/>
      <c r="F94" s="177"/>
      <c r="G94" s="74">
        <v>0</v>
      </c>
      <c r="H94" s="74">
        <f t="shared" si="1"/>
        <v>0</v>
      </c>
    </row>
    <row r="95" spans="1:8" ht="72">
      <c r="A95" s="175">
        <v>89</v>
      </c>
      <c r="B95" s="145" t="s">
        <v>565</v>
      </c>
      <c r="C95" s="178">
        <v>300</v>
      </c>
      <c r="D95" s="177" t="s">
        <v>55</v>
      </c>
      <c r="E95" s="177"/>
      <c r="F95" s="177"/>
      <c r="G95" s="74">
        <v>0</v>
      </c>
      <c r="H95" s="74">
        <f t="shared" si="1"/>
        <v>0</v>
      </c>
    </row>
    <row r="96" spans="1:8" ht="48">
      <c r="A96" s="175">
        <v>90</v>
      </c>
      <c r="B96" s="145" t="s">
        <v>566</v>
      </c>
      <c r="C96" s="178">
        <v>10</v>
      </c>
      <c r="D96" s="177" t="s">
        <v>55</v>
      </c>
      <c r="E96" s="177"/>
      <c r="F96" s="177"/>
      <c r="G96" s="74">
        <v>0</v>
      </c>
      <c r="H96" s="74">
        <f t="shared" si="1"/>
        <v>0</v>
      </c>
    </row>
    <row r="97" spans="1:8" ht="24">
      <c r="A97" s="175">
        <v>91</v>
      </c>
      <c r="B97" s="145" t="s">
        <v>567</v>
      </c>
      <c r="C97" s="178">
        <v>10</v>
      </c>
      <c r="D97" s="177" t="s">
        <v>55</v>
      </c>
      <c r="E97" s="177"/>
      <c r="F97" s="177"/>
      <c r="G97" s="74">
        <v>0</v>
      </c>
      <c r="H97" s="74">
        <f t="shared" si="1"/>
        <v>0</v>
      </c>
    </row>
    <row r="98" spans="1:8" ht="84">
      <c r="A98" s="175">
        <v>92</v>
      </c>
      <c r="B98" s="145" t="s">
        <v>568</v>
      </c>
      <c r="C98" s="178">
        <v>20</v>
      </c>
      <c r="D98" s="177" t="s">
        <v>55</v>
      </c>
      <c r="E98" s="177"/>
      <c r="F98" s="177"/>
      <c r="G98" s="74">
        <v>0</v>
      </c>
      <c r="H98" s="74">
        <f t="shared" si="1"/>
        <v>0</v>
      </c>
    </row>
    <row r="99" spans="1:8" ht="12.75">
      <c r="A99" s="175">
        <v>93</v>
      </c>
      <c r="B99" s="145" t="s">
        <v>569</v>
      </c>
      <c r="C99" s="178">
        <v>20</v>
      </c>
      <c r="D99" s="177" t="s">
        <v>55</v>
      </c>
      <c r="E99" s="177"/>
      <c r="F99" s="177"/>
      <c r="G99" s="74">
        <v>0</v>
      </c>
      <c r="H99" s="74">
        <f t="shared" si="1"/>
        <v>0</v>
      </c>
    </row>
    <row r="100" spans="1:8" ht="60">
      <c r="A100" s="175">
        <v>94</v>
      </c>
      <c r="B100" s="145" t="s">
        <v>570</v>
      </c>
      <c r="C100" s="178">
        <v>500</v>
      </c>
      <c r="D100" s="177" t="s">
        <v>55</v>
      </c>
      <c r="E100" s="177"/>
      <c r="F100" s="177"/>
      <c r="G100" s="74">
        <v>0</v>
      </c>
      <c r="H100" s="74">
        <f t="shared" si="1"/>
        <v>0</v>
      </c>
    </row>
    <row r="101" spans="1:8" ht="60">
      <c r="A101" s="175">
        <v>95</v>
      </c>
      <c r="B101" s="145" t="s">
        <v>571</v>
      </c>
      <c r="C101" s="178">
        <v>500</v>
      </c>
      <c r="D101" s="177" t="s">
        <v>55</v>
      </c>
      <c r="E101" s="177"/>
      <c r="F101" s="177"/>
      <c r="G101" s="74">
        <v>0</v>
      </c>
      <c r="H101" s="74">
        <f t="shared" si="1"/>
        <v>0</v>
      </c>
    </row>
    <row r="102" spans="1:8" ht="12.75">
      <c r="A102" s="175">
        <v>96</v>
      </c>
      <c r="B102" s="145" t="s">
        <v>572</v>
      </c>
      <c r="C102" s="178">
        <v>60</v>
      </c>
      <c r="D102" s="177" t="s">
        <v>55</v>
      </c>
      <c r="E102" s="177"/>
      <c r="F102" s="177"/>
      <c r="G102" s="74">
        <v>0</v>
      </c>
      <c r="H102" s="74">
        <f t="shared" si="1"/>
        <v>0</v>
      </c>
    </row>
    <row r="103" spans="1:8" ht="60">
      <c r="A103" s="175">
        <v>97</v>
      </c>
      <c r="B103" s="145" t="s">
        <v>573</v>
      </c>
      <c r="C103" s="178">
        <v>200</v>
      </c>
      <c r="D103" s="177" t="s">
        <v>55</v>
      </c>
      <c r="E103" s="177"/>
      <c r="F103" s="177"/>
      <c r="G103" s="74">
        <v>0</v>
      </c>
      <c r="H103" s="74">
        <f t="shared" si="1"/>
        <v>0</v>
      </c>
    </row>
    <row r="104" spans="1:8" ht="60">
      <c r="A104" s="175">
        <v>98</v>
      </c>
      <c r="B104" s="145" t="s">
        <v>574</v>
      </c>
      <c r="C104" s="178">
        <v>200</v>
      </c>
      <c r="D104" s="177" t="s">
        <v>55</v>
      </c>
      <c r="E104" s="177"/>
      <c r="F104" s="177"/>
      <c r="G104" s="74">
        <v>0</v>
      </c>
      <c r="H104" s="74">
        <f t="shared" si="1"/>
        <v>0</v>
      </c>
    </row>
    <row r="105" spans="1:8" ht="12.75">
      <c r="A105" s="175">
        <v>99</v>
      </c>
      <c r="B105" s="145" t="s">
        <v>575</v>
      </c>
      <c r="C105" s="178">
        <v>300</v>
      </c>
      <c r="D105" s="177" t="s">
        <v>55</v>
      </c>
      <c r="E105" s="177"/>
      <c r="F105" s="177"/>
      <c r="G105" s="74">
        <v>0</v>
      </c>
      <c r="H105" s="74">
        <f t="shared" si="1"/>
        <v>0</v>
      </c>
    </row>
    <row r="106" spans="1:8" ht="12.75">
      <c r="A106" s="175">
        <v>100</v>
      </c>
      <c r="B106" s="145" t="s">
        <v>576</v>
      </c>
      <c r="C106" s="178">
        <v>10</v>
      </c>
      <c r="D106" s="177" t="s">
        <v>55</v>
      </c>
      <c r="E106" s="177"/>
      <c r="F106" s="177"/>
      <c r="G106" s="74">
        <v>0</v>
      </c>
      <c r="H106" s="74">
        <f t="shared" si="1"/>
        <v>0</v>
      </c>
    </row>
    <row r="107" spans="1:8" ht="48">
      <c r="A107" s="175">
        <v>101</v>
      </c>
      <c r="B107" s="146" t="s">
        <v>577</v>
      </c>
      <c r="C107" s="179">
        <v>5</v>
      </c>
      <c r="D107" s="177" t="s">
        <v>869</v>
      </c>
      <c r="E107" s="177"/>
      <c r="F107" s="177"/>
      <c r="G107" s="74">
        <v>0</v>
      </c>
      <c r="H107" s="74">
        <f t="shared" si="1"/>
        <v>0</v>
      </c>
    </row>
    <row r="108" spans="1:8" ht="12.75">
      <c r="A108" s="175">
        <v>102</v>
      </c>
      <c r="B108" s="145" t="s">
        <v>578</v>
      </c>
      <c r="C108" s="178">
        <v>12</v>
      </c>
      <c r="D108" s="177" t="s">
        <v>55</v>
      </c>
      <c r="E108" s="177"/>
      <c r="F108" s="177"/>
      <c r="G108" s="74">
        <v>0</v>
      </c>
      <c r="H108" s="74">
        <f t="shared" si="1"/>
        <v>0</v>
      </c>
    </row>
    <row r="109" spans="1:8" ht="48">
      <c r="A109" s="175">
        <v>103</v>
      </c>
      <c r="B109" s="145" t="s">
        <v>579</v>
      </c>
      <c r="C109" s="178">
        <v>600</v>
      </c>
      <c r="D109" s="177" t="s">
        <v>55</v>
      </c>
      <c r="E109" s="177"/>
      <c r="F109" s="177"/>
      <c r="G109" s="74">
        <v>0</v>
      </c>
      <c r="H109" s="74">
        <f t="shared" si="1"/>
        <v>0</v>
      </c>
    </row>
    <row r="110" spans="1:8" ht="24">
      <c r="A110" s="175">
        <v>104</v>
      </c>
      <c r="B110" s="145" t="s">
        <v>580</v>
      </c>
      <c r="C110" s="178">
        <v>5</v>
      </c>
      <c r="D110" s="177" t="s">
        <v>55</v>
      </c>
      <c r="E110" s="177"/>
      <c r="F110" s="177"/>
      <c r="G110" s="74">
        <v>0</v>
      </c>
      <c r="H110" s="74">
        <f t="shared" si="1"/>
        <v>0</v>
      </c>
    </row>
    <row r="111" spans="1:8" ht="60">
      <c r="A111" s="175">
        <v>105</v>
      </c>
      <c r="B111" s="145" t="s">
        <v>581</v>
      </c>
      <c r="C111" s="178">
        <v>15</v>
      </c>
      <c r="D111" s="177" t="s">
        <v>55</v>
      </c>
      <c r="E111" s="177"/>
      <c r="F111" s="177"/>
      <c r="G111" s="74">
        <v>0</v>
      </c>
      <c r="H111" s="74">
        <f t="shared" si="1"/>
        <v>0</v>
      </c>
    </row>
    <row r="112" spans="1:8" ht="24">
      <c r="A112" s="175">
        <v>106</v>
      </c>
      <c r="B112" s="145" t="s">
        <v>582</v>
      </c>
      <c r="C112" s="178">
        <v>15</v>
      </c>
      <c r="D112" s="177" t="s">
        <v>55</v>
      </c>
      <c r="E112" s="177"/>
      <c r="F112" s="177"/>
      <c r="G112" s="74">
        <v>0</v>
      </c>
      <c r="H112" s="74">
        <f t="shared" si="1"/>
        <v>0</v>
      </c>
    </row>
    <row r="113" spans="1:8" ht="24">
      <c r="A113" s="175">
        <v>107</v>
      </c>
      <c r="B113" s="145" t="s">
        <v>583</v>
      </c>
      <c r="C113" s="178">
        <v>15</v>
      </c>
      <c r="D113" s="177" t="s">
        <v>55</v>
      </c>
      <c r="E113" s="177"/>
      <c r="F113" s="177"/>
      <c r="G113" s="74">
        <v>0</v>
      </c>
      <c r="H113" s="74">
        <f t="shared" si="1"/>
        <v>0</v>
      </c>
    </row>
    <row r="114" spans="1:8" ht="36">
      <c r="A114" s="175">
        <v>108</v>
      </c>
      <c r="B114" s="145" t="s">
        <v>584</v>
      </c>
      <c r="C114" s="178">
        <v>100</v>
      </c>
      <c r="D114" s="177" t="s">
        <v>55</v>
      </c>
      <c r="E114" s="177"/>
      <c r="F114" s="177"/>
      <c r="G114" s="74">
        <v>0</v>
      </c>
      <c r="H114" s="74">
        <f t="shared" si="1"/>
        <v>0</v>
      </c>
    </row>
    <row r="115" spans="1:8" ht="60">
      <c r="A115" s="175">
        <v>109</v>
      </c>
      <c r="B115" s="145" t="s">
        <v>585</v>
      </c>
      <c r="C115" s="178">
        <v>50</v>
      </c>
      <c r="D115" s="177" t="s">
        <v>55</v>
      </c>
      <c r="E115" s="177"/>
      <c r="F115" s="177"/>
      <c r="G115" s="74">
        <v>0</v>
      </c>
      <c r="H115" s="74">
        <f t="shared" si="1"/>
        <v>0</v>
      </c>
    </row>
    <row r="116" spans="1:8" ht="12.75">
      <c r="A116" s="175">
        <v>110</v>
      </c>
      <c r="B116" s="145" t="s">
        <v>586</v>
      </c>
      <c r="C116" s="178">
        <v>10</v>
      </c>
      <c r="D116" s="177" t="s">
        <v>868</v>
      </c>
      <c r="E116" s="177"/>
      <c r="F116" s="177"/>
      <c r="G116" s="74">
        <v>0</v>
      </c>
      <c r="H116" s="74">
        <f t="shared" si="1"/>
        <v>0</v>
      </c>
    </row>
    <row r="117" spans="1:8" ht="12.75">
      <c r="A117" s="175">
        <v>111</v>
      </c>
      <c r="B117" s="145" t="s">
        <v>587</v>
      </c>
      <c r="C117" s="178">
        <v>5</v>
      </c>
      <c r="D117" s="177" t="s">
        <v>55</v>
      </c>
      <c r="E117" s="177"/>
      <c r="F117" s="177"/>
      <c r="G117" s="74">
        <v>0</v>
      </c>
      <c r="H117" s="74">
        <f t="shared" si="1"/>
        <v>0</v>
      </c>
    </row>
    <row r="118" spans="1:8" ht="24">
      <c r="A118" s="175">
        <v>112</v>
      </c>
      <c r="B118" s="145" t="s">
        <v>588</v>
      </c>
      <c r="C118" s="178">
        <v>5</v>
      </c>
      <c r="D118" s="177" t="s">
        <v>55</v>
      </c>
      <c r="E118" s="177"/>
      <c r="F118" s="177"/>
      <c r="G118" s="74">
        <v>0</v>
      </c>
      <c r="H118" s="74">
        <f t="shared" si="1"/>
        <v>0</v>
      </c>
    </row>
    <row r="119" spans="1:8" ht="24">
      <c r="A119" s="175">
        <v>113</v>
      </c>
      <c r="B119" s="145" t="s">
        <v>589</v>
      </c>
      <c r="C119" s="178">
        <v>5</v>
      </c>
      <c r="D119" s="177" t="s">
        <v>55</v>
      </c>
      <c r="E119" s="177"/>
      <c r="F119" s="177"/>
      <c r="G119" s="74">
        <v>0</v>
      </c>
      <c r="H119" s="74">
        <f t="shared" si="1"/>
        <v>0</v>
      </c>
    </row>
    <row r="120" spans="1:8" ht="12.75">
      <c r="A120" s="175">
        <v>114</v>
      </c>
      <c r="B120" s="145" t="s">
        <v>590</v>
      </c>
      <c r="C120" s="178">
        <v>10</v>
      </c>
      <c r="D120" s="177" t="s">
        <v>55</v>
      </c>
      <c r="E120" s="177"/>
      <c r="F120" s="177"/>
      <c r="G120" s="74">
        <v>0</v>
      </c>
      <c r="H120" s="74">
        <f t="shared" si="1"/>
        <v>0</v>
      </c>
    </row>
    <row r="121" spans="1:8" ht="24">
      <c r="A121" s="175">
        <v>115</v>
      </c>
      <c r="B121" s="145" t="s">
        <v>591</v>
      </c>
      <c r="C121" s="178">
        <v>10</v>
      </c>
      <c r="D121" s="177" t="s">
        <v>55</v>
      </c>
      <c r="E121" s="177"/>
      <c r="F121" s="177"/>
      <c r="G121" s="74">
        <v>0</v>
      </c>
      <c r="H121" s="74">
        <f t="shared" si="1"/>
        <v>0</v>
      </c>
    </row>
    <row r="122" spans="1:8" ht="24">
      <c r="A122" s="175">
        <v>116</v>
      </c>
      <c r="B122" s="145" t="s">
        <v>592</v>
      </c>
      <c r="C122" s="178">
        <v>10</v>
      </c>
      <c r="D122" s="177" t="s">
        <v>55</v>
      </c>
      <c r="E122" s="177"/>
      <c r="F122" s="177"/>
      <c r="G122" s="74">
        <v>0</v>
      </c>
      <c r="H122" s="74">
        <f t="shared" si="1"/>
        <v>0</v>
      </c>
    </row>
    <row r="123" spans="1:8" ht="12.75">
      <c r="A123" s="175">
        <v>117</v>
      </c>
      <c r="B123" s="145" t="s">
        <v>593</v>
      </c>
      <c r="C123" s="178">
        <v>10</v>
      </c>
      <c r="D123" s="177" t="s">
        <v>55</v>
      </c>
      <c r="E123" s="177"/>
      <c r="F123" s="177"/>
      <c r="G123" s="74">
        <v>0</v>
      </c>
      <c r="H123" s="74">
        <f t="shared" si="1"/>
        <v>0</v>
      </c>
    </row>
    <row r="124" spans="1:8" ht="24">
      <c r="A124" s="175">
        <v>118</v>
      </c>
      <c r="B124" s="145" t="s">
        <v>594</v>
      </c>
      <c r="C124" s="178">
        <v>10</v>
      </c>
      <c r="D124" s="177" t="s">
        <v>55</v>
      </c>
      <c r="E124" s="177"/>
      <c r="F124" s="177"/>
      <c r="G124" s="74">
        <v>0</v>
      </c>
      <c r="H124" s="74">
        <f t="shared" si="1"/>
        <v>0</v>
      </c>
    </row>
    <row r="125" spans="1:8" ht="12.75">
      <c r="A125" s="175">
        <v>119</v>
      </c>
      <c r="B125" s="145" t="s">
        <v>595</v>
      </c>
      <c r="C125" s="178">
        <v>10</v>
      </c>
      <c r="D125" s="177" t="s">
        <v>55</v>
      </c>
      <c r="E125" s="177"/>
      <c r="F125" s="177"/>
      <c r="G125" s="74">
        <v>0</v>
      </c>
      <c r="H125" s="74">
        <f t="shared" si="1"/>
        <v>0</v>
      </c>
    </row>
    <row r="126" spans="1:8" ht="24">
      <c r="A126" s="175">
        <v>120</v>
      </c>
      <c r="B126" s="145" t="s">
        <v>596</v>
      </c>
      <c r="C126" s="178">
        <v>120</v>
      </c>
      <c r="D126" s="177" t="s">
        <v>55</v>
      </c>
      <c r="E126" s="177"/>
      <c r="F126" s="177"/>
      <c r="G126" s="74">
        <v>0</v>
      </c>
      <c r="H126" s="74">
        <f t="shared" si="1"/>
        <v>0</v>
      </c>
    </row>
    <row r="127" spans="1:8" ht="12.75">
      <c r="A127" s="175">
        <v>121</v>
      </c>
      <c r="B127" s="145" t="s">
        <v>597</v>
      </c>
      <c r="C127" s="178">
        <v>20</v>
      </c>
      <c r="D127" s="177" t="s">
        <v>55</v>
      </c>
      <c r="E127" s="177"/>
      <c r="F127" s="177"/>
      <c r="G127" s="74">
        <v>0</v>
      </c>
      <c r="H127" s="74">
        <f t="shared" si="1"/>
        <v>0</v>
      </c>
    </row>
    <row r="128" spans="1:8" ht="12.75">
      <c r="A128" s="175">
        <v>122</v>
      </c>
      <c r="B128" s="145" t="s">
        <v>598</v>
      </c>
      <c r="C128" s="178">
        <v>10</v>
      </c>
      <c r="D128" s="177" t="s">
        <v>55</v>
      </c>
      <c r="E128" s="177"/>
      <c r="F128" s="177"/>
      <c r="G128" s="74">
        <v>0</v>
      </c>
      <c r="H128" s="74">
        <f t="shared" si="1"/>
        <v>0</v>
      </c>
    </row>
    <row r="129" spans="1:8" ht="24">
      <c r="A129" s="175">
        <v>123</v>
      </c>
      <c r="B129" s="145" t="s">
        <v>599</v>
      </c>
      <c r="C129" s="178">
        <v>20</v>
      </c>
      <c r="D129" s="177" t="s">
        <v>55</v>
      </c>
      <c r="E129" s="177"/>
      <c r="F129" s="177"/>
      <c r="G129" s="74">
        <v>0</v>
      </c>
      <c r="H129" s="74">
        <f t="shared" si="1"/>
        <v>0</v>
      </c>
    </row>
    <row r="130" spans="1:8" ht="12.75">
      <c r="A130" s="175">
        <v>124</v>
      </c>
      <c r="B130" s="145" t="s">
        <v>600</v>
      </c>
      <c r="C130" s="178">
        <v>20</v>
      </c>
      <c r="D130" s="177" t="s">
        <v>55</v>
      </c>
      <c r="E130" s="177"/>
      <c r="F130" s="177"/>
      <c r="G130" s="74">
        <v>0</v>
      </c>
      <c r="H130" s="74">
        <f t="shared" si="1"/>
        <v>0</v>
      </c>
    </row>
    <row r="131" spans="1:8" ht="36">
      <c r="A131" s="175">
        <v>125</v>
      </c>
      <c r="B131" s="145" t="s">
        <v>601</v>
      </c>
      <c r="C131" s="178">
        <v>10</v>
      </c>
      <c r="D131" s="177" t="s">
        <v>55</v>
      </c>
      <c r="E131" s="177"/>
      <c r="F131" s="177"/>
      <c r="G131" s="74">
        <v>0</v>
      </c>
      <c r="H131" s="74">
        <f t="shared" si="1"/>
        <v>0</v>
      </c>
    </row>
    <row r="132" spans="1:8" ht="12.75">
      <c r="A132" s="175">
        <v>126</v>
      </c>
      <c r="B132" s="145" t="s">
        <v>602</v>
      </c>
      <c r="C132" s="178">
        <v>15</v>
      </c>
      <c r="D132" s="177" t="s">
        <v>55</v>
      </c>
      <c r="E132" s="177"/>
      <c r="F132" s="177"/>
      <c r="G132" s="74">
        <v>0</v>
      </c>
      <c r="H132" s="74">
        <f t="shared" si="1"/>
        <v>0</v>
      </c>
    </row>
    <row r="133" spans="1:8" ht="36">
      <c r="A133" s="175">
        <v>127</v>
      </c>
      <c r="B133" s="145" t="s">
        <v>603</v>
      </c>
      <c r="C133" s="178">
        <v>200</v>
      </c>
      <c r="D133" s="177" t="s">
        <v>55</v>
      </c>
      <c r="E133" s="177"/>
      <c r="F133" s="177"/>
      <c r="G133" s="74">
        <v>0</v>
      </c>
      <c r="H133" s="74">
        <f t="shared" si="1"/>
        <v>0</v>
      </c>
    </row>
    <row r="134" spans="1:8" ht="48">
      <c r="A134" s="175">
        <v>128</v>
      </c>
      <c r="B134" s="145" t="s">
        <v>604</v>
      </c>
      <c r="C134" s="178">
        <v>20</v>
      </c>
      <c r="D134" s="177" t="s">
        <v>55</v>
      </c>
      <c r="E134" s="177"/>
      <c r="F134" s="177"/>
      <c r="G134" s="74">
        <v>0</v>
      </c>
      <c r="H134" s="74">
        <f t="shared" si="1"/>
        <v>0</v>
      </c>
    </row>
    <row r="135" spans="1:8" ht="12.75">
      <c r="A135" s="175">
        <v>129</v>
      </c>
      <c r="B135" s="145" t="s">
        <v>605</v>
      </c>
      <c r="C135" s="178">
        <v>5</v>
      </c>
      <c r="D135" s="177" t="s">
        <v>55</v>
      </c>
      <c r="E135" s="177"/>
      <c r="F135" s="177"/>
      <c r="G135" s="74">
        <v>0</v>
      </c>
      <c r="H135" s="74">
        <f t="shared" si="1"/>
        <v>0</v>
      </c>
    </row>
    <row r="136" spans="1:8" ht="12.75">
      <c r="A136" s="175">
        <v>130</v>
      </c>
      <c r="B136" s="146" t="s">
        <v>606</v>
      </c>
      <c r="C136" s="179">
        <v>5</v>
      </c>
      <c r="D136" s="177" t="s">
        <v>869</v>
      </c>
      <c r="E136" s="177"/>
      <c r="F136" s="177"/>
      <c r="G136" s="74">
        <v>0</v>
      </c>
      <c r="H136" s="74">
        <f t="shared" si="1"/>
        <v>0</v>
      </c>
    </row>
    <row r="137" spans="1:8" ht="24">
      <c r="A137" s="175">
        <v>131</v>
      </c>
      <c r="B137" s="145" t="s">
        <v>607</v>
      </c>
      <c r="C137" s="178">
        <v>200</v>
      </c>
      <c r="D137" s="177" t="s">
        <v>55</v>
      </c>
      <c r="E137" s="177"/>
      <c r="F137" s="177"/>
      <c r="G137" s="74">
        <v>0</v>
      </c>
      <c r="H137" s="74">
        <f t="shared" si="1"/>
        <v>0</v>
      </c>
    </row>
    <row r="138" spans="1:8" ht="24">
      <c r="A138" s="175">
        <v>132</v>
      </c>
      <c r="B138" s="145" t="s">
        <v>608</v>
      </c>
      <c r="C138" s="178">
        <v>20</v>
      </c>
      <c r="D138" s="177" t="s">
        <v>55</v>
      </c>
      <c r="E138" s="177"/>
      <c r="F138" s="177"/>
      <c r="G138" s="74">
        <v>0</v>
      </c>
      <c r="H138" s="74">
        <f t="shared" si="1"/>
        <v>0</v>
      </c>
    </row>
    <row r="139" spans="1:8" ht="72">
      <c r="A139" s="175">
        <v>133</v>
      </c>
      <c r="B139" s="145" t="s">
        <v>609</v>
      </c>
      <c r="C139" s="178">
        <v>10</v>
      </c>
      <c r="D139" s="177" t="s">
        <v>55</v>
      </c>
      <c r="E139" s="177"/>
      <c r="F139" s="177"/>
      <c r="G139" s="74">
        <v>0</v>
      </c>
      <c r="H139" s="74">
        <f aca="true" t="shared" si="2" ref="H139:H202">ROUND(ROUND(C139,2)*ROUND(G139,2),2)</f>
        <v>0</v>
      </c>
    </row>
    <row r="140" spans="1:8" ht="12.75">
      <c r="A140" s="175">
        <v>134</v>
      </c>
      <c r="B140" s="145" t="s">
        <v>610</v>
      </c>
      <c r="C140" s="178">
        <v>10</v>
      </c>
      <c r="D140" s="177" t="s">
        <v>55</v>
      </c>
      <c r="E140" s="177"/>
      <c r="F140" s="177"/>
      <c r="G140" s="74">
        <v>0</v>
      </c>
      <c r="H140" s="74">
        <f t="shared" si="2"/>
        <v>0</v>
      </c>
    </row>
    <row r="141" spans="1:8" ht="12.75">
      <c r="A141" s="175">
        <v>135</v>
      </c>
      <c r="B141" s="145" t="s">
        <v>611</v>
      </c>
      <c r="C141" s="178">
        <v>5</v>
      </c>
      <c r="D141" s="177" t="s">
        <v>55</v>
      </c>
      <c r="E141" s="177"/>
      <c r="F141" s="177"/>
      <c r="G141" s="74">
        <v>0</v>
      </c>
      <c r="H141" s="74">
        <f t="shared" si="2"/>
        <v>0</v>
      </c>
    </row>
    <row r="142" spans="1:8" ht="36">
      <c r="A142" s="175">
        <v>136</v>
      </c>
      <c r="B142" s="145" t="s">
        <v>612</v>
      </c>
      <c r="C142" s="178">
        <v>200</v>
      </c>
      <c r="D142" s="177" t="s">
        <v>55</v>
      </c>
      <c r="E142" s="177"/>
      <c r="F142" s="177"/>
      <c r="G142" s="74">
        <v>0</v>
      </c>
      <c r="H142" s="74">
        <f t="shared" si="2"/>
        <v>0</v>
      </c>
    </row>
    <row r="143" spans="1:8" ht="12.75">
      <c r="A143" s="175">
        <v>137</v>
      </c>
      <c r="B143" s="145" t="s">
        <v>613</v>
      </c>
      <c r="C143" s="178">
        <v>600</v>
      </c>
      <c r="D143" s="177" t="s">
        <v>55</v>
      </c>
      <c r="E143" s="177"/>
      <c r="F143" s="177"/>
      <c r="G143" s="74">
        <v>0</v>
      </c>
      <c r="H143" s="74">
        <f t="shared" si="2"/>
        <v>0</v>
      </c>
    </row>
    <row r="144" spans="1:8" ht="12.75">
      <c r="A144" s="175">
        <v>138</v>
      </c>
      <c r="B144" s="145" t="s">
        <v>614</v>
      </c>
      <c r="C144" s="178">
        <v>5</v>
      </c>
      <c r="D144" s="177" t="s">
        <v>55</v>
      </c>
      <c r="E144" s="177"/>
      <c r="F144" s="177"/>
      <c r="G144" s="74">
        <v>0</v>
      </c>
      <c r="H144" s="74">
        <f t="shared" si="2"/>
        <v>0</v>
      </c>
    </row>
    <row r="145" spans="1:8" ht="24">
      <c r="A145" s="175">
        <v>139</v>
      </c>
      <c r="B145" s="145" t="s">
        <v>615</v>
      </c>
      <c r="C145" s="178">
        <v>20</v>
      </c>
      <c r="D145" s="177" t="s">
        <v>55</v>
      </c>
      <c r="E145" s="177"/>
      <c r="F145" s="177"/>
      <c r="G145" s="74">
        <v>0</v>
      </c>
      <c r="H145" s="74">
        <f t="shared" si="2"/>
        <v>0</v>
      </c>
    </row>
    <row r="146" spans="1:8" ht="24">
      <c r="A146" s="175">
        <v>140</v>
      </c>
      <c r="B146" s="145" t="s">
        <v>616</v>
      </c>
      <c r="C146" s="178">
        <v>20</v>
      </c>
      <c r="D146" s="177" t="s">
        <v>55</v>
      </c>
      <c r="E146" s="177"/>
      <c r="F146" s="177"/>
      <c r="G146" s="74">
        <v>0</v>
      </c>
      <c r="H146" s="74">
        <f t="shared" si="2"/>
        <v>0</v>
      </c>
    </row>
    <row r="147" spans="1:8" ht="12.75">
      <c r="A147" s="175">
        <v>141</v>
      </c>
      <c r="B147" s="145" t="s">
        <v>617</v>
      </c>
      <c r="C147" s="178">
        <v>5</v>
      </c>
      <c r="D147" s="177" t="s">
        <v>55</v>
      </c>
      <c r="E147" s="177"/>
      <c r="F147" s="177"/>
      <c r="G147" s="74">
        <v>0</v>
      </c>
      <c r="H147" s="74">
        <f t="shared" si="2"/>
        <v>0</v>
      </c>
    </row>
    <row r="148" spans="1:8" ht="12.75">
      <c r="A148" s="175">
        <v>142</v>
      </c>
      <c r="B148" s="145" t="s">
        <v>618</v>
      </c>
      <c r="C148" s="178">
        <v>5</v>
      </c>
      <c r="D148" s="177" t="s">
        <v>55</v>
      </c>
      <c r="E148" s="177"/>
      <c r="F148" s="177"/>
      <c r="G148" s="74">
        <v>0</v>
      </c>
      <c r="H148" s="74">
        <f t="shared" si="2"/>
        <v>0</v>
      </c>
    </row>
    <row r="149" spans="1:8" ht="12.75">
      <c r="A149" s="175">
        <v>143</v>
      </c>
      <c r="B149" s="145" t="s">
        <v>619</v>
      </c>
      <c r="C149" s="178">
        <v>100</v>
      </c>
      <c r="D149" s="177" t="s">
        <v>55</v>
      </c>
      <c r="E149" s="177"/>
      <c r="F149" s="177"/>
      <c r="G149" s="74">
        <v>0</v>
      </c>
      <c r="H149" s="74">
        <f t="shared" si="2"/>
        <v>0</v>
      </c>
    </row>
    <row r="150" spans="1:8" ht="24">
      <c r="A150" s="175">
        <v>144</v>
      </c>
      <c r="B150" s="146" t="s">
        <v>620</v>
      </c>
      <c r="C150" s="179">
        <v>3</v>
      </c>
      <c r="D150" s="177" t="s">
        <v>869</v>
      </c>
      <c r="E150" s="177"/>
      <c r="F150" s="177"/>
      <c r="G150" s="74">
        <v>0</v>
      </c>
      <c r="H150" s="74">
        <f t="shared" si="2"/>
        <v>0</v>
      </c>
    </row>
    <row r="151" spans="1:8" ht="12.75">
      <c r="A151" s="175">
        <v>145</v>
      </c>
      <c r="B151" s="145" t="s">
        <v>621</v>
      </c>
      <c r="C151" s="178">
        <v>300</v>
      </c>
      <c r="D151" s="177" t="s">
        <v>55</v>
      </c>
      <c r="E151" s="177"/>
      <c r="F151" s="177"/>
      <c r="G151" s="74">
        <v>0</v>
      </c>
      <c r="H151" s="74">
        <f t="shared" si="2"/>
        <v>0</v>
      </c>
    </row>
    <row r="152" spans="1:8" ht="36">
      <c r="A152" s="175">
        <v>146</v>
      </c>
      <c r="B152" s="145" t="s">
        <v>622</v>
      </c>
      <c r="C152" s="178">
        <v>15</v>
      </c>
      <c r="D152" s="177" t="s">
        <v>55</v>
      </c>
      <c r="E152" s="177"/>
      <c r="F152" s="177"/>
      <c r="G152" s="74">
        <v>0</v>
      </c>
      <c r="H152" s="74">
        <f t="shared" si="2"/>
        <v>0</v>
      </c>
    </row>
    <row r="153" spans="1:8" ht="12.75">
      <c r="A153" s="175">
        <v>147</v>
      </c>
      <c r="B153" s="145" t="s">
        <v>623</v>
      </c>
      <c r="C153" s="178">
        <v>25</v>
      </c>
      <c r="D153" s="177" t="s">
        <v>55</v>
      </c>
      <c r="E153" s="177"/>
      <c r="F153" s="177"/>
      <c r="G153" s="74">
        <v>0</v>
      </c>
      <c r="H153" s="74">
        <f t="shared" si="2"/>
        <v>0</v>
      </c>
    </row>
    <row r="154" spans="1:8" ht="12.75">
      <c r="A154" s="175">
        <v>148</v>
      </c>
      <c r="B154" s="146" t="s">
        <v>624</v>
      </c>
      <c r="C154" s="179">
        <v>1</v>
      </c>
      <c r="D154" s="177" t="s">
        <v>55</v>
      </c>
      <c r="E154" s="177"/>
      <c r="F154" s="177"/>
      <c r="G154" s="74">
        <v>0</v>
      </c>
      <c r="H154" s="74">
        <f t="shared" si="2"/>
        <v>0</v>
      </c>
    </row>
    <row r="155" spans="1:8" ht="12.75">
      <c r="A155" s="175">
        <v>149</v>
      </c>
      <c r="B155" s="145" t="s">
        <v>625</v>
      </c>
      <c r="C155" s="178">
        <v>5</v>
      </c>
      <c r="D155" s="177" t="s">
        <v>55</v>
      </c>
      <c r="E155" s="177"/>
      <c r="F155" s="177"/>
      <c r="G155" s="74">
        <v>0</v>
      </c>
      <c r="H155" s="74">
        <f t="shared" si="2"/>
        <v>0</v>
      </c>
    </row>
    <row r="156" spans="1:8" ht="60">
      <c r="A156" s="175">
        <v>150</v>
      </c>
      <c r="B156" s="145" t="s">
        <v>626</v>
      </c>
      <c r="C156" s="178">
        <v>10</v>
      </c>
      <c r="D156" s="177" t="s">
        <v>55</v>
      </c>
      <c r="E156" s="177"/>
      <c r="F156" s="177"/>
      <c r="G156" s="74">
        <v>0</v>
      </c>
      <c r="H156" s="74">
        <f t="shared" si="2"/>
        <v>0</v>
      </c>
    </row>
    <row r="157" spans="1:8" ht="12.75">
      <c r="A157" s="175">
        <v>151</v>
      </c>
      <c r="B157" s="145" t="s">
        <v>627</v>
      </c>
      <c r="C157" s="178">
        <v>150</v>
      </c>
      <c r="D157" s="177" t="s">
        <v>55</v>
      </c>
      <c r="E157" s="177"/>
      <c r="F157" s="177"/>
      <c r="G157" s="74">
        <v>0</v>
      </c>
      <c r="H157" s="74">
        <f t="shared" si="2"/>
        <v>0</v>
      </c>
    </row>
    <row r="158" spans="1:8" ht="12.75">
      <c r="A158" s="175">
        <v>152</v>
      </c>
      <c r="B158" s="145" t="s">
        <v>628</v>
      </c>
      <c r="C158" s="178">
        <v>5</v>
      </c>
      <c r="D158" s="177" t="s">
        <v>55</v>
      </c>
      <c r="E158" s="177"/>
      <c r="F158" s="177"/>
      <c r="G158" s="74">
        <v>0</v>
      </c>
      <c r="H158" s="74">
        <f t="shared" si="2"/>
        <v>0</v>
      </c>
    </row>
    <row r="159" spans="1:8" ht="156">
      <c r="A159" s="175">
        <v>153</v>
      </c>
      <c r="B159" s="145" t="s">
        <v>629</v>
      </c>
      <c r="C159" s="178">
        <v>50</v>
      </c>
      <c r="D159" s="177" t="s">
        <v>55</v>
      </c>
      <c r="E159" s="177"/>
      <c r="F159" s="177"/>
      <c r="G159" s="74">
        <v>0</v>
      </c>
      <c r="H159" s="74">
        <f t="shared" si="2"/>
        <v>0</v>
      </c>
    </row>
    <row r="160" spans="1:8" ht="12.75">
      <c r="A160" s="175">
        <v>154</v>
      </c>
      <c r="B160" s="145" t="s">
        <v>630</v>
      </c>
      <c r="C160" s="178">
        <v>5</v>
      </c>
      <c r="D160" s="177" t="s">
        <v>55</v>
      </c>
      <c r="E160" s="177"/>
      <c r="F160" s="177"/>
      <c r="G160" s="74">
        <v>0</v>
      </c>
      <c r="H160" s="74">
        <f t="shared" si="2"/>
        <v>0</v>
      </c>
    </row>
    <row r="161" spans="1:8" ht="12.75">
      <c r="A161" s="175">
        <v>155</v>
      </c>
      <c r="B161" s="145" t="s">
        <v>631</v>
      </c>
      <c r="C161" s="178">
        <v>5</v>
      </c>
      <c r="D161" s="177" t="s">
        <v>55</v>
      </c>
      <c r="E161" s="177"/>
      <c r="F161" s="177"/>
      <c r="G161" s="74">
        <v>0</v>
      </c>
      <c r="H161" s="74">
        <f t="shared" si="2"/>
        <v>0</v>
      </c>
    </row>
    <row r="162" spans="1:8" ht="12.75">
      <c r="A162" s="175">
        <v>156</v>
      </c>
      <c r="B162" s="145" t="s">
        <v>632</v>
      </c>
      <c r="C162" s="178">
        <v>1</v>
      </c>
      <c r="D162" s="177" t="s">
        <v>55</v>
      </c>
      <c r="E162" s="177"/>
      <c r="F162" s="177"/>
      <c r="G162" s="74">
        <v>0</v>
      </c>
      <c r="H162" s="74">
        <f t="shared" si="2"/>
        <v>0</v>
      </c>
    </row>
    <row r="163" spans="1:8" ht="12.75">
      <c r="A163" s="175">
        <v>157</v>
      </c>
      <c r="B163" s="145" t="s">
        <v>633</v>
      </c>
      <c r="C163" s="178">
        <v>5</v>
      </c>
      <c r="D163" s="177" t="s">
        <v>55</v>
      </c>
      <c r="E163" s="177"/>
      <c r="F163" s="177"/>
      <c r="G163" s="74">
        <v>0</v>
      </c>
      <c r="H163" s="74">
        <f t="shared" si="2"/>
        <v>0</v>
      </c>
    </row>
    <row r="164" spans="1:8" ht="48">
      <c r="A164" s="175">
        <v>158</v>
      </c>
      <c r="B164" s="145" t="s">
        <v>634</v>
      </c>
      <c r="C164" s="178">
        <v>100</v>
      </c>
      <c r="D164" s="177" t="s">
        <v>55</v>
      </c>
      <c r="E164" s="177"/>
      <c r="F164" s="177"/>
      <c r="G164" s="74">
        <v>0</v>
      </c>
      <c r="H164" s="74">
        <f t="shared" si="2"/>
        <v>0</v>
      </c>
    </row>
    <row r="165" spans="1:8" ht="12.75">
      <c r="A165" s="175">
        <v>159</v>
      </c>
      <c r="B165" s="145" t="s">
        <v>635</v>
      </c>
      <c r="C165" s="178">
        <v>20</v>
      </c>
      <c r="D165" s="177" t="s">
        <v>55</v>
      </c>
      <c r="E165" s="177"/>
      <c r="F165" s="177"/>
      <c r="G165" s="74">
        <v>0</v>
      </c>
      <c r="H165" s="74">
        <f t="shared" si="2"/>
        <v>0</v>
      </c>
    </row>
    <row r="166" spans="1:8" ht="36">
      <c r="A166" s="175">
        <v>160</v>
      </c>
      <c r="B166" s="146" t="s">
        <v>636</v>
      </c>
      <c r="C166" s="178">
        <v>5</v>
      </c>
      <c r="D166" s="177" t="s">
        <v>868</v>
      </c>
      <c r="E166" s="177"/>
      <c r="F166" s="177"/>
      <c r="G166" s="74">
        <v>0</v>
      </c>
      <c r="H166" s="74">
        <f t="shared" si="2"/>
        <v>0</v>
      </c>
    </row>
    <row r="167" spans="1:8" ht="12.75">
      <c r="A167" s="175">
        <v>161</v>
      </c>
      <c r="B167" s="146" t="s">
        <v>637</v>
      </c>
      <c r="C167" s="178">
        <v>5</v>
      </c>
      <c r="D167" s="177" t="s">
        <v>868</v>
      </c>
      <c r="E167" s="177"/>
      <c r="F167" s="177"/>
      <c r="G167" s="74">
        <v>0</v>
      </c>
      <c r="H167" s="74">
        <f t="shared" si="2"/>
        <v>0</v>
      </c>
    </row>
    <row r="168" spans="1:8" ht="12.75">
      <c r="A168" s="175">
        <v>162</v>
      </c>
      <c r="B168" s="145" t="s">
        <v>638</v>
      </c>
      <c r="C168" s="178">
        <v>10</v>
      </c>
      <c r="D168" s="177" t="s">
        <v>55</v>
      </c>
      <c r="E168" s="177"/>
      <c r="F168" s="177"/>
      <c r="G168" s="74">
        <v>0</v>
      </c>
      <c r="H168" s="74">
        <f t="shared" si="2"/>
        <v>0</v>
      </c>
    </row>
    <row r="169" spans="1:8" ht="60">
      <c r="A169" s="175">
        <v>163</v>
      </c>
      <c r="B169" s="145" t="s">
        <v>639</v>
      </c>
      <c r="C169" s="178">
        <v>50</v>
      </c>
      <c r="D169" s="177" t="s">
        <v>55</v>
      </c>
      <c r="E169" s="177"/>
      <c r="F169" s="177"/>
      <c r="G169" s="74">
        <v>0</v>
      </c>
      <c r="H169" s="74">
        <f t="shared" si="2"/>
        <v>0</v>
      </c>
    </row>
    <row r="170" spans="1:8" ht="12.75">
      <c r="A170" s="175">
        <v>164</v>
      </c>
      <c r="B170" s="145" t="s">
        <v>640</v>
      </c>
      <c r="C170" s="178">
        <v>200</v>
      </c>
      <c r="D170" s="177" t="s">
        <v>55</v>
      </c>
      <c r="E170" s="177"/>
      <c r="F170" s="177"/>
      <c r="G170" s="74">
        <v>0</v>
      </c>
      <c r="H170" s="74">
        <f t="shared" si="2"/>
        <v>0</v>
      </c>
    </row>
    <row r="171" spans="1:8" ht="24">
      <c r="A171" s="175">
        <v>165</v>
      </c>
      <c r="B171" s="145" t="s">
        <v>641</v>
      </c>
      <c r="C171" s="178">
        <v>50</v>
      </c>
      <c r="D171" s="177" t="s">
        <v>55</v>
      </c>
      <c r="E171" s="177"/>
      <c r="F171" s="177"/>
      <c r="G171" s="74">
        <v>0</v>
      </c>
      <c r="H171" s="74">
        <f t="shared" si="2"/>
        <v>0</v>
      </c>
    </row>
    <row r="172" spans="1:8" ht="12.75">
      <c r="A172" s="175">
        <v>166</v>
      </c>
      <c r="B172" s="145" t="s">
        <v>642</v>
      </c>
      <c r="C172" s="178">
        <v>1</v>
      </c>
      <c r="D172" s="177" t="s">
        <v>55</v>
      </c>
      <c r="E172" s="177"/>
      <c r="F172" s="177"/>
      <c r="G172" s="74">
        <v>0</v>
      </c>
      <c r="H172" s="74">
        <f t="shared" si="2"/>
        <v>0</v>
      </c>
    </row>
    <row r="173" spans="1:8" ht="72">
      <c r="A173" s="175">
        <v>167</v>
      </c>
      <c r="B173" s="145" t="s">
        <v>643</v>
      </c>
      <c r="C173" s="178">
        <v>10</v>
      </c>
      <c r="D173" s="177" t="s">
        <v>55</v>
      </c>
      <c r="E173" s="177"/>
      <c r="F173" s="177"/>
      <c r="G173" s="74">
        <v>0</v>
      </c>
      <c r="H173" s="74">
        <f t="shared" si="2"/>
        <v>0</v>
      </c>
    </row>
    <row r="174" spans="1:8" ht="72">
      <c r="A174" s="175">
        <v>168</v>
      </c>
      <c r="B174" s="145" t="s">
        <v>644</v>
      </c>
      <c r="C174" s="178">
        <v>10</v>
      </c>
      <c r="D174" s="177" t="s">
        <v>55</v>
      </c>
      <c r="E174" s="177"/>
      <c r="F174" s="177"/>
      <c r="G174" s="74">
        <v>0</v>
      </c>
      <c r="H174" s="74">
        <f t="shared" si="2"/>
        <v>0</v>
      </c>
    </row>
    <row r="175" spans="1:8" ht="24">
      <c r="A175" s="175">
        <v>169</v>
      </c>
      <c r="B175" s="146" t="s">
        <v>645</v>
      </c>
      <c r="C175" s="178">
        <v>4</v>
      </c>
      <c r="D175" s="177" t="s">
        <v>868</v>
      </c>
      <c r="E175" s="177"/>
      <c r="F175" s="177"/>
      <c r="G175" s="74">
        <v>0</v>
      </c>
      <c r="H175" s="74">
        <f t="shared" si="2"/>
        <v>0</v>
      </c>
    </row>
    <row r="176" spans="1:8" ht="12.75">
      <c r="A176" s="175">
        <v>170</v>
      </c>
      <c r="B176" s="146" t="s">
        <v>646</v>
      </c>
      <c r="C176" s="178">
        <v>8</v>
      </c>
      <c r="D176" s="177" t="s">
        <v>868</v>
      </c>
      <c r="E176" s="177"/>
      <c r="F176" s="177"/>
      <c r="G176" s="74">
        <v>0</v>
      </c>
      <c r="H176" s="74">
        <f t="shared" si="2"/>
        <v>0</v>
      </c>
    </row>
    <row r="177" spans="1:8" ht="12.75">
      <c r="A177" s="175">
        <v>171</v>
      </c>
      <c r="B177" s="145" t="s">
        <v>647</v>
      </c>
      <c r="C177" s="178">
        <v>30</v>
      </c>
      <c r="D177" s="177" t="s">
        <v>55</v>
      </c>
      <c r="E177" s="177"/>
      <c r="F177" s="177"/>
      <c r="G177" s="74">
        <v>0</v>
      </c>
      <c r="H177" s="74">
        <f t="shared" si="2"/>
        <v>0</v>
      </c>
    </row>
    <row r="178" spans="1:8" ht="24">
      <c r="A178" s="175">
        <v>172</v>
      </c>
      <c r="B178" s="145" t="s">
        <v>648</v>
      </c>
      <c r="C178" s="178">
        <v>50</v>
      </c>
      <c r="D178" s="177" t="s">
        <v>55</v>
      </c>
      <c r="E178" s="177"/>
      <c r="F178" s="177"/>
      <c r="G178" s="74">
        <v>0</v>
      </c>
      <c r="H178" s="74">
        <f t="shared" si="2"/>
        <v>0</v>
      </c>
    </row>
    <row r="179" spans="1:8" ht="36">
      <c r="A179" s="175">
        <v>173</v>
      </c>
      <c r="B179" s="145" t="s">
        <v>649</v>
      </c>
      <c r="C179" s="178">
        <v>20</v>
      </c>
      <c r="D179" s="177" t="s">
        <v>55</v>
      </c>
      <c r="E179" s="177"/>
      <c r="F179" s="177"/>
      <c r="G179" s="74">
        <v>0</v>
      </c>
      <c r="H179" s="74">
        <f t="shared" si="2"/>
        <v>0</v>
      </c>
    </row>
    <row r="180" spans="1:8" ht="12.75">
      <c r="A180" s="175">
        <v>174</v>
      </c>
      <c r="B180" s="146" t="s">
        <v>650</v>
      </c>
      <c r="C180" s="179">
        <v>4</v>
      </c>
      <c r="D180" s="177" t="s">
        <v>869</v>
      </c>
      <c r="E180" s="177"/>
      <c r="F180" s="177"/>
      <c r="G180" s="74">
        <v>0</v>
      </c>
      <c r="H180" s="74">
        <f t="shared" si="2"/>
        <v>0</v>
      </c>
    </row>
    <row r="181" spans="1:8" ht="96">
      <c r="A181" s="175">
        <v>175</v>
      </c>
      <c r="B181" s="145" t="s">
        <v>651</v>
      </c>
      <c r="C181" s="178">
        <v>40</v>
      </c>
      <c r="D181" s="177" t="s">
        <v>55</v>
      </c>
      <c r="E181" s="177"/>
      <c r="F181" s="177"/>
      <c r="G181" s="74">
        <v>0</v>
      </c>
      <c r="H181" s="74">
        <f t="shared" si="2"/>
        <v>0</v>
      </c>
    </row>
    <row r="182" spans="1:8" ht="12.75">
      <c r="A182" s="175">
        <v>176</v>
      </c>
      <c r="B182" s="145" t="s">
        <v>512</v>
      </c>
      <c r="C182" s="178">
        <v>10</v>
      </c>
      <c r="D182" s="177" t="s">
        <v>55</v>
      </c>
      <c r="E182" s="177"/>
      <c r="F182" s="177"/>
      <c r="G182" s="74">
        <v>0</v>
      </c>
      <c r="H182" s="74">
        <f t="shared" si="2"/>
        <v>0</v>
      </c>
    </row>
    <row r="183" spans="1:8" ht="12.75">
      <c r="A183" s="175">
        <v>177</v>
      </c>
      <c r="B183" s="145" t="s">
        <v>652</v>
      </c>
      <c r="C183" s="178">
        <v>10</v>
      </c>
      <c r="D183" s="177" t="s">
        <v>868</v>
      </c>
      <c r="E183" s="177"/>
      <c r="F183" s="177"/>
      <c r="G183" s="74">
        <v>0</v>
      </c>
      <c r="H183" s="74">
        <f t="shared" si="2"/>
        <v>0</v>
      </c>
    </row>
    <row r="184" spans="1:8" ht="84">
      <c r="A184" s="175">
        <v>178</v>
      </c>
      <c r="B184" s="145" t="s">
        <v>653</v>
      </c>
      <c r="C184" s="178">
        <v>20</v>
      </c>
      <c r="D184" s="177" t="s">
        <v>55</v>
      </c>
      <c r="E184" s="177"/>
      <c r="F184" s="177"/>
      <c r="G184" s="74">
        <v>0</v>
      </c>
      <c r="H184" s="74">
        <f t="shared" si="2"/>
        <v>0</v>
      </c>
    </row>
    <row r="185" spans="1:8" ht="12.75">
      <c r="A185" s="175">
        <v>179</v>
      </c>
      <c r="B185" s="146" t="s">
        <v>654</v>
      </c>
      <c r="C185" s="179">
        <v>12</v>
      </c>
      <c r="D185" s="177" t="s">
        <v>55</v>
      </c>
      <c r="E185" s="177"/>
      <c r="F185" s="177"/>
      <c r="G185" s="74">
        <v>0</v>
      </c>
      <c r="H185" s="74">
        <f t="shared" si="2"/>
        <v>0</v>
      </c>
    </row>
    <row r="186" spans="1:8" ht="36">
      <c r="A186" s="175">
        <v>180</v>
      </c>
      <c r="B186" s="146" t="s">
        <v>655</v>
      </c>
      <c r="C186" s="178">
        <v>4</v>
      </c>
      <c r="D186" s="177" t="s">
        <v>868</v>
      </c>
      <c r="E186" s="177"/>
      <c r="F186" s="177"/>
      <c r="G186" s="74">
        <v>0</v>
      </c>
      <c r="H186" s="74">
        <f t="shared" si="2"/>
        <v>0</v>
      </c>
    </row>
    <row r="187" spans="1:8" ht="24">
      <c r="A187" s="175">
        <v>181</v>
      </c>
      <c r="B187" s="146" t="s">
        <v>656</v>
      </c>
      <c r="C187" s="178">
        <v>4</v>
      </c>
      <c r="D187" s="177" t="s">
        <v>868</v>
      </c>
      <c r="E187" s="177"/>
      <c r="F187" s="177"/>
      <c r="G187" s="74">
        <v>0</v>
      </c>
      <c r="H187" s="74">
        <f t="shared" si="2"/>
        <v>0</v>
      </c>
    </row>
    <row r="188" spans="1:8" ht="24">
      <c r="A188" s="175">
        <v>182</v>
      </c>
      <c r="B188" s="146" t="s">
        <v>657</v>
      </c>
      <c r="C188" s="179">
        <v>4</v>
      </c>
      <c r="D188" s="177" t="s">
        <v>869</v>
      </c>
      <c r="E188" s="177"/>
      <c r="F188" s="177"/>
      <c r="G188" s="74">
        <v>0</v>
      </c>
      <c r="H188" s="74">
        <f t="shared" si="2"/>
        <v>0</v>
      </c>
    </row>
    <row r="189" spans="1:8" ht="24">
      <c r="A189" s="175">
        <v>183</v>
      </c>
      <c r="B189" s="145" t="s">
        <v>658</v>
      </c>
      <c r="C189" s="178">
        <v>3</v>
      </c>
      <c r="D189" s="177" t="s">
        <v>55</v>
      </c>
      <c r="E189" s="177"/>
      <c r="F189" s="177"/>
      <c r="G189" s="74">
        <v>0</v>
      </c>
      <c r="H189" s="74">
        <f t="shared" si="2"/>
        <v>0</v>
      </c>
    </row>
    <row r="190" spans="1:8" ht="24">
      <c r="A190" s="175">
        <v>184</v>
      </c>
      <c r="B190" s="145" t="s">
        <v>659</v>
      </c>
      <c r="C190" s="178">
        <v>10</v>
      </c>
      <c r="D190" s="177" t="s">
        <v>55</v>
      </c>
      <c r="E190" s="177"/>
      <c r="F190" s="177"/>
      <c r="G190" s="74">
        <v>0</v>
      </c>
      <c r="H190" s="74">
        <f t="shared" si="2"/>
        <v>0</v>
      </c>
    </row>
    <row r="191" spans="1:8" ht="24">
      <c r="A191" s="175">
        <v>185</v>
      </c>
      <c r="B191" s="146" t="s">
        <v>660</v>
      </c>
      <c r="C191" s="178">
        <v>10</v>
      </c>
      <c r="D191" s="177" t="s">
        <v>868</v>
      </c>
      <c r="E191" s="177"/>
      <c r="F191" s="177"/>
      <c r="G191" s="74">
        <v>0</v>
      </c>
      <c r="H191" s="74">
        <f t="shared" si="2"/>
        <v>0</v>
      </c>
    </row>
    <row r="192" spans="1:8" ht="12.75">
      <c r="A192" s="175">
        <v>186</v>
      </c>
      <c r="B192" s="146" t="s">
        <v>661</v>
      </c>
      <c r="C192" s="179">
        <v>1</v>
      </c>
      <c r="D192" s="177" t="s">
        <v>55</v>
      </c>
      <c r="E192" s="177"/>
      <c r="F192" s="177"/>
      <c r="G192" s="74">
        <v>0</v>
      </c>
      <c r="H192" s="74">
        <f t="shared" si="2"/>
        <v>0</v>
      </c>
    </row>
    <row r="193" spans="1:8" ht="12.75">
      <c r="A193" s="175">
        <v>187</v>
      </c>
      <c r="B193" s="145" t="s">
        <v>662</v>
      </c>
      <c r="C193" s="178">
        <v>15</v>
      </c>
      <c r="D193" s="177" t="s">
        <v>55</v>
      </c>
      <c r="E193" s="177"/>
      <c r="F193" s="177"/>
      <c r="G193" s="74">
        <v>0</v>
      </c>
      <c r="H193" s="74">
        <f t="shared" si="2"/>
        <v>0</v>
      </c>
    </row>
    <row r="194" spans="1:8" ht="12.75">
      <c r="A194" s="175">
        <v>188</v>
      </c>
      <c r="B194" s="145" t="s">
        <v>663</v>
      </c>
      <c r="C194" s="178">
        <v>100</v>
      </c>
      <c r="D194" s="177" t="s">
        <v>55</v>
      </c>
      <c r="E194" s="177"/>
      <c r="F194" s="177"/>
      <c r="G194" s="74">
        <v>0</v>
      </c>
      <c r="H194" s="74">
        <f t="shared" si="2"/>
        <v>0</v>
      </c>
    </row>
    <row r="195" spans="1:8" ht="12.75">
      <c r="A195" s="175">
        <v>189</v>
      </c>
      <c r="B195" s="145" t="s">
        <v>664</v>
      </c>
      <c r="C195" s="178">
        <v>10</v>
      </c>
      <c r="D195" s="177" t="s">
        <v>55</v>
      </c>
      <c r="E195" s="177"/>
      <c r="F195" s="177"/>
      <c r="G195" s="74">
        <v>0</v>
      </c>
      <c r="H195" s="74">
        <f t="shared" si="2"/>
        <v>0</v>
      </c>
    </row>
    <row r="196" spans="1:8" ht="12.75">
      <c r="A196" s="175">
        <v>190</v>
      </c>
      <c r="B196" s="146" t="s">
        <v>665</v>
      </c>
      <c r="C196" s="179">
        <v>5</v>
      </c>
      <c r="D196" s="177" t="s">
        <v>869</v>
      </c>
      <c r="E196" s="177"/>
      <c r="F196" s="177"/>
      <c r="G196" s="74">
        <v>0</v>
      </c>
      <c r="H196" s="74">
        <f t="shared" si="2"/>
        <v>0</v>
      </c>
    </row>
    <row r="197" spans="1:8" ht="12.75">
      <c r="A197" s="175">
        <v>191</v>
      </c>
      <c r="B197" s="146" t="s">
        <v>666</v>
      </c>
      <c r="C197" s="179">
        <v>3</v>
      </c>
      <c r="D197" s="177" t="s">
        <v>869</v>
      </c>
      <c r="E197" s="177"/>
      <c r="F197" s="177"/>
      <c r="G197" s="74">
        <v>0</v>
      </c>
      <c r="H197" s="74">
        <f t="shared" si="2"/>
        <v>0</v>
      </c>
    </row>
    <row r="198" spans="1:8" ht="72">
      <c r="A198" s="175">
        <v>192</v>
      </c>
      <c r="B198" s="145" t="s">
        <v>667</v>
      </c>
      <c r="C198" s="178">
        <v>20</v>
      </c>
      <c r="D198" s="177" t="s">
        <v>55</v>
      </c>
      <c r="E198" s="177"/>
      <c r="F198" s="177"/>
      <c r="G198" s="74">
        <v>0</v>
      </c>
      <c r="H198" s="74">
        <f t="shared" si="2"/>
        <v>0</v>
      </c>
    </row>
    <row r="199" spans="1:8" ht="24">
      <c r="A199" s="175">
        <v>193</v>
      </c>
      <c r="B199" s="146" t="s">
        <v>668</v>
      </c>
      <c r="C199" s="179">
        <v>4</v>
      </c>
      <c r="D199" s="177" t="s">
        <v>869</v>
      </c>
      <c r="E199" s="177"/>
      <c r="F199" s="177"/>
      <c r="G199" s="74">
        <v>0</v>
      </c>
      <c r="H199" s="74">
        <f t="shared" si="2"/>
        <v>0</v>
      </c>
    </row>
    <row r="200" spans="1:8" ht="24">
      <c r="A200" s="175">
        <v>194</v>
      </c>
      <c r="B200" s="145" t="s">
        <v>669</v>
      </c>
      <c r="C200" s="178">
        <v>20</v>
      </c>
      <c r="D200" s="177" t="s">
        <v>55</v>
      </c>
      <c r="E200" s="177"/>
      <c r="F200" s="177"/>
      <c r="G200" s="74">
        <v>0</v>
      </c>
      <c r="H200" s="74">
        <f t="shared" si="2"/>
        <v>0</v>
      </c>
    </row>
    <row r="201" spans="1:8" ht="12.75">
      <c r="A201" s="175">
        <v>195</v>
      </c>
      <c r="B201" s="145" t="s">
        <v>670</v>
      </c>
      <c r="C201" s="178">
        <v>10</v>
      </c>
      <c r="D201" s="177" t="s">
        <v>55</v>
      </c>
      <c r="E201" s="177"/>
      <c r="F201" s="177"/>
      <c r="G201" s="74">
        <v>0</v>
      </c>
      <c r="H201" s="74">
        <f t="shared" si="2"/>
        <v>0</v>
      </c>
    </row>
    <row r="202" spans="1:8" ht="12.75">
      <c r="A202" s="175">
        <v>196</v>
      </c>
      <c r="B202" s="145" t="s">
        <v>671</v>
      </c>
      <c r="C202" s="178">
        <v>5</v>
      </c>
      <c r="D202" s="177" t="s">
        <v>55</v>
      </c>
      <c r="E202" s="177"/>
      <c r="F202" s="177"/>
      <c r="G202" s="74">
        <v>0</v>
      </c>
      <c r="H202" s="74">
        <f t="shared" si="2"/>
        <v>0</v>
      </c>
    </row>
    <row r="203" spans="1:8" ht="24">
      <c r="A203" s="175">
        <v>197</v>
      </c>
      <c r="B203" s="145" t="s">
        <v>672</v>
      </c>
      <c r="C203" s="178">
        <v>2</v>
      </c>
      <c r="D203" s="177" t="s">
        <v>55</v>
      </c>
      <c r="E203" s="177"/>
      <c r="F203" s="177"/>
      <c r="G203" s="74">
        <v>0</v>
      </c>
      <c r="H203" s="74">
        <f aca="true" t="shared" si="3" ref="H203:H266">ROUND(ROUND(C203,2)*ROUND(G203,2),2)</f>
        <v>0</v>
      </c>
    </row>
    <row r="204" spans="1:8" ht="24">
      <c r="A204" s="175">
        <v>198</v>
      </c>
      <c r="B204" s="145" t="s">
        <v>673</v>
      </c>
      <c r="C204" s="178">
        <v>2</v>
      </c>
      <c r="D204" s="177" t="s">
        <v>55</v>
      </c>
      <c r="E204" s="177"/>
      <c r="F204" s="177"/>
      <c r="G204" s="74">
        <v>0</v>
      </c>
      <c r="H204" s="74">
        <f t="shared" si="3"/>
        <v>0</v>
      </c>
    </row>
    <row r="205" spans="1:8" ht="24">
      <c r="A205" s="175">
        <v>199</v>
      </c>
      <c r="B205" s="145" t="s">
        <v>674</v>
      </c>
      <c r="C205" s="178">
        <v>1</v>
      </c>
      <c r="D205" s="177" t="s">
        <v>55</v>
      </c>
      <c r="E205" s="177"/>
      <c r="F205" s="177"/>
      <c r="G205" s="74">
        <v>0</v>
      </c>
      <c r="H205" s="74">
        <f t="shared" si="3"/>
        <v>0</v>
      </c>
    </row>
    <row r="206" spans="1:8" ht="12.75">
      <c r="A206" s="175">
        <v>200</v>
      </c>
      <c r="B206" s="146" t="s">
        <v>675</v>
      </c>
      <c r="C206" s="179">
        <v>5</v>
      </c>
      <c r="D206" s="177" t="s">
        <v>869</v>
      </c>
      <c r="E206" s="177"/>
      <c r="F206" s="177"/>
      <c r="G206" s="74">
        <v>0</v>
      </c>
      <c r="H206" s="74">
        <f t="shared" si="3"/>
        <v>0</v>
      </c>
    </row>
    <row r="207" spans="1:8" ht="12.75">
      <c r="A207" s="175">
        <v>201</v>
      </c>
      <c r="B207" s="146" t="s">
        <v>676</v>
      </c>
      <c r="C207" s="179">
        <v>5</v>
      </c>
      <c r="D207" s="177" t="s">
        <v>869</v>
      </c>
      <c r="E207" s="177"/>
      <c r="F207" s="177"/>
      <c r="G207" s="74">
        <v>0</v>
      </c>
      <c r="H207" s="74">
        <f t="shared" si="3"/>
        <v>0</v>
      </c>
    </row>
    <row r="208" spans="1:8" ht="12.75">
      <c r="A208" s="175">
        <v>202</v>
      </c>
      <c r="B208" s="145" t="s">
        <v>677</v>
      </c>
      <c r="C208" s="178">
        <v>5</v>
      </c>
      <c r="D208" s="177" t="s">
        <v>55</v>
      </c>
      <c r="E208" s="177"/>
      <c r="F208" s="177"/>
      <c r="G208" s="74">
        <v>0</v>
      </c>
      <c r="H208" s="74">
        <f t="shared" si="3"/>
        <v>0</v>
      </c>
    </row>
    <row r="209" spans="1:8" ht="24">
      <c r="A209" s="175">
        <v>203</v>
      </c>
      <c r="B209" s="146" t="s">
        <v>657</v>
      </c>
      <c r="C209" s="178">
        <v>2</v>
      </c>
      <c r="D209" s="177" t="s">
        <v>868</v>
      </c>
      <c r="E209" s="177"/>
      <c r="F209" s="177"/>
      <c r="G209" s="74">
        <v>0</v>
      </c>
      <c r="H209" s="74">
        <f t="shared" si="3"/>
        <v>0</v>
      </c>
    </row>
    <row r="210" spans="1:8" ht="12.75">
      <c r="A210" s="175">
        <v>204</v>
      </c>
      <c r="B210" s="146" t="s">
        <v>678</v>
      </c>
      <c r="C210" s="179">
        <v>3</v>
      </c>
      <c r="D210" s="177" t="s">
        <v>869</v>
      </c>
      <c r="E210" s="177"/>
      <c r="F210" s="177"/>
      <c r="G210" s="74">
        <v>0</v>
      </c>
      <c r="H210" s="74">
        <f t="shared" si="3"/>
        <v>0</v>
      </c>
    </row>
    <row r="211" spans="1:8" ht="48">
      <c r="A211" s="175">
        <v>205</v>
      </c>
      <c r="B211" s="145" t="s">
        <v>679</v>
      </c>
      <c r="C211" s="178">
        <v>10</v>
      </c>
      <c r="D211" s="177" t="s">
        <v>55</v>
      </c>
      <c r="E211" s="177"/>
      <c r="F211" s="177"/>
      <c r="G211" s="74">
        <v>0</v>
      </c>
      <c r="H211" s="74">
        <f t="shared" si="3"/>
        <v>0</v>
      </c>
    </row>
    <row r="212" spans="1:8" ht="48">
      <c r="A212" s="175">
        <v>206</v>
      </c>
      <c r="B212" s="145" t="s">
        <v>680</v>
      </c>
      <c r="C212" s="178">
        <v>10</v>
      </c>
      <c r="D212" s="177" t="s">
        <v>55</v>
      </c>
      <c r="E212" s="177"/>
      <c r="F212" s="177"/>
      <c r="G212" s="74">
        <v>0</v>
      </c>
      <c r="H212" s="74">
        <f t="shared" si="3"/>
        <v>0</v>
      </c>
    </row>
    <row r="213" spans="1:8" ht="12.75">
      <c r="A213" s="175">
        <v>207</v>
      </c>
      <c r="B213" s="145" t="s">
        <v>681</v>
      </c>
      <c r="C213" s="178">
        <v>20</v>
      </c>
      <c r="D213" s="177" t="s">
        <v>55</v>
      </c>
      <c r="E213" s="177"/>
      <c r="F213" s="177"/>
      <c r="G213" s="74">
        <v>0</v>
      </c>
      <c r="H213" s="74">
        <f t="shared" si="3"/>
        <v>0</v>
      </c>
    </row>
    <row r="214" spans="1:8" ht="12.75">
      <c r="A214" s="175">
        <v>208</v>
      </c>
      <c r="B214" s="145" t="s">
        <v>682</v>
      </c>
      <c r="C214" s="178">
        <v>4</v>
      </c>
      <c r="D214" s="177" t="s">
        <v>55</v>
      </c>
      <c r="E214" s="177"/>
      <c r="F214" s="177"/>
      <c r="G214" s="74">
        <v>0</v>
      </c>
      <c r="H214" s="74">
        <f t="shared" si="3"/>
        <v>0</v>
      </c>
    </row>
    <row r="215" spans="1:8" ht="24">
      <c r="A215" s="175">
        <v>209</v>
      </c>
      <c r="B215" s="145" t="s">
        <v>683</v>
      </c>
      <c r="C215" s="178">
        <v>10</v>
      </c>
      <c r="D215" s="177" t="s">
        <v>55</v>
      </c>
      <c r="E215" s="177"/>
      <c r="F215" s="177"/>
      <c r="G215" s="74">
        <v>0</v>
      </c>
      <c r="H215" s="74">
        <f t="shared" si="3"/>
        <v>0</v>
      </c>
    </row>
    <row r="216" spans="1:8" ht="12.75">
      <c r="A216" s="175">
        <v>210</v>
      </c>
      <c r="B216" s="145" t="s">
        <v>684</v>
      </c>
      <c r="C216" s="178">
        <v>5</v>
      </c>
      <c r="D216" s="177" t="s">
        <v>868</v>
      </c>
      <c r="E216" s="177"/>
      <c r="F216" s="177"/>
      <c r="G216" s="74">
        <v>0</v>
      </c>
      <c r="H216" s="74">
        <f t="shared" si="3"/>
        <v>0</v>
      </c>
    </row>
    <row r="217" spans="1:8" ht="12.75">
      <c r="A217" s="175">
        <v>211</v>
      </c>
      <c r="B217" s="145" t="s">
        <v>685</v>
      </c>
      <c r="C217" s="178">
        <v>5</v>
      </c>
      <c r="D217" s="177" t="s">
        <v>868</v>
      </c>
      <c r="E217" s="177"/>
      <c r="F217" s="177"/>
      <c r="G217" s="74">
        <v>0</v>
      </c>
      <c r="H217" s="74">
        <f t="shared" si="3"/>
        <v>0</v>
      </c>
    </row>
    <row r="218" spans="1:8" ht="72">
      <c r="A218" s="175">
        <v>212</v>
      </c>
      <c r="B218" s="145" t="s">
        <v>686</v>
      </c>
      <c r="C218" s="178">
        <v>10</v>
      </c>
      <c r="D218" s="177" t="s">
        <v>55</v>
      </c>
      <c r="E218" s="177"/>
      <c r="F218" s="177"/>
      <c r="G218" s="74">
        <v>0</v>
      </c>
      <c r="H218" s="74">
        <f t="shared" si="3"/>
        <v>0</v>
      </c>
    </row>
    <row r="219" spans="1:8" ht="12.75">
      <c r="A219" s="175">
        <v>213</v>
      </c>
      <c r="B219" s="145" t="s">
        <v>687</v>
      </c>
      <c r="C219" s="178">
        <v>5</v>
      </c>
      <c r="D219" s="177" t="s">
        <v>868</v>
      </c>
      <c r="E219" s="177"/>
      <c r="F219" s="177"/>
      <c r="G219" s="74">
        <v>0</v>
      </c>
      <c r="H219" s="74">
        <f t="shared" si="3"/>
        <v>0</v>
      </c>
    </row>
    <row r="220" spans="1:8" ht="12.75">
      <c r="A220" s="175">
        <v>214</v>
      </c>
      <c r="B220" s="145" t="s">
        <v>688</v>
      </c>
      <c r="C220" s="178">
        <v>5</v>
      </c>
      <c r="D220" s="177" t="s">
        <v>868</v>
      </c>
      <c r="E220" s="177"/>
      <c r="F220" s="177"/>
      <c r="G220" s="74">
        <v>0</v>
      </c>
      <c r="H220" s="74">
        <f t="shared" si="3"/>
        <v>0</v>
      </c>
    </row>
    <row r="221" spans="1:8" ht="24">
      <c r="A221" s="175">
        <v>215</v>
      </c>
      <c r="B221" s="145" t="s">
        <v>689</v>
      </c>
      <c r="C221" s="178">
        <v>3</v>
      </c>
      <c r="D221" s="177" t="s">
        <v>55</v>
      </c>
      <c r="E221" s="177"/>
      <c r="F221" s="177"/>
      <c r="G221" s="74">
        <v>0</v>
      </c>
      <c r="H221" s="74">
        <f t="shared" si="3"/>
        <v>0</v>
      </c>
    </row>
    <row r="222" spans="1:8" ht="12.75">
      <c r="A222" s="175">
        <v>216</v>
      </c>
      <c r="B222" s="146" t="s">
        <v>690</v>
      </c>
      <c r="C222" s="179">
        <v>6</v>
      </c>
      <c r="D222" s="177" t="s">
        <v>869</v>
      </c>
      <c r="E222" s="177"/>
      <c r="F222" s="177"/>
      <c r="G222" s="74">
        <v>0</v>
      </c>
      <c r="H222" s="74">
        <f t="shared" si="3"/>
        <v>0</v>
      </c>
    </row>
    <row r="223" spans="1:8" ht="12.75">
      <c r="A223" s="175">
        <v>217</v>
      </c>
      <c r="B223" s="145" t="s">
        <v>691</v>
      </c>
      <c r="C223" s="178">
        <v>1</v>
      </c>
      <c r="D223" s="177" t="s">
        <v>55</v>
      </c>
      <c r="E223" s="177"/>
      <c r="F223" s="177"/>
      <c r="G223" s="74">
        <v>0</v>
      </c>
      <c r="H223" s="74">
        <f t="shared" si="3"/>
        <v>0</v>
      </c>
    </row>
    <row r="224" spans="1:8" ht="24">
      <c r="A224" s="175">
        <v>218</v>
      </c>
      <c r="B224" s="145" t="s">
        <v>692</v>
      </c>
      <c r="C224" s="178">
        <v>3</v>
      </c>
      <c r="D224" s="177" t="s">
        <v>55</v>
      </c>
      <c r="E224" s="177"/>
      <c r="F224" s="177"/>
      <c r="G224" s="74">
        <v>0</v>
      </c>
      <c r="H224" s="74">
        <f t="shared" si="3"/>
        <v>0</v>
      </c>
    </row>
    <row r="225" spans="1:8" ht="36">
      <c r="A225" s="175">
        <v>219</v>
      </c>
      <c r="B225" s="145" t="s">
        <v>693</v>
      </c>
      <c r="C225" s="178">
        <v>20</v>
      </c>
      <c r="D225" s="177" t="s">
        <v>55</v>
      </c>
      <c r="E225" s="177"/>
      <c r="F225" s="177"/>
      <c r="G225" s="74">
        <v>0</v>
      </c>
      <c r="H225" s="74">
        <f t="shared" si="3"/>
        <v>0</v>
      </c>
    </row>
    <row r="226" spans="1:8" ht="108">
      <c r="A226" s="175">
        <v>220</v>
      </c>
      <c r="B226" s="145" t="s">
        <v>694</v>
      </c>
      <c r="C226" s="178">
        <v>5</v>
      </c>
      <c r="D226" s="177" t="s">
        <v>55</v>
      </c>
      <c r="E226" s="177"/>
      <c r="F226" s="177"/>
      <c r="G226" s="74">
        <v>0</v>
      </c>
      <c r="H226" s="74">
        <f t="shared" si="3"/>
        <v>0</v>
      </c>
    </row>
    <row r="227" spans="1:8" ht="24">
      <c r="A227" s="175">
        <v>221</v>
      </c>
      <c r="B227" s="146" t="s">
        <v>695</v>
      </c>
      <c r="C227" s="178">
        <v>5</v>
      </c>
      <c r="D227" s="177" t="s">
        <v>868</v>
      </c>
      <c r="E227" s="177"/>
      <c r="F227" s="177"/>
      <c r="G227" s="74">
        <v>0</v>
      </c>
      <c r="H227" s="74">
        <f t="shared" si="3"/>
        <v>0</v>
      </c>
    </row>
    <row r="228" spans="1:8" ht="24">
      <c r="A228" s="175">
        <v>222</v>
      </c>
      <c r="B228" s="146" t="s">
        <v>695</v>
      </c>
      <c r="C228" s="179">
        <v>5</v>
      </c>
      <c r="D228" s="177" t="s">
        <v>869</v>
      </c>
      <c r="E228" s="177"/>
      <c r="F228" s="177"/>
      <c r="G228" s="74">
        <v>0</v>
      </c>
      <c r="H228" s="74">
        <f t="shared" si="3"/>
        <v>0</v>
      </c>
    </row>
    <row r="229" spans="1:8" ht="60">
      <c r="A229" s="175">
        <v>223</v>
      </c>
      <c r="B229" s="145" t="s">
        <v>696</v>
      </c>
      <c r="C229" s="178">
        <v>50</v>
      </c>
      <c r="D229" s="177" t="s">
        <v>55</v>
      </c>
      <c r="E229" s="177"/>
      <c r="F229" s="177"/>
      <c r="G229" s="74">
        <v>0</v>
      </c>
      <c r="H229" s="74">
        <f t="shared" si="3"/>
        <v>0</v>
      </c>
    </row>
    <row r="230" spans="1:8" ht="24">
      <c r="A230" s="175">
        <v>224</v>
      </c>
      <c r="B230" s="145" t="s">
        <v>697</v>
      </c>
      <c r="C230" s="178">
        <v>3</v>
      </c>
      <c r="D230" s="177" t="s">
        <v>55</v>
      </c>
      <c r="E230" s="177"/>
      <c r="F230" s="177"/>
      <c r="G230" s="74">
        <v>0</v>
      </c>
      <c r="H230" s="74">
        <f t="shared" si="3"/>
        <v>0</v>
      </c>
    </row>
    <row r="231" spans="1:8" ht="24">
      <c r="A231" s="175">
        <v>225</v>
      </c>
      <c r="B231" s="146" t="s">
        <v>698</v>
      </c>
      <c r="C231" s="178">
        <v>1</v>
      </c>
      <c r="D231" s="177" t="s">
        <v>868</v>
      </c>
      <c r="E231" s="177"/>
      <c r="F231" s="177"/>
      <c r="G231" s="74">
        <v>0</v>
      </c>
      <c r="H231" s="74">
        <f t="shared" si="3"/>
        <v>0</v>
      </c>
    </row>
    <row r="232" spans="1:8" ht="24">
      <c r="A232" s="175">
        <v>226</v>
      </c>
      <c r="B232" s="146" t="s">
        <v>699</v>
      </c>
      <c r="C232" s="178">
        <v>20</v>
      </c>
      <c r="D232" s="177" t="s">
        <v>869</v>
      </c>
      <c r="E232" s="177"/>
      <c r="F232" s="177"/>
      <c r="G232" s="74">
        <v>0</v>
      </c>
      <c r="H232" s="74">
        <f t="shared" si="3"/>
        <v>0</v>
      </c>
    </row>
    <row r="233" spans="1:8" ht="12.75">
      <c r="A233" s="175">
        <v>227</v>
      </c>
      <c r="B233" s="146" t="s">
        <v>700</v>
      </c>
      <c r="C233" s="179">
        <v>2</v>
      </c>
      <c r="D233" s="177" t="s">
        <v>55</v>
      </c>
      <c r="E233" s="177"/>
      <c r="F233" s="177"/>
      <c r="G233" s="74">
        <v>0</v>
      </c>
      <c r="H233" s="74">
        <f t="shared" si="3"/>
        <v>0</v>
      </c>
    </row>
    <row r="234" spans="1:8" ht="24">
      <c r="A234" s="175">
        <v>228</v>
      </c>
      <c r="B234" s="145" t="s">
        <v>701</v>
      </c>
      <c r="C234" s="178">
        <v>5</v>
      </c>
      <c r="D234" s="177" t="s">
        <v>55</v>
      </c>
      <c r="E234" s="177"/>
      <c r="F234" s="177"/>
      <c r="G234" s="74">
        <v>0</v>
      </c>
      <c r="H234" s="74">
        <f t="shared" si="3"/>
        <v>0</v>
      </c>
    </row>
    <row r="235" spans="1:8" ht="48">
      <c r="A235" s="175">
        <v>229</v>
      </c>
      <c r="B235" s="145" t="s">
        <v>702</v>
      </c>
      <c r="C235" s="178">
        <v>10</v>
      </c>
      <c r="D235" s="177" t="s">
        <v>55</v>
      </c>
      <c r="E235" s="177"/>
      <c r="F235" s="177"/>
      <c r="G235" s="74">
        <v>0</v>
      </c>
      <c r="H235" s="74">
        <f t="shared" si="3"/>
        <v>0</v>
      </c>
    </row>
    <row r="236" spans="1:8" ht="60">
      <c r="A236" s="175">
        <v>230</v>
      </c>
      <c r="B236" s="145" t="s">
        <v>703</v>
      </c>
      <c r="C236" s="178">
        <v>10</v>
      </c>
      <c r="D236" s="177" t="s">
        <v>55</v>
      </c>
      <c r="E236" s="177"/>
      <c r="F236" s="177"/>
      <c r="G236" s="74">
        <v>0</v>
      </c>
      <c r="H236" s="74">
        <f t="shared" si="3"/>
        <v>0</v>
      </c>
    </row>
    <row r="237" spans="1:8" ht="12.75">
      <c r="A237" s="175">
        <v>231</v>
      </c>
      <c r="B237" s="145" t="s">
        <v>704</v>
      </c>
      <c r="C237" s="178">
        <v>15</v>
      </c>
      <c r="D237" s="177" t="s">
        <v>55</v>
      </c>
      <c r="E237" s="177"/>
      <c r="F237" s="177"/>
      <c r="G237" s="74">
        <v>0</v>
      </c>
      <c r="H237" s="74">
        <f t="shared" si="3"/>
        <v>0</v>
      </c>
    </row>
    <row r="238" spans="1:8" ht="12.75">
      <c r="A238" s="175">
        <v>232</v>
      </c>
      <c r="B238" s="145" t="s">
        <v>705</v>
      </c>
      <c r="C238" s="178">
        <v>5</v>
      </c>
      <c r="D238" s="177" t="s">
        <v>55</v>
      </c>
      <c r="E238" s="177"/>
      <c r="F238" s="177"/>
      <c r="G238" s="74">
        <v>0</v>
      </c>
      <c r="H238" s="74">
        <f t="shared" si="3"/>
        <v>0</v>
      </c>
    </row>
    <row r="239" spans="1:8" ht="12.75">
      <c r="A239" s="175">
        <v>233</v>
      </c>
      <c r="B239" s="146" t="s">
        <v>706</v>
      </c>
      <c r="C239" s="178">
        <v>4</v>
      </c>
      <c r="D239" s="177" t="s">
        <v>868</v>
      </c>
      <c r="E239" s="177"/>
      <c r="F239" s="177"/>
      <c r="G239" s="74">
        <v>0</v>
      </c>
      <c r="H239" s="74">
        <f t="shared" si="3"/>
        <v>0</v>
      </c>
    </row>
    <row r="240" spans="1:8" ht="12.75">
      <c r="A240" s="175">
        <v>234</v>
      </c>
      <c r="B240" s="145" t="s">
        <v>707</v>
      </c>
      <c r="C240" s="178">
        <v>12</v>
      </c>
      <c r="D240" s="177" t="s">
        <v>55</v>
      </c>
      <c r="E240" s="177"/>
      <c r="F240" s="177"/>
      <c r="G240" s="74">
        <v>0</v>
      </c>
      <c r="H240" s="74">
        <f t="shared" si="3"/>
        <v>0</v>
      </c>
    </row>
    <row r="241" spans="1:8" ht="84">
      <c r="A241" s="175">
        <v>235</v>
      </c>
      <c r="B241" s="145" t="s">
        <v>708</v>
      </c>
      <c r="C241" s="178">
        <v>3</v>
      </c>
      <c r="D241" s="177" t="s">
        <v>55</v>
      </c>
      <c r="E241" s="177"/>
      <c r="F241" s="177"/>
      <c r="G241" s="74">
        <v>0</v>
      </c>
      <c r="H241" s="74">
        <f t="shared" si="3"/>
        <v>0</v>
      </c>
    </row>
    <row r="242" spans="1:8" ht="12.75">
      <c r="A242" s="175">
        <v>236</v>
      </c>
      <c r="B242" s="145" t="s">
        <v>709</v>
      </c>
      <c r="C242" s="178">
        <v>200</v>
      </c>
      <c r="D242" s="177" t="s">
        <v>55</v>
      </c>
      <c r="E242" s="177"/>
      <c r="F242" s="177"/>
      <c r="G242" s="74">
        <v>0</v>
      </c>
      <c r="H242" s="74">
        <f t="shared" si="3"/>
        <v>0</v>
      </c>
    </row>
    <row r="243" spans="1:8" ht="84">
      <c r="A243" s="175">
        <v>237</v>
      </c>
      <c r="B243" s="145" t="s">
        <v>710</v>
      </c>
      <c r="C243" s="178">
        <v>5</v>
      </c>
      <c r="D243" s="177" t="s">
        <v>55</v>
      </c>
      <c r="E243" s="177"/>
      <c r="F243" s="177"/>
      <c r="G243" s="74">
        <v>0</v>
      </c>
      <c r="H243" s="74">
        <f t="shared" si="3"/>
        <v>0</v>
      </c>
    </row>
    <row r="244" spans="1:8" ht="48">
      <c r="A244" s="175">
        <v>238</v>
      </c>
      <c r="B244" s="145" t="s">
        <v>711</v>
      </c>
      <c r="C244" s="178">
        <v>60</v>
      </c>
      <c r="D244" s="177" t="s">
        <v>55</v>
      </c>
      <c r="E244" s="177"/>
      <c r="F244" s="177"/>
      <c r="G244" s="74">
        <v>0</v>
      </c>
      <c r="H244" s="74">
        <f t="shared" si="3"/>
        <v>0</v>
      </c>
    </row>
    <row r="245" spans="1:8" ht="24">
      <c r="A245" s="175">
        <v>239</v>
      </c>
      <c r="B245" s="145" t="s">
        <v>712</v>
      </c>
      <c r="C245" s="178">
        <v>2</v>
      </c>
      <c r="D245" s="177" t="s">
        <v>55</v>
      </c>
      <c r="E245" s="177"/>
      <c r="F245" s="177"/>
      <c r="G245" s="74">
        <v>0</v>
      </c>
      <c r="H245" s="74">
        <f t="shared" si="3"/>
        <v>0</v>
      </c>
    </row>
    <row r="246" spans="1:8" ht="24">
      <c r="A246" s="175">
        <v>240</v>
      </c>
      <c r="B246" s="146" t="s">
        <v>713</v>
      </c>
      <c r="C246" s="178">
        <v>20</v>
      </c>
      <c r="D246" s="177" t="s">
        <v>868</v>
      </c>
      <c r="E246" s="177"/>
      <c r="F246" s="177"/>
      <c r="G246" s="74">
        <v>0</v>
      </c>
      <c r="H246" s="74">
        <f t="shared" si="3"/>
        <v>0</v>
      </c>
    </row>
    <row r="247" spans="1:8" ht="36">
      <c r="A247" s="175">
        <v>241</v>
      </c>
      <c r="B247" s="145" t="s">
        <v>714</v>
      </c>
      <c r="C247" s="178">
        <v>50</v>
      </c>
      <c r="D247" s="177" t="s">
        <v>55</v>
      </c>
      <c r="E247" s="177"/>
      <c r="F247" s="177"/>
      <c r="G247" s="74">
        <v>0</v>
      </c>
      <c r="H247" s="74">
        <f t="shared" si="3"/>
        <v>0</v>
      </c>
    </row>
    <row r="248" spans="1:8" ht="12.75">
      <c r="A248" s="175">
        <v>242</v>
      </c>
      <c r="B248" s="145" t="s">
        <v>715</v>
      </c>
      <c r="C248" s="178">
        <v>100</v>
      </c>
      <c r="D248" s="177" t="s">
        <v>55</v>
      </c>
      <c r="E248" s="177"/>
      <c r="F248" s="177"/>
      <c r="G248" s="74">
        <v>0</v>
      </c>
      <c r="H248" s="74">
        <f t="shared" si="3"/>
        <v>0</v>
      </c>
    </row>
    <row r="249" spans="1:8" ht="12.75">
      <c r="A249" s="175">
        <v>243</v>
      </c>
      <c r="B249" s="146" t="s">
        <v>690</v>
      </c>
      <c r="C249" s="178">
        <v>4</v>
      </c>
      <c r="D249" s="177" t="s">
        <v>868</v>
      </c>
      <c r="E249" s="177"/>
      <c r="F249" s="177"/>
      <c r="G249" s="74">
        <v>0</v>
      </c>
      <c r="H249" s="74">
        <f t="shared" si="3"/>
        <v>0</v>
      </c>
    </row>
    <row r="250" spans="1:8" ht="12.75">
      <c r="A250" s="175">
        <v>244</v>
      </c>
      <c r="B250" s="145" t="s">
        <v>716</v>
      </c>
      <c r="C250" s="178">
        <v>10</v>
      </c>
      <c r="D250" s="177" t="s">
        <v>55</v>
      </c>
      <c r="E250" s="177"/>
      <c r="F250" s="177"/>
      <c r="G250" s="74">
        <v>0</v>
      </c>
      <c r="H250" s="74">
        <f t="shared" si="3"/>
        <v>0</v>
      </c>
    </row>
    <row r="251" spans="1:8" ht="24">
      <c r="A251" s="175">
        <v>245</v>
      </c>
      <c r="B251" s="146" t="s">
        <v>717</v>
      </c>
      <c r="C251" s="178">
        <v>20</v>
      </c>
      <c r="D251" s="177" t="s">
        <v>868</v>
      </c>
      <c r="E251" s="177"/>
      <c r="F251" s="177"/>
      <c r="G251" s="74">
        <v>0</v>
      </c>
      <c r="H251" s="74">
        <f t="shared" si="3"/>
        <v>0</v>
      </c>
    </row>
    <row r="252" spans="1:8" ht="12.75">
      <c r="A252" s="175">
        <v>246</v>
      </c>
      <c r="B252" s="145" t="s">
        <v>718</v>
      </c>
      <c r="C252" s="178">
        <v>5</v>
      </c>
      <c r="D252" s="177" t="s">
        <v>55</v>
      </c>
      <c r="E252" s="177"/>
      <c r="F252" s="177"/>
      <c r="G252" s="74">
        <v>0</v>
      </c>
      <c r="H252" s="74">
        <f t="shared" si="3"/>
        <v>0</v>
      </c>
    </row>
    <row r="253" spans="1:8" ht="24">
      <c r="A253" s="175">
        <v>247</v>
      </c>
      <c r="B253" s="145" t="s">
        <v>719</v>
      </c>
      <c r="C253" s="178">
        <v>2</v>
      </c>
      <c r="D253" s="177" t="s">
        <v>55</v>
      </c>
      <c r="E253" s="177"/>
      <c r="F253" s="177"/>
      <c r="G253" s="74">
        <v>0</v>
      </c>
      <c r="H253" s="74">
        <f t="shared" si="3"/>
        <v>0</v>
      </c>
    </row>
    <row r="254" spans="1:8" ht="12.75">
      <c r="A254" s="175">
        <v>248</v>
      </c>
      <c r="B254" s="145" t="s">
        <v>720</v>
      </c>
      <c r="C254" s="178">
        <v>300</v>
      </c>
      <c r="D254" s="177" t="s">
        <v>55</v>
      </c>
      <c r="E254" s="177"/>
      <c r="F254" s="177"/>
      <c r="G254" s="74">
        <v>0</v>
      </c>
      <c r="H254" s="74">
        <f t="shared" si="3"/>
        <v>0</v>
      </c>
    </row>
    <row r="255" spans="1:8" ht="84">
      <c r="A255" s="175">
        <v>249</v>
      </c>
      <c r="B255" s="145" t="s">
        <v>721</v>
      </c>
      <c r="C255" s="178">
        <v>10</v>
      </c>
      <c r="D255" s="177" t="s">
        <v>55</v>
      </c>
      <c r="E255" s="177"/>
      <c r="F255" s="177"/>
      <c r="G255" s="74">
        <v>0</v>
      </c>
      <c r="H255" s="74">
        <f t="shared" si="3"/>
        <v>0</v>
      </c>
    </row>
    <row r="256" spans="1:8" ht="24">
      <c r="A256" s="175">
        <v>250</v>
      </c>
      <c r="B256" s="145" t="s">
        <v>722</v>
      </c>
      <c r="C256" s="178">
        <v>25</v>
      </c>
      <c r="D256" s="177" t="s">
        <v>55</v>
      </c>
      <c r="E256" s="177"/>
      <c r="F256" s="177"/>
      <c r="G256" s="74">
        <v>0</v>
      </c>
      <c r="H256" s="74">
        <f t="shared" si="3"/>
        <v>0</v>
      </c>
    </row>
    <row r="257" spans="1:8" ht="132">
      <c r="A257" s="175">
        <v>251</v>
      </c>
      <c r="B257" s="145" t="s">
        <v>723</v>
      </c>
      <c r="C257" s="178">
        <v>5</v>
      </c>
      <c r="D257" s="177" t="s">
        <v>55</v>
      </c>
      <c r="E257" s="177"/>
      <c r="F257" s="177"/>
      <c r="G257" s="74">
        <v>0</v>
      </c>
      <c r="H257" s="74">
        <f t="shared" si="3"/>
        <v>0</v>
      </c>
    </row>
    <row r="258" spans="1:8" ht="48">
      <c r="A258" s="175">
        <v>252</v>
      </c>
      <c r="B258" s="145" t="s">
        <v>724</v>
      </c>
      <c r="C258" s="178">
        <v>12</v>
      </c>
      <c r="D258" s="177" t="s">
        <v>55</v>
      </c>
      <c r="E258" s="177"/>
      <c r="F258" s="177"/>
      <c r="G258" s="74">
        <v>0</v>
      </c>
      <c r="H258" s="74">
        <f t="shared" si="3"/>
        <v>0</v>
      </c>
    </row>
    <row r="259" spans="1:8" ht="24">
      <c r="A259" s="175">
        <v>253</v>
      </c>
      <c r="B259" s="145" t="s">
        <v>725</v>
      </c>
      <c r="C259" s="178">
        <v>2</v>
      </c>
      <c r="D259" s="177" t="s">
        <v>55</v>
      </c>
      <c r="E259" s="177"/>
      <c r="F259" s="177"/>
      <c r="G259" s="74">
        <v>0</v>
      </c>
      <c r="H259" s="74">
        <f t="shared" si="3"/>
        <v>0</v>
      </c>
    </row>
    <row r="260" spans="1:8" ht="12.75">
      <c r="A260" s="175">
        <v>254</v>
      </c>
      <c r="B260" s="145" t="s">
        <v>726</v>
      </c>
      <c r="C260" s="178">
        <v>10</v>
      </c>
      <c r="D260" s="177" t="s">
        <v>55</v>
      </c>
      <c r="E260" s="177"/>
      <c r="F260" s="177"/>
      <c r="G260" s="74">
        <v>0</v>
      </c>
      <c r="H260" s="74">
        <f t="shared" si="3"/>
        <v>0</v>
      </c>
    </row>
    <row r="261" spans="1:8" ht="12.75">
      <c r="A261" s="175">
        <v>255</v>
      </c>
      <c r="B261" s="145" t="s">
        <v>727</v>
      </c>
      <c r="C261" s="178">
        <v>10</v>
      </c>
      <c r="D261" s="177" t="s">
        <v>55</v>
      </c>
      <c r="E261" s="177"/>
      <c r="F261" s="177"/>
      <c r="G261" s="74">
        <v>0</v>
      </c>
      <c r="H261" s="74">
        <f t="shared" si="3"/>
        <v>0</v>
      </c>
    </row>
    <row r="262" spans="1:8" ht="24">
      <c r="A262" s="175">
        <v>256</v>
      </c>
      <c r="B262" s="145" t="s">
        <v>728</v>
      </c>
      <c r="C262" s="178">
        <v>200</v>
      </c>
      <c r="D262" s="177" t="s">
        <v>55</v>
      </c>
      <c r="E262" s="177"/>
      <c r="F262" s="177"/>
      <c r="G262" s="74">
        <v>0</v>
      </c>
      <c r="H262" s="74">
        <f t="shared" si="3"/>
        <v>0</v>
      </c>
    </row>
    <row r="263" spans="1:8" ht="12.75">
      <c r="A263" s="175">
        <v>257</v>
      </c>
      <c r="B263" s="145" t="s">
        <v>729</v>
      </c>
      <c r="C263" s="178">
        <v>10</v>
      </c>
      <c r="D263" s="177" t="s">
        <v>868</v>
      </c>
      <c r="E263" s="177"/>
      <c r="F263" s="177"/>
      <c r="G263" s="74">
        <v>0</v>
      </c>
      <c r="H263" s="74">
        <f t="shared" si="3"/>
        <v>0</v>
      </c>
    </row>
    <row r="264" spans="1:8" ht="36">
      <c r="A264" s="175">
        <v>258</v>
      </c>
      <c r="B264" s="145" t="s">
        <v>730</v>
      </c>
      <c r="C264" s="178">
        <v>12</v>
      </c>
      <c r="D264" s="177" t="s">
        <v>55</v>
      </c>
      <c r="E264" s="177"/>
      <c r="F264" s="177"/>
      <c r="G264" s="74">
        <v>0</v>
      </c>
      <c r="H264" s="74">
        <f t="shared" si="3"/>
        <v>0</v>
      </c>
    </row>
    <row r="265" spans="1:8" ht="12.75">
      <c r="A265" s="175">
        <v>259</v>
      </c>
      <c r="B265" s="146" t="s">
        <v>731</v>
      </c>
      <c r="C265" s="178">
        <v>6</v>
      </c>
      <c r="D265" s="177" t="s">
        <v>868</v>
      </c>
      <c r="E265" s="177"/>
      <c r="F265" s="177"/>
      <c r="G265" s="74">
        <v>0</v>
      </c>
      <c r="H265" s="74">
        <f t="shared" si="3"/>
        <v>0</v>
      </c>
    </row>
    <row r="266" spans="1:8" ht="36">
      <c r="A266" s="175">
        <v>260</v>
      </c>
      <c r="B266" s="145" t="s">
        <v>732</v>
      </c>
      <c r="C266" s="178">
        <v>40</v>
      </c>
      <c r="D266" s="177" t="s">
        <v>55</v>
      </c>
      <c r="E266" s="177"/>
      <c r="F266" s="177"/>
      <c r="G266" s="74">
        <v>0</v>
      </c>
      <c r="H266" s="74">
        <f t="shared" si="3"/>
        <v>0</v>
      </c>
    </row>
    <row r="267" spans="1:8" ht="120">
      <c r="A267" s="175">
        <v>261</v>
      </c>
      <c r="B267" s="145" t="s">
        <v>733</v>
      </c>
      <c r="C267" s="178">
        <v>5</v>
      </c>
      <c r="D267" s="177" t="s">
        <v>55</v>
      </c>
      <c r="E267" s="177"/>
      <c r="F267" s="177"/>
      <c r="G267" s="74">
        <v>0</v>
      </c>
      <c r="H267" s="74">
        <f aca="true" t="shared" si="4" ref="H267:H326">ROUND(ROUND(C267,2)*ROUND(G267,2),2)</f>
        <v>0</v>
      </c>
    </row>
    <row r="268" spans="1:8" ht="12.75">
      <c r="A268" s="175">
        <v>262</v>
      </c>
      <c r="B268" s="145" t="s">
        <v>734</v>
      </c>
      <c r="C268" s="178">
        <v>300</v>
      </c>
      <c r="D268" s="177" t="s">
        <v>55</v>
      </c>
      <c r="E268" s="177"/>
      <c r="F268" s="177"/>
      <c r="G268" s="74">
        <v>0</v>
      </c>
      <c r="H268" s="74">
        <f t="shared" si="4"/>
        <v>0</v>
      </c>
    </row>
    <row r="269" spans="1:8" ht="24">
      <c r="A269" s="175">
        <v>263</v>
      </c>
      <c r="B269" s="145" t="s">
        <v>735</v>
      </c>
      <c r="C269" s="178">
        <v>2</v>
      </c>
      <c r="D269" s="177" t="s">
        <v>55</v>
      </c>
      <c r="E269" s="177"/>
      <c r="F269" s="177"/>
      <c r="G269" s="74">
        <v>0</v>
      </c>
      <c r="H269" s="74">
        <f t="shared" si="4"/>
        <v>0</v>
      </c>
    </row>
    <row r="270" spans="1:8" ht="24">
      <c r="A270" s="175">
        <v>264</v>
      </c>
      <c r="B270" s="145" t="s">
        <v>736</v>
      </c>
      <c r="C270" s="178">
        <v>10</v>
      </c>
      <c r="D270" s="177" t="s">
        <v>55</v>
      </c>
      <c r="E270" s="177"/>
      <c r="F270" s="177"/>
      <c r="G270" s="74">
        <v>0</v>
      </c>
      <c r="H270" s="74">
        <f t="shared" si="4"/>
        <v>0</v>
      </c>
    </row>
    <row r="271" spans="1:8" ht="24">
      <c r="A271" s="175">
        <v>265</v>
      </c>
      <c r="B271" s="146" t="s">
        <v>737</v>
      </c>
      <c r="C271" s="178">
        <v>10</v>
      </c>
      <c r="D271" s="177" t="s">
        <v>868</v>
      </c>
      <c r="E271" s="177"/>
      <c r="F271" s="177"/>
      <c r="G271" s="74">
        <v>0</v>
      </c>
      <c r="H271" s="74">
        <f t="shared" si="4"/>
        <v>0</v>
      </c>
    </row>
    <row r="272" spans="1:8" ht="12.75">
      <c r="A272" s="175">
        <v>266</v>
      </c>
      <c r="B272" s="145" t="s">
        <v>738</v>
      </c>
      <c r="C272" s="178">
        <v>5</v>
      </c>
      <c r="D272" s="177" t="s">
        <v>55</v>
      </c>
      <c r="E272" s="177"/>
      <c r="F272" s="177"/>
      <c r="G272" s="74">
        <v>0</v>
      </c>
      <c r="H272" s="74">
        <f t="shared" si="4"/>
        <v>0</v>
      </c>
    </row>
    <row r="273" spans="1:8" ht="24">
      <c r="A273" s="175">
        <v>267</v>
      </c>
      <c r="B273" s="146" t="s">
        <v>739</v>
      </c>
      <c r="C273" s="178">
        <v>10</v>
      </c>
      <c r="D273" s="177" t="s">
        <v>868</v>
      </c>
      <c r="E273" s="177"/>
      <c r="F273" s="177"/>
      <c r="G273" s="74">
        <v>0</v>
      </c>
      <c r="H273" s="74">
        <f t="shared" si="4"/>
        <v>0</v>
      </c>
    </row>
    <row r="274" spans="1:8" ht="36">
      <c r="A274" s="175">
        <v>268</v>
      </c>
      <c r="B274" s="145" t="s">
        <v>740</v>
      </c>
      <c r="C274" s="178">
        <v>5</v>
      </c>
      <c r="D274" s="177" t="s">
        <v>55</v>
      </c>
      <c r="E274" s="177"/>
      <c r="F274" s="177"/>
      <c r="G274" s="74">
        <v>0</v>
      </c>
      <c r="H274" s="74">
        <f t="shared" si="4"/>
        <v>0</v>
      </c>
    </row>
    <row r="275" spans="1:8" ht="36">
      <c r="A275" s="175">
        <v>269</v>
      </c>
      <c r="B275" s="145" t="s">
        <v>741</v>
      </c>
      <c r="C275" s="178">
        <v>10</v>
      </c>
      <c r="D275" s="177" t="s">
        <v>55</v>
      </c>
      <c r="E275" s="177"/>
      <c r="F275" s="177"/>
      <c r="G275" s="74">
        <v>0</v>
      </c>
      <c r="H275" s="74">
        <f t="shared" si="4"/>
        <v>0</v>
      </c>
    </row>
    <row r="276" spans="1:8" ht="48">
      <c r="A276" s="175">
        <v>270</v>
      </c>
      <c r="B276" s="145" t="s">
        <v>742</v>
      </c>
      <c r="C276" s="178">
        <v>10</v>
      </c>
      <c r="D276" s="177" t="s">
        <v>55</v>
      </c>
      <c r="E276" s="177"/>
      <c r="F276" s="177"/>
      <c r="G276" s="74">
        <v>0</v>
      </c>
      <c r="H276" s="74">
        <f t="shared" si="4"/>
        <v>0</v>
      </c>
    </row>
    <row r="277" spans="1:8" ht="48">
      <c r="A277" s="175">
        <v>271</v>
      </c>
      <c r="B277" s="145" t="s">
        <v>743</v>
      </c>
      <c r="C277" s="178">
        <v>10</v>
      </c>
      <c r="D277" s="177" t="s">
        <v>55</v>
      </c>
      <c r="E277" s="177"/>
      <c r="F277" s="177"/>
      <c r="G277" s="74">
        <v>0</v>
      </c>
      <c r="H277" s="74">
        <f t="shared" si="4"/>
        <v>0</v>
      </c>
    </row>
    <row r="278" spans="1:8" ht="12.75">
      <c r="A278" s="175">
        <v>272</v>
      </c>
      <c r="B278" s="145" t="s">
        <v>744</v>
      </c>
      <c r="C278" s="178">
        <v>1</v>
      </c>
      <c r="D278" s="177" t="s">
        <v>55</v>
      </c>
      <c r="E278" s="177"/>
      <c r="F278" s="177"/>
      <c r="G278" s="74">
        <v>0</v>
      </c>
      <c r="H278" s="74">
        <f t="shared" si="4"/>
        <v>0</v>
      </c>
    </row>
    <row r="279" spans="1:8" ht="12.75">
      <c r="A279" s="175">
        <v>273</v>
      </c>
      <c r="B279" s="145" t="s">
        <v>745</v>
      </c>
      <c r="C279" s="178">
        <v>20</v>
      </c>
      <c r="D279" s="177" t="s">
        <v>55</v>
      </c>
      <c r="E279" s="177"/>
      <c r="F279" s="177"/>
      <c r="G279" s="74">
        <v>0</v>
      </c>
      <c r="H279" s="74">
        <f t="shared" si="4"/>
        <v>0</v>
      </c>
    </row>
    <row r="280" spans="1:8" ht="12.75">
      <c r="A280" s="175">
        <v>274</v>
      </c>
      <c r="B280" s="145" t="s">
        <v>746</v>
      </c>
      <c r="C280" s="178">
        <v>2</v>
      </c>
      <c r="D280" s="177" t="s">
        <v>55</v>
      </c>
      <c r="E280" s="177"/>
      <c r="F280" s="177"/>
      <c r="G280" s="74">
        <v>0</v>
      </c>
      <c r="H280" s="74">
        <f t="shared" si="4"/>
        <v>0</v>
      </c>
    </row>
    <row r="281" spans="1:8" ht="12.75">
      <c r="A281" s="175">
        <v>275</v>
      </c>
      <c r="B281" s="145" t="s">
        <v>747</v>
      </c>
      <c r="C281" s="178">
        <v>2</v>
      </c>
      <c r="D281" s="177" t="s">
        <v>868</v>
      </c>
      <c r="E281" s="177"/>
      <c r="F281" s="177"/>
      <c r="G281" s="74">
        <v>0</v>
      </c>
      <c r="H281" s="74">
        <f t="shared" si="4"/>
        <v>0</v>
      </c>
    </row>
    <row r="282" spans="1:8" ht="12.75">
      <c r="A282" s="175">
        <v>276</v>
      </c>
      <c r="B282" s="146" t="s">
        <v>748</v>
      </c>
      <c r="C282" s="178">
        <v>20</v>
      </c>
      <c r="D282" s="177" t="s">
        <v>868</v>
      </c>
      <c r="E282" s="177"/>
      <c r="F282" s="177"/>
      <c r="G282" s="74">
        <v>0</v>
      </c>
      <c r="H282" s="74">
        <f t="shared" si="4"/>
        <v>0</v>
      </c>
    </row>
    <row r="283" spans="1:8" ht="36">
      <c r="A283" s="175">
        <v>277</v>
      </c>
      <c r="B283" s="146" t="s">
        <v>749</v>
      </c>
      <c r="C283" s="178">
        <v>6</v>
      </c>
      <c r="D283" s="177" t="s">
        <v>868</v>
      </c>
      <c r="E283" s="177"/>
      <c r="F283" s="177"/>
      <c r="G283" s="74">
        <v>0</v>
      </c>
      <c r="H283" s="74">
        <f t="shared" si="4"/>
        <v>0</v>
      </c>
    </row>
    <row r="284" spans="1:8" ht="36">
      <c r="A284" s="175">
        <v>278</v>
      </c>
      <c r="B284" s="146" t="s">
        <v>750</v>
      </c>
      <c r="C284" s="179">
        <v>6</v>
      </c>
      <c r="D284" s="177" t="s">
        <v>869</v>
      </c>
      <c r="E284" s="177"/>
      <c r="F284" s="177"/>
      <c r="G284" s="74">
        <v>0</v>
      </c>
      <c r="H284" s="74">
        <f t="shared" si="4"/>
        <v>0</v>
      </c>
    </row>
    <row r="285" spans="1:8" ht="48">
      <c r="A285" s="175">
        <v>279</v>
      </c>
      <c r="B285" s="145" t="s">
        <v>751</v>
      </c>
      <c r="C285" s="178">
        <v>20</v>
      </c>
      <c r="D285" s="177" t="s">
        <v>55</v>
      </c>
      <c r="E285" s="177"/>
      <c r="F285" s="177"/>
      <c r="G285" s="74">
        <v>0</v>
      </c>
      <c r="H285" s="74">
        <f t="shared" si="4"/>
        <v>0</v>
      </c>
    </row>
    <row r="286" spans="1:8" ht="12.75">
      <c r="A286" s="175">
        <v>280</v>
      </c>
      <c r="B286" s="145" t="s">
        <v>752</v>
      </c>
      <c r="C286" s="178">
        <v>5</v>
      </c>
      <c r="D286" s="177" t="s">
        <v>55</v>
      </c>
      <c r="E286" s="177"/>
      <c r="F286" s="177"/>
      <c r="G286" s="74">
        <v>0</v>
      </c>
      <c r="H286" s="74">
        <f t="shared" si="4"/>
        <v>0</v>
      </c>
    </row>
    <row r="287" spans="1:8" ht="36">
      <c r="A287" s="175">
        <v>281</v>
      </c>
      <c r="B287" s="145" t="s">
        <v>753</v>
      </c>
      <c r="C287" s="178">
        <v>5</v>
      </c>
      <c r="D287" s="177" t="s">
        <v>55</v>
      </c>
      <c r="E287" s="177"/>
      <c r="F287" s="177"/>
      <c r="G287" s="74">
        <v>0</v>
      </c>
      <c r="H287" s="74">
        <f t="shared" si="4"/>
        <v>0</v>
      </c>
    </row>
    <row r="288" spans="1:8" ht="12.75">
      <c r="A288" s="175">
        <v>282</v>
      </c>
      <c r="B288" s="146" t="s">
        <v>754</v>
      </c>
      <c r="C288" s="178">
        <v>20</v>
      </c>
      <c r="D288" s="177" t="s">
        <v>868</v>
      </c>
      <c r="E288" s="177"/>
      <c r="F288" s="177"/>
      <c r="G288" s="74">
        <v>0</v>
      </c>
      <c r="H288" s="74">
        <f t="shared" si="4"/>
        <v>0</v>
      </c>
    </row>
    <row r="289" spans="1:8" ht="24">
      <c r="A289" s="175">
        <v>283</v>
      </c>
      <c r="B289" s="145" t="s">
        <v>755</v>
      </c>
      <c r="C289" s="178">
        <v>1</v>
      </c>
      <c r="D289" s="177" t="s">
        <v>55</v>
      </c>
      <c r="E289" s="177"/>
      <c r="F289" s="177"/>
      <c r="G289" s="74">
        <v>0</v>
      </c>
      <c r="H289" s="74">
        <f t="shared" si="4"/>
        <v>0</v>
      </c>
    </row>
    <row r="290" spans="1:8" ht="36">
      <c r="A290" s="175">
        <v>284</v>
      </c>
      <c r="B290" s="145" t="s">
        <v>756</v>
      </c>
      <c r="C290" s="178">
        <v>1</v>
      </c>
      <c r="D290" s="177" t="s">
        <v>55</v>
      </c>
      <c r="E290" s="177"/>
      <c r="F290" s="177"/>
      <c r="G290" s="74">
        <v>0</v>
      </c>
      <c r="H290" s="74">
        <f t="shared" si="4"/>
        <v>0</v>
      </c>
    </row>
    <row r="291" spans="1:8" ht="12.75">
      <c r="A291" s="175">
        <v>285</v>
      </c>
      <c r="B291" s="145" t="s">
        <v>757</v>
      </c>
      <c r="C291" s="178">
        <v>1</v>
      </c>
      <c r="D291" s="177" t="s">
        <v>55</v>
      </c>
      <c r="E291" s="177"/>
      <c r="F291" s="177"/>
      <c r="G291" s="74">
        <v>0</v>
      </c>
      <c r="H291" s="74">
        <f t="shared" si="4"/>
        <v>0</v>
      </c>
    </row>
    <row r="292" spans="1:8" ht="12.75">
      <c r="A292" s="175">
        <v>286</v>
      </c>
      <c r="B292" s="145" t="s">
        <v>758</v>
      </c>
      <c r="C292" s="178">
        <v>1</v>
      </c>
      <c r="D292" s="177" t="s">
        <v>55</v>
      </c>
      <c r="E292" s="177"/>
      <c r="F292" s="177"/>
      <c r="G292" s="74">
        <v>0</v>
      </c>
      <c r="H292" s="74">
        <f t="shared" si="4"/>
        <v>0</v>
      </c>
    </row>
    <row r="293" spans="1:8" ht="12.75">
      <c r="A293" s="175">
        <v>287</v>
      </c>
      <c r="B293" s="145" t="s">
        <v>759</v>
      </c>
      <c r="C293" s="178">
        <v>1</v>
      </c>
      <c r="D293" s="177" t="s">
        <v>55</v>
      </c>
      <c r="E293" s="177"/>
      <c r="F293" s="177"/>
      <c r="G293" s="74">
        <v>0</v>
      </c>
      <c r="H293" s="74">
        <f t="shared" si="4"/>
        <v>0</v>
      </c>
    </row>
    <row r="294" spans="1:8" ht="12.75">
      <c r="A294" s="175">
        <v>288</v>
      </c>
      <c r="B294" s="146" t="s">
        <v>760</v>
      </c>
      <c r="C294" s="178">
        <v>1</v>
      </c>
      <c r="D294" s="177" t="s">
        <v>868</v>
      </c>
      <c r="E294" s="177"/>
      <c r="F294" s="177"/>
      <c r="G294" s="74">
        <v>0</v>
      </c>
      <c r="H294" s="74">
        <f t="shared" si="4"/>
        <v>0</v>
      </c>
    </row>
    <row r="295" spans="1:8" ht="24">
      <c r="A295" s="175">
        <v>289</v>
      </c>
      <c r="B295" s="145" t="s">
        <v>761</v>
      </c>
      <c r="C295" s="178">
        <v>100</v>
      </c>
      <c r="D295" s="177" t="s">
        <v>55</v>
      </c>
      <c r="E295" s="177"/>
      <c r="F295" s="177"/>
      <c r="G295" s="74">
        <v>0</v>
      </c>
      <c r="H295" s="74">
        <f t="shared" si="4"/>
        <v>0</v>
      </c>
    </row>
    <row r="296" spans="1:8" ht="12.75">
      <c r="A296" s="175">
        <v>290</v>
      </c>
      <c r="B296" s="145" t="s">
        <v>762</v>
      </c>
      <c r="C296" s="178">
        <v>100</v>
      </c>
      <c r="D296" s="177" t="s">
        <v>55</v>
      </c>
      <c r="E296" s="177"/>
      <c r="F296" s="177"/>
      <c r="G296" s="74">
        <v>0</v>
      </c>
      <c r="H296" s="74">
        <f t="shared" si="4"/>
        <v>0</v>
      </c>
    </row>
    <row r="297" spans="1:8" ht="24">
      <c r="A297" s="175">
        <v>291</v>
      </c>
      <c r="B297" s="145" t="s">
        <v>763</v>
      </c>
      <c r="C297" s="178">
        <v>5</v>
      </c>
      <c r="D297" s="177" t="s">
        <v>55</v>
      </c>
      <c r="E297" s="177"/>
      <c r="F297" s="177"/>
      <c r="G297" s="74">
        <v>0</v>
      </c>
      <c r="H297" s="74">
        <f t="shared" si="4"/>
        <v>0</v>
      </c>
    </row>
    <row r="298" spans="1:8" ht="12.75">
      <c r="A298" s="175">
        <v>292</v>
      </c>
      <c r="B298" s="145" t="s">
        <v>764</v>
      </c>
      <c r="C298" s="178">
        <v>1</v>
      </c>
      <c r="D298" s="177" t="s">
        <v>55</v>
      </c>
      <c r="E298" s="177"/>
      <c r="F298" s="177"/>
      <c r="G298" s="74">
        <v>0</v>
      </c>
      <c r="H298" s="74">
        <f t="shared" si="4"/>
        <v>0</v>
      </c>
    </row>
    <row r="299" spans="1:8" ht="12.75">
      <c r="A299" s="175">
        <v>293</v>
      </c>
      <c r="B299" s="145" t="s">
        <v>765</v>
      </c>
      <c r="C299" s="178">
        <v>1</v>
      </c>
      <c r="D299" s="177" t="s">
        <v>55</v>
      </c>
      <c r="E299" s="177"/>
      <c r="F299" s="177"/>
      <c r="G299" s="74">
        <v>0</v>
      </c>
      <c r="H299" s="74">
        <f t="shared" si="4"/>
        <v>0</v>
      </c>
    </row>
    <row r="300" spans="1:8" ht="48">
      <c r="A300" s="175">
        <v>294</v>
      </c>
      <c r="B300" s="145" t="s">
        <v>766</v>
      </c>
      <c r="C300" s="178">
        <v>10</v>
      </c>
      <c r="D300" s="177" t="s">
        <v>55</v>
      </c>
      <c r="E300" s="177"/>
      <c r="F300" s="177"/>
      <c r="G300" s="74">
        <v>0</v>
      </c>
      <c r="H300" s="74">
        <f t="shared" si="4"/>
        <v>0</v>
      </c>
    </row>
    <row r="301" spans="1:8" ht="96">
      <c r="A301" s="175">
        <v>295</v>
      </c>
      <c r="B301" s="146" t="s">
        <v>867</v>
      </c>
      <c r="C301" s="180">
        <v>2</v>
      </c>
      <c r="D301" s="177" t="s">
        <v>97</v>
      </c>
      <c r="E301" s="177"/>
      <c r="F301" s="177"/>
      <c r="G301" s="74">
        <v>0</v>
      </c>
      <c r="H301" s="74">
        <f t="shared" si="4"/>
        <v>0</v>
      </c>
    </row>
    <row r="302" spans="1:8" ht="12.75">
      <c r="A302" s="175">
        <v>296</v>
      </c>
      <c r="B302" s="145" t="s">
        <v>767</v>
      </c>
      <c r="C302" s="178">
        <v>1</v>
      </c>
      <c r="D302" s="177" t="s">
        <v>55</v>
      </c>
      <c r="E302" s="177"/>
      <c r="F302" s="177"/>
      <c r="G302" s="74">
        <v>0</v>
      </c>
      <c r="H302" s="74">
        <f t="shared" si="4"/>
        <v>0</v>
      </c>
    </row>
    <row r="303" spans="1:8" ht="12.75">
      <c r="A303" s="175">
        <v>297</v>
      </c>
      <c r="B303" s="145" t="s">
        <v>768</v>
      </c>
      <c r="C303" s="178">
        <v>1</v>
      </c>
      <c r="D303" s="177" t="s">
        <v>55</v>
      </c>
      <c r="E303" s="177"/>
      <c r="F303" s="177"/>
      <c r="G303" s="74">
        <v>0</v>
      </c>
      <c r="H303" s="74">
        <f t="shared" si="4"/>
        <v>0</v>
      </c>
    </row>
    <row r="304" spans="1:8" ht="12.75">
      <c r="A304" s="175">
        <v>298</v>
      </c>
      <c r="B304" s="145" t="s">
        <v>769</v>
      </c>
      <c r="C304" s="178">
        <v>1</v>
      </c>
      <c r="D304" s="177" t="s">
        <v>55</v>
      </c>
      <c r="E304" s="177"/>
      <c r="F304" s="177"/>
      <c r="G304" s="74">
        <v>0</v>
      </c>
      <c r="H304" s="74">
        <f t="shared" si="4"/>
        <v>0</v>
      </c>
    </row>
    <row r="305" spans="1:8" ht="12.75">
      <c r="A305" s="175">
        <v>299</v>
      </c>
      <c r="B305" s="146" t="s">
        <v>754</v>
      </c>
      <c r="C305" s="178">
        <v>10</v>
      </c>
      <c r="D305" s="177" t="s">
        <v>868</v>
      </c>
      <c r="E305" s="177"/>
      <c r="F305" s="177"/>
      <c r="G305" s="74">
        <v>0</v>
      </c>
      <c r="H305" s="74">
        <f t="shared" si="4"/>
        <v>0</v>
      </c>
    </row>
    <row r="306" spans="1:8" ht="24">
      <c r="A306" s="175">
        <v>300</v>
      </c>
      <c r="B306" s="145" t="s">
        <v>770</v>
      </c>
      <c r="C306" s="178">
        <v>100</v>
      </c>
      <c r="D306" s="177" t="s">
        <v>55</v>
      </c>
      <c r="E306" s="177"/>
      <c r="F306" s="177"/>
      <c r="G306" s="74">
        <v>0</v>
      </c>
      <c r="H306" s="74">
        <f t="shared" si="4"/>
        <v>0</v>
      </c>
    </row>
    <row r="307" spans="1:8" ht="12.75">
      <c r="A307" s="175">
        <v>301</v>
      </c>
      <c r="B307" s="145" t="s">
        <v>771</v>
      </c>
      <c r="C307" s="178">
        <v>1</v>
      </c>
      <c r="D307" s="177" t="s">
        <v>55</v>
      </c>
      <c r="E307" s="177"/>
      <c r="F307" s="177"/>
      <c r="G307" s="74">
        <v>0</v>
      </c>
      <c r="H307" s="74">
        <f t="shared" si="4"/>
        <v>0</v>
      </c>
    </row>
    <row r="308" spans="1:8" ht="12.75">
      <c r="A308" s="175">
        <v>302</v>
      </c>
      <c r="B308" s="145" t="s">
        <v>772</v>
      </c>
      <c r="C308" s="178">
        <v>1</v>
      </c>
      <c r="D308" s="177" t="s">
        <v>55</v>
      </c>
      <c r="E308" s="177"/>
      <c r="F308" s="177"/>
      <c r="G308" s="74">
        <v>0</v>
      </c>
      <c r="H308" s="74">
        <f t="shared" si="4"/>
        <v>0</v>
      </c>
    </row>
    <row r="309" spans="1:8" ht="60">
      <c r="A309" s="175">
        <v>303</v>
      </c>
      <c r="B309" s="145" t="s">
        <v>773</v>
      </c>
      <c r="C309" s="178">
        <v>5</v>
      </c>
      <c r="D309" s="177" t="s">
        <v>55</v>
      </c>
      <c r="E309" s="177"/>
      <c r="F309" s="177"/>
      <c r="G309" s="74">
        <v>0</v>
      </c>
      <c r="H309" s="74">
        <f t="shared" si="4"/>
        <v>0</v>
      </c>
    </row>
    <row r="310" spans="1:8" ht="60">
      <c r="A310" s="175">
        <v>304</v>
      </c>
      <c r="B310" s="145" t="s">
        <v>774</v>
      </c>
      <c r="C310" s="178">
        <v>5</v>
      </c>
      <c r="D310" s="177" t="s">
        <v>55</v>
      </c>
      <c r="E310" s="177"/>
      <c r="F310" s="177"/>
      <c r="G310" s="74">
        <v>0</v>
      </c>
      <c r="H310" s="74">
        <f t="shared" si="4"/>
        <v>0</v>
      </c>
    </row>
    <row r="311" spans="1:8" ht="60">
      <c r="A311" s="175">
        <v>305</v>
      </c>
      <c r="B311" s="145" t="s">
        <v>775</v>
      </c>
      <c r="C311" s="178">
        <v>1</v>
      </c>
      <c r="D311" s="177" t="s">
        <v>55</v>
      </c>
      <c r="E311" s="177"/>
      <c r="F311" s="177"/>
      <c r="G311" s="74">
        <v>0</v>
      </c>
      <c r="H311" s="74">
        <f t="shared" si="4"/>
        <v>0</v>
      </c>
    </row>
    <row r="312" spans="1:8" ht="12.75">
      <c r="A312" s="175">
        <v>306</v>
      </c>
      <c r="B312" s="145" t="s">
        <v>776</v>
      </c>
      <c r="C312" s="178">
        <v>1</v>
      </c>
      <c r="D312" s="177" t="s">
        <v>55</v>
      </c>
      <c r="E312" s="177"/>
      <c r="F312" s="177"/>
      <c r="G312" s="74">
        <v>0</v>
      </c>
      <c r="H312" s="74">
        <f t="shared" si="4"/>
        <v>0</v>
      </c>
    </row>
    <row r="313" spans="1:8" ht="36">
      <c r="A313" s="175">
        <v>307</v>
      </c>
      <c r="B313" s="145" t="s">
        <v>777</v>
      </c>
      <c r="C313" s="178">
        <v>25</v>
      </c>
      <c r="D313" s="177" t="s">
        <v>55</v>
      </c>
      <c r="E313" s="177"/>
      <c r="F313" s="177"/>
      <c r="G313" s="74">
        <v>0</v>
      </c>
      <c r="H313" s="74">
        <f t="shared" si="4"/>
        <v>0</v>
      </c>
    </row>
    <row r="314" spans="1:8" ht="84">
      <c r="A314" s="175">
        <v>308</v>
      </c>
      <c r="B314" s="145" t="s">
        <v>778</v>
      </c>
      <c r="C314" s="178">
        <v>5</v>
      </c>
      <c r="D314" s="177" t="s">
        <v>55</v>
      </c>
      <c r="E314" s="177"/>
      <c r="F314" s="177"/>
      <c r="G314" s="74">
        <v>0</v>
      </c>
      <c r="H314" s="74">
        <f t="shared" si="4"/>
        <v>0</v>
      </c>
    </row>
    <row r="315" spans="1:8" ht="84">
      <c r="A315" s="175">
        <v>309</v>
      </c>
      <c r="B315" s="145" t="s">
        <v>779</v>
      </c>
      <c r="C315" s="178">
        <v>5</v>
      </c>
      <c r="D315" s="177" t="s">
        <v>55</v>
      </c>
      <c r="E315" s="177"/>
      <c r="F315" s="177"/>
      <c r="G315" s="74">
        <v>0</v>
      </c>
      <c r="H315" s="74">
        <f t="shared" si="4"/>
        <v>0</v>
      </c>
    </row>
    <row r="316" spans="1:8" ht="36">
      <c r="A316" s="175">
        <v>310</v>
      </c>
      <c r="B316" s="145" t="s">
        <v>780</v>
      </c>
      <c r="C316" s="178">
        <v>1</v>
      </c>
      <c r="D316" s="177" t="s">
        <v>55</v>
      </c>
      <c r="E316" s="177"/>
      <c r="F316" s="177"/>
      <c r="G316" s="74">
        <v>0</v>
      </c>
      <c r="H316" s="74">
        <f t="shared" si="4"/>
        <v>0</v>
      </c>
    </row>
    <row r="317" spans="1:8" ht="168">
      <c r="A317" s="175">
        <v>311</v>
      </c>
      <c r="B317" s="145" t="s">
        <v>781</v>
      </c>
      <c r="C317" s="178">
        <v>1</v>
      </c>
      <c r="D317" s="177" t="s">
        <v>55</v>
      </c>
      <c r="E317" s="177"/>
      <c r="F317" s="177"/>
      <c r="G317" s="74">
        <v>0</v>
      </c>
      <c r="H317" s="74">
        <f t="shared" si="4"/>
        <v>0</v>
      </c>
    </row>
    <row r="318" spans="1:8" ht="12.75">
      <c r="A318" s="175">
        <v>312</v>
      </c>
      <c r="B318" s="145" t="s">
        <v>782</v>
      </c>
      <c r="C318" s="178">
        <v>1</v>
      </c>
      <c r="D318" s="177" t="s">
        <v>55</v>
      </c>
      <c r="E318" s="177"/>
      <c r="F318" s="177"/>
      <c r="G318" s="74">
        <v>0</v>
      </c>
      <c r="H318" s="74">
        <f t="shared" si="4"/>
        <v>0</v>
      </c>
    </row>
    <row r="319" spans="1:8" ht="36">
      <c r="A319" s="175">
        <v>313</v>
      </c>
      <c r="B319" s="145" t="s">
        <v>783</v>
      </c>
      <c r="C319" s="178">
        <v>1</v>
      </c>
      <c r="D319" s="177" t="s">
        <v>55</v>
      </c>
      <c r="E319" s="177"/>
      <c r="F319" s="177"/>
      <c r="G319" s="74">
        <v>0</v>
      </c>
      <c r="H319" s="74">
        <f t="shared" si="4"/>
        <v>0</v>
      </c>
    </row>
    <row r="320" spans="1:8" ht="36">
      <c r="A320" s="175">
        <v>314</v>
      </c>
      <c r="B320" s="145" t="s">
        <v>784</v>
      </c>
      <c r="C320" s="178">
        <v>1</v>
      </c>
      <c r="D320" s="177" t="s">
        <v>55</v>
      </c>
      <c r="E320" s="177"/>
      <c r="F320" s="177"/>
      <c r="G320" s="74">
        <v>0</v>
      </c>
      <c r="H320" s="74">
        <f t="shared" si="4"/>
        <v>0</v>
      </c>
    </row>
    <row r="321" spans="1:8" ht="12.75">
      <c r="A321" s="175">
        <v>315</v>
      </c>
      <c r="B321" s="145" t="s">
        <v>785</v>
      </c>
      <c r="C321" s="178">
        <v>1</v>
      </c>
      <c r="D321" s="177" t="s">
        <v>55</v>
      </c>
      <c r="E321" s="177"/>
      <c r="F321" s="177"/>
      <c r="G321" s="74">
        <v>0</v>
      </c>
      <c r="H321" s="74">
        <f t="shared" si="4"/>
        <v>0</v>
      </c>
    </row>
    <row r="322" spans="1:8" ht="12.75">
      <c r="A322" s="175">
        <v>316</v>
      </c>
      <c r="B322" s="145" t="s">
        <v>786</v>
      </c>
      <c r="C322" s="178">
        <v>1</v>
      </c>
      <c r="D322" s="177" t="s">
        <v>55</v>
      </c>
      <c r="E322" s="177"/>
      <c r="F322" s="177"/>
      <c r="G322" s="74">
        <v>0</v>
      </c>
      <c r="H322" s="74">
        <f t="shared" si="4"/>
        <v>0</v>
      </c>
    </row>
    <row r="323" spans="1:8" ht="12.75">
      <c r="A323" s="175">
        <v>317</v>
      </c>
      <c r="B323" s="145" t="s">
        <v>787</v>
      </c>
      <c r="C323" s="178">
        <v>1</v>
      </c>
      <c r="D323" s="177" t="s">
        <v>55</v>
      </c>
      <c r="E323" s="177"/>
      <c r="F323" s="177"/>
      <c r="G323" s="74">
        <v>0</v>
      </c>
      <c r="H323" s="74">
        <f t="shared" si="4"/>
        <v>0</v>
      </c>
    </row>
    <row r="324" spans="1:8" ht="24">
      <c r="A324" s="175">
        <v>318</v>
      </c>
      <c r="B324" s="145" t="s">
        <v>788</v>
      </c>
      <c r="C324" s="178">
        <v>1</v>
      </c>
      <c r="D324" s="177" t="s">
        <v>55</v>
      </c>
      <c r="E324" s="177"/>
      <c r="F324" s="177"/>
      <c r="G324" s="74">
        <v>0</v>
      </c>
      <c r="H324" s="74">
        <f t="shared" si="4"/>
        <v>0</v>
      </c>
    </row>
    <row r="325" spans="1:8" ht="12.75">
      <c r="A325" s="175">
        <v>319</v>
      </c>
      <c r="B325" s="145" t="s">
        <v>789</v>
      </c>
      <c r="C325" s="178">
        <v>1</v>
      </c>
      <c r="D325" s="177" t="s">
        <v>55</v>
      </c>
      <c r="E325" s="177"/>
      <c r="F325" s="177"/>
      <c r="G325" s="74">
        <v>0</v>
      </c>
      <c r="H325" s="74">
        <f t="shared" si="4"/>
        <v>0</v>
      </c>
    </row>
    <row r="326" spans="1:8" ht="72">
      <c r="A326" s="175">
        <v>320</v>
      </c>
      <c r="B326" s="145" t="s">
        <v>790</v>
      </c>
      <c r="C326" s="178">
        <v>1</v>
      </c>
      <c r="D326" s="177" t="s">
        <v>55</v>
      </c>
      <c r="E326" s="177"/>
      <c r="F326" s="177"/>
      <c r="G326" s="74">
        <v>0</v>
      </c>
      <c r="H326" s="74">
        <f t="shared" si="4"/>
        <v>0</v>
      </c>
    </row>
  </sheetData>
  <sheetProtection/>
  <mergeCells count="2">
    <mergeCell ref="A1:B1"/>
    <mergeCell ref="G1:H2"/>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dimension ref="A1:J28"/>
  <sheetViews>
    <sheetView zoomScalePageLayoutView="0" workbookViewId="0" topLeftCell="A22">
      <selection activeCell="F5" sqref="F5"/>
    </sheetView>
  </sheetViews>
  <sheetFormatPr defaultColWidth="9.625" defaultRowHeight="14.25"/>
  <cols>
    <col min="1" max="1" width="5.75390625" style="45" customWidth="1"/>
    <col min="2" max="2" width="75.625" style="49" customWidth="1"/>
    <col min="3" max="3" width="8.25390625" style="57"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26" t="str">
        <f>formularz_oferty!C4</f>
        <v>DFP.271.94.2023.KK</v>
      </c>
      <c r="B1" s="226"/>
      <c r="C1" s="48"/>
      <c r="D1" s="31"/>
      <c r="E1" s="229"/>
      <c r="F1" s="229"/>
      <c r="G1" s="230" t="s">
        <v>38</v>
      </c>
      <c r="H1" s="230"/>
      <c r="I1" s="49"/>
      <c r="J1" s="49"/>
    </row>
    <row r="2" spans="1:10" s="50" customFormat="1" ht="12.75">
      <c r="A2" s="31"/>
      <c r="B2" s="137"/>
      <c r="C2" s="48"/>
      <c r="D2" s="31"/>
      <c r="E2" s="137"/>
      <c r="F2" s="137"/>
      <c r="G2" s="230"/>
      <c r="H2" s="230"/>
      <c r="I2" s="49"/>
      <c r="J2" s="49"/>
    </row>
    <row r="3" spans="1:10" s="50" customFormat="1" ht="14.25" customHeight="1">
      <c r="A3" s="31"/>
      <c r="B3" s="51" t="s">
        <v>39</v>
      </c>
      <c r="C3" s="52">
        <v>11</v>
      </c>
      <c r="D3" s="31"/>
      <c r="E3" s="51" t="s">
        <v>40</v>
      </c>
      <c r="F3" s="51"/>
      <c r="G3" s="137"/>
      <c r="H3" s="137"/>
      <c r="I3" s="49"/>
      <c r="J3" s="49"/>
    </row>
    <row r="4" spans="1:10" s="50" customFormat="1" ht="12.75">
      <c r="A4" s="31"/>
      <c r="B4" s="51"/>
      <c r="C4" s="48"/>
      <c r="D4" s="31"/>
      <c r="E4" s="51"/>
      <c r="F4" s="51"/>
      <c r="G4" s="137"/>
      <c r="H4" s="137"/>
      <c r="I4" s="49"/>
      <c r="J4" s="49"/>
    </row>
    <row r="5" spans="1:10" s="50" customFormat="1" ht="12.75">
      <c r="A5" s="38"/>
      <c r="B5" s="24"/>
      <c r="C5" s="25"/>
      <c r="D5" s="23"/>
      <c r="E5" s="53" t="s">
        <v>52</v>
      </c>
      <c r="F5" s="54">
        <f>SUM(H8:H27)</f>
        <v>0</v>
      </c>
      <c r="G5" s="136"/>
      <c r="H5" s="136"/>
      <c r="I5" s="49"/>
      <c r="J5" s="49"/>
    </row>
    <row r="6" spans="1:10" s="50" customFormat="1" ht="12.75">
      <c r="A6" s="23"/>
      <c r="B6" s="24"/>
      <c r="C6" s="25"/>
      <c r="D6" s="23"/>
      <c r="E6" s="136"/>
      <c r="F6" s="136"/>
      <c r="G6" s="136"/>
      <c r="H6" s="136"/>
      <c r="I6" s="49"/>
      <c r="J6" s="49"/>
    </row>
    <row r="7" spans="1:8" s="56" customFormat="1" ht="36.75" customHeight="1">
      <c r="A7" s="20" t="s">
        <v>41</v>
      </c>
      <c r="B7" s="67" t="s">
        <v>42</v>
      </c>
      <c r="C7" s="86" t="s">
        <v>49</v>
      </c>
      <c r="D7" s="87" t="s">
        <v>44</v>
      </c>
      <c r="E7" s="55" t="s">
        <v>45</v>
      </c>
      <c r="F7" s="55" t="s">
        <v>46</v>
      </c>
      <c r="G7" s="55" t="s">
        <v>58</v>
      </c>
      <c r="H7" s="55" t="s">
        <v>57</v>
      </c>
    </row>
    <row r="8" spans="1:8" s="56" customFormat="1" ht="91.5" customHeight="1">
      <c r="A8" s="138">
        <v>1</v>
      </c>
      <c r="B8" s="145" t="s">
        <v>791</v>
      </c>
      <c r="C8" s="139">
        <v>19</v>
      </c>
      <c r="D8" s="141" t="s">
        <v>55</v>
      </c>
      <c r="E8" s="90"/>
      <c r="F8" s="90"/>
      <c r="G8" s="79">
        <v>0</v>
      </c>
      <c r="H8" s="91">
        <f aca="true" t="shared" si="0" ref="H8:H27">ROUND(C8,2)*ROUND(G8,2)</f>
        <v>0</v>
      </c>
    </row>
    <row r="9" spans="1:8" ht="117" customHeight="1">
      <c r="A9" s="138">
        <v>2</v>
      </c>
      <c r="B9" s="146" t="s">
        <v>792</v>
      </c>
      <c r="C9" s="139">
        <v>5</v>
      </c>
      <c r="D9" s="141" t="s">
        <v>55</v>
      </c>
      <c r="E9" s="143"/>
      <c r="F9" s="143"/>
      <c r="G9" s="77">
        <v>0</v>
      </c>
      <c r="H9" s="91">
        <f t="shared" si="0"/>
        <v>0</v>
      </c>
    </row>
    <row r="10" spans="1:8" ht="28.5" customHeight="1">
      <c r="A10" s="138">
        <v>3</v>
      </c>
      <c r="B10" s="145" t="s">
        <v>793</v>
      </c>
      <c r="C10" s="139">
        <v>5</v>
      </c>
      <c r="D10" s="141" t="s">
        <v>55</v>
      </c>
      <c r="E10" s="143"/>
      <c r="F10" s="143"/>
      <c r="G10" s="79">
        <v>0</v>
      </c>
      <c r="H10" s="91">
        <f t="shared" si="0"/>
        <v>0</v>
      </c>
    </row>
    <row r="11" spans="1:8" ht="71.25" customHeight="1">
      <c r="A11" s="138">
        <v>4</v>
      </c>
      <c r="B11" s="145" t="s">
        <v>794</v>
      </c>
      <c r="C11" s="139">
        <v>2</v>
      </c>
      <c r="D11" s="141" t="s">
        <v>55</v>
      </c>
      <c r="E11" s="143"/>
      <c r="F11" s="143"/>
      <c r="G11" s="77">
        <v>0</v>
      </c>
      <c r="H11" s="91">
        <f t="shared" si="0"/>
        <v>0</v>
      </c>
    </row>
    <row r="12" spans="1:8" ht="96">
      <c r="A12" s="138">
        <v>5</v>
      </c>
      <c r="B12" s="145" t="s">
        <v>795</v>
      </c>
      <c r="C12" s="139">
        <v>2</v>
      </c>
      <c r="D12" s="141" t="s">
        <v>55</v>
      </c>
      <c r="E12" s="143"/>
      <c r="F12" s="143"/>
      <c r="G12" s="79">
        <v>0</v>
      </c>
      <c r="H12" s="91">
        <f t="shared" si="0"/>
        <v>0</v>
      </c>
    </row>
    <row r="13" spans="1:8" ht="48">
      <c r="A13" s="138">
        <v>6</v>
      </c>
      <c r="B13" s="145" t="s">
        <v>796</v>
      </c>
      <c r="C13" s="139">
        <v>4</v>
      </c>
      <c r="D13" s="141" t="s">
        <v>55</v>
      </c>
      <c r="E13" s="143"/>
      <c r="F13" s="143"/>
      <c r="G13" s="77">
        <v>0</v>
      </c>
      <c r="H13" s="91">
        <f t="shared" si="0"/>
        <v>0</v>
      </c>
    </row>
    <row r="14" spans="1:8" ht="24">
      <c r="A14" s="138">
        <v>7</v>
      </c>
      <c r="B14" s="145" t="s">
        <v>797</v>
      </c>
      <c r="C14" s="139">
        <v>4</v>
      </c>
      <c r="D14" s="141" t="s">
        <v>55</v>
      </c>
      <c r="E14" s="143"/>
      <c r="F14" s="143"/>
      <c r="G14" s="79">
        <v>0</v>
      </c>
      <c r="H14" s="91">
        <f t="shared" si="0"/>
        <v>0</v>
      </c>
    </row>
    <row r="15" spans="1:8" ht="24">
      <c r="A15" s="138">
        <v>8</v>
      </c>
      <c r="B15" s="145" t="s">
        <v>798</v>
      </c>
      <c r="C15" s="139">
        <v>4</v>
      </c>
      <c r="D15" s="141" t="s">
        <v>55</v>
      </c>
      <c r="E15" s="143"/>
      <c r="F15" s="143"/>
      <c r="G15" s="77">
        <v>0</v>
      </c>
      <c r="H15" s="91">
        <f t="shared" si="0"/>
        <v>0</v>
      </c>
    </row>
    <row r="16" spans="1:8" ht="48">
      <c r="A16" s="138">
        <v>9</v>
      </c>
      <c r="B16" s="145" t="s">
        <v>799</v>
      </c>
      <c r="C16" s="139">
        <v>2</v>
      </c>
      <c r="D16" s="141" t="s">
        <v>55</v>
      </c>
      <c r="E16" s="143"/>
      <c r="F16" s="143"/>
      <c r="G16" s="79">
        <v>0</v>
      </c>
      <c r="H16" s="91">
        <f t="shared" si="0"/>
        <v>0</v>
      </c>
    </row>
    <row r="17" spans="1:8" ht="48">
      <c r="A17" s="138">
        <v>10</v>
      </c>
      <c r="B17" s="145" t="s">
        <v>800</v>
      </c>
      <c r="C17" s="139">
        <v>1</v>
      </c>
      <c r="D17" s="141" t="s">
        <v>55</v>
      </c>
      <c r="E17" s="143"/>
      <c r="F17" s="143"/>
      <c r="G17" s="77">
        <v>0</v>
      </c>
      <c r="H17" s="91">
        <f t="shared" si="0"/>
        <v>0</v>
      </c>
    </row>
    <row r="18" spans="1:8" ht="48">
      <c r="A18" s="138">
        <v>11</v>
      </c>
      <c r="B18" s="145" t="s">
        <v>810</v>
      </c>
      <c r="C18" s="139">
        <v>4</v>
      </c>
      <c r="D18" s="141" t="s">
        <v>55</v>
      </c>
      <c r="E18" s="143"/>
      <c r="F18" s="143"/>
      <c r="G18" s="79">
        <v>0</v>
      </c>
      <c r="H18" s="91">
        <f t="shared" si="0"/>
        <v>0</v>
      </c>
    </row>
    <row r="19" spans="1:8" ht="72">
      <c r="A19" s="138">
        <v>12</v>
      </c>
      <c r="B19" s="145" t="s">
        <v>801</v>
      </c>
      <c r="C19" s="139">
        <v>10</v>
      </c>
      <c r="D19" s="141" t="s">
        <v>55</v>
      </c>
      <c r="E19" s="143"/>
      <c r="F19" s="143"/>
      <c r="G19" s="77">
        <v>0</v>
      </c>
      <c r="H19" s="91">
        <f t="shared" si="0"/>
        <v>0</v>
      </c>
    </row>
    <row r="20" spans="1:8" ht="36">
      <c r="A20" s="138">
        <v>13</v>
      </c>
      <c r="B20" s="145" t="s">
        <v>802</v>
      </c>
      <c r="C20" s="179">
        <v>1</v>
      </c>
      <c r="D20" s="141" t="s">
        <v>55</v>
      </c>
      <c r="E20" s="143"/>
      <c r="F20" s="143"/>
      <c r="G20" s="79">
        <v>0</v>
      </c>
      <c r="H20" s="91">
        <f t="shared" si="0"/>
        <v>0</v>
      </c>
    </row>
    <row r="21" spans="1:8" ht="36">
      <c r="A21" s="138">
        <v>14</v>
      </c>
      <c r="B21" s="145" t="s">
        <v>803</v>
      </c>
      <c r="C21" s="179">
        <v>1</v>
      </c>
      <c r="D21" s="141" t="s">
        <v>55</v>
      </c>
      <c r="E21" s="143"/>
      <c r="F21" s="143"/>
      <c r="G21" s="77">
        <v>0</v>
      </c>
      <c r="H21" s="91">
        <f t="shared" si="0"/>
        <v>0</v>
      </c>
    </row>
    <row r="22" spans="1:8" ht="24">
      <c r="A22" s="138">
        <v>15</v>
      </c>
      <c r="B22" s="145" t="s">
        <v>804</v>
      </c>
      <c r="C22" s="139">
        <v>5</v>
      </c>
      <c r="D22" s="141" t="s">
        <v>55</v>
      </c>
      <c r="E22" s="143"/>
      <c r="F22" s="143"/>
      <c r="G22" s="79">
        <v>0</v>
      </c>
      <c r="H22" s="91">
        <f t="shared" si="0"/>
        <v>0</v>
      </c>
    </row>
    <row r="23" spans="1:8" ht="48">
      <c r="A23" s="138">
        <v>16</v>
      </c>
      <c r="B23" s="145" t="s">
        <v>805</v>
      </c>
      <c r="C23" s="139">
        <v>20</v>
      </c>
      <c r="D23" s="141" t="s">
        <v>55</v>
      </c>
      <c r="E23" s="143"/>
      <c r="F23" s="143"/>
      <c r="G23" s="77">
        <v>0</v>
      </c>
      <c r="H23" s="91">
        <f t="shared" si="0"/>
        <v>0</v>
      </c>
    </row>
    <row r="24" spans="1:8" ht="60">
      <c r="A24" s="138">
        <v>17</v>
      </c>
      <c r="B24" s="145" t="s">
        <v>806</v>
      </c>
      <c r="C24" s="139">
        <v>1</v>
      </c>
      <c r="D24" s="141" t="s">
        <v>55</v>
      </c>
      <c r="E24" s="143"/>
      <c r="F24" s="143"/>
      <c r="G24" s="79">
        <v>0</v>
      </c>
      <c r="H24" s="91">
        <f t="shared" si="0"/>
        <v>0</v>
      </c>
    </row>
    <row r="25" spans="1:8" ht="48">
      <c r="A25" s="138">
        <v>18</v>
      </c>
      <c r="B25" s="145" t="s">
        <v>807</v>
      </c>
      <c r="C25" s="139">
        <v>1</v>
      </c>
      <c r="D25" s="141" t="s">
        <v>55</v>
      </c>
      <c r="E25" s="143"/>
      <c r="F25" s="143"/>
      <c r="G25" s="77">
        <v>0</v>
      </c>
      <c r="H25" s="91">
        <f t="shared" si="0"/>
        <v>0</v>
      </c>
    </row>
    <row r="26" spans="1:8" ht="48">
      <c r="A26" s="138">
        <v>19</v>
      </c>
      <c r="B26" s="145" t="s">
        <v>808</v>
      </c>
      <c r="C26" s="139">
        <v>1</v>
      </c>
      <c r="D26" s="141" t="s">
        <v>55</v>
      </c>
      <c r="E26" s="143"/>
      <c r="F26" s="143"/>
      <c r="G26" s="79">
        <v>0</v>
      </c>
      <c r="H26" s="91">
        <f t="shared" si="0"/>
        <v>0</v>
      </c>
    </row>
    <row r="27" spans="1:8" ht="84">
      <c r="A27" s="138">
        <v>20</v>
      </c>
      <c r="B27" s="145" t="s">
        <v>809</v>
      </c>
      <c r="C27" s="139">
        <v>1</v>
      </c>
      <c r="D27" s="141" t="s">
        <v>55</v>
      </c>
      <c r="E27" s="143"/>
      <c r="F27" s="143"/>
      <c r="G27" s="77">
        <v>0</v>
      </c>
      <c r="H27" s="91">
        <f t="shared" si="0"/>
        <v>0</v>
      </c>
    </row>
    <row r="28" spans="1:8" ht="12">
      <c r="A28" s="231" t="s">
        <v>53</v>
      </c>
      <c r="B28" s="231"/>
      <c r="C28" s="231"/>
      <c r="D28" s="231"/>
      <c r="E28" s="231"/>
      <c r="F28" s="231"/>
      <c r="G28" s="231"/>
      <c r="H28" s="231"/>
    </row>
  </sheetData>
  <sheetProtection/>
  <mergeCells count="4">
    <mergeCell ref="A1:B1"/>
    <mergeCell ref="E1:F1"/>
    <mergeCell ref="G1:H2"/>
    <mergeCell ref="A28:H28"/>
  </mergeCells>
  <printOptions/>
  <pageMargins left="0.25" right="0.25" top="0.75" bottom="0.75" header="0.30000000000000004" footer="0.30000000000000004"/>
  <pageSetup fitToHeight="0" fitToWidth="0" horizontalDpi="600" verticalDpi="600" orientation="landscape" paperSize="9" scale="74" r:id="rId1"/>
</worksheet>
</file>

<file path=xl/worksheets/sheet14.xml><?xml version="1.0" encoding="utf-8"?>
<worksheet xmlns="http://schemas.openxmlformats.org/spreadsheetml/2006/main" xmlns:r="http://schemas.openxmlformats.org/officeDocument/2006/relationships">
  <dimension ref="A1:J11"/>
  <sheetViews>
    <sheetView zoomScalePageLayoutView="0" workbookViewId="0" topLeftCell="A1">
      <selection activeCell="F5" sqref="F5"/>
    </sheetView>
  </sheetViews>
  <sheetFormatPr defaultColWidth="9.625" defaultRowHeight="14.25"/>
  <cols>
    <col min="1" max="1" width="5.75390625" style="45" customWidth="1"/>
    <col min="2" max="2" width="75.625" style="49" customWidth="1"/>
    <col min="3" max="3" width="8.25390625" style="57"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26" t="str">
        <f>formularz_oferty!C4</f>
        <v>DFP.271.94.2023.KK</v>
      </c>
      <c r="B1" s="226"/>
      <c r="C1" s="48"/>
      <c r="D1" s="31"/>
      <c r="E1" s="229"/>
      <c r="F1" s="229"/>
      <c r="G1" s="230" t="s">
        <v>38</v>
      </c>
      <c r="H1" s="230"/>
      <c r="I1" s="49"/>
      <c r="J1" s="49"/>
    </row>
    <row r="2" spans="1:10" s="50" customFormat="1" ht="12.75">
      <c r="A2" s="31"/>
      <c r="B2" s="137"/>
      <c r="C2" s="48"/>
      <c r="D2" s="31"/>
      <c r="E2" s="137"/>
      <c r="F2" s="137"/>
      <c r="G2" s="230"/>
      <c r="H2" s="230"/>
      <c r="I2" s="49"/>
      <c r="J2" s="49"/>
    </row>
    <row r="3" spans="1:10" s="50" customFormat="1" ht="14.25" customHeight="1">
      <c r="A3" s="31"/>
      <c r="B3" s="51" t="s">
        <v>39</v>
      </c>
      <c r="C3" s="52">
        <v>12</v>
      </c>
      <c r="D3" s="31"/>
      <c r="E3" s="51" t="s">
        <v>40</v>
      </c>
      <c r="F3" s="51"/>
      <c r="G3" s="137"/>
      <c r="H3" s="137"/>
      <c r="I3" s="49"/>
      <c r="J3" s="49"/>
    </row>
    <row r="4" spans="1:10" s="50" customFormat="1" ht="12.75">
      <c r="A4" s="31"/>
      <c r="B4" s="51"/>
      <c r="C4" s="48"/>
      <c r="D4" s="31"/>
      <c r="E4" s="51"/>
      <c r="F4" s="51"/>
      <c r="G4" s="137"/>
      <c r="H4" s="137"/>
      <c r="I4" s="49"/>
      <c r="J4" s="49"/>
    </row>
    <row r="5" spans="1:10" s="50" customFormat="1" ht="12.75">
      <c r="A5" s="38"/>
      <c r="B5" s="24"/>
      <c r="C5" s="25"/>
      <c r="D5" s="23"/>
      <c r="E5" s="53" t="s">
        <v>52</v>
      </c>
      <c r="F5" s="54">
        <f>SUM(H8:H10)</f>
        <v>0</v>
      </c>
      <c r="G5" s="136"/>
      <c r="H5" s="136"/>
      <c r="I5" s="49"/>
      <c r="J5" s="49"/>
    </row>
    <row r="6" spans="1:10" s="50" customFormat="1" ht="12.75">
      <c r="A6" s="23"/>
      <c r="B6" s="24"/>
      <c r="C6" s="25"/>
      <c r="D6" s="23"/>
      <c r="E6" s="136"/>
      <c r="F6" s="136"/>
      <c r="G6" s="136"/>
      <c r="H6" s="136"/>
      <c r="I6" s="49"/>
      <c r="J6" s="49"/>
    </row>
    <row r="7" spans="1:8" s="56" customFormat="1" ht="36.75" customHeight="1">
      <c r="A7" s="20" t="s">
        <v>41</v>
      </c>
      <c r="B7" s="67" t="s">
        <v>42</v>
      </c>
      <c r="C7" s="86" t="s">
        <v>49</v>
      </c>
      <c r="D7" s="87" t="s">
        <v>44</v>
      </c>
      <c r="E7" s="55" t="s">
        <v>45</v>
      </c>
      <c r="F7" s="55" t="s">
        <v>46</v>
      </c>
      <c r="G7" s="55" t="s">
        <v>58</v>
      </c>
      <c r="H7" s="55" t="s">
        <v>57</v>
      </c>
    </row>
    <row r="8" spans="1:8" s="56" customFormat="1" ht="52.5" customHeight="1">
      <c r="A8" s="138">
        <v>1</v>
      </c>
      <c r="B8" s="145" t="s">
        <v>811</v>
      </c>
      <c r="C8" s="139">
        <v>1267</v>
      </c>
      <c r="D8" s="141" t="s">
        <v>55</v>
      </c>
      <c r="E8" s="90"/>
      <c r="F8" s="90"/>
      <c r="G8" s="79">
        <v>0</v>
      </c>
      <c r="H8" s="91">
        <f>ROUND(C8,2)*ROUND(G8,2)</f>
        <v>0</v>
      </c>
    </row>
    <row r="9" spans="1:8" ht="42.75" customHeight="1">
      <c r="A9" s="138">
        <v>2</v>
      </c>
      <c r="B9" s="146" t="s">
        <v>812</v>
      </c>
      <c r="C9" s="139">
        <v>516</v>
      </c>
      <c r="D9" s="141" t="s">
        <v>55</v>
      </c>
      <c r="E9" s="143"/>
      <c r="F9" s="143"/>
      <c r="G9" s="77">
        <v>0</v>
      </c>
      <c r="H9" s="91">
        <f>ROUND(C9,2)*ROUND(G9,2)</f>
        <v>0</v>
      </c>
    </row>
    <row r="10" spans="1:8" ht="28.5" customHeight="1">
      <c r="A10" s="138">
        <v>3</v>
      </c>
      <c r="B10" s="145" t="s">
        <v>813</v>
      </c>
      <c r="C10" s="139">
        <v>10</v>
      </c>
      <c r="D10" s="140" t="s">
        <v>73</v>
      </c>
      <c r="E10" s="143"/>
      <c r="F10" s="143"/>
      <c r="G10" s="79">
        <v>0</v>
      </c>
      <c r="H10" s="91">
        <f>ROUND(C10,2)*ROUND(G10,2)</f>
        <v>0</v>
      </c>
    </row>
    <row r="11" spans="1:8" ht="12">
      <c r="A11" s="231" t="s">
        <v>53</v>
      </c>
      <c r="B11" s="231"/>
      <c r="C11" s="231"/>
      <c r="D11" s="231"/>
      <c r="E11" s="231"/>
      <c r="F11" s="231"/>
      <c r="G11" s="231"/>
      <c r="H11" s="231"/>
    </row>
  </sheetData>
  <sheetProtection/>
  <mergeCells count="4">
    <mergeCell ref="A1:B1"/>
    <mergeCell ref="E1:F1"/>
    <mergeCell ref="G1:H2"/>
    <mergeCell ref="A11:H11"/>
  </mergeCells>
  <printOptions/>
  <pageMargins left="0.25" right="0.25" top="0.75" bottom="0.75" header="0.30000000000000004" footer="0.30000000000000004"/>
  <pageSetup fitToHeight="0" fitToWidth="0" horizontalDpi="600" verticalDpi="600" orientation="landscape" paperSize="9" scale="74" r:id="rId1"/>
</worksheet>
</file>

<file path=xl/worksheets/sheet15.xml><?xml version="1.0" encoding="utf-8"?>
<worksheet xmlns="http://schemas.openxmlformats.org/spreadsheetml/2006/main" xmlns:r="http://schemas.openxmlformats.org/officeDocument/2006/relationships">
  <dimension ref="A1:J9"/>
  <sheetViews>
    <sheetView zoomScalePageLayoutView="0" workbookViewId="0" topLeftCell="A1">
      <selection activeCell="F5" sqref="F5"/>
    </sheetView>
  </sheetViews>
  <sheetFormatPr defaultColWidth="9.625" defaultRowHeight="14.25"/>
  <cols>
    <col min="1" max="1" width="5.75390625" style="45" customWidth="1"/>
    <col min="2" max="2" width="75.625" style="49" customWidth="1"/>
    <col min="3" max="3" width="8.25390625" style="57"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26" t="str">
        <f>formularz_oferty!C4</f>
        <v>DFP.271.94.2023.KK</v>
      </c>
      <c r="B1" s="226"/>
      <c r="C1" s="48"/>
      <c r="D1" s="31"/>
      <c r="E1" s="229"/>
      <c r="F1" s="229"/>
      <c r="G1" s="230" t="s">
        <v>38</v>
      </c>
      <c r="H1" s="230"/>
      <c r="I1" s="49"/>
      <c r="J1" s="49"/>
    </row>
    <row r="2" spans="1:10" s="50" customFormat="1" ht="12.75">
      <c r="A2" s="31"/>
      <c r="B2" s="137"/>
      <c r="C2" s="48"/>
      <c r="D2" s="31"/>
      <c r="E2" s="137"/>
      <c r="F2" s="137"/>
      <c r="G2" s="230"/>
      <c r="H2" s="230"/>
      <c r="I2" s="49"/>
      <c r="J2" s="49"/>
    </row>
    <row r="3" spans="1:10" s="50" customFormat="1" ht="14.25" customHeight="1">
      <c r="A3" s="31"/>
      <c r="B3" s="51" t="s">
        <v>39</v>
      </c>
      <c r="C3" s="52">
        <v>13</v>
      </c>
      <c r="D3" s="31"/>
      <c r="E3" s="51" t="s">
        <v>40</v>
      </c>
      <c r="F3" s="51"/>
      <c r="G3" s="137"/>
      <c r="H3" s="137"/>
      <c r="I3" s="49"/>
      <c r="J3" s="49"/>
    </row>
    <row r="4" spans="1:10" s="50" customFormat="1" ht="12.75">
      <c r="A4" s="31"/>
      <c r="B4" s="51"/>
      <c r="C4" s="48"/>
      <c r="D4" s="31"/>
      <c r="E4" s="51"/>
      <c r="F4" s="51"/>
      <c r="G4" s="137"/>
      <c r="H4" s="137"/>
      <c r="I4" s="49"/>
      <c r="J4" s="49"/>
    </row>
    <row r="5" spans="1:10" s="50" customFormat="1" ht="12.75">
      <c r="A5" s="38"/>
      <c r="B5" s="24"/>
      <c r="C5" s="25"/>
      <c r="D5" s="23"/>
      <c r="E5" s="53" t="s">
        <v>52</v>
      </c>
      <c r="F5" s="54">
        <f>SUM(H8:H8)</f>
        <v>0</v>
      </c>
      <c r="G5" s="136"/>
      <c r="H5" s="136"/>
      <c r="I5" s="49"/>
      <c r="J5" s="49"/>
    </row>
    <row r="6" spans="1:10" s="50" customFormat="1" ht="12.75">
      <c r="A6" s="23"/>
      <c r="B6" s="24"/>
      <c r="C6" s="25"/>
      <c r="D6" s="23"/>
      <c r="E6" s="136"/>
      <c r="F6" s="136"/>
      <c r="G6" s="136"/>
      <c r="H6" s="136"/>
      <c r="I6" s="49"/>
      <c r="J6" s="49"/>
    </row>
    <row r="7" spans="1:8" s="56" customFormat="1" ht="36.75" customHeight="1">
      <c r="A7" s="20" t="s">
        <v>41</v>
      </c>
      <c r="B7" s="67" t="s">
        <v>42</v>
      </c>
      <c r="C7" s="86" t="s">
        <v>49</v>
      </c>
      <c r="D7" s="87" t="s">
        <v>44</v>
      </c>
      <c r="E7" s="55" t="s">
        <v>45</v>
      </c>
      <c r="F7" s="55" t="s">
        <v>46</v>
      </c>
      <c r="G7" s="55" t="s">
        <v>58</v>
      </c>
      <c r="H7" s="55" t="s">
        <v>57</v>
      </c>
    </row>
    <row r="8" spans="1:8" s="56" customFormat="1" ht="33" customHeight="1">
      <c r="A8" s="138">
        <v>1</v>
      </c>
      <c r="B8" s="145" t="s">
        <v>814</v>
      </c>
      <c r="C8" s="139">
        <v>14400</v>
      </c>
      <c r="D8" s="141" t="s">
        <v>55</v>
      </c>
      <c r="E8" s="90"/>
      <c r="F8" s="90"/>
      <c r="G8" s="79">
        <v>0</v>
      </c>
      <c r="H8" s="91">
        <f>ROUND(C8,2)*ROUND(G8,2)</f>
        <v>0</v>
      </c>
    </row>
    <row r="9" spans="1:8" ht="12">
      <c r="A9" s="231" t="s">
        <v>53</v>
      </c>
      <c r="B9" s="231"/>
      <c r="C9" s="231"/>
      <c r="D9" s="231"/>
      <c r="E9" s="231"/>
      <c r="F9" s="231"/>
      <c r="G9" s="231"/>
      <c r="H9" s="231"/>
    </row>
  </sheetData>
  <sheetProtection/>
  <mergeCells count="4">
    <mergeCell ref="A1:B1"/>
    <mergeCell ref="E1:F1"/>
    <mergeCell ref="G1:H2"/>
    <mergeCell ref="A9:H9"/>
  </mergeCells>
  <printOptions/>
  <pageMargins left="0.25" right="0.25" top="0.75" bottom="0.75" header="0.30000000000000004" footer="0.30000000000000004"/>
  <pageSetup fitToHeight="0" fitToWidth="0"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dimension ref="A1:J28"/>
  <sheetViews>
    <sheetView zoomScalePageLayoutView="0" workbookViewId="0" topLeftCell="A19">
      <selection activeCell="F5" sqref="F5"/>
    </sheetView>
  </sheetViews>
  <sheetFormatPr defaultColWidth="9.625" defaultRowHeight="14.25"/>
  <cols>
    <col min="1" max="1" width="5.75390625" style="45" customWidth="1"/>
    <col min="2" max="2" width="75.625" style="49" customWidth="1"/>
    <col min="3" max="3" width="8.25390625" style="57"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26" t="str">
        <f>formularz_oferty!C4</f>
        <v>DFP.271.94.2023.KK</v>
      </c>
      <c r="B1" s="226"/>
      <c r="C1" s="48"/>
      <c r="D1" s="31"/>
      <c r="E1" s="229"/>
      <c r="F1" s="229"/>
      <c r="G1" s="230" t="s">
        <v>38</v>
      </c>
      <c r="H1" s="230"/>
      <c r="I1" s="49"/>
      <c r="J1" s="49"/>
    </row>
    <row r="2" spans="1:10" s="50" customFormat="1" ht="12.75">
      <c r="A2" s="31"/>
      <c r="B2" s="137"/>
      <c r="C2" s="48"/>
      <c r="D2" s="31"/>
      <c r="E2" s="137"/>
      <c r="F2" s="137"/>
      <c r="G2" s="230"/>
      <c r="H2" s="230"/>
      <c r="I2" s="49"/>
      <c r="J2" s="49"/>
    </row>
    <row r="3" spans="1:10" s="50" customFormat="1" ht="14.25" customHeight="1">
      <c r="A3" s="31"/>
      <c r="B3" s="51" t="s">
        <v>39</v>
      </c>
      <c r="C3" s="52">
        <v>14</v>
      </c>
      <c r="D3" s="31"/>
      <c r="E3" s="51" t="s">
        <v>40</v>
      </c>
      <c r="F3" s="51"/>
      <c r="G3" s="137"/>
      <c r="H3" s="137"/>
      <c r="I3" s="49"/>
      <c r="J3" s="49"/>
    </row>
    <row r="4" spans="1:10" s="50" customFormat="1" ht="12.75">
      <c r="A4" s="31"/>
      <c r="B4" s="51"/>
      <c r="C4" s="48"/>
      <c r="D4" s="31"/>
      <c r="E4" s="51"/>
      <c r="F4" s="51"/>
      <c r="G4" s="137"/>
      <c r="H4" s="137"/>
      <c r="I4" s="49"/>
      <c r="J4" s="49"/>
    </row>
    <row r="5" spans="1:10" s="50" customFormat="1" ht="12.75">
      <c r="A5" s="38"/>
      <c r="B5" s="24"/>
      <c r="C5" s="25"/>
      <c r="D5" s="23"/>
      <c r="E5" s="53" t="s">
        <v>52</v>
      </c>
      <c r="F5" s="54">
        <f>SUM(H8:H27)</f>
        <v>0</v>
      </c>
      <c r="G5" s="136"/>
      <c r="H5" s="136"/>
      <c r="I5" s="49"/>
      <c r="J5" s="49"/>
    </row>
    <row r="6" spans="1:10" s="50" customFormat="1" ht="12.75">
      <c r="A6" s="23"/>
      <c r="B6" s="24"/>
      <c r="C6" s="25"/>
      <c r="D6" s="23"/>
      <c r="E6" s="136"/>
      <c r="F6" s="136"/>
      <c r="G6" s="136"/>
      <c r="H6" s="136"/>
      <c r="I6" s="49"/>
      <c r="J6" s="49"/>
    </row>
    <row r="7" spans="1:8" s="56" customFormat="1" ht="36.75" customHeight="1">
      <c r="A7" s="20" t="s">
        <v>41</v>
      </c>
      <c r="B7" s="67" t="s">
        <v>42</v>
      </c>
      <c r="C7" s="86" t="s">
        <v>49</v>
      </c>
      <c r="D7" s="87" t="s">
        <v>44</v>
      </c>
      <c r="E7" s="55" t="s">
        <v>45</v>
      </c>
      <c r="F7" s="55" t="s">
        <v>46</v>
      </c>
      <c r="G7" s="55" t="s">
        <v>58</v>
      </c>
      <c r="H7" s="55" t="s">
        <v>57</v>
      </c>
    </row>
    <row r="8" spans="1:8" s="56" customFormat="1" ht="78" customHeight="1">
      <c r="A8" s="138">
        <v>1</v>
      </c>
      <c r="B8" s="145" t="s">
        <v>815</v>
      </c>
      <c r="C8" s="139">
        <v>830</v>
      </c>
      <c r="D8" s="141" t="s">
        <v>55</v>
      </c>
      <c r="E8" s="90"/>
      <c r="F8" s="90"/>
      <c r="G8" s="79">
        <v>0</v>
      </c>
      <c r="H8" s="91">
        <f aca="true" t="shared" si="0" ref="H8:H27">ROUND(C8,2)*ROUND(G8,2)</f>
        <v>0</v>
      </c>
    </row>
    <row r="9" spans="1:8" ht="86.25" customHeight="1">
      <c r="A9" s="138">
        <v>2</v>
      </c>
      <c r="B9" s="145" t="s">
        <v>816</v>
      </c>
      <c r="C9" s="139">
        <v>6</v>
      </c>
      <c r="D9" s="141" t="s">
        <v>55</v>
      </c>
      <c r="E9" s="143"/>
      <c r="F9" s="143"/>
      <c r="G9" s="77">
        <v>0</v>
      </c>
      <c r="H9" s="91">
        <f t="shared" si="0"/>
        <v>0</v>
      </c>
    </row>
    <row r="10" spans="1:8" ht="39" customHeight="1">
      <c r="A10" s="138">
        <v>3</v>
      </c>
      <c r="B10" s="145" t="s">
        <v>817</v>
      </c>
      <c r="C10" s="139">
        <v>30</v>
      </c>
      <c r="D10" s="141" t="s">
        <v>55</v>
      </c>
      <c r="E10" s="143"/>
      <c r="F10" s="143"/>
      <c r="G10" s="79">
        <v>0</v>
      </c>
      <c r="H10" s="91">
        <f t="shared" si="0"/>
        <v>0</v>
      </c>
    </row>
    <row r="11" spans="1:8" ht="31.5" customHeight="1">
      <c r="A11" s="138">
        <v>4</v>
      </c>
      <c r="B11" s="145" t="s">
        <v>818</v>
      </c>
      <c r="C11" s="139">
        <v>10</v>
      </c>
      <c r="D11" s="141" t="s">
        <v>55</v>
      </c>
      <c r="E11" s="143"/>
      <c r="F11" s="143"/>
      <c r="G11" s="77">
        <v>0</v>
      </c>
      <c r="H11" s="91">
        <f t="shared" si="0"/>
        <v>0</v>
      </c>
    </row>
    <row r="12" spans="1:8" ht="36">
      <c r="A12" s="138">
        <v>5</v>
      </c>
      <c r="B12" s="145" t="s">
        <v>819</v>
      </c>
      <c r="C12" s="139">
        <v>10</v>
      </c>
      <c r="D12" s="141" t="s">
        <v>55</v>
      </c>
      <c r="E12" s="143"/>
      <c r="F12" s="143"/>
      <c r="G12" s="79">
        <v>0</v>
      </c>
      <c r="H12" s="91">
        <f t="shared" si="0"/>
        <v>0</v>
      </c>
    </row>
    <row r="13" spans="1:8" ht="24">
      <c r="A13" s="138">
        <v>6</v>
      </c>
      <c r="B13" s="181" t="s">
        <v>820</v>
      </c>
      <c r="C13" s="139">
        <v>10</v>
      </c>
      <c r="D13" s="141" t="s">
        <v>55</v>
      </c>
      <c r="E13" s="143"/>
      <c r="F13" s="143"/>
      <c r="G13" s="77">
        <v>0</v>
      </c>
      <c r="H13" s="91">
        <f t="shared" si="0"/>
        <v>0</v>
      </c>
    </row>
    <row r="14" spans="1:8" ht="36">
      <c r="A14" s="138">
        <v>7</v>
      </c>
      <c r="B14" s="146" t="s">
        <v>821</v>
      </c>
      <c r="C14" s="139">
        <v>5</v>
      </c>
      <c r="D14" s="141" t="s">
        <v>55</v>
      </c>
      <c r="E14" s="143"/>
      <c r="F14" s="143"/>
      <c r="G14" s="79">
        <v>0</v>
      </c>
      <c r="H14" s="91">
        <f t="shared" si="0"/>
        <v>0</v>
      </c>
    </row>
    <row r="15" spans="1:8" ht="60">
      <c r="A15" s="138">
        <v>8</v>
      </c>
      <c r="B15" s="146" t="s">
        <v>822</v>
      </c>
      <c r="C15" s="139">
        <v>5</v>
      </c>
      <c r="D15" s="141" t="s">
        <v>55</v>
      </c>
      <c r="E15" s="143"/>
      <c r="F15" s="143"/>
      <c r="G15" s="77">
        <v>0</v>
      </c>
      <c r="H15" s="91">
        <f t="shared" si="0"/>
        <v>0</v>
      </c>
    </row>
    <row r="16" spans="1:8" ht="36">
      <c r="A16" s="138">
        <v>9</v>
      </c>
      <c r="B16" s="181" t="s">
        <v>823</v>
      </c>
      <c r="C16" s="139">
        <v>5</v>
      </c>
      <c r="D16" s="141" t="s">
        <v>55</v>
      </c>
      <c r="E16" s="143"/>
      <c r="F16" s="143"/>
      <c r="G16" s="79">
        <v>0</v>
      </c>
      <c r="H16" s="91">
        <f t="shared" si="0"/>
        <v>0</v>
      </c>
    </row>
    <row r="17" spans="1:8" ht="36">
      <c r="A17" s="138">
        <v>10</v>
      </c>
      <c r="B17" s="145" t="s">
        <v>824</v>
      </c>
      <c r="C17" s="139">
        <v>50</v>
      </c>
      <c r="D17" s="141" t="s">
        <v>55</v>
      </c>
      <c r="E17" s="143"/>
      <c r="F17" s="143"/>
      <c r="G17" s="77">
        <v>0</v>
      </c>
      <c r="H17" s="91">
        <f t="shared" si="0"/>
        <v>0</v>
      </c>
    </row>
    <row r="18" spans="1:8" ht="24">
      <c r="A18" s="138">
        <v>11</v>
      </c>
      <c r="B18" s="145" t="s">
        <v>825</v>
      </c>
      <c r="C18" s="139">
        <v>50</v>
      </c>
      <c r="D18" s="141" t="s">
        <v>55</v>
      </c>
      <c r="E18" s="143"/>
      <c r="F18" s="143"/>
      <c r="G18" s="79">
        <v>0</v>
      </c>
      <c r="H18" s="91">
        <f t="shared" si="0"/>
        <v>0</v>
      </c>
    </row>
    <row r="19" spans="1:8" ht="48">
      <c r="A19" s="138">
        <v>12</v>
      </c>
      <c r="B19" s="145" t="s">
        <v>826</v>
      </c>
      <c r="C19" s="139">
        <v>5</v>
      </c>
      <c r="D19" s="141" t="s">
        <v>55</v>
      </c>
      <c r="E19" s="143"/>
      <c r="F19" s="143"/>
      <c r="G19" s="77">
        <v>0</v>
      </c>
      <c r="H19" s="91">
        <f t="shared" si="0"/>
        <v>0</v>
      </c>
    </row>
    <row r="20" spans="1:8" ht="60">
      <c r="A20" s="138">
        <v>13</v>
      </c>
      <c r="B20" s="145" t="s">
        <v>827</v>
      </c>
      <c r="C20" s="139">
        <v>5</v>
      </c>
      <c r="D20" s="141" t="s">
        <v>55</v>
      </c>
      <c r="E20" s="143"/>
      <c r="F20" s="143"/>
      <c r="G20" s="79">
        <v>0</v>
      </c>
      <c r="H20" s="91">
        <f t="shared" si="0"/>
        <v>0</v>
      </c>
    </row>
    <row r="21" spans="1:8" ht="36">
      <c r="A21" s="138">
        <v>14</v>
      </c>
      <c r="B21" s="146" t="s">
        <v>828</v>
      </c>
      <c r="C21" s="139">
        <v>5</v>
      </c>
      <c r="D21" s="141" t="s">
        <v>55</v>
      </c>
      <c r="E21" s="143"/>
      <c r="F21" s="143"/>
      <c r="G21" s="77">
        <v>0</v>
      </c>
      <c r="H21" s="91">
        <f t="shared" si="0"/>
        <v>0</v>
      </c>
    </row>
    <row r="22" spans="1:8" ht="48">
      <c r="A22" s="138">
        <v>15</v>
      </c>
      <c r="B22" s="182" t="s">
        <v>829</v>
      </c>
      <c r="C22" s="139">
        <v>5</v>
      </c>
      <c r="D22" s="141" t="s">
        <v>55</v>
      </c>
      <c r="E22" s="143"/>
      <c r="F22" s="143"/>
      <c r="G22" s="79">
        <v>0</v>
      </c>
      <c r="H22" s="91">
        <f t="shared" si="0"/>
        <v>0</v>
      </c>
    </row>
    <row r="23" spans="1:8" ht="48">
      <c r="A23" s="138">
        <v>16</v>
      </c>
      <c r="B23" s="182" t="s">
        <v>830</v>
      </c>
      <c r="C23" s="139">
        <v>50</v>
      </c>
      <c r="D23" s="141" t="s">
        <v>55</v>
      </c>
      <c r="E23" s="143"/>
      <c r="F23" s="143"/>
      <c r="G23" s="77">
        <v>0</v>
      </c>
      <c r="H23" s="91">
        <f t="shared" si="0"/>
        <v>0</v>
      </c>
    </row>
    <row r="24" spans="1:8" ht="108">
      <c r="A24" s="138">
        <v>17</v>
      </c>
      <c r="B24" s="182" t="s">
        <v>831</v>
      </c>
      <c r="C24" s="139">
        <v>50</v>
      </c>
      <c r="D24" s="141" t="s">
        <v>55</v>
      </c>
      <c r="E24" s="143"/>
      <c r="F24" s="143"/>
      <c r="G24" s="79">
        <v>0</v>
      </c>
      <c r="H24" s="91">
        <f t="shared" si="0"/>
        <v>0</v>
      </c>
    </row>
    <row r="25" spans="1:8" ht="60">
      <c r="A25" s="138">
        <v>18</v>
      </c>
      <c r="B25" s="145" t="s">
        <v>832</v>
      </c>
      <c r="C25" s="139">
        <v>3</v>
      </c>
      <c r="D25" s="141" t="s">
        <v>55</v>
      </c>
      <c r="E25" s="143"/>
      <c r="F25" s="143"/>
      <c r="G25" s="77">
        <v>0</v>
      </c>
      <c r="H25" s="91">
        <f t="shared" si="0"/>
        <v>0</v>
      </c>
    </row>
    <row r="26" spans="1:8" ht="24">
      <c r="A26" s="138">
        <v>19</v>
      </c>
      <c r="B26" s="181" t="s">
        <v>833</v>
      </c>
      <c r="C26" s="139">
        <v>5</v>
      </c>
      <c r="D26" s="141" t="s">
        <v>55</v>
      </c>
      <c r="E26" s="143"/>
      <c r="F26" s="143"/>
      <c r="G26" s="79">
        <v>0</v>
      </c>
      <c r="H26" s="91">
        <f t="shared" si="0"/>
        <v>0</v>
      </c>
    </row>
    <row r="27" spans="1:8" ht="24">
      <c r="A27" s="138">
        <v>20</v>
      </c>
      <c r="B27" s="145" t="s">
        <v>834</v>
      </c>
      <c r="C27" s="139">
        <v>5</v>
      </c>
      <c r="D27" s="141" t="s">
        <v>55</v>
      </c>
      <c r="E27" s="143"/>
      <c r="F27" s="143"/>
      <c r="G27" s="77">
        <v>0</v>
      </c>
      <c r="H27" s="91">
        <f t="shared" si="0"/>
        <v>0</v>
      </c>
    </row>
    <row r="28" spans="1:8" ht="12">
      <c r="A28" s="231" t="s">
        <v>53</v>
      </c>
      <c r="B28" s="231"/>
      <c r="C28" s="231"/>
      <c r="D28" s="231"/>
      <c r="E28" s="231"/>
      <c r="F28" s="231"/>
      <c r="G28" s="231"/>
      <c r="H28" s="231"/>
    </row>
  </sheetData>
  <sheetProtection/>
  <mergeCells count="4">
    <mergeCell ref="A1:B1"/>
    <mergeCell ref="E1:F1"/>
    <mergeCell ref="G1:H2"/>
    <mergeCell ref="A28:H28"/>
  </mergeCells>
  <printOptions/>
  <pageMargins left="0.25" right="0.25" top="0.75" bottom="0.75" header="0.30000000000000004" footer="0.30000000000000004"/>
  <pageSetup fitToHeight="0" fitToWidth="0"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D63"/>
  <sheetViews>
    <sheetView view="pageBreakPreview" zoomScaleNormal="150" zoomScaleSheetLayoutView="100" zoomScalePageLayoutView="0" workbookViewId="0" topLeftCell="A40">
      <selection activeCell="B34" sqref="B34:D34"/>
    </sheetView>
  </sheetViews>
  <sheetFormatPr defaultColWidth="9.00390625" defaultRowHeight="14.25"/>
  <cols>
    <col min="1" max="1" width="3.875" style="3" customWidth="1"/>
    <col min="2" max="2" width="26.25390625" style="3" customWidth="1"/>
    <col min="3" max="3" width="22.00390625" style="3" customWidth="1"/>
    <col min="4" max="4" width="41.50390625" style="18" customWidth="1"/>
    <col min="5" max="5" width="4.25390625" style="3" customWidth="1"/>
    <col min="6" max="8" width="9.00390625" style="3" customWidth="1"/>
    <col min="9" max="9" width="19.50390625" style="3" customWidth="1"/>
    <col min="10" max="11" width="14.125" style="3" customWidth="1"/>
    <col min="12" max="16384" width="9.00390625" style="3" customWidth="1"/>
  </cols>
  <sheetData>
    <row r="1" spans="1:4" ht="15">
      <c r="A1" s="1"/>
      <c r="B1" s="1"/>
      <c r="C1" s="1"/>
      <c r="D1" s="2" t="s">
        <v>0</v>
      </c>
    </row>
    <row r="2" spans="1:4" ht="15">
      <c r="A2" s="1"/>
      <c r="B2" s="4"/>
      <c r="C2" s="4" t="s">
        <v>1</v>
      </c>
      <c r="D2" s="4"/>
    </row>
    <row r="3" spans="1:4" ht="15">
      <c r="A3" s="1"/>
      <c r="B3" s="1"/>
      <c r="C3" s="1"/>
      <c r="D3" s="5"/>
    </row>
    <row r="4" spans="1:4" ht="15">
      <c r="A4" s="1"/>
      <c r="B4" s="1" t="s">
        <v>2</v>
      </c>
      <c r="C4" s="65" t="s">
        <v>68</v>
      </c>
      <c r="D4" s="5"/>
    </row>
    <row r="5" spans="1:4" ht="15">
      <c r="A5" s="1"/>
      <c r="B5" s="1"/>
      <c r="C5" s="1"/>
      <c r="D5" s="5"/>
    </row>
    <row r="6" spans="1:4" ht="16.5" customHeight="1">
      <c r="A6" s="1"/>
      <c r="B6" s="1" t="s">
        <v>3</v>
      </c>
      <c r="C6" s="212" t="s">
        <v>69</v>
      </c>
      <c r="D6" s="211"/>
    </row>
    <row r="7" spans="1:4" ht="15">
      <c r="A7" s="1"/>
      <c r="B7" s="1"/>
      <c r="C7" s="1"/>
      <c r="D7" s="5"/>
    </row>
    <row r="8" spans="1:4" ht="15">
      <c r="A8" s="1"/>
      <c r="B8" s="66" t="s">
        <v>4</v>
      </c>
      <c r="C8" s="213"/>
      <c r="D8" s="213"/>
    </row>
    <row r="9" spans="1:4" ht="15">
      <c r="A9" s="1"/>
      <c r="B9" s="66" t="s">
        <v>5</v>
      </c>
      <c r="C9" s="213"/>
      <c r="D9" s="213"/>
    </row>
    <row r="10" spans="1:4" ht="15">
      <c r="A10" s="1"/>
      <c r="B10" s="66" t="s">
        <v>6</v>
      </c>
      <c r="C10" s="213"/>
      <c r="D10" s="213"/>
    </row>
    <row r="11" spans="1:4" ht="15">
      <c r="A11" s="1"/>
      <c r="B11" s="66" t="s">
        <v>7</v>
      </c>
      <c r="C11" s="213"/>
      <c r="D11" s="213"/>
    </row>
    <row r="12" spans="1:4" ht="15">
      <c r="A12" s="1"/>
      <c r="B12" s="66" t="s">
        <v>8</v>
      </c>
      <c r="C12" s="213"/>
      <c r="D12" s="213"/>
    </row>
    <row r="13" spans="1:4" ht="15">
      <c r="A13" s="1"/>
      <c r="B13" s="66" t="s">
        <v>9</v>
      </c>
      <c r="C13" s="213"/>
      <c r="D13" s="213"/>
    </row>
    <row r="14" spans="1:4" ht="15">
      <c r="A14" s="1"/>
      <c r="B14" s="66" t="s">
        <v>10</v>
      </c>
      <c r="C14" s="213"/>
      <c r="D14" s="213"/>
    </row>
    <row r="15" spans="1:4" ht="15">
      <c r="A15" s="1"/>
      <c r="B15" s="66" t="s">
        <v>11</v>
      </c>
      <c r="C15" s="213"/>
      <c r="D15" s="213"/>
    </row>
    <row r="16" spans="1:4" ht="15">
      <c r="A16" s="1"/>
      <c r="B16" s="1"/>
      <c r="C16" s="7"/>
      <c r="D16" s="8"/>
    </row>
    <row r="17" spans="1:4" ht="15">
      <c r="A17" s="1" t="s">
        <v>12</v>
      </c>
      <c r="B17" s="210" t="s">
        <v>13</v>
      </c>
      <c r="C17" s="210"/>
      <c r="D17" s="210"/>
    </row>
    <row r="18" spans="1:4" ht="14.25" customHeight="1">
      <c r="A18" s="1"/>
      <c r="B18" s="209"/>
      <c r="C18" s="209"/>
      <c r="D18" s="1"/>
    </row>
    <row r="19" spans="1:4" ht="14.25" customHeight="1">
      <c r="A19" s="1"/>
      <c r="B19" s="93" t="s">
        <v>14</v>
      </c>
      <c r="C19" s="80" t="s">
        <v>51</v>
      </c>
      <c r="D19" s="7"/>
    </row>
    <row r="20" spans="1:4" ht="15">
      <c r="A20" s="1"/>
      <c r="B20" s="94">
        <v>1</v>
      </c>
      <c r="C20" s="9">
        <f>'część_(1)'!F$5</f>
        <v>0</v>
      </c>
      <c r="D20" s="10"/>
    </row>
    <row r="21" spans="1:4" ht="15">
      <c r="A21" s="1"/>
      <c r="B21" s="94">
        <v>2</v>
      </c>
      <c r="C21" s="9">
        <f>'część_(2)'!F$5</f>
        <v>0</v>
      </c>
      <c r="D21" s="10"/>
    </row>
    <row r="22" spans="1:4" ht="15">
      <c r="A22" s="92"/>
      <c r="B22" s="94">
        <v>3</v>
      </c>
      <c r="C22" s="9">
        <f>'część_(3)'!F$5</f>
        <v>0</v>
      </c>
      <c r="D22" s="200" t="s">
        <v>861</v>
      </c>
    </row>
    <row r="23" spans="1:4" ht="15">
      <c r="A23" s="92"/>
      <c r="B23" s="94">
        <v>4</v>
      </c>
      <c r="C23" s="9">
        <f>'część_(4)'!F$5</f>
        <v>0</v>
      </c>
      <c r="D23" s="10"/>
    </row>
    <row r="24" spans="1:4" ht="15">
      <c r="A24" s="92"/>
      <c r="B24" s="94">
        <v>5</v>
      </c>
      <c r="C24" s="9">
        <f>'część_(5)'!F$5</f>
        <v>0</v>
      </c>
      <c r="D24" s="10"/>
    </row>
    <row r="25" spans="1:4" ht="15">
      <c r="A25" s="92"/>
      <c r="B25" s="94">
        <v>6</v>
      </c>
      <c r="C25" s="9">
        <f>'część_(6)'!F$5</f>
        <v>0</v>
      </c>
      <c r="D25" s="10"/>
    </row>
    <row r="26" spans="1:4" ht="15">
      <c r="A26" s="92"/>
      <c r="B26" s="94">
        <v>7</v>
      </c>
      <c r="C26" s="9">
        <f>'część_(7)'!F$5</f>
        <v>0</v>
      </c>
      <c r="D26" s="10"/>
    </row>
    <row r="27" spans="1:4" ht="15">
      <c r="A27" s="92"/>
      <c r="B27" s="94">
        <v>8</v>
      </c>
      <c r="C27" s="9">
        <f>'część_(8)'!F$5</f>
        <v>0</v>
      </c>
      <c r="D27" s="10"/>
    </row>
    <row r="28" spans="1:4" ht="15">
      <c r="A28" s="92"/>
      <c r="B28" s="94">
        <v>9</v>
      </c>
      <c r="C28" s="9">
        <f>'część_(9)'!F$5</f>
        <v>0</v>
      </c>
      <c r="D28" s="10"/>
    </row>
    <row r="29" spans="1:4" ht="15">
      <c r="A29" s="135"/>
      <c r="B29" s="94">
        <v>10</v>
      </c>
      <c r="C29" s="9">
        <f>'część_(10)'!F$5</f>
        <v>0</v>
      </c>
      <c r="D29" s="10"/>
    </row>
    <row r="30" spans="1:4" ht="15">
      <c r="A30" s="135"/>
      <c r="B30" s="94">
        <v>11</v>
      </c>
      <c r="C30" s="9">
        <f>'część_(11)'!F$5</f>
        <v>0</v>
      </c>
      <c r="D30" s="10"/>
    </row>
    <row r="31" spans="1:4" ht="15">
      <c r="A31" s="135"/>
      <c r="B31" s="94">
        <v>12</v>
      </c>
      <c r="C31" s="9">
        <f>'część_(12)'!F$5</f>
        <v>0</v>
      </c>
      <c r="D31" s="10"/>
    </row>
    <row r="32" spans="1:4" ht="15">
      <c r="A32" s="135"/>
      <c r="B32" s="94">
        <v>13</v>
      </c>
      <c r="C32" s="9">
        <f>'część_(13)'!F$5</f>
        <v>0</v>
      </c>
      <c r="D32" s="10"/>
    </row>
    <row r="33" spans="1:4" ht="13.5" customHeight="1">
      <c r="A33" s="92"/>
      <c r="B33" s="94">
        <v>14</v>
      </c>
      <c r="C33" s="9">
        <f>'część_(14)'!F$5</f>
        <v>0</v>
      </c>
      <c r="D33" s="95"/>
    </row>
    <row r="34" spans="1:4" ht="14.25" customHeight="1">
      <c r="A34" s="1"/>
      <c r="B34" s="218" t="s">
        <v>53</v>
      </c>
      <c r="C34" s="218"/>
      <c r="D34" s="218"/>
    </row>
    <row r="35" spans="1:4" ht="105.75" customHeight="1">
      <c r="A35" s="1" t="s">
        <v>15</v>
      </c>
      <c r="B35" s="210" t="s">
        <v>59</v>
      </c>
      <c r="C35" s="210"/>
      <c r="D35" s="210"/>
    </row>
    <row r="36" spans="1:4" ht="15.75" customHeight="1">
      <c r="A36" s="1" t="s">
        <v>16</v>
      </c>
      <c r="B36" s="210" t="s">
        <v>50</v>
      </c>
      <c r="C36" s="210"/>
      <c r="D36" s="210"/>
    </row>
    <row r="37" spans="1:4" ht="33" customHeight="1">
      <c r="A37" s="1" t="s">
        <v>17</v>
      </c>
      <c r="B37" s="210" t="s">
        <v>70</v>
      </c>
      <c r="C37" s="210"/>
      <c r="D37" s="210"/>
    </row>
    <row r="38" spans="1:4" ht="30.75" customHeight="1">
      <c r="A38" s="1" t="s">
        <v>18</v>
      </c>
      <c r="B38" s="211" t="s">
        <v>19</v>
      </c>
      <c r="C38" s="211"/>
      <c r="D38" s="211"/>
    </row>
    <row r="39" spans="1:4" s="12" customFormat="1" ht="63.75" customHeight="1">
      <c r="A39" s="11" t="s">
        <v>20</v>
      </c>
      <c r="B39" s="214" t="s">
        <v>54</v>
      </c>
      <c r="C39" s="214"/>
      <c r="D39" s="214"/>
    </row>
    <row r="40" spans="1:4" ht="31.5" customHeight="1">
      <c r="A40" s="11" t="s">
        <v>21</v>
      </c>
      <c r="B40" s="211" t="s">
        <v>22</v>
      </c>
      <c r="C40" s="211"/>
      <c r="D40" s="211"/>
    </row>
    <row r="41" spans="1:4" ht="20.25" customHeight="1">
      <c r="A41" s="11" t="s">
        <v>23</v>
      </c>
      <c r="B41" s="210" t="s">
        <v>24</v>
      </c>
      <c r="C41" s="210"/>
      <c r="D41" s="210"/>
    </row>
    <row r="42" spans="1:4" ht="32.25" customHeight="1">
      <c r="A42" s="11" t="s">
        <v>25</v>
      </c>
      <c r="B42" s="211" t="s">
        <v>26</v>
      </c>
      <c r="C42" s="211"/>
      <c r="D42" s="211"/>
    </row>
    <row r="43" spans="1:4" ht="33.75" customHeight="1">
      <c r="A43" s="11" t="s">
        <v>27</v>
      </c>
      <c r="B43" s="211" t="s">
        <v>62</v>
      </c>
      <c r="C43" s="211"/>
      <c r="D43" s="211"/>
    </row>
    <row r="44" spans="1:4" ht="33.75" customHeight="1">
      <c r="A44" s="11"/>
      <c r="B44" s="211" t="s">
        <v>60</v>
      </c>
      <c r="C44" s="211"/>
      <c r="D44" s="211"/>
    </row>
    <row r="45" spans="1:4" ht="49.5" customHeight="1">
      <c r="A45" s="11"/>
      <c r="B45" s="217" t="s">
        <v>61</v>
      </c>
      <c r="C45" s="217"/>
      <c r="D45" s="217"/>
    </row>
    <row r="46" spans="1:4" ht="18" customHeight="1">
      <c r="A46" s="11" t="s">
        <v>65</v>
      </c>
      <c r="B46" s="133" t="s">
        <v>64</v>
      </c>
      <c r="C46" s="132"/>
      <c r="D46" s="132"/>
    </row>
    <row r="47" spans="1:4" ht="92.25" customHeight="1">
      <c r="A47" s="11"/>
      <c r="B47" s="134" t="s">
        <v>67</v>
      </c>
      <c r="C47" s="215" t="s">
        <v>66</v>
      </c>
      <c r="D47" s="215"/>
    </row>
    <row r="48" spans="1:4" ht="18" customHeight="1">
      <c r="A48" s="11" t="s">
        <v>28</v>
      </c>
      <c r="B48" s="7" t="s">
        <v>29</v>
      </c>
      <c r="C48" s="121"/>
      <c r="D48" s="121"/>
    </row>
    <row r="49" spans="1:4" ht="18" customHeight="1">
      <c r="A49" s="13"/>
      <c r="B49" s="219" t="s">
        <v>30</v>
      </c>
      <c r="C49" s="220"/>
      <c r="D49" s="221"/>
    </row>
    <row r="50" spans="1:4" ht="18" customHeight="1">
      <c r="A50" s="1"/>
      <c r="B50" s="216" t="s">
        <v>31</v>
      </c>
      <c r="C50" s="216"/>
      <c r="D50" s="66"/>
    </row>
    <row r="51" spans="1:4" ht="18" customHeight="1">
      <c r="A51" s="1"/>
      <c r="B51" s="213"/>
      <c r="C51" s="213"/>
      <c r="D51" s="6"/>
    </row>
    <row r="52" spans="1:4" ht="18" customHeight="1">
      <c r="A52" s="1"/>
      <c r="B52" s="213"/>
      <c r="C52" s="213"/>
      <c r="D52" s="6"/>
    </row>
    <row r="53" spans="1:4" ht="18" customHeight="1">
      <c r="A53" s="1"/>
      <c r="B53" s="213"/>
      <c r="C53" s="213"/>
      <c r="D53" s="6"/>
    </row>
    <row r="54" spans="1:4" ht="9.75" customHeight="1">
      <c r="A54" s="1"/>
      <c r="B54" s="13" t="s">
        <v>32</v>
      </c>
      <c r="C54" s="13"/>
      <c r="D54" s="2"/>
    </row>
    <row r="55" spans="1:4" ht="18" customHeight="1">
      <c r="A55" s="1"/>
      <c r="B55" s="216" t="s">
        <v>33</v>
      </c>
      <c r="C55" s="216"/>
      <c r="D55" s="216"/>
    </row>
    <row r="56" spans="1:4" ht="18" customHeight="1">
      <c r="A56" s="1"/>
      <c r="B56" s="81" t="s">
        <v>31</v>
      </c>
      <c r="C56" s="82" t="s">
        <v>34</v>
      </c>
      <c r="D56" s="83" t="s">
        <v>35</v>
      </c>
    </row>
    <row r="57" spans="1:4" ht="18" customHeight="1">
      <c r="A57" s="1"/>
      <c r="B57" s="15"/>
      <c r="C57" s="14"/>
      <c r="D57" s="16"/>
    </row>
    <row r="58" spans="1:4" ht="18" customHeight="1">
      <c r="A58" s="1"/>
      <c r="B58" s="15"/>
      <c r="C58" s="14"/>
      <c r="D58" s="16"/>
    </row>
    <row r="59" spans="1:4" ht="7.5" customHeight="1">
      <c r="A59" s="1"/>
      <c r="B59" s="13"/>
      <c r="C59" s="13"/>
      <c r="D59" s="2"/>
    </row>
    <row r="60" spans="1:4" ht="18" customHeight="1">
      <c r="A60" s="1"/>
      <c r="B60" s="216" t="s">
        <v>36</v>
      </c>
      <c r="C60" s="216"/>
      <c r="D60" s="216"/>
    </row>
    <row r="61" spans="1:4" ht="18" customHeight="1">
      <c r="A61" s="1"/>
      <c r="B61" s="216" t="s">
        <v>37</v>
      </c>
      <c r="C61" s="216"/>
      <c r="D61" s="66"/>
    </row>
    <row r="62" spans="1:4" ht="18" customHeight="1">
      <c r="A62" s="1"/>
      <c r="B62" s="213"/>
      <c r="C62" s="213"/>
      <c r="D62" s="6"/>
    </row>
    <row r="63" spans="2:4" ht="15" customHeight="1">
      <c r="B63" s="17"/>
      <c r="C63" s="17"/>
      <c r="D63" s="17"/>
    </row>
  </sheetData>
  <sheetProtection/>
  <mergeCells count="33">
    <mergeCell ref="B60:D60"/>
    <mergeCell ref="B61:C61"/>
    <mergeCell ref="B62:C62"/>
    <mergeCell ref="B49:D49"/>
    <mergeCell ref="B50:C50"/>
    <mergeCell ref="B51:C51"/>
    <mergeCell ref="B52:C52"/>
    <mergeCell ref="B44:D44"/>
    <mergeCell ref="C47:D47"/>
    <mergeCell ref="B55:D55"/>
    <mergeCell ref="B45:D45"/>
    <mergeCell ref="B34:D34"/>
    <mergeCell ref="B35:D35"/>
    <mergeCell ref="C13:D13"/>
    <mergeCell ref="C14:D14"/>
    <mergeCell ref="C15:D15"/>
    <mergeCell ref="B53:C53"/>
    <mergeCell ref="B39:D39"/>
    <mergeCell ref="B40:D40"/>
    <mergeCell ref="B41:D41"/>
    <mergeCell ref="B42:D42"/>
    <mergeCell ref="B17:D17"/>
    <mergeCell ref="B43:D43"/>
    <mergeCell ref="B18:C18"/>
    <mergeCell ref="B36:D36"/>
    <mergeCell ref="B37:D37"/>
    <mergeCell ref="B38:D38"/>
    <mergeCell ref="C6:D6"/>
    <mergeCell ref="C8:D8"/>
    <mergeCell ref="C9:D9"/>
    <mergeCell ref="C10:D10"/>
    <mergeCell ref="C11:D11"/>
    <mergeCell ref="C12:D12"/>
  </mergeCells>
  <printOptions horizontalCentered="1"/>
  <pageMargins left="0.25" right="0.25" top="0.75" bottom="0.75" header="0.30000000000000004" footer="0.30000000000000004"/>
  <pageSetup fitToHeight="1"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H36"/>
  <sheetViews>
    <sheetView zoomScalePageLayoutView="0" workbookViewId="0" topLeftCell="A34">
      <selection activeCell="B34" sqref="B34"/>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22" t="str">
        <f>formularz_oferty!C4</f>
        <v>DFP.271.94.2023.KK</v>
      </c>
      <c r="B1" s="222"/>
      <c r="C1" s="25"/>
      <c r="D1" s="23"/>
      <c r="E1" s="23"/>
      <c r="F1" s="23"/>
      <c r="G1" s="223" t="s">
        <v>38</v>
      </c>
      <c r="H1" s="223"/>
    </row>
    <row r="2" spans="1:8" ht="14.25" customHeight="1">
      <c r="A2" s="23"/>
      <c r="B2" s="24" t="s">
        <v>39</v>
      </c>
      <c r="C2" s="59">
        <v>1</v>
      </c>
      <c r="D2" s="23"/>
      <c r="E2" s="38" t="s">
        <v>40</v>
      </c>
      <c r="F2" s="23"/>
      <c r="G2" s="24"/>
      <c r="H2" s="24"/>
    </row>
    <row r="3" spans="1:8" ht="12.75">
      <c r="A3" s="38"/>
      <c r="B3" s="58"/>
      <c r="C3" s="25"/>
      <c r="D3" s="23"/>
      <c r="E3" s="23"/>
      <c r="F3" s="23"/>
      <c r="G3" s="58"/>
      <c r="H3" s="58"/>
    </row>
    <row r="4" spans="1:8" ht="12.75">
      <c r="A4" s="38"/>
      <c r="B4" s="58"/>
      <c r="C4" s="25"/>
      <c r="D4" s="23"/>
      <c r="E4" s="23"/>
      <c r="F4" s="23"/>
      <c r="G4" s="58"/>
      <c r="H4" s="58"/>
    </row>
    <row r="5" spans="1:8" ht="13.5" customHeight="1">
      <c r="A5" s="38"/>
      <c r="B5" s="24"/>
      <c r="C5" s="25"/>
      <c r="D5" s="23"/>
      <c r="E5" s="53" t="s">
        <v>52</v>
      </c>
      <c r="F5" s="54">
        <f>SUM(H8:H34)</f>
        <v>0</v>
      </c>
      <c r="G5" s="60"/>
      <c r="H5" s="60"/>
    </row>
    <row r="6" spans="1:8" ht="12.75">
      <c r="A6" s="38"/>
      <c r="B6" s="24"/>
      <c r="C6" s="25"/>
      <c r="D6" s="23"/>
      <c r="E6" s="23"/>
      <c r="F6" s="23"/>
      <c r="G6" s="24"/>
      <c r="H6" s="61"/>
    </row>
    <row r="7" spans="1:8" ht="38.25">
      <c r="A7" s="67" t="s">
        <v>41</v>
      </c>
      <c r="B7" s="20" t="s">
        <v>42</v>
      </c>
      <c r="C7" s="21" t="s">
        <v>43</v>
      </c>
      <c r="D7" s="69" t="s">
        <v>44</v>
      </c>
      <c r="E7" s="69" t="s">
        <v>45</v>
      </c>
      <c r="F7" s="22" t="s">
        <v>46</v>
      </c>
      <c r="G7" s="20" t="s">
        <v>56</v>
      </c>
      <c r="H7" s="20" t="s">
        <v>57</v>
      </c>
    </row>
    <row r="8" spans="1:8" ht="103.5" customHeight="1">
      <c r="A8" s="71">
        <v>1</v>
      </c>
      <c r="B8" s="109" t="s">
        <v>71</v>
      </c>
      <c r="C8" s="75">
        <v>600</v>
      </c>
      <c r="D8" s="141" t="s">
        <v>55</v>
      </c>
      <c r="E8" s="70"/>
      <c r="F8" s="149"/>
      <c r="G8" s="79">
        <v>0</v>
      </c>
      <c r="H8" s="79">
        <f aca="true" t="shared" si="0" ref="H8:H34">ROUND(ROUND(C8,2)*ROUND(G8,2),2)</f>
        <v>0</v>
      </c>
    </row>
    <row r="9" spans="1:8" ht="39" customHeight="1">
      <c r="A9" s="99">
        <v>2</v>
      </c>
      <c r="B9" s="100" t="s">
        <v>72</v>
      </c>
      <c r="C9" s="101">
        <v>32</v>
      </c>
      <c r="D9" s="140" t="s">
        <v>73</v>
      </c>
      <c r="E9" s="78"/>
      <c r="F9" s="150"/>
      <c r="G9" s="79">
        <v>0</v>
      </c>
      <c r="H9" s="79">
        <f t="shared" si="0"/>
        <v>0</v>
      </c>
    </row>
    <row r="10" spans="1:8" ht="107.25" customHeight="1">
      <c r="A10" s="99">
        <v>3</v>
      </c>
      <c r="B10" s="100" t="s">
        <v>74</v>
      </c>
      <c r="C10" s="101">
        <v>52</v>
      </c>
      <c r="D10" s="141" t="s">
        <v>55</v>
      </c>
      <c r="E10" s="78"/>
      <c r="F10" s="151"/>
      <c r="G10" s="77">
        <v>0</v>
      </c>
      <c r="H10" s="79">
        <f t="shared" si="0"/>
        <v>0</v>
      </c>
    </row>
    <row r="11" spans="1:8" ht="74.25" customHeight="1">
      <c r="A11" s="99">
        <v>4</v>
      </c>
      <c r="B11" s="100" t="s">
        <v>75</v>
      </c>
      <c r="C11" s="101">
        <v>106</v>
      </c>
      <c r="D11" s="141" t="s">
        <v>55</v>
      </c>
      <c r="E11" s="78"/>
      <c r="F11" s="151"/>
      <c r="G11" s="79">
        <v>0</v>
      </c>
      <c r="H11" s="79">
        <f t="shared" si="0"/>
        <v>0</v>
      </c>
    </row>
    <row r="12" spans="1:8" ht="41.25" customHeight="1">
      <c r="A12" s="99">
        <v>5</v>
      </c>
      <c r="B12" s="100" t="s">
        <v>76</v>
      </c>
      <c r="C12" s="101">
        <v>5</v>
      </c>
      <c r="D12" s="141" t="s">
        <v>55</v>
      </c>
      <c r="E12" s="78"/>
      <c r="F12" s="151"/>
      <c r="G12" s="77">
        <v>0</v>
      </c>
      <c r="H12" s="79">
        <f t="shared" si="0"/>
        <v>0</v>
      </c>
    </row>
    <row r="13" spans="1:8" ht="36.75" customHeight="1">
      <c r="A13" s="99">
        <v>6</v>
      </c>
      <c r="B13" s="100" t="s">
        <v>77</v>
      </c>
      <c r="C13" s="101">
        <v>126</v>
      </c>
      <c r="D13" s="141" t="s">
        <v>55</v>
      </c>
      <c r="E13" s="78"/>
      <c r="F13" s="151"/>
      <c r="G13" s="79">
        <v>0</v>
      </c>
      <c r="H13" s="79">
        <f t="shared" si="0"/>
        <v>0</v>
      </c>
    </row>
    <row r="14" spans="1:8" ht="37.5" customHeight="1">
      <c r="A14" s="99">
        <v>7</v>
      </c>
      <c r="B14" s="102" t="s">
        <v>78</v>
      </c>
      <c r="C14" s="101">
        <v>10</v>
      </c>
      <c r="D14" s="140" t="s">
        <v>73</v>
      </c>
      <c r="E14" s="78"/>
      <c r="F14" s="151"/>
      <c r="G14" s="79">
        <v>0</v>
      </c>
      <c r="H14" s="79">
        <f t="shared" si="0"/>
        <v>0</v>
      </c>
    </row>
    <row r="15" spans="1:8" ht="45" customHeight="1">
      <c r="A15" s="99">
        <v>8</v>
      </c>
      <c r="B15" s="102" t="s">
        <v>79</v>
      </c>
      <c r="C15" s="101">
        <v>21</v>
      </c>
      <c r="D15" s="140" t="s">
        <v>73</v>
      </c>
      <c r="E15" s="78"/>
      <c r="F15" s="151"/>
      <c r="G15" s="79">
        <v>0</v>
      </c>
      <c r="H15" s="79">
        <f t="shared" si="0"/>
        <v>0</v>
      </c>
    </row>
    <row r="16" spans="1:8" ht="41.25" customHeight="1">
      <c r="A16" s="103">
        <v>9</v>
      </c>
      <c r="B16" s="104" t="s">
        <v>80</v>
      </c>
      <c r="C16" s="101">
        <v>2610</v>
      </c>
      <c r="D16" s="141" t="s">
        <v>55</v>
      </c>
      <c r="E16" s="70"/>
      <c r="F16" s="152"/>
      <c r="G16" s="122">
        <v>0</v>
      </c>
      <c r="H16" s="79">
        <f t="shared" si="0"/>
        <v>0</v>
      </c>
    </row>
    <row r="17" spans="1:8" ht="45" customHeight="1">
      <c r="A17" s="99">
        <v>10</v>
      </c>
      <c r="B17" s="100" t="s">
        <v>81</v>
      </c>
      <c r="C17" s="105">
        <v>10</v>
      </c>
      <c r="D17" s="140" t="s">
        <v>73</v>
      </c>
      <c r="E17" s="78"/>
      <c r="F17" s="151"/>
      <c r="G17" s="79">
        <v>0</v>
      </c>
      <c r="H17" s="79">
        <f t="shared" si="0"/>
        <v>0</v>
      </c>
    </row>
    <row r="18" spans="1:8" ht="32.25" customHeight="1">
      <c r="A18" s="99">
        <v>11</v>
      </c>
      <c r="B18" s="100" t="s">
        <v>82</v>
      </c>
      <c r="C18" s="105">
        <v>5</v>
      </c>
      <c r="D18" s="141" t="s">
        <v>55</v>
      </c>
      <c r="E18" s="78"/>
      <c r="F18" s="151"/>
      <c r="G18" s="77">
        <v>0</v>
      </c>
      <c r="H18" s="79">
        <f t="shared" si="0"/>
        <v>0</v>
      </c>
    </row>
    <row r="19" spans="1:8" ht="21" customHeight="1">
      <c r="A19" s="99">
        <v>12</v>
      </c>
      <c r="B19" s="100" t="s">
        <v>83</v>
      </c>
      <c r="C19" s="105">
        <v>5</v>
      </c>
      <c r="D19" s="141" t="s">
        <v>55</v>
      </c>
      <c r="E19" s="78"/>
      <c r="F19" s="151"/>
      <c r="G19" s="79">
        <v>0</v>
      </c>
      <c r="H19" s="79">
        <f t="shared" si="0"/>
        <v>0</v>
      </c>
    </row>
    <row r="20" spans="1:8" ht="28.5" customHeight="1">
      <c r="A20" s="99">
        <v>13</v>
      </c>
      <c r="B20" s="100" t="s">
        <v>84</v>
      </c>
      <c r="C20" s="105">
        <v>5</v>
      </c>
      <c r="D20" s="141" t="s">
        <v>55</v>
      </c>
      <c r="E20" s="78"/>
      <c r="F20" s="151"/>
      <c r="G20" s="79">
        <v>0</v>
      </c>
      <c r="H20" s="79">
        <f t="shared" si="0"/>
        <v>0</v>
      </c>
    </row>
    <row r="21" spans="1:8" ht="24.75" customHeight="1">
      <c r="A21" s="106">
        <v>14</v>
      </c>
      <c r="B21" s="107" t="s">
        <v>85</v>
      </c>
      <c r="C21" s="108">
        <v>5</v>
      </c>
      <c r="D21" s="141" t="s">
        <v>55</v>
      </c>
      <c r="E21" s="70"/>
      <c r="F21" s="153"/>
      <c r="G21" s="79">
        <v>0</v>
      </c>
      <c r="H21" s="79">
        <f t="shared" si="0"/>
        <v>0</v>
      </c>
    </row>
    <row r="22" spans="1:8" ht="45" customHeight="1">
      <c r="A22" s="99">
        <v>15</v>
      </c>
      <c r="B22" s="107" t="s">
        <v>86</v>
      </c>
      <c r="C22" s="108">
        <v>10</v>
      </c>
      <c r="D22" s="140" t="s">
        <v>73</v>
      </c>
      <c r="E22" s="78"/>
      <c r="F22" s="150"/>
      <c r="G22" s="77">
        <v>0</v>
      </c>
      <c r="H22" s="79">
        <f t="shared" si="0"/>
        <v>0</v>
      </c>
    </row>
    <row r="23" spans="1:8" ht="53.25" customHeight="1">
      <c r="A23" s="99">
        <v>16</v>
      </c>
      <c r="B23" s="107" t="s">
        <v>87</v>
      </c>
      <c r="C23" s="108">
        <v>2</v>
      </c>
      <c r="D23" s="141" t="s">
        <v>55</v>
      </c>
      <c r="E23" s="78"/>
      <c r="F23" s="150"/>
      <c r="G23" s="79">
        <v>0</v>
      </c>
      <c r="H23" s="79">
        <f t="shared" si="0"/>
        <v>0</v>
      </c>
    </row>
    <row r="24" spans="1:8" ht="134.25" customHeight="1">
      <c r="A24" s="99">
        <v>17</v>
      </c>
      <c r="B24" s="107" t="s">
        <v>88</v>
      </c>
      <c r="C24" s="108">
        <v>3</v>
      </c>
      <c r="D24" s="141" t="s">
        <v>55</v>
      </c>
      <c r="E24" s="78"/>
      <c r="F24" s="150"/>
      <c r="G24" s="77">
        <v>0</v>
      </c>
      <c r="H24" s="79">
        <f t="shared" si="0"/>
        <v>0</v>
      </c>
    </row>
    <row r="25" spans="1:8" ht="123.75" customHeight="1">
      <c r="A25" s="99">
        <v>18</v>
      </c>
      <c r="B25" s="107" t="s">
        <v>89</v>
      </c>
      <c r="C25" s="108">
        <v>3</v>
      </c>
      <c r="D25" s="141" t="s">
        <v>55</v>
      </c>
      <c r="E25" s="78"/>
      <c r="F25" s="150"/>
      <c r="G25" s="79">
        <v>0</v>
      </c>
      <c r="H25" s="79">
        <f t="shared" si="0"/>
        <v>0</v>
      </c>
    </row>
    <row r="26" spans="1:8" ht="42" customHeight="1">
      <c r="A26" s="99">
        <v>19</v>
      </c>
      <c r="B26" s="107" t="s">
        <v>90</v>
      </c>
      <c r="C26" s="108">
        <v>1</v>
      </c>
      <c r="D26" s="141" t="s">
        <v>55</v>
      </c>
      <c r="E26" s="78"/>
      <c r="F26" s="150"/>
      <c r="G26" s="79">
        <v>0</v>
      </c>
      <c r="H26" s="79">
        <f t="shared" si="0"/>
        <v>0</v>
      </c>
    </row>
    <row r="27" spans="1:8" ht="70.5" customHeight="1">
      <c r="A27" s="99">
        <v>20</v>
      </c>
      <c r="B27" s="107" t="s">
        <v>91</v>
      </c>
      <c r="C27" s="108">
        <v>20</v>
      </c>
      <c r="D27" s="141" t="s">
        <v>55</v>
      </c>
      <c r="E27" s="78"/>
      <c r="F27" s="150"/>
      <c r="G27" s="79">
        <v>0</v>
      </c>
      <c r="H27" s="79">
        <f t="shared" si="0"/>
        <v>0</v>
      </c>
    </row>
    <row r="28" spans="1:8" ht="93" customHeight="1">
      <c r="A28" s="99">
        <v>21</v>
      </c>
      <c r="B28" s="107" t="s">
        <v>92</v>
      </c>
      <c r="C28" s="108">
        <v>20</v>
      </c>
      <c r="D28" s="154" t="s">
        <v>93</v>
      </c>
      <c r="E28" s="78"/>
      <c r="F28" s="150"/>
      <c r="G28" s="77">
        <v>0</v>
      </c>
      <c r="H28" s="79">
        <f t="shared" si="0"/>
        <v>0</v>
      </c>
    </row>
    <row r="29" spans="1:8" ht="120.75" customHeight="1">
      <c r="A29" s="99">
        <v>22</v>
      </c>
      <c r="B29" s="107" t="s">
        <v>94</v>
      </c>
      <c r="C29" s="108">
        <v>20</v>
      </c>
      <c r="D29" s="154" t="s">
        <v>93</v>
      </c>
      <c r="E29" s="78"/>
      <c r="F29" s="150"/>
      <c r="G29" s="79">
        <v>0</v>
      </c>
      <c r="H29" s="79">
        <f t="shared" si="0"/>
        <v>0</v>
      </c>
    </row>
    <row r="30" spans="1:8" ht="113.25" customHeight="1">
      <c r="A30" s="99">
        <v>23</v>
      </c>
      <c r="B30" s="107" t="s">
        <v>95</v>
      </c>
      <c r="C30" s="108">
        <v>20</v>
      </c>
      <c r="D30" s="154" t="s">
        <v>93</v>
      </c>
      <c r="E30" s="78"/>
      <c r="F30" s="150"/>
      <c r="G30" s="77">
        <v>0</v>
      </c>
      <c r="H30" s="79">
        <f t="shared" si="0"/>
        <v>0</v>
      </c>
    </row>
    <row r="31" spans="1:8" ht="174.75" customHeight="1">
      <c r="A31" s="99">
        <v>24</v>
      </c>
      <c r="B31" s="107" t="s">
        <v>96</v>
      </c>
      <c r="C31" s="108">
        <v>10</v>
      </c>
      <c r="D31" s="154" t="s">
        <v>97</v>
      </c>
      <c r="E31" s="78"/>
      <c r="F31" s="150"/>
      <c r="G31" s="79">
        <v>0</v>
      </c>
      <c r="H31" s="79">
        <f t="shared" si="0"/>
        <v>0</v>
      </c>
    </row>
    <row r="32" spans="1:8" ht="153" customHeight="1">
      <c r="A32" s="99">
        <v>25</v>
      </c>
      <c r="B32" s="107" t="s">
        <v>98</v>
      </c>
      <c r="C32" s="108">
        <v>10</v>
      </c>
      <c r="D32" s="154" t="s">
        <v>55</v>
      </c>
      <c r="E32" s="78"/>
      <c r="F32" s="150"/>
      <c r="G32" s="79">
        <v>0</v>
      </c>
      <c r="H32" s="79">
        <f t="shared" si="0"/>
        <v>0</v>
      </c>
    </row>
    <row r="33" spans="1:8" ht="159.75" customHeight="1">
      <c r="A33" s="99">
        <v>26</v>
      </c>
      <c r="B33" s="107" t="s">
        <v>99</v>
      </c>
      <c r="C33" s="108">
        <v>5</v>
      </c>
      <c r="D33" s="154" t="s">
        <v>55</v>
      </c>
      <c r="E33" s="78"/>
      <c r="F33" s="150"/>
      <c r="G33" s="79">
        <v>0</v>
      </c>
      <c r="H33" s="79">
        <f t="shared" si="0"/>
        <v>0</v>
      </c>
    </row>
    <row r="34" spans="1:8" ht="161.25" customHeight="1">
      <c r="A34" s="99">
        <v>27</v>
      </c>
      <c r="B34" s="107" t="s">
        <v>100</v>
      </c>
      <c r="C34" s="108">
        <v>50</v>
      </c>
      <c r="D34" s="154" t="s">
        <v>55</v>
      </c>
      <c r="E34" s="78"/>
      <c r="F34" s="150"/>
      <c r="G34" s="79">
        <v>0</v>
      </c>
      <c r="H34" s="79">
        <f t="shared" si="0"/>
        <v>0</v>
      </c>
    </row>
    <row r="35" spans="1:8" ht="18" customHeight="1">
      <c r="A35" s="224" t="s">
        <v>53</v>
      </c>
      <c r="B35" s="224"/>
      <c r="C35" s="224"/>
      <c r="D35" s="224"/>
      <c r="E35" s="224"/>
      <c r="F35" s="224"/>
      <c r="G35" s="224"/>
      <c r="H35" s="224"/>
    </row>
    <row r="36" spans="1:8" ht="12">
      <c r="A36" s="225"/>
      <c r="B36" s="225"/>
      <c r="C36" s="225"/>
      <c r="D36" s="225"/>
      <c r="E36" s="225"/>
      <c r="F36" s="225"/>
      <c r="G36" s="225"/>
      <c r="H36" s="225"/>
    </row>
  </sheetData>
  <sheetProtection/>
  <mergeCells count="4">
    <mergeCell ref="A1:B1"/>
    <mergeCell ref="G1:H1"/>
    <mergeCell ref="A35:H35"/>
    <mergeCell ref="A36:H36"/>
  </mergeCells>
  <printOptions/>
  <pageMargins left="0.25" right="0.25" top="0.75" bottom="0.75" header="0.30000000000000004" footer="0.30000000000000004"/>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16"/>
  <sheetViews>
    <sheetView zoomScalePageLayoutView="0" workbookViewId="0" topLeftCell="A1">
      <selection activeCell="B14" sqref="B13:B14"/>
    </sheetView>
  </sheetViews>
  <sheetFormatPr defaultColWidth="9.625" defaultRowHeight="14.25"/>
  <cols>
    <col min="1" max="1" width="5.75390625" style="45" customWidth="1"/>
    <col min="2" max="2" width="63.875" style="30" customWidth="1"/>
    <col min="3" max="3" width="10.125" style="46" customWidth="1"/>
    <col min="4" max="4" width="10.00390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26" t="str">
        <f>formularz_oferty!C4</f>
        <v>DFP.271.94.2023.KK</v>
      </c>
      <c r="B1" s="226"/>
      <c r="C1" s="28"/>
      <c r="D1" s="29"/>
      <c r="E1" s="29"/>
      <c r="F1" s="29"/>
      <c r="G1" s="227" t="s">
        <v>47</v>
      </c>
      <c r="H1" s="227"/>
    </row>
    <row r="2" spans="1:8" ht="11.25" customHeight="1">
      <c r="A2" s="31"/>
      <c r="B2" s="32" t="s">
        <v>39</v>
      </c>
      <c r="C2" s="33">
        <v>2</v>
      </c>
      <c r="D2" s="29"/>
      <c r="E2" s="34" t="s">
        <v>40</v>
      </c>
      <c r="F2" s="29"/>
      <c r="G2" s="227"/>
      <c r="H2" s="227"/>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52</v>
      </c>
      <c r="F5" s="43">
        <f>SUM(H8:H15)</f>
        <v>0</v>
      </c>
      <c r="G5" s="64"/>
      <c r="H5" s="64"/>
    </row>
    <row r="6" spans="1:8" ht="12.75">
      <c r="A6" s="23"/>
      <c r="B6" s="39"/>
      <c r="C6" s="40"/>
      <c r="D6" s="41"/>
      <c r="E6" s="41"/>
      <c r="F6" s="41"/>
      <c r="G6" s="44"/>
      <c r="H6" s="44"/>
    </row>
    <row r="7" spans="1:8" ht="48" customHeight="1">
      <c r="A7" s="67" t="s">
        <v>41</v>
      </c>
      <c r="B7" s="67" t="s">
        <v>42</v>
      </c>
      <c r="C7" s="68" t="s">
        <v>48</v>
      </c>
      <c r="D7" s="69" t="s">
        <v>44</v>
      </c>
      <c r="E7" s="69" t="s">
        <v>45</v>
      </c>
      <c r="F7" s="69" t="s">
        <v>46</v>
      </c>
      <c r="G7" s="67" t="s">
        <v>56</v>
      </c>
      <c r="H7" s="67" t="s">
        <v>57</v>
      </c>
    </row>
    <row r="8" spans="1:8" ht="74.25" customHeight="1">
      <c r="A8" s="71">
        <v>1</v>
      </c>
      <c r="B8" s="97" t="s">
        <v>102</v>
      </c>
      <c r="C8" s="110">
        <v>5400</v>
      </c>
      <c r="D8" s="140" t="s">
        <v>101</v>
      </c>
      <c r="E8" s="70"/>
      <c r="F8" s="70"/>
      <c r="G8" s="74">
        <v>0</v>
      </c>
      <c r="H8" s="74">
        <f aca="true" t="shared" si="0" ref="H8:H15">ROUND(ROUND(C8,2)*ROUND(G8,2),2)</f>
        <v>0</v>
      </c>
    </row>
    <row r="9" spans="1:8" ht="68.25" customHeight="1">
      <c r="A9" s="71">
        <v>2</v>
      </c>
      <c r="B9" s="97" t="s">
        <v>103</v>
      </c>
      <c r="C9" s="110">
        <v>2460</v>
      </c>
      <c r="D9" s="140" t="s">
        <v>101</v>
      </c>
      <c r="E9" s="70"/>
      <c r="F9" s="70"/>
      <c r="G9" s="74">
        <v>0</v>
      </c>
      <c r="H9" s="74">
        <f t="shared" si="0"/>
        <v>0</v>
      </c>
    </row>
    <row r="10" spans="1:8" ht="45" customHeight="1">
      <c r="A10" s="71">
        <v>3</v>
      </c>
      <c r="B10" s="111" t="s">
        <v>104</v>
      </c>
      <c r="C10" s="110">
        <v>900</v>
      </c>
      <c r="D10" s="140" t="s">
        <v>101</v>
      </c>
      <c r="E10" s="70"/>
      <c r="F10" s="70"/>
      <c r="G10" s="74">
        <v>0</v>
      </c>
      <c r="H10" s="74">
        <f t="shared" si="0"/>
        <v>0</v>
      </c>
    </row>
    <row r="11" spans="1:8" ht="39" customHeight="1">
      <c r="A11" s="71">
        <v>4</v>
      </c>
      <c r="B11" s="111" t="s">
        <v>105</v>
      </c>
      <c r="C11" s="110">
        <v>18</v>
      </c>
      <c r="D11" s="141" t="s">
        <v>55</v>
      </c>
      <c r="E11" s="70"/>
      <c r="F11" s="70"/>
      <c r="G11" s="74">
        <v>0</v>
      </c>
      <c r="H11" s="74">
        <f t="shared" si="0"/>
        <v>0</v>
      </c>
    </row>
    <row r="12" spans="1:8" ht="39" customHeight="1">
      <c r="A12" s="71">
        <v>5</v>
      </c>
      <c r="B12" s="111" t="s">
        <v>106</v>
      </c>
      <c r="C12" s="110">
        <v>360</v>
      </c>
      <c r="D12" s="140" t="s">
        <v>101</v>
      </c>
      <c r="E12" s="70"/>
      <c r="F12" s="70"/>
      <c r="G12" s="74">
        <v>0</v>
      </c>
      <c r="H12" s="74">
        <f t="shared" si="0"/>
        <v>0</v>
      </c>
    </row>
    <row r="13" spans="1:8" ht="39" customHeight="1">
      <c r="A13" s="71">
        <v>6</v>
      </c>
      <c r="B13" s="111" t="s">
        <v>107</v>
      </c>
      <c r="C13" s="110">
        <v>3</v>
      </c>
      <c r="D13" s="141" t="s">
        <v>55</v>
      </c>
      <c r="E13" s="70"/>
      <c r="F13" s="70"/>
      <c r="G13" s="74">
        <v>0</v>
      </c>
      <c r="H13" s="74">
        <f t="shared" si="0"/>
        <v>0</v>
      </c>
    </row>
    <row r="14" spans="1:8" ht="39" customHeight="1">
      <c r="A14" s="71">
        <v>7</v>
      </c>
      <c r="B14" s="111" t="s">
        <v>108</v>
      </c>
      <c r="C14" s="110">
        <v>3</v>
      </c>
      <c r="D14" s="141" t="s">
        <v>55</v>
      </c>
      <c r="E14" s="70"/>
      <c r="F14" s="70"/>
      <c r="G14" s="74">
        <v>0</v>
      </c>
      <c r="H14" s="74">
        <f t="shared" si="0"/>
        <v>0</v>
      </c>
    </row>
    <row r="15" spans="1:8" ht="49.5" customHeight="1">
      <c r="A15" s="71">
        <v>8</v>
      </c>
      <c r="B15" s="112" t="s">
        <v>109</v>
      </c>
      <c r="C15" s="110">
        <v>60</v>
      </c>
      <c r="D15" s="140" t="s">
        <v>101</v>
      </c>
      <c r="E15" s="70"/>
      <c r="F15" s="70"/>
      <c r="G15" s="74">
        <v>0</v>
      </c>
      <c r="H15" s="74">
        <f t="shared" si="0"/>
        <v>0</v>
      </c>
    </row>
    <row r="16" spans="1:8" ht="12.75" customHeight="1">
      <c r="A16" s="224" t="s">
        <v>53</v>
      </c>
      <c r="B16" s="224"/>
      <c r="C16" s="224"/>
      <c r="D16" s="224"/>
      <c r="E16" s="224"/>
      <c r="F16" s="224"/>
      <c r="G16" s="224"/>
      <c r="H16" s="224"/>
    </row>
  </sheetData>
  <sheetProtection/>
  <mergeCells count="3">
    <mergeCell ref="A1:B1"/>
    <mergeCell ref="G1:H2"/>
    <mergeCell ref="A16:H16"/>
  </mergeCells>
  <printOptions/>
  <pageMargins left="0.25" right="0.25" top="0.75" bottom="0.75" header="0.3" footer="0.3"/>
  <pageSetup fitToHeight="0" fitToWidth="0"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dimension ref="A1:J97"/>
  <sheetViews>
    <sheetView zoomScalePageLayoutView="0" workbookViewId="0" topLeftCell="A55">
      <selection activeCell="J81" sqref="J81:J86"/>
    </sheetView>
  </sheetViews>
  <sheetFormatPr defaultColWidth="9.625" defaultRowHeight="14.25"/>
  <cols>
    <col min="1" max="1" width="5.75390625" style="45" customWidth="1"/>
    <col min="2" max="2" width="75.625" style="49" customWidth="1"/>
    <col min="3" max="3" width="8.25390625" style="57"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26" t="str">
        <f>formularz_oferty!C4</f>
        <v>DFP.271.94.2023.KK</v>
      </c>
      <c r="B1" s="226"/>
      <c r="C1" s="48"/>
      <c r="D1" s="31"/>
      <c r="E1" s="229"/>
      <c r="F1" s="229"/>
      <c r="G1" s="230" t="s">
        <v>38</v>
      </c>
      <c r="H1" s="230"/>
      <c r="I1" s="49"/>
      <c r="J1" s="49"/>
    </row>
    <row r="2" spans="1:10" s="50" customFormat="1" ht="12.75">
      <c r="A2" s="31"/>
      <c r="B2" s="63"/>
      <c r="C2" s="48"/>
      <c r="D2" s="31"/>
      <c r="E2" s="63"/>
      <c r="F2" s="63"/>
      <c r="G2" s="230"/>
      <c r="H2" s="230"/>
      <c r="I2" s="49"/>
      <c r="J2" s="49"/>
    </row>
    <row r="3" spans="1:10" s="50" customFormat="1" ht="14.25" customHeight="1">
      <c r="A3" s="31"/>
      <c r="B3" s="51" t="s">
        <v>39</v>
      </c>
      <c r="C3" s="52">
        <v>3</v>
      </c>
      <c r="D3" s="31"/>
      <c r="E3" s="51" t="s">
        <v>40</v>
      </c>
      <c r="F3" s="51"/>
      <c r="G3" s="63"/>
      <c r="H3" s="63"/>
      <c r="I3" s="49"/>
      <c r="J3" s="49"/>
    </row>
    <row r="4" spans="1:10" s="50" customFormat="1" ht="12.75">
      <c r="A4" s="31"/>
      <c r="B4" s="51"/>
      <c r="C4" s="48"/>
      <c r="D4" s="31"/>
      <c r="E4" s="51"/>
      <c r="F4" s="51"/>
      <c r="G4" s="63"/>
      <c r="H4" s="63"/>
      <c r="I4" s="49"/>
      <c r="J4" s="49"/>
    </row>
    <row r="5" spans="1:10" s="50" customFormat="1" ht="12.75">
      <c r="A5" s="38"/>
      <c r="B5" s="24"/>
      <c r="C5" s="25"/>
      <c r="D5" s="23"/>
      <c r="E5" s="53" t="s">
        <v>52</v>
      </c>
      <c r="F5" s="54">
        <f>SUM(H8:H76)+J93</f>
        <v>0</v>
      </c>
      <c r="G5" s="62"/>
      <c r="H5" s="62"/>
      <c r="I5" s="49"/>
      <c r="J5" s="49"/>
    </row>
    <row r="6" spans="1:10" s="50" customFormat="1" ht="12.75">
      <c r="A6" s="23"/>
      <c r="B6" s="24"/>
      <c r="C6" s="25"/>
      <c r="D6" s="23"/>
      <c r="E6" s="62"/>
      <c r="F6" s="62"/>
      <c r="G6" s="62"/>
      <c r="H6" s="62"/>
      <c r="I6" s="49"/>
      <c r="J6" s="49"/>
    </row>
    <row r="7" spans="1:8" s="56" customFormat="1" ht="36.75" customHeight="1">
      <c r="A7" s="20" t="s">
        <v>41</v>
      </c>
      <c r="B7" s="67" t="s">
        <v>42</v>
      </c>
      <c r="C7" s="86" t="s">
        <v>49</v>
      </c>
      <c r="D7" s="87" t="s">
        <v>44</v>
      </c>
      <c r="E7" s="55" t="s">
        <v>45</v>
      </c>
      <c r="F7" s="55" t="s">
        <v>46</v>
      </c>
      <c r="G7" s="55" t="s">
        <v>58</v>
      </c>
      <c r="H7" s="55" t="s">
        <v>57</v>
      </c>
    </row>
    <row r="8" spans="1:8" s="56" customFormat="1" ht="91.5" customHeight="1">
      <c r="A8" s="138">
        <v>1</v>
      </c>
      <c r="B8" s="145" t="s">
        <v>110</v>
      </c>
      <c r="C8" s="139">
        <v>41</v>
      </c>
      <c r="D8" s="140" t="s">
        <v>73</v>
      </c>
      <c r="E8" s="90"/>
      <c r="F8" s="90"/>
      <c r="G8" s="79">
        <v>0</v>
      </c>
      <c r="H8" s="91">
        <f aca="true" t="shared" si="0" ref="H8:H39">ROUND(C8,2)*ROUND(G8,2)</f>
        <v>0</v>
      </c>
    </row>
    <row r="9" spans="1:8" ht="117" customHeight="1">
      <c r="A9" s="138">
        <v>2</v>
      </c>
      <c r="B9" s="146" t="s">
        <v>111</v>
      </c>
      <c r="C9" s="139">
        <v>5</v>
      </c>
      <c r="D9" s="140" t="s">
        <v>73</v>
      </c>
      <c r="E9" s="143"/>
      <c r="F9" s="143"/>
      <c r="G9" s="77">
        <v>0</v>
      </c>
      <c r="H9" s="91">
        <f t="shared" si="0"/>
        <v>0</v>
      </c>
    </row>
    <row r="10" spans="1:8" ht="94.5" customHeight="1">
      <c r="A10" s="138">
        <v>3</v>
      </c>
      <c r="B10" s="145" t="s">
        <v>112</v>
      </c>
      <c r="C10" s="139">
        <v>15</v>
      </c>
      <c r="D10" s="141" t="s">
        <v>55</v>
      </c>
      <c r="E10" s="143"/>
      <c r="F10" s="143"/>
      <c r="G10" s="79">
        <v>0</v>
      </c>
      <c r="H10" s="91">
        <f t="shared" si="0"/>
        <v>0</v>
      </c>
    </row>
    <row r="11" spans="1:8" ht="29.25" customHeight="1">
      <c r="A11" s="138">
        <v>4</v>
      </c>
      <c r="B11" s="145" t="s">
        <v>113</v>
      </c>
      <c r="C11" s="139">
        <v>245</v>
      </c>
      <c r="D11" s="141" t="s">
        <v>55</v>
      </c>
      <c r="E11" s="143"/>
      <c r="F11" s="143"/>
      <c r="G11" s="77">
        <v>0</v>
      </c>
      <c r="H11" s="91">
        <f t="shared" si="0"/>
        <v>0</v>
      </c>
    </row>
    <row r="12" spans="1:8" ht="72">
      <c r="A12" s="138">
        <v>5</v>
      </c>
      <c r="B12" s="145" t="s">
        <v>114</v>
      </c>
      <c r="C12" s="139">
        <v>50</v>
      </c>
      <c r="D12" s="141" t="s">
        <v>55</v>
      </c>
      <c r="E12" s="143"/>
      <c r="F12" s="143"/>
      <c r="G12" s="79">
        <v>0</v>
      </c>
      <c r="H12" s="91">
        <f t="shared" si="0"/>
        <v>0</v>
      </c>
    </row>
    <row r="13" spans="1:8" ht="12.75">
      <c r="A13" s="138">
        <v>6</v>
      </c>
      <c r="B13" s="145" t="s">
        <v>115</v>
      </c>
      <c r="C13" s="139">
        <v>23</v>
      </c>
      <c r="D13" s="141" t="s">
        <v>55</v>
      </c>
      <c r="E13" s="143"/>
      <c r="F13" s="143"/>
      <c r="G13" s="77">
        <v>0</v>
      </c>
      <c r="H13" s="91">
        <f t="shared" si="0"/>
        <v>0</v>
      </c>
    </row>
    <row r="14" spans="1:8" ht="24">
      <c r="A14" s="138">
        <v>7</v>
      </c>
      <c r="B14" s="145" t="s">
        <v>116</v>
      </c>
      <c r="C14" s="139">
        <v>8</v>
      </c>
      <c r="D14" s="141" t="s">
        <v>55</v>
      </c>
      <c r="E14" s="143"/>
      <c r="F14" s="143"/>
      <c r="G14" s="79">
        <v>0</v>
      </c>
      <c r="H14" s="91">
        <f t="shared" si="0"/>
        <v>0</v>
      </c>
    </row>
    <row r="15" spans="1:8" ht="24">
      <c r="A15" s="138">
        <v>8</v>
      </c>
      <c r="B15" s="145" t="s">
        <v>117</v>
      </c>
      <c r="C15" s="139">
        <v>30</v>
      </c>
      <c r="D15" s="141" t="s">
        <v>55</v>
      </c>
      <c r="E15" s="143"/>
      <c r="F15" s="143"/>
      <c r="G15" s="77">
        <v>0</v>
      </c>
      <c r="H15" s="91">
        <f t="shared" si="0"/>
        <v>0</v>
      </c>
    </row>
    <row r="16" spans="1:8" ht="24">
      <c r="A16" s="138">
        <v>9</v>
      </c>
      <c r="B16" s="145" t="s">
        <v>118</v>
      </c>
      <c r="C16" s="139">
        <v>6</v>
      </c>
      <c r="D16" s="141" t="s">
        <v>55</v>
      </c>
      <c r="E16" s="143"/>
      <c r="F16" s="143"/>
      <c r="G16" s="79">
        <v>0</v>
      </c>
      <c r="H16" s="91">
        <f t="shared" si="0"/>
        <v>0</v>
      </c>
    </row>
    <row r="17" spans="1:8" ht="48">
      <c r="A17" s="138">
        <v>10</v>
      </c>
      <c r="B17" s="145" t="s">
        <v>119</v>
      </c>
      <c r="C17" s="139">
        <v>235</v>
      </c>
      <c r="D17" s="141" t="s">
        <v>55</v>
      </c>
      <c r="E17" s="143"/>
      <c r="F17" s="143"/>
      <c r="G17" s="77">
        <v>0</v>
      </c>
      <c r="H17" s="91">
        <f t="shared" si="0"/>
        <v>0</v>
      </c>
    </row>
    <row r="18" spans="1:8" ht="60">
      <c r="A18" s="138">
        <v>11</v>
      </c>
      <c r="B18" s="145" t="s">
        <v>120</v>
      </c>
      <c r="C18" s="139">
        <v>360</v>
      </c>
      <c r="D18" s="141" t="s">
        <v>55</v>
      </c>
      <c r="E18" s="143"/>
      <c r="F18" s="143"/>
      <c r="G18" s="79">
        <v>0</v>
      </c>
      <c r="H18" s="91">
        <f t="shared" si="0"/>
        <v>0</v>
      </c>
    </row>
    <row r="19" spans="1:8" ht="120">
      <c r="A19" s="138">
        <v>12</v>
      </c>
      <c r="B19" s="145" t="s">
        <v>121</v>
      </c>
      <c r="C19" s="139">
        <v>5</v>
      </c>
      <c r="D19" s="141" t="s">
        <v>55</v>
      </c>
      <c r="E19" s="143"/>
      <c r="F19" s="143"/>
      <c r="G19" s="77">
        <v>0</v>
      </c>
      <c r="H19" s="91">
        <f t="shared" si="0"/>
        <v>0</v>
      </c>
    </row>
    <row r="20" spans="1:8" ht="72">
      <c r="A20" s="138">
        <v>13</v>
      </c>
      <c r="B20" s="145" t="s">
        <v>122</v>
      </c>
      <c r="C20" s="139">
        <v>5</v>
      </c>
      <c r="D20" s="141" t="s">
        <v>55</v>
      </c>
      <c r="E20" s="143"/>
      <c r="F20" s="143"/>
      <c r="G20" s="79">
        <v>0</v>
      </c>
      <c r="H20" s="91">
        <f t="shared" si="0"/>
        <v>0</v>
      </c>
    </row>
    <row r="21" spans="1:8" ht="24">
      <c r="A21" s="198">
        <v>14</v>
      </c>
      <c r="B21" s="145" t="s">
        <v>123</v>
      </c>
      <c r="C21" s="139">
        <v>5</v>
      </c>
      <c r="D21" s="141" t="s">
        <v>55</v>
      </c>
      <c r="E21" s="143"/>
      <c r="F21" s="143"/>
      <c r="G21" s="77">
        <v>0</v>
      </c>
      <c r="H21" s="91">
        <f t="shared" si="0"/>
        <v>0</v>
      </c>
    </row>
    <row r="22" spans="1:8" ht="84">
      <c r="A22" s="198">
        <v>16</v>
      </c>
      <c r="B22" s="145" t="s">
        <v>124</v>
      </c>
      <c r="C22" s="139">
        <v>9</v>
      </c>
      <c r="D22" s="141" t="s">
        <v>55</v>
      </c>
      <c r="E22" s="143"/>
      <c r="F22" s="143"/>
      <c r="G22" s="79">
        <v>0</v>
      </c>
      <c r="H22" s="91">
        <f t="shared" si="0"/>
        <v>0</v>
      </c>
    </row>
    <row r="23" spans="1:8" ht="84">
      <c r="A23" s="138">
        <v>17</v>
      </c>
      <c r="B23" s="145" t="s">
        <v>125</v>
      </c>
      <c r="C23" s="139">
        <v>5</v>
      </c>
      <c r="D23" s="141" t="s">
        <v>55</v>
      </c>
      <c r="E23" s="143"/>
      <c r="F23" s="143"/>
      <c r="G23" s="77">
        <v>0</v>
      </c>
      <c r="H23" s="91">
        <f t="shared" si="0"/>
        <v>0</v>
      </c>
    </row>
    <row r="24" spans="1:8" ht="108">
      <c r="A24" s="138">
        <v>18</v>
      </c>
      <c r="B24" s="145" t="s">
        <v>126</v>
      </c>
      <c r="C24" s="139">
        <v>5</v>
      </c>
      <c r="D24" s="141" t="s">
        <v>55</v>
      </c>
      <c r="E24" s="143"/>
      <c r="F24" s="143"/>
      <c r="G24" s="79">
        <v>0</v>
      </c>
      <c r="H24" s="91">
        <f t="shared" si="0"/>
        <v>0</v>
      </c>
    </row>
    <row r="25" spans="1:8" ht="24">
      <c r="A25" s="138">
        <v>19</v>
      </c>
      <c r="B25" s="145" t="s">
        <v>127</v>
      </c>
      <c r="C25" s="139">
        <v>1</v>
      </c>
      <c r="D25" s="141" t="s">
        <v>55</v>
      </c>
      <c r="E25" s="143"/>
      <c r="F25" s="143"/>
      <c r="G25" s="77">
        <v>0</v>
      </c>
      <c r="H25" s="91">
        <f t="shared" si="0"/>
        <v>0</v>
      </c>
    </row>
    <row r="26" spans="1:8" ht="36">
      <c r="A26" s="138">
        <v>20</v>
      </c>
      <c r="B26" s="145" t="s">
        <v>128</v>
      </c>
      <c r="C26" s="139">
        <v>1149</v>
      </c>
      <c r="D26" s="141" t="s">
        <v>55</v>
      </c>
      <c r="E26" s="143"/>
      <c r="F26" s="143"/>
      <c r="G26" s="79">
        <v>0</v>
      </c>
      <c r="H26" s="91">
        <f t="shared" si="0"/>
        <v>0</v>
      </c>
    </row>
    <row r="27" spans="1:8" ht="48">
      <c r="A27" s="138">
        <v>21</v>
      </c>
      <c r="B27" s="145" t="s">
        <v>129</v>
      </c>
      <c r="C27" s="139">
        <v>18</v>
      </c>
      <c r="D27" s="140" t="s">
        <v>73</v>
      </c>
      <c r="E27" s="143"/>
      <c r="F27" s="143"/>
      <c r="G27" s="77">
        <v>0</v>
      </c>
      <c r="H27" s="91">
        <f t="shared" si="0"/>
        <v>0</v>
      </c>
    </row>
    <row r="28" spans="1:8" ht="72">
      <c r="A28" s="138">
        <v>22</v>
      </c>
      <c r="B28" s="145" t="s">
        <v>130</v>
      </c>
      <c r="C28" s="139">
        <v>29</v>
      </c>
      <c r="D28" s="141" t="s">
        <v>55</v>
      </c>
      <c r="E28" s="143"/>
      <c r="F28" s="143"/>
      <c r="G28" s="79">
        <v>0</v>
      </c>
      <c r="H28" s="91">
        <f t="shared" si="0"/>
        <v>0</v>
      </c>
    </row>
    <row r="29" spans="1:8" ht="96">
      <c r="A29" s="138">
        <v>23</v>
      </c>
      <c r="B29" s="146" t="s">
        <v>131</v>
      </c>
      <c r="C29" s="139">
        <v>50</v>
      </c>
      <c r="D29" s="141" t="s">
        <v>55</v>
      </c>
      <c r="E29" s="143"/>
      <c r="F29" s="143"/>
      <c r="G29" s="77">
        <v>0</v>
      </c>
      <c r="H29" s="91">
        <f t="shared" si="0"/>
        <v>0</v>
      </c>
    </row>
    <row r="30" spans="1:8" ht="84">
      <c r="A30" s="138">
        <v>24</v>
      </c>
      <c r="B30" s="145" t="s">
        <v>132</v>
      </c>
      <c r="C30" s="139">
        <v>1</v>
      </c>
      <c r="D30" s="141" t="s">
        <v>55</v>
      </c>
      <c r="E30" s="143"/>
      <c r="F30" s="143"/>
      <c r="G30" s="79">
        <v>0</v>
      </c>
      <c r="H30" s="91">
        <f t="shared" si="0"/>
        <v>0</v>
      </c>
    </row>
    <row r="31" spans="1:8" ht="48">
      <c r="A31" s="138">
        <v>25</v>
      </c>
      <c r="B31" s="145" t="s">
        <v>133</v>
      </c>
      <c r="C31" s="139">
        <v>145</v>
      </c>
      <c r="D31" s="141" t="s">
        <v>55</v>
      </c>
      <c r="E31" s="143"/>
      <c r="F31" s="143"/>
      <c r="G31" s="77">
        <v>0</v>
      </c>
      <c r="H31" s="91">
        <f t="shared" si="0"/>
        <v>0</v>
      </c>
    </row>
    <row r="32" spans="1:8" ht="48">
      <c r="A32" s="138">
        <v>26</v>
      </c>
      <c r="B32" s="145" t="s">
        <v>134</v>
      </c>
      <c r="C32" s="139">
        <v>4084</v>
      </c>
      <c r="D32" s="141" t="s">
        <v>55</v>
      </c>
      <c r="E32" s="143"/>
      <c r="F32" s="143"/>
      <c r="G32" s="79">
        <v>0</v>
      </c>
      <c r="H32" s="91">
        <f t="shared" si="0"/>
        <v>0</v>
      </c>
    </row>
    <row r="33" spans="1:8" ht="96">
      <c r="A33" s="138">
        <v>27</v>
      </c>
      <c r="B33" s="145" t="s">
        <v>135</v>
      </c>
      <c r="C33" s="139">
        <v>9</v>
      </c>
      <c r="D33" s="141" t="s">
        <v>55</v>
      </c>
      <c r="E33" s="143"/>
      <c r="F33" s="143"/>
      <c r="G33" s="77">
        <v>0</v>
      </c>
      <c r="H33" s="91">
        <f t="shared" si="0"/>
        <v>0</v>
      </c>
    </row>
    <row r="34" spans="1:8" ht="36">
      <c r="A34" s="138">
        <v>28</v>
      </c>
      <c r="B34" s="145" t="s">
        <v>136</v>
      </c>
      <c r="C34" s="139">
        <v>5</v>
      </c>
      <c r="D34" s="141" t="s">
        <v>55</v>
      </c>
      <c r="E34" s="143"/>
      <c r="F34" s="143"/>
      <c r="G34" s="79">
        <v>0</v>
      </c>
      <c r="H34" s="91">
        <f t="shared" si="0"/>
        <v>0</v>
      </c>
    </row>
    <row r="35" spans="1:8" ht="60">
      <c r="A35" s="138">
        <v>29</v>
      </c>
      <c r="B35" s="145" t="s">
        <v>137</v>
      </c>
      <c r="C35" s="139">
        <v>3</v>
      </c>
      <c r="D35" s="141" t="s">
        <v>55</v>
      </c>
      <c r="E35" s="143"/>
      <c r="F35" s="143"/>
      <c r="G35" s="77">
        <v>0</v>
      </c>
      <c r="H35" s="91">
        <f t="shared" si="0"/>
        <v>0</v>
      </c>
    </row>
    <row r="36" spans="1:8" ht="12.75">
      <c r="A36" s="138">
        <v>30</v>
      </c>
      <c r="B36" s="145" t="s">
        <v>138</v>
      </c>
      <c r="C36" s="139">
        <v>20</v>
      </c>
      <c r="D36" s="141" t="s">
        <v>55</v>
      </c>
      <c r="E36" s="143"/>
      <c r="F36" s="143"/>
      <c r="G36" s="79">
        <v>0</v>
      </c>
      <c r="H36" s="91">
        <f t="shared" si="0"/>
        <v>0</v>
      </c>
    </row>
    <row r="37" spans="1:8" ht="72">
      <c r="A37" s="138">
        <v>31</v>
      </c>
      <c r="B37" s="145" t="s">
        <v>139</v>
      </c>
      <c r="C37" s="139">
        <v>588</v>
      </c>
      <c r="D37" s="141" t="s">
        <v>55</v>
      </c>
      <c r="E37" s="143"/>
      <c r="F37" s="143"/>
      <c r="G37" s="77">
        <v>0</v>
      </c>
      <c r="H37" s="91">
        <f t="shared" si="0"/>
        <v>0</v>
      </c>
    </row>
    <row r="38" spans="1:8" ht="48">
      <c r="A38" s="138">
        <v>32</v>
      </c>
      <c r="B38" s="145" t="s">
        <v>140</v>
      </c>
      <c r="C38" s="139">
        <v>5</v>
      </c>
      <c r="D38" s="141" t="s">
        <v>55</v>
      </c>
      <c r="E38" s="143"/>
      <c r="F38" s="143"/>
      <c r="G38" s="79">
        <v>0</v>
      </c>
      <c r="H38" s="91">
        <f t="shared" si="0"/>
        <v>0</v>
      </c>
    </row>
    <row r="39" spans="1:8" ht="96">
      <c r="A39" s="138">
        <v>33</v>
      </c>
      <c r="B39" s="145" t="s">
        <v>141</v>
      </c>
      <c r="C39" s="139">
        <v>462</v>
      </c>
      <c r="D39" s="141" t="s">
        <v>55</v>
      </c>
      <c r="E39" s="143"/>
      <c r="F39" s="143"/>
      <c r="G39" s="77">
        <v>0</v>
      </c>
      <c r="H39" s="91">
        <f t="shared" si="0"/>
        <v>0</v>
      </c>
    </row>
    <row r="40" spans="1:8" ht="48">
      <c r="A40" s="138">
        <v>34</v>
      </c>
      <c r="B40" s="145" t="s">
        <v>142</v>
      </c>
      <c r="C40" s="139">
        <v>20</v>
      </c>
      <c r="D40" s="141" t="s">
        <v>55</v>
      </c>
      <c r="E40" s="143"/>
      <c r="F40" s="143"/>
      <c r="G40" s="79">
        <v>0</v>
      </c>
      <c r="H40" s="91">
        <f aca="true" t="shared" si="1" ref="H40:H71">ROUND(C40,2)*ROUND(G40,2)</f>
        <v>0</v>
      </c>
    </row>
    <row r="41" spans="1:8" ht="36">
      <c r="A41" s="138">
        <v>35</v>
      </c>
      <c r="B41" s="145" t="s">
        <v>143</v>
      </c>
      <c r="C41" s="139">
        <v>45</v>
      </c>
      <c r="D41" s="141" t="s">
        <v>55</v>
      </c>
      <c r="E41" s="143"/>
      <c r="F41" s="143"/>
      <c r="G41" s="77">
        <v>0</v>
      </c>
      <c r="H41" s="91">
        <f t="shared" si="1"/>
        <v>0</v>
      </c>
    </row>
    <row r="42" spans="1:8" ht="60">
      <c r="A42" s="138">
        <v>36</v>
      </c>
      <c r="B42" s="145" t="s">
        <v>144</v>
      </c>
      <c r="C42" s="139">
        <v>100</v>
      </c>
      <c r="D42" s="141" t="s">
        <v>55</v>
      </c>
      <c r="E42" s="143"/>
      <c r="F42" s="143"/>
      <c r="G42" s="79">
        <v>0</v>
      </c>
      <c r="H42" s="91">
        <f t="shared" si="1"/>
        <v>0</v>
      </c>
    </row>
    <row r="43" spans="1:8" ht="12.75">
      <c r="A43" s="138">
        <v>37</v>
      </c>
      <c r="B43" s="145" t="s">
        <v>145</v>
      </c>
      <c r="C43" s="139">
        <v>24</v>
      </c>
      <c r="D43" s="141" t="s">
        <v>55</v>
      </c>
      <c r="E43" s="143"/>
      <c r="F43" s="143"/>
      <c r="G43" s="77">
        <v>0</v>
      </c>
      <c r="H43" s="91">
        <f t="shared" si="1"/>
        <v>0</v>
      </c>
    </row>
    <row r="44" spans="1:8" ht="12.75">
      <c r="A44" s="138">
        <v>38</v>
      </c>
      <c r="B44" s="145" t="s">
        <v>146</v>
      </c>
      <c r="C44" s="139">
        <v>10</v>
      </c>
      <c r="D44" s="141" t="s">
        <v>55</v>
      </c>
      <c r="E44" s="143"/>
      <c r="F44" s="143"/>
      <c r="G44" s="79">
        <v>0</v>
      </c>
      <c r="H44" s="91">
        <f t="shared" si="1"/>
        <v>0</v>
      </c>
    </row>
    <row r="45" spans="1:8" ht="12.75">
      <c r="A45" s="138">
        <v>39</v>
      </c>
      <c r="B45" s="145" t="s">
        <v>147</v>
      </c>
      <c r="C45" s="139">
        <v>10</v>
      </c>
      <c r="D45" s="141" t="s">
        <v>55</v>
      </c>
      <c r="E45" s="143"/>
      <c r="F45" s="143"/>
      <c r="G45" s="77">
        <v>0</v>
      </c>
      <c r="H45" s="91">
        <f t="shared" si="1"/>
        <v>0</v>
      </c>
    </row>
    <row r="46" spans="1:8" ht="36">
      <c r="A46" s="138">
        <v>40</v>
      </c>
      <c r="B46" s="145" t="s">
        <v>148</v>
      </c>
      <c r="C46" s="142">
        <v>3</v>
      </c>
      <c r="D46" s="141" t="s">
        <v>55</v>
      </c>
      <c r="E46" s="143"/>
      <c r="F46" s="143"/>
      <c r="G46" s="79">
        <v>0</v>
      </c>
      <c r="H46" s="91">
        <f t="shared" si="1"/>
        <v>0</v>
      </c>
    </row>
    <row r="47" spans="1:8" ht="48">
      <c r="A47" s="138">
        <v>41</v>
      </c>
      <c r="B47" s="145" t="s">
        <v>149</v>
      </c>
      <c r="C47" s="139">
        <v>332</v>
      </c>
      <c r="D47" s="141" t="s">
        <v>55</v>
      </c>
      <c r="E47" s="143"/>
      <c r="F47" s="143"/>
      <c r="G47" s="77">
        <v>0</v>
      </c>
      <c r="H47" s="91">
        <f t="shared" si="1"/>
        <v>0</v>
      </c>
    </row>
    <row r="48" spans="1:8" ht="72">
      <c r="A48" s="138">
        <v>42</v>
      </c>
      <c r="B48" s="145" t="s">
        <v>150</v>
      </c>
      <c r="C48" s="139">
        <v>218</v>
      </c>
      <c r="D48" s="141" t="s">
        <v>55</v>
      </c>
      <c r="E48" s="143"/>
      <c r="F48" s="143"/>
      <c r="G48" s="79">
        <v>0</v>
      </c>
      <c r="H48" s="91">
        <f t="shared" si="1"/>
        <v>0</v>
      </c>
    </row>
    <row r="49" spans="1:8" ht="48">
      <c r="A49" s="138">
        <v>43</v>
      </c>
      <c r="B49" s="145" t="s">
        <v>151</v>
      </c>
      <c r="C49" s="139">
        <v>20</v>
      </c>
      <c r="D49" s="141" t="s">
        <v>55</v>
      </c>
      <c r="E49" s="143"/>
      <c r="F49" s="143"/>
      <c r="G49" s="77">
        <v>0</v>
      </c>
      <c r="H49" s="91">
        <f t="shared" si="1"/>
        <v>0</v>
      </c>
    </row>
    <row r="50" spans="1:8" ht="48">
      <c r="A50" s="138">
        <v>44</v>
      </c>
      <c r="B50" s="145" t="s">
        <v>152</v>
      </c>
      <c r="C50" s="139">
        <v>4</v>
      </c>
      <c r="D50" s="141" t="s">
        <v>55</v>
      </c>
      <c r="E50" s="143"/>
      <c r="F50" s="143"/>
      <c r="G50" s="79">
        <v>0</v>
      </c>
      <c r="H50" s="91">
        <f t="shared" si="1"/>
        <v>0</v>
      </c>
    </row>
    <row r="51" spans="1:8" ht="48">
      <c r="A51" s="138">
        <v>45</v>
      </c>
      <c r="B51" s="145" t="s">
        <v>153</v>
      </c>
      <c r="C51" s="139">
        <v>5</v>
      </c>
      <c r="D51" s="141" t="s">
        <v>55</v>
      </c>
      <c r="E51" s="143"/>
      <c r="F51" s="143"/>
      <c r="G51" s="77">
        <v>0</v>
      </c>
      <c r="H51" s="91">
        <f t="shared" si="1"/>
        <v>0</v>
      </c>
    </row>
    <row r="52" spans="1:8" ht="48">
      <c r="A52" s="138">
        <v>46</v>
      </c>
      <c r="B52" s="145" t="s">
        <v>154</v>
      </c>
      <c r="C52" s="139">
        <v>30</v>
      </c>
      <c r="D52" s="141" t="s">
        <v>55</v>
      </c>
      <c r="E52" s="143"/>
      <c r="F52" s="143"/>
      <c r="G52" s="79">
        <v>0</v>
      </c>
      <c r="H52" s="91">
        <f t="shared" si="1"/>
        <v>0</v>
      </c>
    </row>
    <row r="53" spans="1:8" ht="72">
      <c r="A53" s="138">
        <v>47</v>
      </c>
      <c r="B53" s="145" t="s">
        <v>155</v>
      </c>
      <c r="C53" s="139">
        <v>344</v>
      </c>
      <c r="D53" s="141" t="s">
        <v>55</v>
      </c>
      <c r="E53" s="143"/>
      <c r="F53" s="143"/>
      <c r="G53" s="77">
        <v>0</v>
      </c>
      <c r="H53" s="91">
        <f t="shared" si="1"/>
        <v>0</v>
      </c>
    </row>
    <row r="54" spans="1:8" ht="48">
      <c r="A54" s="138">
        <v>48</v>
      </c>
      <c r="B54" s="145" t="s">
        <v>156</v>
      </c>
      <c r="C54" s="139">
        <v>844</v>
      </c>
      <c r="D54" s="141" t="s">
        <v>55</v>
      </c>
      <c r="E54" s="143"/>
      <c r="F54" s="143"/>
      <c r="G54" s="79">
        <v>0</v>
      </c>
      <c r="H54" s="91">
        <f t="shared" si="1"/>
        <v>0</v>
      </c>
    </row>
    <row r="55" spans="1:8" ht="48">
      <c r="A55" s="138">
        <v>49</v>
      </c>
      <c r="B55" s="145" t="s">
        <v>157</v>
      </c>
      <c r="C55" s="139">
        <v>27</v>
      </c>
      <c r="D55" s="141" t="s">
        <v>55</v>
      </c>
      <c r="E55" s="143"/>
      <c r="F55" s="143"/>
      <c r="G55" s="77">
        <v>0</v>
      </c>
      <c r="H55" s="91">
        <f t="shared" si="1"/>
        <v>0</v>
      </c>
    </row>
    <row r="56" spans="1:8" ht="36">
      <c r="A56" s="138">
        <v>50</v>
      </c>
      <c r="B56" s="145" t="s">
        <v>158</v>
      </c>
      <c r="C56" s="139">
        <v>27</v>
      </c>
      <c r="D56" s="141" t="s">
        <v>55</v>
      </c>
      <c r="E56" s="143"/>
      <c r="F56" s="143"/>
      <c r="G56" s="79">
        <v>0</v>
      </c>
      <c r="H56" s="91">
        <f t="shared" si="1"/>
        <v>0</v>
      </c>
    </row>
    <row r="57" spans="1:8" ht="48">
      <c r="A57" s="138">
        <v>51</v>
      </c>
      <c r="B57" s="145" t="s">
        <v>159</v>
      </c>
      <c r="C57" s="139">
        <v>380</v>
      </c>
      <c r="D57" s="141" t="s">
        <v>55</v>
      </c>
      <c r="E57" s="143"/>
      <c r="F57" s="143"/>
      <c r="G57" s="77">
        <v>0</v>
      </c>
      <c r="H57" s="91">
        <f t="shared" si="1"/>
        <v>0</v>
      </c>
    </row>
    <row r="58" spans="1:8" ht="36">
      <c r="A58" s="138">
        <v>52</v>
      </c>
      <c r="B58" s="145" t="s">
        <v>160</v>
      </c>
      <c r="C58" s="139">
        <v>10</v>
      </c>
      <c r="D58" s="141" t="s">
        <v>55</v>
      </c>
      <c r="E58" s="143"/>
      <c r="F58" s="143"/>
      <c r="G58" s="79">
        <v>0</v>
      </c>
      <c r="H58" s="91">
        <f t="shared" si="1"/>
        <v>0</v>
      </c>
    </row>
    <row r="59" spans="1:8" ht="48">
      <c r="A59" s="138">
        <v>53</v>
      </c>
      <c r="B59" s="145" t="s">
        <v>161</v>
      </c>
      <c r="C59" s="139">
        <v>22</v>
      </c>
      <c r="D59" s="141" t="s">
        <v>55</v>
      </c>
      <c r="E59" s="143"/>
      <c r="F59" s="143"/>
      <c r="G59" s="77">
        <v>0</v>
      </c>
      <c r="H59" s="91">
        <f t="shared" si="1"/>
        <v>0</v>
      </c>
    </row>
    <row r="60" spans="1:8" ht="24">
      <c r="A60" s="138">
        <v>54</v>
      </c>
      <c r="B60" s="145" t="s">
        <v>162</v>
      </c>
      <c r="C60" s="139">
        <v>1</v>
      </c>
      <c r="D60" s="141" t="s">
        <v>55</v>
      </c>
      <c r="E60" s="143"/>
      <c r="F60" s="143"/>
      <c r="G60" s="79">
        <v>0</v>
      </c>
      <c r="H60" s="91">
        <f t="shared" si="1"/>
        <v>0</v>
      </c>
    </row>
    <row r="61" spans="1:8" ht="24">
      <c r="A61" s="138">
        <v>55</v>
      </c>
      <c r="B61" s="145" t="s">
        <v>163</v>
      </c>
      <c r="C61" s="139">
        <v>5</v>
      </c>
      <c r="D61" s="141" t="s">
        <v>55</v>
      </c>
      <c r="E61" s="143"/>
      <c r="F61" s="143"/>
      <c r="G61" s="77">
        <v>0</v>
      </c>
      <c r="H61" s="91">
        <f t="shared" si="1"/>
        <v>0</v>
      </c>
    </row>
    <row r="62" spans="1:8" ht="24">
      <c r="A62" s="138">
        <v>56</v>
      </c>
      <c r="B62" s="145" t="s">
        <v>164</v>
      </c>
      <c r="C62" s="139">
        <v>5</v>
      </c>
      <c r="D62" s="141" t="s">
        <v>55</v>
      </c>
      <c r="E62" s="143"/>
      <c r="F62" s="143"/>
      <c r="G62" s="79">
        <v>0</v>
      </c>
      <c r="H62" s="91">
        <f t="shared" si="1"/>
        <v>0</v>
      </c>
    </row>
    <row r="63" spans="1:8" ht="60">
      <c r="A63" s="138">
        <v>57</v>
      </c>
      <c r="B63" s="199" t="s">
        <v>177</v>
      </c>
      <c r="C63" s="139">
        <v>5</v>
      </c>
      <c r="D63" s="141" t="s">
        <v>55</v>
      </c>
      <c r="E63" s="143"/>
      <c r="F63" s="143"/>
      <c r="G63" s="77">
        <v>0</v>
      </c>
      <c r="H63" s="91">
        <f t="shared" si="1"/>
        <v>0</v>
      </c>
    </row>
    <row r="64" spans="1:8" ht="108">
      <c r="A64" s="138">
        <v>58</v>
      </c>
      <c r="B64" s="145" t="s">
        <v>165</v>
      </c>
      <c r="C64" s="139">
        <v>166</v>
      </c>
      <c r="D64" s="141" t="s">
        <v>55</v>
      </c>
      <c r="E64" s="143"/>
      <c r="F64" s="143"/>
      <c r="G64" s="79">
        <v>0</v>
      </c>
      <c r="H64" s="91">
        <f t="shared" si="1"/>
        <v>0</v>
      </c>
    </row>
    <row r="65" spans="1:8" ht="24">
      <c r="A65" s="138">
        <v>59</v>
      </c>
      <c r="B65" s="145" t="s">
        <v>166</v>
      </c>
      <c r="C65" s="139">
        <v>10</v>
      </c>
      <c r="D65" s="141" t="s">
        <v>55</v>
      </c>
      <c r="E65" s="143"/>
      <c r="F65" s="143"/>
      <c r="G65" s="77">
        <v>0</v>
      </c>
      <c r="H65" s="91">
        <f t="shared" si="1"/>
        <v>0</v>
      </c>
    </row>
    <row r="66" spans="1:8" ht="36">
      <c r="A66" s="138">
        <v>60</v>
      </c>
      <c r="B66" s="145" t="s">
        <v>167</v>
      </c>
      <c r="C66" s="139">
        <v>553</v>
      </c>
      <c r="D66" s="141" t="s">
        <v>55</v>
      </c>
      <c r="E66" s="143"/>
      <c r="F66" s="143"/>
      <c r="G66" s="79">
        <v>0</v>
      </c>
      <c r="H66" s="91">
        <f t="shared" si="1"/>
        <v>0</v>
      </c>
    </row>
    <row r="67" spans="1:8" ht="60">
      <c r="A67" s="138">
        <v>61</v>
      </c>
      <c r="B67" s="145" t="s">
        <v>168</v>
      </c>
      <c r="C67" s="139">
        <v>90</v>
      </c>
      <c r="D67" s="141" t="s">
        <v>55</v>
      </c>
      <c r="E67" s="143"/>
      <c r="F67" s="143"/>
      <c r="G67" s="77">
        <v>0</v>
      </c>
      <c r="H67" s="91">
        <f t="shared" si="1"/>
        <v>0</v>
      </c>
    </row>
    <row r="68" spans="1:8" ht="72">
      <c r="A68" s="138">
        <v>62</v>
      </c>
      <c r="B68" s="145" t="s">
        <v>169</v>
      </c>
      <c r="C68" s="139">
        <v>56</v>
      </c>
      <c r="D68" s="141" t="s">
        <v>55</v>
      </c>
      <c r="E68" s="143"/>
      <c r="F68" s="143"/>
      <c r="G68" s="79">
        <v>0</v>
      </c>
      <c r="H68" s="91">
        <f t="shared" si="1"/>
        <v>0</v>
      </c>
    </row>
    <row r="69" spans="1:8" ht="84">
      <c r="A69" s="138">
        <v>63</v>
      </c>
      <c r="B69" s="145" t="s">
        <v>170</v>
      </c>
      <c r="C69" s="139">
        <v>267</v>
      </c>
      <c r="D69" s="141" t="s">
        <v>55</v>
      </c>
      <c r="E69" s="143"/>
      <c r="F69" s="143"/>
      <c r="G69" s="77">
        <v>0</v>
      </c>
      <c r="H69" s="91">
        <f t="shared" si="1"/>
        <v>0</v>
      </c>
    </row>
    <row r="70" spans="1:8" ht="96">
      <c r="A70" s="138">
        <v>64</v>
      </c>
      <c r="B70" s="145" t="s">
        <v>171</v>
      </c>
      <c r="C70" s="139">
        <v>4</v>
      </c>
      <c r="D70" s="141" t="s">
        <v>55</v>
      </c>
      <c r="E70" s="143"/>
      <c r="F70" s="143"/>
      <c r="G70" s="79">
        <v>0</v>
      </c>
      <c r="H70" s="91">
        <f t="shared" si="1"/>
        <v>0</v>
      </c>
    </row>
    <row r="71" spans="1:8" ht="36">
      <c r="A71" s="138">
        <v>65</v>
      </c>
      <c r="B71" s="145" t="s">
        <v>172</v>
      </c>
      <c r="C71" s="139">
        <v>83</v>
      </c>
      <c r="D71" s="141" t="s">
        <v>55</v>
      </c>
      <c r="E71" s="143"/>
      <c r="F71" s="143"/>
      <c r="G71" s="77">
        <v>0</v>
      </c>
      <c r="H71" s="91">
        <f t="shared" si="1"/>
        <v>0</v>
      </c>
    </row>
    <row r="72" spans="1:8" ht="144">
      <c r="A72" s="138">
        <v>66</v>
      </c>
      <c r="B72" s="145" t="s">
        <v>173</v>
      </c>
      <c r="C72" s="139">
        <v>80</v>
      </c>
      <c r="D72" s="141" t="s">
        <v>55</v>
      </c>
      <c r="E72" s="143"/>
      <c r="F72" s="143"/>
      <c r="G72" s="79">
        <v>0</v>
      </c>
      <c r="H72" s="91">
        <f>ROUND(C72,2)*ROUND(G72,2)</f>
        <v>0</v>
      </c>
    </row>
    <row r="73" spans="1:8" ht="108">
      <c r="A73" s="138">
        <v>67</v>
      </c>
      <c r="B73" s="145" t="s">
        <v>174</v>
      </c>
      <c r="C73" s="139">
        <v>23</v>
      </c>
      <c r="D73" s="141" t="s">
        <v>55</v>
      </c>
      <c r="E73" s="143"/>
      <c r="F73" s="143"/>
      <c r="G73" s="77">
        <v>0</v>
      </c>
      <c r="H73" s="91">
        <f>ROUND(C73,2)*ROUND(G73,2)</f>
        <v>0</v>
      </c>
    </row>
    <row r="74" spans="1:8" ht="84">
      <c r="A74" s="138">
        <v>68</v>
      </c>
      <c r="B74" s="145" t="s">
        <v>175</v>
      </c>
      <c r="C74" s="139">
        <v>2</v>
      </c>
      <c r="D74" s="141" t="s">
        <v>55</v>
      </c>
      <c r="E74" s="143"/>
      <c r="F74" s="143"/>
      <c r="G74" s="79">
        <v>0</v>
      </c>
      <c r="H74" s="91">
        <f>ROUND(C74,2)*ROUND(G74,2)</f>
        <v>0</v>
      </c>
    </row>
    <row r="75" spans="1:8" ht="24">
      <c r="A75" s="138">
        <v>69</v>
      </c>
      <c r="B75" s="146" t="s">
        <v>176</v>
      </c>
      <c r="C75" s="139">
        <v>2</v>
      </c>
      <c r="D75" s="141" t="s">
        <v>55</v>
      </c>
      <c r="E75" s="143"/>
      <c r="F75" s="143"/>
      <c r="G75" s="77">
        <v>0</v>
      </c>
      <c r="H75" s="91">
        <f>ROUND(C75,2)*ROUND(G75,2)</f>
        <v>0</v>
      </c>
    </row>
    <row r="76" spans="1:8" ht="84">
      <c r="A76" s="138">
        <v>70</v>
      </c>
      <c r="B76" s="145" t="s">
        <v>170</v>
      </c>
      <c r="C76" s="139">
        <v>24</v>
      </c>
      <c r="D76" s="141" t="s">
        <v>55</v>
      </c>
      <c r="E76" s="143"/>
      <c r="F76" s="143"/>
      <c r="G76" s="79">
        <v>0</v>
      </c>
      <c r="H76" s="91">
        <f>ROUND(C76,2)*ROUND(G76,2)</f>
        <v>0</v>
      </c>
    </row>
    <row r="77" spans="1:8" ht="12">
      <c r="A77" s="231" t="s">
        <v>53</v>
      </c>
      <c r="B77" s="231"/>
      <c r="C77" s="231"/>
      <c r="D77" s="231"/>
      <c r="E77" s="231"/>
      <c r="F77" s="231"/>
      <c r="G77" s="231"/>
      <c r="H77" s="231"/>
    </row>
    <row r="78" spans="1:8" ht="53.25" customHeight="1">
      <c r="A78" s="228" t="s">
        <v>178</v>
      </c>
      <c r="B78" s="228"/>
      <c r="C78" s="228"/>
      <c r="D78" s="228"/>
      <c r="E78" s="228"/>
      <c r="F78" s="228"/>
      <c r="G78" s="228"/>
      <c r="H78" s="228"/>
    </row>
    <row r="80" spans="1:10" ht="38.25">
      <c r="A80" s="183" t="s">
        <v>835</v>
      </c>
      <c r="B80" s="184" t="s">
        <v>851</v>
      </c>
      <c r="C80" s="232" t="s">
        <v>836</v>
      </c>
      <c r="D80" s="233"/>
      <c r="E80" s="232" t="s">
        <v>837</v>
      </c>
      <c r="F80" s="234"/>
      <c r="G80" s="235"/>
      <c r="H80" s="236"/>
      <c r="I80" s="185" t="s">
        <v>838</v>
      </c>
      <c r="J80" s="185" t="s">
        <v>839</v>
      </c>
    </row>
    <row r="81" spans="1:10" ht="12.75">
      <c r="A81" s="237" t="s">
        <v>12</v>
      </c>
      <c r="B81" s="238" t="s">
        <v>853</v>
      </c>
      <c r="C81" s="241">
        <v>36</v>
      </c>
      <c r="D81" s="244" t="s">
        <v>841</v>
      </c>
      <c r="E81" s="186" t="s">
        <v>842</v>
      </c>
      <c r="F81" s="247"/>
      <c r="G81" s="248"/>
      <c r="H81" s="249"/>
      <c r="I81" s="250">
        <v>0</v>
      </c>
      <c r="J81" s="251">
        <f>I81*C81</f>
        <v>0</v>
      </c>
    </row>
    <row r="82" spans="1:10" ht="12.75">
      <c r="A82" s="237"/>
      <c r="B82" s="239"/>
      <c r="C82" s="242"/>
      <c r="D82" s="245"/>
      <c r="E82" s="186" t="s">
        <v>843</v>
      </c>
      <c r="F82" s="247"/>
      <c r="G82" s="248"/>
      <c r="H82" s="249"/>
      <c r="I82" s="250"/>
      <c r="J82" s="251"/>
    </row>
    <row r="83" spans="1:10" ht="12.75">
      <c r="A83" s="237"/>
      <c r="B83" s="239" t="s">
        <v>840</v>
      </c>
      <c r="C83" s="242"/>
      <c r="D83" s="245"/>
      <c r="E83" s="186" t="s">
        <v>844</v>
      </c>
      <c r="F83" s="252"/>
      <c r="G83" s="248"/>
      <c r="H83" s="249"/>
      <c r="I83" s="250"/>
      <c r="J83" s="251"/>
    </row>
    <row r="84" spans="1:10" ht="12.75">
      <c r="A84" s="237"/>
      <c r="B84" s="239"/>
      <c r="C84" s="242"/>
      <c r="D84" s="245"/>
      <c r="E84" s="186" t="s">
        <v>845</v>
      </c>
      <c r="F84" s="247"/>
      <c r="G84" s="248"/>
      <c r="H84" s="249"/>
      <c r="I84" s="250"/>
      <c r="J84" s="251"/>
    </row>
    <row r="85" spans="1:10" ht="12.75">
      <c r="A85" s="237"/>
      <c r="B85" s="239" t="s">
        <v>840</v>
      </c>
      <c r="C85" s="242"/>
      <c r="D85" s="245"/>
      <c r="E85" s="186" t="s">
        <v>846</v>
      </c>
      <c r="F85" s="247"/>
      <c r="G85" s="248"/>
      <c r="H85" s="249"/>
      <c r="I85" s="250"/>
      <c r="J85" s="251"/>
    </row>
    <row r="86" spans="1:10" ht="15.75" customHeight="1">
      <c r="A86" s="237"/>
      <c r="B86" s="240"/>
      <c r="C86" s="243"/>
      <c r="D86" s="246"/>
      <c r="E86" s="186" t="s">
        <v>847</v>
      </c>
      <c r="F86" s="247"/>
      <c r="G86" s="253"/>
      <c r="H86" s="254"/>
      <c r="I86" s="250"/>
      <c r="J86" s="251"/>
    </row>
    <row r="87" spans="1:10" ht="12.75">
      <c r="A87" s="237" t="s">
        <v>15</v>
      </c>
      <c r="B87" s="238" t="s">
        <v>854</v>
      </c>
      <c r="C87" s="241">
        <v>36</v>
      </c>
      <c r="D87" s="244" t="s">
        <v>841</v>
      </c>
      <c r="E87" s="186" t="s">
        <v>842</v>
      </c>
      <c r="F87" s="247"/>
      <c r="G87" s="248"/>
      <c r="H87" s="249"/>
      <c r="I87" s="250">
        <v>0</v>
      </c>
      <c r="J87" s="251">
        <f>I87*C87</f>
        <v>0</v>
      </c>
    </row>
    <row r="88" spans="1:10" ht="12.75">
      <c r="A88" s="237"/>
      <c r="B88" s="239"/>
      <c r="C88" s="242"/>
      <c r="D88" s="245"/>
      <c r="E88" s="186" t="s">
        <v>843</v>
      </c>
      <c r="F88" s="247"/>
      <c r="G88" s="248"/>
      <c r="H88" s="249"/>
      <c r="I88" s="250"/>
      <c r="J88" s="251"/>
    </row>
    <row r="89" spans="1:10" ht="12.75">
      <c r="A89" s="237"/>
      <c r="B89" s="239" t="s">
        <v>840</v>
      </c>
      <c r="C89" s="242"/>
      <c r="D89" s="245"/>
      <c r="E89" s="186" t="s">
        <v>844</v>
      </c>
      <c r="F89" s="252"/>
      <c r="G89" s="248"/>
      <c r="H89" s="249"/>
      <c r="I89" s="250"/>
      <c r="J89" s="251"/>
    </row>
    <row r="90" spans="1:10" ht="12.75">
      <c r="A90" s="237"/>
      <c r="B90" s="239"/>
      <c r="C90" s="242"/>
      <c r="D90" s="245"/>
      <c r="E90" s="186" t="s">
        <v>845</v>
      </c>
      <c r="F90" s="247"/>
      <c r="G90" s="248"/>
      <c r="H90" s="249"/>
      <c r="I90" s="250"/>
      <c r="J90" s="251"/>
    </row>
    <row r="91" spans="1:10" ht="12.75">
      <c r="A91" s="237"/>
      <c r="B91" s="239" t="s">
        <v>840</v>
      </c>
      <c r="C91" s="242"/>
      <c r="D91" s="245"/>
      <c r="E91" s="186" t="s">
        <v>846</v>
      </c>
      <c r="F91" s="247"/>
      <c r="G91" s="248"/>
      <c r="H91" s="249"/>
      <c r="I91" s="250"/>
      <c r="J91" s="251"/>
    </row>
    <row r="92" spans="1:10" ht="14.25" customHeight="1">
      <c r="A92" s="237"/>
      <c r="B92" s="240"/>
      <c r="C92" s="243"/>
      <c r="D92" s="246"/>
      <c r="E92" s="186" t="s">
        <v>847</v>
      </c>
      <c r="F92" s="247"/>
      <c r="G92" s="253"/>
      <c r="H92" s="254"/>
      <c r="I92" s="250"/>
      <c r="J92" s="251"/>
    </row>
    <row r="93" spans="2:10" ht="24" customHeight="1">
      <c r="B93" s="256" t="s">
        <v>850</v>
      </c>
      <c r="C93" s="256"/>
      <c r="D93" s="256"/>
      <c r="E93" s="256"/>
      <c r="F93" s="256"/>
      <c r="I93" s="191" t="s">
        <v>852</v>
      </c>
      <c r="J93" s="192">
        <f>SUM(J81:J92)</f>
        <v>0</v>
      </c>
    </row>
    <row r="94" spans="2:10" ht="12">
      <c r="B94" s="255"/>
      <c r="C94" s="255"/>
      <c r="D94" s="255"/>
      <c r="E94" s="255"/>
      <c r="F94" s="255"/>
      <c r="G94" s="255"/>
      <c r="H94" s="255"/>
      <c r="I94" s="255"/>
      <c r="J94" s="255"/>
    </row>
    <row r="95" spans="2:7" ht="89.25">
      <c r="B95" s="190" t="s">
        <v>849</v>
      </c>
      <c r="C95" s="197" t="s">
        <v>848</v>
      </c>
      <c r="D95" s="203" t="s">
        <v>859</v>
      </c>
      <c r="E95" s="193" t="s">
        <v>857</v>
      </c>
      <c r="F95" s="193" t="s">
        <v>860</v>
      </c>
      <c r="G95" s="193" t="s">
        <v>858</v>
      </c>
    </row>
    <row r="96" spans="2:7" ht="12.75">
      <c r="B96" s="194" t="s">
        <v>855</v>
      </c>
      <c r="C96" s="195"/>
      <c r="D96" s="201">
        <v>300</v>
      </c>
      <c r="E96" s="202">
        <v>0.69</v>
      </c>
      <c r="F96" s="189">
        <f>(C96*D96*E96)/1000</f>
        <v>0</v>
      </c>
      <c r="G96" s="189">
        <f>F96*36</f>
        <v>0</v>
      </c>
    </row>
    <row r="97" spans="2:7" ht="12.75">
      <c r="B97" s="187" t="s">
        <v>856</v>
      </c>
      <c r="C97" s="196"/>
      <c r="D97" s="188">
        <v>300</v>
      </c>
      <c r="E97" s="202">
        <v>0.69</v>
      </c>
      <c r="F97" s="189">
        <f>(C97*D97*E97)/1000</f>
        <v>0</v>
      </c>
      <c r="G97" s="189">
        <f>F97*36</f>
        <v>0</v>
      </c>
    </row>
  </sheetData>
  <sheetProtection/>
  <mergeCells count="33">
    <mergeCell ref="B94:J94"/>
    <mergeCell ref="B93:F93"/>
    <mergeCell ref="J87:J92"/>
    <mergeCell ref="F88:H88"/>
    <mergeCell ref="F89:H89"/>
    <mergeCell ref="F90:H90"/>
    <mergeCell ref="F91:H91"/>
    <mergeCell ref="F92:H92"/>
    <mergeCell ref="A87:A92"/>
    <mergeCell ref="B87:B92"/>
    <mergeCell ref="C87:C92"/>
    <mergeCell ref="D87:D92"/>
    <mergeCell ref="F87:H87"/>
    <mergeCell ref="I87:I92"/>
    <mergeCell ref="J81:J86"/>
    <mergeCell ref="F82:H82"/>
    <mergeCell ref="F83:H83"/>
    <mergeCell ref="F84:H84"/>
    <mergeCell ref="F85:H85"/>
    <mergeCell ref="F86:H86"/>
    <mergeCell ref="A81:A86"/>
    <mergeCell ref="B81:B86"/>
    <mergeCell ref="C81:C86"/>
    <mergeCell ref="D81:D86"/>
    <mergeCell ref="F81:H81"/>
    <mergeCell ref="I81:I86"/>
    <mergeCell ref="A78:H78"/>
    <mergeCell ref="A1:B1"/>
    <mergeCell ref="E1:F1"/>
    <mergeCell ref="G1:H2"/>
    <mergeCell ref="A77:H77"/>
    <mergeCell ref="C80:D80"/>
    <mergeCell ref="E80:H80"/>
  </mergeCells>
  <printOptions/>
  <pageMargins left="0.25" right="0.25" top="0.75" bottom="0.75" header="0.30000000000000004" footer="0.30000000000000004"/>
  <pageSetup fitToHeight="0" fitToWidth="0"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H10"/>
  <sheetViews>
    <sheetView zoomScalePageLayoutView="0" workbookViewId="0" topLeftCell="A1">
      <selection activeCell="A8" sqref="A8:D9"/>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22" t="str">
        <f>formularz_oferty!C4</f>
        <v>DFP.271.94.2023.KK</v>
      </c>
      <c r="B1" s="222"/>
      <c r="C1" s="25"/>
      <c r="D1" s="23"/>
      <c r="E1" s="23"/>
      <c r="F1" s="23"/>
      <c r="G1" s="223" t="s">
        <v>38</v>
      </c>
      <c r="H1" s="223"/>
    </row>
    <row r="2" spans="1:8" ht="14.25" customHeight="1">
      <c r="A2" s="23"/>
      <c r="B2" s="24" t="s">
        <v>39</v>
      </c>
      <c r="C2" s="59">
        <v>4</v>
      </c>
      <c r="D2" s="23"/>
      <c r="E2" s="38" t="s">
        <v>40</v>
      </c>
      <c r="F2" s="23"/>
      <c r="G2" s="24"/>
      <c r="H2" s="24"/>
    </row>
    <row r="3" spans="1:8" ht="12.75">
      <c r="A3" s="38"/>
      <c r="B3" s="84"/>
      <c r="C3" s="25"/>
      <c r="D3" s="23"/>
      <c r="E3" s="23"/>
      <c r="F3" s="23"/>
      <c r="G3" s="84"/>
      <c r="H3" s="84"/>
    </row>
    <row r="4" spans="1:8" ht="12.75">
      <c r="A4" s="38"/>
      <c r="B4" s="84"/>
      <c r="C4" s="25"/>
      <c r="D4" s="23"/>
      <c r="E4" s="23"/>
      <c r="F4" s="23"/>
      <c r="G4" s="84"/>
      <c r="H4" s="84"/>
    </row>
    <row r="5" spans="1:8" ht="13.5" customHeight="1">
      <c r="A5" s="38"/>
      <c r="B5" s="24"/>
      <c r="C5" s="25"/>
      <c r="D5" s="23"/>
      <c r="E5" s="53" t="s">
        <v>52</v>
      </c>
      <c r="F5" s="54">
        <f>SUM(H8:H9)</f>
        <v>0</v>
      </c>
      <c r="G5" s="60"/>
      <c r="H5" s="60"/>
    </row>
    <row r="6" spans="1:8" ht="12.75">
      <c r="A6" s="38"/>
      <c r="B6" s="24"/>
      <c r="C6" s="25"/>
      <c r="D6" s="23"/>
      <c r="E6" s="23"/>
      <c r="F6" s="23"/>
      <c r="G6" s="24"/>
      <c r="H6" s="61"/>
    </row>
    <row r="7" spans="1:8" ht="38.25">
      <c r="A7" s="67" t="s">
        <v>41</v>
      </c>
      <c r="B7" s="20" t="s">
        <v>42</v>
      </c>
      <c r="C7" s="21" t="s">
        <v>43</v>
      </c>
      <c r="D7" s="22" t="s">
        <v>44</v>
      </c>
      <c r="E7" s="22" t="s">
        <v>45</v>
      </c>
      <c r="F7" s="22" t="s">
        <v>46</v>
      </c>
      <c r="G7" s="20" t="s">
        <v>56</v>
      </c>
      <c r="H7" s="20" t="s">
        <v>57</v>
      </c>
    </row>
    <row r="8" spans="1:8" ht="93" customHeight="1">
      <c r="A8" s="71">
        <v>1</v>
      </c>
      <c r="B8" s="72" t="s">
        <v>179</v>
      </c>
      <c r="C8" s="75">
        <v>1377</v>
      </c>
      <c r="D8" s="141" t="s">
        <v>55</v>
      </c>
      <c r="E8" s="76"/>
      <c r="F8" s="76"/>
      <c r="G8" s="77">
        <v>0</v>
      </c>
      <c r="H8" s="77">
        <f>ROUND(ROUND(C8,2)*ROUND(G8,2),2)</f>
        <v>0</v>
      </c>
    </row>
    <row r="9" spans="1:8" ht="82.5" customHeight="1">
      <c r="A9" s="71">
        <v>2</v>
      </c>
      <c r="B9" s="72" t="s">
        <v>180</v>
      </c>
      <c r="C9" s="73">
        <v>422</v>
      </c>
      <c r="D9" s="141" t="s">
        <v>55</v>
      </c>
      <c r="E9" s="78"/>
      <c r="F9" s="78"/>
      <c r="G9" s="79">
        <v>0</v>
      </c>
      <c r="H9" s="77">
        <f>ROUND(ROUND(C9,2)*ROUND(G9,2),2)</f>
        <v>0</v>
      </c>
    </row>
    <row r="10" spans="1:8" ht="18" customHeight="1">
      <c r="A10" s="224" t="s">
        <v>53</v>
      </c>
      <c r="B10" s="224"/>
      <c r="C10" s="224"/>
      <c r="D10" s="224"/>
      <c r="E10" s="224"/>
      <c r="F10" s="224"/>
      <c r="G10" s="224"/>
      <c r="H10" s="224"/>
    </row>
  </sheetData>
  <sheetProtection/>
  <mergeCells count="3">
    <mergeCell ref="A1:B1"/>
    <mergeCell ref="G1:H1"/>
    <mergeCell ref="A10:H10"/>
  </mergeCells>
  <printOptions/>
  <pageMargins left="0.25" right="0.25" top="0.75" bottom="0.75" header="0.30000000000000004" footer="0.30000000000000004"/>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4"/>
  <sheetViews>
    <sheetView zoomScalePageLayoutView="0" workbookViewId="0" topLeftCell="A1">
      <selection activeCell="A8" sqref="A8:D12"/>
    </sheetView>
  </sheetViews>
  <sheetFormatPr defaultColWidth="9.625" defaultRowHeight="14.25"/>
  <cols>
    <col min="1" max="1" width="5.75390625" style="45" customWidth="1"/>
    <col min="2" max="2" width="61.125" style="49" customWidth="1"/>
    <col min="3" max="3" width="8.25390625" style="57"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26" t="str">
        <f>formularz_oferty!C4</f>
        <v>DFP.271.94.2023.KK</v>
      </c>
      <c r="B1" s="226"/>
      <c r="C1" s="48"/>
      <c r="D1" s="31"/>
      <c r="E1" s="229"/>
      <c r="F1" s="229"/>
      <c r="G1" s="230" t="s">
        <v>38</v>
      </c>
      <c r="H1" s="230"/>
      <c r="I1" s="49"/>
      <c r="J1" s="49"/>
    </row>
    <row r="2" spans="1:10" s="50" customFormat="1" ht="12.75">
      <c r="A2" s="31"/>
      <c r="B2" s="85"/>
      <c r="C2" s="48"/>
      <c r="D2" s="31"/>
      <c r="E2" s="85"/>
      <c r="F2" s="85"/>
      <c r="G2" s="230"/>
      <c r="H2" s="230"/>
      <c r="I2" s="49"/>
      <c r="J2" s="49"/>
    </row>
    <row r="3" spans="1:10" s="50" customFormat="1" ht="14.25" customHeight="1">
      <c r="A3" s="31"/>
      <c r="B3" s="51" t="s">
        <v>39</v>
      </c>
      <c r="C3" s="52">
        <v>5</v>
      </c>
      <c r="D3" s="31"/>
      <c r="E3" s="51" t="s">
        <v>40</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52</v>
      </c>
      <c r="F5" s="54">
        <f>SUM(H8:H12)</f>
        <v>0</v>
      </c>
      <c r="G5" s="84"/>
      <c r="H5" s="84"/>
      <c r="I5" s="49"/>
      <c r="J5" s="49"/>
    </row>
    <row r="6" spans="1:10" s="50" customFormat="1" ht="12.75">
      <c r="A6" s="23"/>
      <c r="B6" s="24"/>
      <c r="C6" s="25"/>
      <c r="D6" s="23"/>
      <c r="E6" s="84"/>
      <c r="F6" s="84"/>
      <c r="G6" s="84"/>
      <c r="H6" s="84"/>
      <c r="I6" s="49"/>
      <c r="J6" s="49"/>
    </row>
    <row r="7" spans="1:8" s="56" customFormat="1" ht="36.75" customHeight="1">
      <c r="A7" s="67" t="s">
        <v>41</v>
      </c>
      <c r="B7" s="67" t="s">
        <v>42</v>
      </c>
      <c r="C7" s="86" t="s">
        <v>49</v>
      </c>
      <c r="D7" s="87" t="s">
        <v>44</v>
      </c>
      <c r="E7" s="87" t="s">
        <v>45</v>
      </c>
      <c r="F7" s="87" t="s">
        <v>46</v>
      </c>
      <c r="G7" s="87" t="s">
        <v>58</v>
      </c>
      <c r="H7" s="87" t="s">
        <v>57</v>
      </c>
    </row>
    <row r="8" spans="1:8" s="56" customFormat="1" ht="36.75" customHeight="1">
      <c r="A8" s="144">
        <v>1</v>
      </c>
      <c r="B8" s="145" t="s">
        <v>181</v>
      </c>
      <c r="C8" s="139">
        <v>50</v>
      </c>
      <c r="D8" s="140" t="s">
        <v>73</v>
      </c>
      <c r="E8" s="90"/>
      <c r="F8" s="90"/>
      <c r="G8" s="79">
        <v>0</v>
      </c>
      <c r="H8" s="91">
        <f>ROUND(C8,2)*ROUND(G8,2)</f>
        <v>0</v>
      </c>
    </row>
    <row r="9" spans="1:8" s="56" customFormat="1" ht="36.75" customHeight="1">
      <c r="A9" s="144">
        <v>2</v>
      </c>
      <c r="B9" s="145" t="s">
        <v>182</v>
      </c>
      <c r="C9" s="139">
        <v>54</v>
      </c>
      <c r="D9" s="140" t="s">
        <v>73</v>
      </c>
      <c r="E9" s="90"/>
      <c r="F9" s="117"/>
      <c r="G9" s="88">
        <v>0</v>
      </c>
      <c r="H9" s="89">
        <f>ROUND(C9,2)*ROUND(G9,2)</f>
        <v>0</v>
      </c>
    </row>
    <row r="10" spans="1:8" s="56" customFormat="1" ht="36.75" customHeight="1">
      <c r="A10" s="144">
        <v>3</v>
      </c>
      <c r="B10" s="145" t="s">
        <v>183</v>
      </c>
      <c r="C10" s="139">
        <v>8640</v>
      </c>
      <c r="D10" s="140" t="s">
        <v>55</v>
      </c>
      <c r="E10" s="90"/>
      <c r="F10" s="90"/>
      <c r="G10" s="88">
        <v>0</v>
      </c>
      <c r="H10" s="89">
        <f>ROUND(C10,2)*ROUND(G10,2)</f>
        <v>0</v>
      </c>
    </row>
    <row r="11" spans="1:8" s="56" customFormat="1" ht="36.75" customHeight="1">
      <c r="A11" s="144">
        <v>4</v>
      </c>
      <c r="B11" s="145" t="s">
        <v>184</v>
      </c>
      <c r="C11" s="139">
        <v>9</v>
      </c>
      <c r="D11" s="141" t="s">
        <v>55</v>
      </c>
      <c r="E11" s="90"/>
      <c r="F11" s="90"/>
      <c r="G11" s="88">
        <v>0</v>
      </c>
      <c r="H11" s="89">
        <f>ROUND(C11,2)*ROUND(G11,2)</f>
        <v>0</v>
      </c>
    </row>
    <row r="12" spans="1:8" s="56" customFormat="1" ht="43.5" customHeight="1">
      <c r="A12" s="144">
        <v>5</v>
      </c>
      <c r="B12" s="145" t="s">
        <v>185</v>
      </c>
      <c r="C12" s="139">
        <v>9</v>
      </c>
      <c r="D12" s="141" t="s">
        <v>55</v>
      </c>
      <c r="E12" s="90"/>
      <c r="F12" s="148"/>
      <c r="G12" s="88">
        <v>0</v>
      </c>
      <c r="H12" s="89">
        <f>ROUND(C12,2)*ROUND(G12,2)</f>
        <v>0</v>
      </c>
    </row>
    <row r="13" spans="1:8" s="50" customFormat="1" ht="12.75" customHeight="1">
      <c r="A13" s="224" t="s">
        <v>53</v>
      </c>
      <c r="B13" s="224"/>
      <c r="C13" s="224"/>
      <c r="D13" s="224"/>
      <c r="E13" s="224"/>
      <c r="F13" s="224"/>
      <c r="G13" s="224"/>
      <c r="H13" s="224"/>
    </row>
    <row r="14" spans="1:8" s="50" customFormat="1" ht="14.25" customHeight="1">
      <c r="A14" s="45"/>
      <c r="B14" s="209"/>
      <c r="C14" s="209"/>
      <c r="D14" s="209"/>
      <c r="E14" s="209"/>
      <c r="F14" s="209"/>
      <c r="G14" s="209"/>
      <c r="H14" s="209"/>
    </row>
  </sheetData>
  <sheetProtection/>
  <mergeCells count="5">
    <mergeCell ref="A1:B1"/>
    <mergeCell ref="E1:F1"/>
    <mergeCell ref="G1:H2"/>
    <mergeCell ref="A13:H13"/>
    <mergeCell ref="B14:H14"/>
  </mergeCells>
  <printOptions/>
  <pageMargins left="0.25" right="0.25" top="0.75" bottom="0.75" header="0.30000000000000004" footer="0.30000000000000004"/>
  <pageSetup fitToHeight="0" fitToWidth="0"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dimension ref="A1:J17"/>
  <sheetViews>
    <sheetView zoomScalePageLayoutView="0" workbookViewId="0" topLeftCell="A7">
      <selection activeCell="A8" sqref="A8:D15"/>
    </sheetView>
  </sheetViews>
  <sheetFormatPr defaultColWidth="9.625" defaultRowHeight="14.25"/>
  <cols>
    <col min="1" max="1" width="5.75390625" style="45" customWidth="1"/>
    <col min="2" max="2" width="61.125" style="49" customWidth="1"/>
    <col min="3" max="3" width="8.25390625" style="57"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26" t="str">
        <f>formularz_oferty!C4</f>
        <v>DFP.271.94.2023.KK</v>
      </c>
      <c r="B1" s="226"/>
      <c r="C1" s="48"/>
      <c r="D1" s="31"/>
      <c r="E1" s="229"/>
      <c r="F1" s="229"/>
      <c r="G1" s="230" t="s">
        <v>38</v>
      </c>
      <c r="H1" s="230"/>
      <c r="I1" s="49"/>
      <c r="J1" s="49"/>
    </row>
    <row r="2" spans="1:10" s="50" customFormat="1" ht="12.75">
      <c r="A2" s="31"/>
      <c r="B2" s="85"/>
      <c r="C2" s="48"/>
      <c r="D2" s="31"/>
      <c r="E2" s="85"/>
      <c r="F2" s="85"/>
      <c r="G2" s="230"/>
      <c r="H2" s="230"/>
      <c r="I2" s="49"/>
      <c r="J2" s="49"/>
    </row>
    <row r="3" spans="1:10" s="50" customFormat="1" ht="14.25" customHeight="1">
      <c r="A3" s="31"/>
      <c r="B3" s="51" t="s">
        <v>39</v>
      </c>
      <c r="C3" s="52">
        <v>6</v>
      </c>
      <c r="D3" s="31"/>
      <c r="E3" s="51" t="s">
        <v>40</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52</v>
      </c>
      <c r="F5" s="54">
        <f>SUM(H8:H15)</f>
        <v>0</v>
      </c>
      <c r="G5" s="84"/>
      <c r="H5" s="84"/>
      <c r="I5" s="49"/>
      <c r="J5" s="49"/>
    </row>
    <row r="6" spans="1:10" s="50" customFormat="1" ht="12.75">
      <c r="A6" s="23"/>
      <c r="B6" s="24"/>
      <c r="C6" s="25"/>
      <c r="D6" s="23"/>
      <c r="E6" s="84"/>
      <c r="F6" s="84"/>
      <c r="G6" s="84"/>
      <c r="H6" s="84"/>
      <c r="I6" s="49"/>
      <c r="J6" s="49"/>
    </row>
    <row r="7" spans="1:8" s="56" customFormat="1" ht="36.75" customHeight="1">
      <c r="A7" s="20" t="s">
        <v>41</v>
      </c>
      <c r="B7" s="67" t="s">
        <v>42</v>
      </c>
      <c r="C7" s="86" t="s">
        <v>49</v>
      </c>
      <c r="D7" s="87" t="s">
        <v>44</v>
      </c>
      <c r="E7" s="55" t="s">
        <v>45</v>
      </c>
      <c r="F7" s="55" t="s">
        <v>46</v>
      </c>
      <c r="G7" s="55" t="s">
        <v>58</v>
      </c>
      <c r="H7" s="55" t="s">
        <v>57</v>
      </c>
    </row>
    <row r="8" spans="1:8" s="56" customFormat="1" ht="112.5" customHeight="1">
      <c r="A8" s="126">
        <v>1</v>
      </c>
      <c r="B8" s="127" t="s">
        <v>186</v>
      </c>
      <c r="C8" s="129">
        <v>45</v>
      </c>
      <c r="D8" s="131" t="s">
        <v>55</v>
      </c>
      <c r="E8" s="114"/>
      <c r="F8" s="113"/>
      <c r="G8" s="124">
        <v>0</v>
      </c>
      <c r="H8" s="125">
        <f aca="true" t="shared" si="0" ref="H8:H15">ROUND(C8,2)*ROUND(G8,2)</f>
        <v>0</v>
      </c>
    </row>
    <row r="9" spans="1:8" s="56" customFormat="1" ht="61.5" customHeight="1">
      <c r="A9" s="126">
        <v>2</v>
      </c>
      <c r="B9" s="128" t="s">
        <v>187</v>
      </c>
      <c r="C9" s="130">
        <v>191</v>
      </c>
      <c r="D9" s="118" t="s">
        <v>55</v>
      </c>
      <c r="E9" s="114"/>
      <c r="F9" s="113"/>
      <c r="G9" s="124">
        <v>0</v>
      </c>
      <c r="H9" s="125">
        <f t="shared" si="0"/>
        <v>0</v>
      </c>
    </row>
    <row r="10" spans="1:8" s="56" customFormat="1" ht="43.5" customHeight="1">
      <c r="A10" s="126">
        <v>3</v>
      </c>
      <c r="B10" s="128" t="s">
        <v>188</v>
      </c>
      <c r="C10" s="130">
        <v>38</v>
      </c>
      <c r="D10" s="118" t="s">
        <v>55</v>
      </c>
      <c r="E10" s="114"/>
      <c r="F10" s="113"/>
      <c r="G10" s="124">
        <v>0</v>
      </c>
      <c r="H10" s="125">
        <f t="shared" si="0"/>
        <v>0</v>
      </c>
    </row>
    <row r="11" spans="1:8" s="56" customFormat="1" ht="103.5" customHeight="1">
      <c r="A11" s="126">
        <v>4</v>
      </c>
      <c r="B11" s="128" t="s">
        <v>189</v>
      </c>
      <c r="C11" s="130">
        <v>5</v>
      </c>
      <c r="D11" s="118" t="s">
        <v>55</v>
      </c>
      <c r="E11" s="114"/>
      <c r="F11" s="113"/>
      <c r="G11" s="124">
        <v>0</v>
      </c>
      <c r="H11" s="125">
        <f t="shared" si="0"/>
        <v>0</v>
      </c>
    </row>
    <row r="12" spans="1:8" s="56" customFormat="1" ht="57.75" customHeight="1">
      <c r="A12" s="126">
        <v>5</v>
      </c>
      <c r="B12" s="128" t="s">
        <v>190</v>
      </c>
      <c r="C12" s="130">
        <v>20</v>
      </c>
      <c r="D12" s="118" t="s">
        <v>55</v>
      </c>
      <c r="E12" s="114"/>
      <c r="F12" s="113"/>
      <c r="G12" s="124">
        <v>0</v>
      </c>
      <c r="H12" s="125">
        <f t="shared" si="0"/>
        <v>0</v>
      </c>
    </row>
    <row r="13" spans="1:8" s="56" customFormat="1" ht="53.25" customHeight="1">
      <c r="A13" s="126">
        <v>6</v>
      </c>
      <c r="B13" s="128" t="s">
        <v>191</v>
      </c>
      <c r="C13" s="130">
        <v>5</v>
      </c>
      <c r="D13" s="118" t="s">
        <v>73</v>
      </c>
      <c r="E13" s="114"/>
      <c r="F13" s="113"/>
      <c r="G13" s="124">
        <v>0</v>
      </c>
      <c r="H13" s="125">
        <f t="shared" si="0"/>
        <v>0</v>
      </c>
    </row>
    <row r="14" spans="1:8" s="56" customFormat="1" ht="67.5" customHeight="1">
      <c r="A14" s="126">
        <v>7</v>
      </c>
      <c r="B14" s="128" t="s">
        <v>192</v>
      </c>
      <c r="C14" s="130">
        <v>4</v>
      </c>
      <c r="D14" s="118" t="s">
        <v>55</v>
      </c>
      <c r="E14" s="114"/>
      <c r="F14" s="113"/>
      <c r="G14" s="124">
        <v>0</v>
      </c>
      <c r="H14" s="125">
        <f t="shared" si="0"/>
        <v>0</v>
      </c>
    </row>
    <row r="15" spans="1:8" s="56" customFormat="1" ht="105.75" customHeight="1">
      <c r="A15" s="126">
        <v>8</v>
      </c>
      <c r="B15" s="128" t="s">
        <v>193</v>
      </c>
      <c r="C15" s="130">
        <v>5</v>
      </c>
      <c r="D15" s="118" t="s">
        <v>55</v>
      </c>
      <c r="E15" s="123"/>
      <c r="F15" s="123"/>
      <c r="G15" s="124">
        <v>0</v>
      </c>
      <c r="H15" s="125">
        <f t="shared" si="0"/>
        <v>0</v>
      </c>
    </row>
    <row r="16" spans="1:8" s="50" customFormat="1" ht="12.75" customHeight="1">
      <c r="A16" s="224" t="s">
        <v>53</v>
      </c>
      <c r="B16" s="224"/>
      <c r="C16" s="224"/>
      <c r="D16" s="224"/>
      <c r="E16" s="224"/>
      <c r="F16" s="224"/>
      <c r="G16" s="224"/>
      <c r="H16" s="224"/>
    </row>
    <row r="17" spans="1:8" s="50" customFormat="1" ht="14.25" customHeight="1">
      <c r="A17" s="45"/>
      <c r="B17" s="209"/>
      <c r="C17" s="209"/>
      <c r="D17" s="209"/>
      <c r="E17" s="209"/>
      <c r="F17" s="209"/>
      <c r="G17" s="209"/>
      <c r="H17" s="209"/>
    </row>
  </sheetData>
  <sheetProtection/>
  <mergeCells count="5">
    <mergeCell ref="A1:B1"/>
    <mergeCell ref="E1:F1"/>
    <mergeCell ref="G1:H2"/>
    <mergeCell ref="A16:H16"/>
    <mergeCell ref="B17:H17"/>
  </mergeCells>
  <printOptions/>
  <pageMargins left="0.25" right="0.25" top="0.75" bottom="0.75" header="0.30000000000000004" footer="0.30000000000000004"/>
  <pageSetup fitToHeight="0" fitToWidth="0"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dimension ref="A1:J11"/>
  <sheetViews>
    <sheetView zoomScalePageLayoutView="0" workbookViewId="0" topLeftCell="A1">
      <selection activeCell="A8" sqref="A8:D9"/>
    </sheetView>
  </sheetViews>
  <sheetFormatPr defaultColWidth="9.625" defaultRowHeight="14.25"/>
  <cols>
    <col min="1" max="1" width="5.75390625" style="45" customWidth="1"/>
    <col min="2" max="2" width="61.125" style="49" customWidth="1"/>
    <col min="3" max="3" width="8.25390625" style="57"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26" t="str">
        <f>formularz_oferty!C4</f>
        <v>DFP.271.94.2023.KK</v>
      </c>
      <c r="B1" s="226"/>
      <c r="C1" s="48"/>
      <c r="D1" s="31"/>
      <c r="E1" s="229"/>
      <c r="F1" s="229"/>
      <c r="G1" s="230" t="s">
        <v>38</v>
      </c>
      <c r="H1" s="230"/>
      <c r="I1" s="49"/>
      <c r="J1" s="49"/>
    </row>
    <row r="2" spans="1:10" s="50" customFormat="1" ht="12.75">
      <c r="A2" s="31"/>
      <c r="B2" s="85"/>
      <c r="C2" s="48"/>
      <c r="D2" s="31"/>
      <c r="E2" s="85"/>
      <c r="F2" s="85"/>
      <c r="G2" s="230"/>
      <c r="H2" s="230"/>
      <c r="I2" s="49"/>
      <c r="J2" s="49"/>
    </row>
    <row r="3" spans="1:10" s="50" customFormat="1" ht="14.25" customHeight="1">
      <c r="A3" s="31"/>
      <c r="B3" s="51" t="s">
        <v>39</v>
      </c>
      <c r="C3" s="52">
        <v>7</v>
      </c>
      <c r="D3" s="31"/>
      <c r="E3" s="51" t="s">
        <v>40</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52</v>
      </c>
      <c r="F5" s="54">
        <f>SUM(H8:H9)</f>
        <v>0</v>
      </c>
      <c r="G5" s="84"/>
      <c r="H5" s="84"/>
      <c r="I5" s="49"/>
      <c r="J5" s="49"/>
    </row>
    <row r="6" spans="1:10" s="50" customFormat="1" ht="12.75">
      <c r="A6" s="23"/>
      <c r="B6" s="24"/>
      <c r="C6" s="25"/>
      <c r="D6" s="23"/>
      <c r="E6" s="84"/>
      <c r="F6" s="84"/>
      <c r="G6" s="84"/>
      <c r="H6" s="84"/>
      <c r="I6" s="49"/>
      <c r="J6" s="49"/>
    </row>
    <row r="7" spans="1:8" s="56" customFormat="1" ht="36.75" customHeight="1">
      <c r="A7" s="67" t="s">
        <v>41</v>
      </c>
      <c r="B7" s="67" t="s">
        <v>42</v>
      </c>
      <c r="C7" s="86" t="s">
        <v>49</v>
      </c>
      <c r="D7" s="87" t="s">
        <v>44</v>
      </c>
      <c r="E7" s="87" t="s">
        <v>45</v>
      </c>
      <c r="F7" s="87" t="s">
        <v>46</v>
      </c>
      <c r="G7" s="87" t="s">
        <v>58</v>
      </c>
      <c r="H7" s="87" t="s">
        <v>57</v>
      </c>
    </row>
    <row r="8" spans="1:8" s="56" customFormat="1" ht="30.75" customHeight="1">
      <c r="A8" s="98" t="s">
        <v>12</v>
      </c>
      <c r="B8" s="145" t="s">
        <v>194</v>
      </c>
      <c r="C8" s="139">
        <v>28</v>
      </c>
      <c r="D8" s="157" t="s">
        <v>73</v>
      </c>
      <c r="E8" s="156"/>
      <c r="F8" s="158"/>
      <c r="G8" s="79">
        <v>0</v>
      </c>
      <c r="H8" s="91">
        <f>ROUND(C8,2)*ROUND(G8,2)</f>
        <v>0</v>
      </c>
    </row>
    <row r="9" spans="1:8" s="56" customFormat="1" ht="51.75" customHeight="1">
      <c r="A9" s="147" t="s">
        <v>15</v>
      </c>
      <c r="B9" s="145" t="s">
        <v>195</v>
      </c>
      <c r="C9" s="139">
        <v>14</v>
      </c>
      <c r="D9" s="155" t="s">
        <v>73</v>
      </c>
      <c r="E9" s="148"/>
      <c r="F9" s="159"/>
      <c r="G9" s="79">
        <v>0</v>
      </c>
      <c r="H9" s="91">
        <f>ROUND(C9,2)*ROUND(G9,2)</f>
        <v>0</v>
      </c>
    </row>
    <row r="10" spans="1:8" s="50" customFormat="1" ht="12.75" customHeight="1">
      <c r="A10" s="224" t="s">
        <v>53</v>
      </c>
      <c r="B10" s="224"/>
      <c r="C10" s="224"/>
      <c r="D10" s="224"/>
      <c r="E10" s="224"/>
      <c r="F10" s="224"/>
      <c r="G10" s="224"/>
      <c r="H10" s="224"/>
    </row>
    <row r="11" spans="1:8" s="50" customFormat="1" ht="14.25" customHeight="1">
      <c r="A11" s="45"/>
      <c r="B11" s="209"/>
      <c r="C11" s="209"/>
      <c r="D11" s="209"/>
      <c r="E11" s="209"/>
      <c r="F11" s="209"/>
      <c r="G11" s="209"/>
      <c r="H11" s="209"/>
    </row>
  </sheetData>
  <sheetProtection/>
  <mergeCells count="5">
    <mergeCell ref="A1:B1"/>
    <mergeCell ref="E1:F1"/>
    <mergeCell ref="G1:H2"/>
    <mergeCell ref="A10:H10"/>
    <mergeCell ref="B11:H11"/>
  </mergeCells>
  <printOptions/>
  <pageMargins left="0.25" right="0.25" top="0.75" bottom="0.75" header="0.30000000000000004" footer="0.30000000000000004"/>
  <pageSetup fitToHeight="0" fitToWidth="0"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Grażyna Siewierska</dc:creator>
  <cp:keywords/>
  <dc:description/>
  <cp:lastModifiedBy>Użytkownik systemu Windows</cp:lastModifiedBy>
  <cp:lastPrinted>2023-07-24T07:21:41Z</cp:lastPrinted>
  <dcterms:created xsi:type="dcterms:W3CDTF">2019-05-23T11:29:08Z</dcterms:created>
  <dcterms:modified xsi:type="dcterms:W3CDTF">2023-07-24T07:21:59Z</dcterms:modified>
  <cp:category/>
  <cp:version/>
  <cp:contentType/>
  <cp:contentStatus/>
</cp:coreProperties>
</file>