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OFERTOWY" sheetId="1" r:id="rId1"/>
    <sheet name="zakres" sheetId="2" r:id="rId2"/>
    <sheet name="ilości" sheetId="3" r:id="rId3"/>
  </sheets>
  <definedNames/>
  <calcPr fullCalcOnLoad="1"/>
</workbook>
</file>

<file path=xl/sharedStrings.xml><?xml version="1.0" encoding="utf-8"?>
<sst xmlns="http://schemas.openxmlformats.org/spreadsheetml/2006/main" count="78" uniqueCount="57">
  <si>
    <t>Lp.</t>
  </si>
  <si>
    <t>Numer SST</t>
  </si>
  <si>
    <t>Kod CPV</t>
  </si>
  <si>
    <t>Wyszczególnienie elementów rozliczeniowych</t>
  </si>
  <si>
    <t>Jednostka</t>
  </si>
  <si>
    <t>Cena jednostkowa</t>
  </si>
  <si>
    <t>Wartość</t>
  </si>
  <si>
    <t>ilość</t>
  </si>
  <si>
    <t>[zł]</t>
  </si>
  <si>
    <t xml:space="preserve">PRACE ROZBIÓRKOWE  </t>
  </si>
  <si>
    <t>45111100-9</t>
  </si>
  <si>
    <t>1.</t>
  </si>
  <si>
    <t>D.01.02.04</t>
  </si>
  <si>
    <t>PODBUDOWY</t>
  </si>
  <si>
    <t>45233120-6</t>
  </si>
  <si>
    <t>2.</t>
  </si>
  <si>
    <t>D.04.01.01</t>
  </si>
  <si>
    <t>D.04.04.01</t>
  </si>
  <si>
    <t>D.04.04.02</t>
  </si>
  <si>
    <t>NAWIERZCHNIA</t>
  </si>
  <si>
    <t>D-05.03.05</t>
  </si>
  <si>
    <t>Razem:</t>
  </si>
  <si>
    <t>Vat 23%</t>
  </si>
  <si>
    <t>Brutto</t>
  </si>
  <si>
    <t>Koryto pod podbudowę  wraz z profilowaniem i zagęszczeniem podłoża z utylizacją urobku</t>
  </si>
  <si>
    <t>ułożenie geowłókniny</t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</si>
  <si>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</si>
  <si>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t>Zakres rzeczowy</t>
  </si>
  <si>
    <t>Likwidacja przełomu w ciągu drogi powiatowej nr 1464N w miejscowości Silice</t>
  </si>
  <si>
    <t xml:space="preserve">Rozebranie istniejącej nawierzchni </t>
  </si>
  <si>
    <t>Koryto pod podbudowę</t>
  </si>
  <si>
    <t>Podbudowa z kruszywa</t>
  </si>
  <si>
    <t>Ułożenie nawierzchni z betonu asfaltowego</t>
  </si>
  <si>
    <t>Ilość</t>
  </si>
  <si>
    <t>ścieralna</t>
  </si>
  <si>
    <t>wiążąca</t>
  </si>
  <si>
    <t>łamane</t>
  </si>
  <si>
    <t>naturalne</t>
  </si>
  <si>
    <t>szerokość</t>
  </si>
  <si>
    <t>długość</t>
  </si>
  <si>
    <t>suma</t>
  </si>
  <si>
    <t>ułożenie geokraty o małych oczkach wysokość 10cm taśma perforowana</t>
  </si>
  <si>
    <t>D-02.01.01j</t>
  </si>
  <si>
    <t>koryto</t>
  </si>
  <si>
    <t>pow.</t>
  </si>
  <si>
    <t>geowłóknina</t>
  </si>
  <si>
    <t>D 04.02.01a</t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</si>
  <si>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</si>
  <si>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t>Rozbiórka istniejącej nawierzchni z mieszanki mineralno - bitumicznej z wywozem materiału z utylizacją</t>
  </si>
  <si>
    <t>podbudowa z kruszywa naturalnego stabilizowanego mechanicznie 0/31,5 mm gr. 30cm</t>
  </si>
  <si>
    <t>Podbudowa z kruszywa łamanego stabilizowanego mechanicznie 0/31,5 mm gr. 20 cm</t>
  </si>
  <si>
    <t>Wykorytowanie, ułożenie i zagęszczenie kruszywa łamanego frakcji 0-31,5mm na szerokości 75cm na grubości 15 cm – pobocze</t>
  </si>
  <si>
    <t>Likwidacja przełomu w ciągu drogi powiatowej Nr 1455N w msc. Łęgajny  od km 5+880 do km 5+940</t>
  </si>
  <si>
    <t>KOSZTORYS OFERTOWY</t>
  </si>
  <si>
    <t>Olsztyn dnia:…...........................................................</t>
  </si>
  <si>
    <t>Wykonanie warstwy wiążącej AC16W-KR3 gr. 5 cm</t>
  </si>
  <si>
    <t>Wykonanie warstwy ścieralnej AC11S-KR3 gr. 4 cm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</si>
</sst>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3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/>
    </xf>
    <xf numFmtId="2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33" borderId="1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horizontal="center" vertical="center" wrapText="1"/>
    </xf>
    <xf numFmtId="4" fontId="10" fillId="33" borderId="16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4" fontId="10" fillId="0" borderId="21" xfId="0" applyNumberFormat="1" applyFont="1" applyBorder="1" applyAlignment="1">
      <alignment horizontal="center" vertical="center" wrapText="1"/>
    </xf>
    <xf numFmtId="2" fontId="10" fillId="0" borderId="22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2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="130" zoomScaleNormal="130" zoomScalePageLayoutView="0" workbookViewId="0" topLeftCell="A7">
      <selection activeCell="G21" sqref="G21"/>
    </sheetView>
  </sheetViews>
  <sheetFormatPr defaultColWidth="8.796875" defaultRowHeight="14.25"/>
  <cols>
    <col min="1" max="1" width="3.69921875" style="1" customWidth="1"/>
    <col min="2" max="2" width="3.59765625" style="1" customWidth="1"/>
    <col min="3" max="3" width="11.59765625" style="1" customWidth="1"/>
    <col min="4" max="4" width="15.09765625" style="1" customWidth="1"/>
    <col min="5" max="5" width="52.69921875" style="1" customWidth="1"/>
    <col min="6" max="6" width="4.09765625" style="1" customWidth="1"/>
    <col min="7" max="7" width="8.09765625" style="1" customWidth="1"/>
    <col min="8" max="8" width="8.19921875" style="1" customWidth="1"/>
    <col min="9" max="9" width="14.59765625" style="1" customWidth="1"/>
    <col min="10" max="16384" width="9" style="1" customWidth="1"/>
  </cols>
  <sheetData>
    <row r="1" spans="1:9" ht="15.75">
      <c r="A1" s="35"/>
      <c r="B1" s="35"/>
      <c r="C1" s="35"/>
      <c r="D1" s="35"/>
      <c r="E1" s="36" t="s">
        <v>53</v>
      </c>
      <c r="F1" s="35"/>
      <c r="G1" s="35"/>
      <c r="H1" s="37"/>
      <c r="I1" s="38"/>
    </row>
    <row r="2" spans="1:9" ht="29.25" customHeight="1" thickBot="1">
      <c r="A2" s="35"/>
      <c r="B2" s="67" t="s">
        <v>52</v>
      </c>
      <c r="C2" s="67"/>
      <c r="D2" s="67"/>
      <c r="E2" s="67"/>
      <c r="F2" s="67"/>
      <c r="G2" s="67"/>
      <c r="H2" s="67"/>
      <c r="I2" s="67"/>
    </row>
    <row r="3" spans="1:9" ht="38.25" customHeight="1">
      <c r="A3" s="35"/>
      <c r="B3" s="39" t="s">
        <v>0</v>
      </c>
      <c r="C3" s="40" t="s">
        <v>1</v>
      </c>
      <c r="D3" s="40" t="s">
        <v>2</v>
      </c>
      <c r="E3" s="40" t="s">
        <v>3</v>
      </c>
      <c r="F3" s="69" t="s">
        <v>4</v>
      </c>
      <c r="G3" s="69"/>
      <c r="H3" s="41" t="s">
        <v>5</v>
      </c>
      <c r="I3" s="42" t="s">
        <v>6</v>
      </c>
    </row>
    <row r="4" spans="1:9" ht="42.75" customHeight="1">
      <c r="A4" s="35"/>
      <c r="B4" s="43"/>
      <c r="C4" s="44"/>
      <c r="D4" s="44"/>
      <c r="E4" s="44"/>
      <c r="F4" s="44" t="s">
        <v>4</v>
      </c>
      <c r="G4" s="44" t="s">
        <v>7</v>
      </c>
      <c r="H4" s="45" t="s">
        <v>8</v>
      </c>
      <c r="I4" s="46" t="s">
        <v>8</v>
      </c>
    </row>
    <row r="5" spans="1:9" ht="15.75">
      <c r="A5" s="35"/>
      <c r="B5" s="70" t="s">
        <v>9</v>
      </c>
      <c r="C5" s="71"/>
      <c r="D5" s="71"/>
      <c r="E5" s="71"/>
      <c r="F5" s="71"/>
      <c r="G5" s="71"/>
      <c r="H5" s="71"/>
      <c r="I5" s="72"/>
    </row>
    <row r="6" spans="1:9" ht="15.75">
      <c r="A6" s="35"/>
      <c r="B6" s="43"/>
      <c r="C6" s="44"/>
      <c r="D6" s="44" t="s">
        <v>10</v>
      </c>
      <c r="E6" s="44"/>
      <c r="F6" s="44"/>
      <c r="G6" s="44"/>
      <c r="H6" s="45"/>
      <c r="I6" s="47">
        <f>SUM(I7:I7)</f>
        <v>0</v>
      </c>
    </row>
    <row r="7" spans="1:11" ht="51" customHeight="1">
      <c r="A7" s="35"/>
      <c r="B7" s="48" t="s">
        <v>11</v>
      </c>
      <c r="C7" s="44" t="s">
        <v>12</v>
      </c>
      <c r="D7" s="44"/>
      <c r="E7" s="44" t="s">
        <v>48</v>
      </c>
      <c r="F7" s="44" t="s">
        <v>47</v>
      </c>
      <c r="G7" s="44">
        <v>264</v>
      </c>
      <c r="H7" s="45">
        <v>0</v>
      </c>
      <c r="I7" s="46">
        <f>G7*H7</f>
        <v>0</v>
      </c>
      <c r="K7" s="20"/>
    </row>
    <row r="8" spans="1:27" ht="15.75">
      <c r="A8" s="35"/>
      <c r="B8" s="70" t="s">
        <v>13</v>
      </c>
      <c r="C8" s="71"/>
      <c r="D8" s="71"/>
      <c r="E8" s="71"/>
      <c r="F8" s="71"/>
      <c r="G8" s="71"/>
      <c r="H8" s="71"/>
      <c r="I8" s="7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.75">
      <c r="A9" s="35"/>
      <c r="B9" s="43"/>
      <c r="C9" s="44"/>
      <c r="D9" s="44" t="s">
        <v>14</v>
      </c>
      <c r="E9" s="44"/>
      <c r="F9" s="44"/>
      <c r="G9" s="44"/>
      <c r="H9" s="45"/>
      <c r="I9" s="47">
        <f>SUM(I10:I15)</f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33.75" customHeight="1">
      <c r="A10" s="35"/>
      <c r="B10" s="48" t="s">
        <v>15</v>
      </c>
      <c r="C10" s="44" t="s">
        <v>16</v>
      </c>
      <c r="D10" s="44"/>
      <c r="E10" s="44" t="s">
        <v>24</v>
      </c>
      <c r="F10" s="44" t="s">
        <v>47</v>
      </c>
      <c r="G10" s="44">
        <v>264</v>
      </c>
      <c r="H10" s="45">
        <v>0</v>
      </c>
      <c r="I10" s="46">
        <f aca="true" t="shared" si="0" ref="I10:I15">G10*H10</f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27" customHeight="1">
      <c r="A11" s="35"/>
      <c r="B11" s="48">
        <v>3</v>
      </c>
      <c r="C11" s="44" t="s">
        <v>46</v>
      </c>
      <c r="D11" s="44"/>
      <c r="E11" s="44" t="s">
        <v>25</v>
      </c>
      <c r="F11" s="44" t="s">
        <v>47</v>
      </c>
      <c r="G11" s="44">
        <v>323</v>
      </c>
      <c r="H11" s="45">
        <v>0</v>
      </c>
      <c r="I11" s="46">
        <f t="shared" si="0"/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35.25" customHeight="1">
      <c r="A12" s="35"/>
      <c r="B12" s="48">
        <v>4</v>
      </c>
      <c r="C12" s="44" t="s">
        <v>17</v>
      </c>
      <c r="D12" s="44"/>
      <c r="E12" s="44" t="s">
        <v>49</v>
      </c>
      <c r="F12" s="44" t="s">
        <v>47</v>
      </c>
      <c r="G12" s="44">
        <v>264</v>
      </c>
      <c r="H12" s="45">
        <v>0</v>
      </c>
      <c r="I12" s="46">
        <f t="shared" si="0"/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31.5" customHeight="1">
      <c r="A13" s="35"/>
      <c r="B13" s="48">
        <v>5</v>
      </c>
      <c r="C13" s="44" t="s">
        <v>42</v>
      </c>
      <c r="D13" s="44"/>
      <c r="E13" s="44" t="s">
        <v>41</v>
      </c>
      <c r="F13" s="44" t="s">
        <v>47</v>
      </c>
      <c r="G13" s="44">
        <v>264</v>
      </c>
      <c r="H13" s="45">
        <v>0</v>
      </c>
      <c r="I13" s="46">
        <f t="shared" si="0"/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1.5" customHeight="1">
      <c r="A14" s="35"/>
      <c r="B14" s="48">
        <v>6</v>
      </c>
      <c r="C14" s="44" t="s">
        <v>18</v>
      </c>
      <c r="D14" s="44"/>
      <c r="E14" s="44" t="s">
        <v>50</v>
      </c>
      <c r="F14" s="44" t="s">
        <v>47</v>
      </c>
      <c r="G14" s="44">
        <v>264</v>
      </c>
      <c r="H14" s="45">
        <v>0</v>
      </c>
      <c r="I14" s="46">
        <f t="shared" si="0"/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41.25" customHeight="1">
      <c r="A15" s="35"/>
      <c r="B15" s="48">
        <v>7</v>
      </c>
      <c r="C15" s="44" t="s">
        <v>18</v>
      </c>
      <c r="D15" s="44"/>
      <c r="E15" s="65" t="s">
        <v>51</v>
      </c>
      <c r="F15" s="44" t="s">
        <v>47</v>
      </c>
      <c r="G15" s="44">
        <v>90</v>
      </c>
      <c r="H15" s="45">
        <v>0</v>
      </c>
      <c r="I15" s="46">
        <f t="shared" si="0"/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5" customHeight="1">
      <c r="A16" s="35"/>
      <c r="B16" s="70" t="s">
        <v>19</v>
      </c>
      <c r="C16" s="71"/>
      <c r="D16" s="71"/>
      <c r="E16" s="71"/>
      <c r="F16" s="71"/>
      <c r="G16" s="71"/>
      <c r="H16" s="71"/>
      <c r="I16" s="7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" customHeight="1">
      <c r="A17" s="35"/>
      <c r="B17" s="43"/>
      <c r="C17" s="44"/>
      <c r="D17" s="44" t="s">
        <v>14</v>
      </c>
      <c r="E17" s="44"/>
      <c r="F17" s="44"/>
      <c r="G17" s="44"/>
      <c r="H17" s="45"/>
      <c r="I17" s="47">
        <f>SUM(I18:I19)</f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30.75" customHeight="1">
      <c r="A18" s="35"/>
      <c r="B18" s="48">
        <v>8</v>
      </c>
      <c r="C18" s="49" t="s">
        <v>20</v>
      </c>
      <c r="D18" s="49"/>
      <c r="E18" s="49" t="s">
        <v>55</v>
      </c>
      <c r="F18" s="44" t="s">
        <v>47</v>
      </c>
      <c r="G18" s="44">
        <v>264</v>
      </c>
      <c r="H18" s="50">
        <v>0</v>
      </c>
      <c r="I18" s="46">
        <f>G18*H18</f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9" ht="27.75" customHeight="1" thickBot="1">
      <c r="A19" s="35"/>
      <c r="B19" s="51">
        <v>9</v>
      </c>
      <c r="C19" s="52" t="s">
        <v>20</v>
      </c>
      <c r="D19" s="52"/>
      <c r="E19" s="52" t="s">
        <v>56</v>
      </c>
      <c r="F19" s="53" t="s">
        <v>47</v>
      </c>
      <c r="G19" s="53">
        <v>258</v>
      </c>
      <c r="H19" s="54">
        <v>0</v>
      </c>
      <c r="I19" s="55">
        <f>G19*H19</f>
        <v>0</v>
      </c>
    </row>
    <row r="20" spans="1:9" ht="15.75" customHeight="1" thickBot="1">
      <c r="A20" s="35"/>
      <c r="B20" s="56"/>
      <c r="C20" s="67"/>
      <c r="D20" s="67"/>
      <c r="E20" s="67"/>
      <c r="F20" s="67"/>
      <c r="G20" s="57"/>
      <c r="H20" s="58" t="s">
        <v>21</v>
      </c>
      <c r="I20" s="59">
        <f>I17+I9+I6</f>
        <v>0</v>
      </c>
    </row>
    <row r="21" spans="1:9" ht="15.75">
      <c r="A21" s="35"/>
      <c r="B21" s="35"/>
      <c r="C21" s="68"/>
      <c r="D21" s="68"/>
      <c r="E21" s="68"/>
      <c r="F21" s="68"/>
      <c r="G21" s="35"/>
      <c r="H21" s="60" t="s">
        <v>22</v>
      </c>
      <c r="I21" s="61">
        <f>I20*0.23</f>
        <v>0</v>
      </c>
    </row>
    <row r="22" spans="1:12" ht="15.75" customHeight="1">
      <c r="A22" s="35"/>
      <c r="B22" s="35"/>
      <c r="C22" s="35"/>
      <c r="D22" s="35"/>
      <c r="E22" s="62" t="s">
        <v>54</v>
      </c>
      <c r="F22" s="35"/>
      <c r="G22" s="35"/>
      <c r="H22" s="60" t="s">
        <v>23</v>
      </c>
      <c r="I22" s="61">
        <f>I20+I21</f>
        <v>0</v>
      </c>
      <c r="L22" s="5"/>
    </row>
    <row r="23" spans="2:9" ht="15.75">
      <c r="B23" s="63"/>
      <c r="C23" s="64"/>
      <c r="D23" s="64"/>
      <c r="E23" s="63"/>
      <c r="F23" s="63"/>
      <c r="G23" s="63"/>
      <c r="H23" s="63"/>
      <c r="I23" s="63"/>
    </row>
    <row r="24" spans="2:6" ht="15" customHeight="1">
      <c r="B24" s="6"/>
      <c r="C24" s="29"/>
      <c r="D24" s="29"/>
      <c r="E24" s="29"/>
      <c r="F24" s="29"/>
    </row>
    <row r="25" spans="2:6" ht="15">
      <c r="B25" s="6"/>
      <c r="C25" s="29"/>
      <c r="D25" s="29"/>
      <c r="E25" s="29"/>
      <c r="F25" s="29"/>
    </row>
    <row r="26" spans="3:6" ht="39" customHeight="1">
      <c r="C26" s="4"/>
      <c r="D26" s="4"/>
      <c r="E26" s="9"/>
      <c r="F26" s="6"/>
    </row>
    <row r="27" spans="2:9" ht="46.5" customHeight="1">
      <c r="B27" s="7"/>
      <c r="C27" s="10"/>
      <c r="D27" s="10"/>
      <c r="E27" s="9"/>
      <c r="F27" s="6"/>
      <c r="G27" s="6"/>
      <c r="H27" s="11"/>
      <c r="I27" s="12"/>
    </row>
    <row r="28" spans="2:5" ht="38.25" customHeight="1">
      <c r="B28" s="7"/>
      <c r="C28" s="10"/>
      <c r="D28" s="10"/>
      <c r="E28" s="13"/>
    </row>
    <row r="29" spans="1:13" ht="66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 ht="18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ht="1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20.2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 ht="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13" ht="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1:13" ht="1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3" ht="1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1:13" ht="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1:13" ht="1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3" ht="1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ht="1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3" ht="1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1:13" ht="1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1:13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1:13" ht="1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1:13" ht="1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1:13" ht="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3" ht="1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1:13" ht="1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1:13" ht="1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2:9" ht="15">
      <c r="B51" s="17"/>
      <c r="C51" s="8"/>
      <c r="D51" s="8"/>
      <c r="E51" s="8"/>
      <c r="F51" s="8"/>
      <c r="G51" s="8"/>
      <c r="H51" s="14"/>
      <c r="I51" s="15"/>
    </row>
    <row r="52" spans="2:9" ht="15">
      <c r="B52" s="17"/>
      <c r="C52" s="8"/>
      <c r="D52" s="8"/>
      <c r="E52" s="8"/>
      <c r="F52" s="8"/>
      <c r="G52" s="8"/>
      <c r="H52" s="14"/>
      <c r="I52" s="15"/>
    </row>
    <row r="53" spans="2:9" ht="15">
      <c r="B53" s="17"/>
      <c r="C53" s="8"/>
      <c r="D53" s="8"/>
      <c r="E53" s="8"/>
      <c r="F53" s="8"/>
      <c r="G53" s="8"/>
      <c r="H53" s="14"/>
      <c r="I53" s="15"/>
    </row>
    <row r="54" spans="2:9" ht="15">
      <c r="B54" s="17"/>
      <c r="C54" s="8"/>
      <c r="D54" s="8"/>
      <c r="E54" s="8"/>
      <c r="F54" s="8"/>
      <c r="G54" s="8"/>
      <c r="H54" s="14"/>
      <c r="I54" s="15"/>
    </row>
    <row r="55" spans="2:9" ht="15" customHeight="1">
      <c r="B55" s="73"/>
      <c r="C55" s="73"/>
      <c r="D55" s="73"/>
      <c r="E55" s="73"/>
      <c r="F55" s="73"/>
      <c r="G55" s="73"/>
      <c r="H55" s="73"/>
      <c r="I55" s="16"/>
    </row>
    <row r="56" spans="2:9" ht="15">
      <c r="B56" s="66"/>
      <c r="C56" s="66"/>
      <c r="D56" s="66"/>
      <c r="E56" s="66"/>
      <c r="F56" s="66"/>
      <c r="G56" s="66"/>
      <c r="H56" s="66"/>
      <c r="I56" s="18"/>
    </row>
    <row r="57" spans="2:9" ht="15">
      <c r="B57" s="66"/>
      <c r="C57" s="66"/>
      <c r="D57" s="66"/>
      <c r="E57" s="66"/>
      <c r="F57" s="66"/>
      <c r="G57" s="66"/>
      <c r="H57" s="66"/>
      <c r="I57" s="19"/>
    </row>
    <row r="59" spans="2:9" ht="15">
      <c r="B59" s="6"/>
      <c r="C59" s="6"/>
      <c r="D59" s="6"/>
      <c r="E59" s="9"/>
      <c r="F59" s="6"/>
      <c r="G59" s="6"/>
      <c r="H59" s="11"/>
      <c r="I59" s="12"/>
    </row>
    <row r="60" spans="2:9" ht="15">
      <c r="B60" s="6"/>
      <c r="C60" s="6"/>
      <c r="D60" s="6"/>
      <c r="E60" s="9"/>
      <c r="F60" s="6"/>
      <c r="G60" s="6"/>
      <c r="H60" s="11"/>
      <c r="I60" s="12"/>
    </row>
  </sheetData>
  <sheetProtection selectLockedCells="1" selectUnlockedCells="1"/>
  <mergeCells count="9">
    <mergeCell ref="B56:H56"/>
    <mergeCell ref="B57:H57"/>
    <mergeCell ref="C20:F21"/>
    <mergeCell ref="B2:I2"/>
    <mergeCell ref="F3:G3"/>
    <mergeCell ref="B5:I5"/>
    <mergeCell ref="B8:I8"/>
    <mergeCell ref="B16:I16"/>
    <mergeCell ref="B55:H55"/>
  </mergeCells>
  <printOptions/>
  <pageMargins left="0.23622047244094488" right="0.23622047244094488" top="0.15748031496062992" bottom="0.15748031496062992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D4" sqref="D4"/>
    </sheetView>
  </sheetViews>
  <sheetFormatPr defaultColWidth="8.796875" defaultRowHeight="14.25"/>
  <cols>
    <col min="2" max="2" width="32.19921875" style="0" customWidth="1"/>
    <col min="3" max="3" width="10.3984375" style="0" customWidth="1"/>
  </cols>
  <sheetData>
    <row r="1" spans="1:4" ht="15">
      <c r="A1" s="2"/>
      <c r="B1" s="33" t="s">
        <v>27</v>
      </c>
      <c r="C1" s="2"/>
      <c r="D1" s="2"/>
    </row>
    <row r="2" spans="1:4" ht="15.75" thickBot="1">
      <c r="A2" s="74" t="s">
        <v>28</v>
      </c>
      <c r="B2" s="74"/>
      <c r="C2" s="74"/>
      <c r="D2" s="74"/>
    </row>
    <row r="3" spans="1:4" ht="28.5">
      <c r="A3" s="26" t="s">
        <v>0</v>
      </c>
      <c r="B3" s="27" t="s">
        <v>3</v>
      </c>
      <c r="C3" s="34" t="s">
        <v>4</v>
      </c>
      <c r="D3" s="34" t="s">
        <v>33</v>
      </c>
    </row>
    <row r="4" spans="1:4" ht="18">
      <c r="A4" s="28" t="s">
        <v>11</v>
      </c>
      <c r="B4" s="24" t="s">
        <v>29</v>
      </c>
      <c r="C4" s="24" t="s">
        <v>26</v>
      </c>
      <c r="D4" s="24">
        <v>252.6</v>
      </c>
    </row>
    <row r="5" spans="1:4" ht="18">
      <c r="A5" s="28" t="s">
        <v>15</v>
      </c>
      <c r="B5" s="24" t="s">
        <v>30</v>
      </c>
      <c r="C5" s="24" t="s">
        <v>26</v>
      </c>
      <c r="D5" s="24">
        <f>D4</f>
        <v>252.6</v>
      </c>
    </row>
    <row r="6" spans="1:4" ht="18">
      <c r="A6" s="28">
        <v>3</v>
      </c>
      <c r="B6" s="24" t="s">
        <v>31</v>
      </c>
      <c r="C6" s="24" t="s">
        <v>26</v>
      </c>
      <c r="D6" s="24">
        <f>D5</f>
        <v>252.6</v>
      </c>
    </row>
    <row r="7" spans="1:4" ht="30">
      <c r="A7" s="28">
        <v>4</v>
      </c>
      <c r="B7" s="25" t="s">
        <v>32</v>
      </c>
      <c r="C7" s="24" t="s">
        <v>26</v>
      </c>
      <c r="D7" s="24">
        <f>D6</f>
        <v>252.6</v>
      </c>
    </row>
    <row r="8" spans="1:4" ht="15.75" thickBot="1">
      <c r="A8" s="22"/>
      <c r="B8" s="31"/>
      <c r="C8" s="31"/>
      <c r="D8" s="23"/>
    </row>
    <row r="9" spans="1:4" ht="15">
      <c r="A9" s="2"/>
      <c r="B9" s="32"/>
      <c r="C9" s="32"/>
      <c r="D9" s="2"/>
    </row>
    <row r="10" spans="1:4" ht="15">
      <c r="A10" s="2"/>
      <c r="B10" s="21"/>
      <c r="C10" s="2"/>
      <c r="D10" s="2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H2" sqref="H2"/>
    </sheetView>
  </sheetViews>
  <sheetFormatPr defaultColWidth="8.796875" defaultRowHeight="14.25"/>
  <sheetData>
    <row r="1" spans="1:8" ht="14.25">
      <c r="A1" t="s">
        <v>38</v>
      </c>
      <c r="B1" t="s">
        <v>39</v>
      </c>
      <c r="C1" t="s">
        <v>34</v>
      </c>
      <c r="D1" t="s">
        <v>35</v>
      </c>
      <c r="E1" t="s">
        <v>36</v>
      </c>
      <c r="F1" t="s">
        <v>37</v>
      </c>
      <c r="G1" t="s">
        <v>43</v>
      </c>
      <c r="H1" t="s">
        <v>45</v>
      </c>
    </row>
    <row r="2" spans="1:8" ht="14.25">
      <c r="A2">
        <v>2</v>
      </c>
      <c r="B2">
        <v>50</v>
      </c>
      <c r="C2">
        <f>A2*B2</f>
        <v>100</v>
      </c>
      <c r="D2">
        <f aca="true" t="shared" si="0" ref="D2:D8">B2*(A2+0.04)</f>
        <v>102</v>
      </c>
      <c r="E2">
        <f>B2*(A2+0.09)</f>
        <v>104.5</v>
      </c>
      <c r="F2">
        <f>B2*(A2+0.29)</f>
        <v>114.5</v>
      </c>
      <c r="G2">
        <f>B2*(A2+0.59)</f>
        <v>129.5</v>
      </c>
      <c r="H2">
        <f>(B2+0.8)*(A2+0.59+0.8)</f>
        <v>172.21199999999996</v>
      </c>
    </row>
    <row r="3" spans="1:8" ht="14.25">
      <c r="A3">
        <v>1.5</v>
      </c>
      <c r="B3">
        <v>10</v>
      </c>
      <c r="C3">
        <f aca="true" t="shared" si="1" ref="C3:C8">A3*B3</f>
        <v>15</v>
      </c>
      <c r="D3">
        <f t="shared" si="0"/>
        <v>15.4</v>
      </c>
      <c r="E3">
        <f aca="true" t="shared" si="2" ref="E3:E8">B3*(A3+0.09)</f>
        <v>15.9</v>
      </c>
      <c r="F3">
        <f aca="true" t="shared" si="3" ref="F3:F8">B3*(A3+0.29)</f>
        <v>17.9</v>
      </c>
      <c r="G3">
        <f aca="true" t="shared" si="4" ref="G3:G8">B3*(A3+0.59)</f>
        <v>20.9</v>
      </c>
      <c r="H3">
        <f aca="true" t="shared" si="5" ref="H3:H8">(B3+0.8)*(A3+0.59+0.8)</f>
        <v>31.212</v>
      </c>
    </row>
    <row r="4" spans="1:8" ht="14.25">
      <c r="A4">
        <v>2</v>
      </c>
      <c r="B4">
        <v>16</v>
      </c>
      <c r="C4">
        <f t="shared" si="1"/>
        <v>32</v>
      </c>
      <c r="D4">
        <f t="shared" si="0"/>
        <v>32.64</v>
      </c>
      <c r="E4">
        <f t="shared" si="2"/>
        <v>33.44</v>
      </c>
      <c r="F4">
        <f t="shared" si="3"/>
        <v>36.64</v>
      </c>
      <c r="G4">
        <f t="shared" si="4"/>
        <v>41.44</v>
      </c>
      <c r="H4">
        <f t="shared" si="5"/>
        <v>56.952</v>
      </c>
    </row>
    <row r="5" spans="1:8" ht="14.25">
      <c r="A5">
        <v>1.5</v>
      </c>
      <c r="B5">
        <v>30</v>
      </c>
      <c r="C5">
        <f t="shared" si="1"/>
        <v>45</v>
      </c>
      <c r="D5">
        <f t="shared" si="0"/>
        <v>46.2</v>
      </c>
      <c r="E5">
        <f t="shared" si="2"/>
        <v>47.7</v>
      </c>
      <c r="F5">
        <f t="shared" si="3"/>
        <v>53.7</v>
      </c>
      <c r="G5">
        <f t="shared" si="4"/>
        <v>62.699999999999996</v>
      </c>
      <c r="H5">
        <f t="shared" si="5"/>
        <v>89.01199999999999</v>
      </c>
    </row>
    <row r="6" spans="1:8" ht="14.25">
      <c r="A6">
        <v>1.1</v>
      </c>
      <c r="B6">
        <v>50</v>
      </c>
      <c r="C6">
        <f t="shared" si="1"/>
        <v>55.00000000000001</v>
      </c>
      <c r="D6">
        <f t="shared" si="0"/>
        <v>57.00000000000001</v>
      </c>
      <c r="E6">
        <f t="shared" si="2"/>
        <v>59.50000000000001</v>
      </c>
      <c r="F6">
        <f t="shared" si="3"/>
        <v>69.5</v>
      </c>
      <c r="G6">
        <f t="shared" si="4"/>
        <v>84.5</v>
      </c>
      <c r="H6">
        <f t="shared" si="5"/>
        <v>126.492</v>
      </c>
    </row>
    <row r="7" spans="1:8" ht="14.25">
      <c r="A7">
        <v>1.8</v>
      </c>
      <c r="B7">
        <v>37</v>
      </c>
      <c r="C7">
        <f t="shared" si="1"/>
        <v>66.60000000000001</v>
      </c>
      <c r="D7">
        <f t="shared" si="0"/>
        <v>68.08</v>
      </c>
      <c r="E7">
        <f t="shared" si="2"/>
        <v>69.93</v>
      </c>
      <c r="F7">
        <f t="shared" si="3"/>
        <v>77.33</v>
      </c>
      <c r="G7">
        <f t="shared" si="4"/>
        <v>88.43</v>
      </c>
      <c r="H7">
        <f t="shared" si="5"/>
        <v>120.58200000000001</v>
      </c>
    </row>
    <row r="8" spans="1:8" ht="14.25">
      <c r="A8">
        <v>2</v>
      </c>
      <c r="B8">
        <v>43</v>
      </c>
      <c r="C8">
        <f t="shared" si="1"/>
        <v>86</v>
      </c>
      <c r="D8">
        <f t="shared" si="0"/>
        <v>87.72</v>
      </c>
      <c r="E8">
        <f t="shared" si="2"/>
        <v>89.86999999999999</v>
      </c>
      <c r="F8">
        <f t="shared" si="3"/>
        <v>98.47</v>
      </c>
      <c r="G8">
        <f t="shared" si="4"/>
        <v>111.36999999999999</v>
      </c>
      <c r="H8">
        <f t="shared" si="5"/>
        <v>148.48199999999997</v>
      </c>
    </row>
    <row r="9" spans="1:8" ht="14.25">
      <c r="A9" t="s">
        <v>40</v>
      </c>
      <c r="B9">
        <f aca="true" t="shared" si="6" ref="B9:H9">SUM(B2:B8)</f>
        <v>236</v>
      </c>
      <c r="C9">
        <f t="shared" si="6"/>
        <v>399.6</v>
      </c>
      <c r="D9">
        <f t="shared" si="6"/>
        <v>409.03999999999996</v>
      </c>
      <c r="E9">
        <f t="shared" si="6"/>
        <v>420.84000000000003</v>
      </c>
      <c r="F9">
        <f t="shared" si="6"/>
        <v>468.03999999999996</v>
      </c>
      <c r="G9">
        <f t="shared" si="6"/>
        <v>538.8399999999999</v>
      </c>
      <c r="H9">
        <f t="shared" si="6"/>
        <v>744.944</v>
      </c>
    </row>
    <row r="10" spans="1:2" ht="14.25">
      <c r="A10" t="s">
        <v>44</v>
      </c>
      <c r="B10">
        <f>B9*0.75</f>
        <v>177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EMILEWSKA</dc:creator>
  <cp:keywords/>
  <dc:description/>
  <cp:lastModifiedBy>JORŁOWSKI</cp:lastModifiedBy>
  <cp:lastPrinted>2021-03-04T09:52:10Z</cp:lastPrinted>
  <dcterms:created xsi:type="dcterms:W3CDTF">2017-02-17T07:59:20Z</dcterms:created>
  <dcterms:modified xsi:type="dcterms:W3CDTF">2021-03-05T06:21:52Z</dcterms:modified>
  <cp:category/>
  <cp:version/>
  <cp:contentType/>
  <cp:contentStatus/>
</cp:coreProperties>
</file>