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FAC" sheetId="6" r:id="rId1"/>
  </sheets>
  <calcPr calcId="152511" iterateDelta="1E-4"/>
</workbook>
</file>

<file path=xl/calcChain.xml><?xml version="1.0" encoding="utf-8"?>
<calcChain xmlns="http://schemas.openxmlformats.org/spreadsheetml/2006/main">
  <c r="M50" i="6" l="1"/>
  <c r="M51" i="6" s="1"/>
  <c r="K50" i="6"/>
  <c r="K51" i="6" s="1"/>
  <c r="M45" i="6"/>
  <c r="N45" i="6" s="1"/>
  <c r="K45" i="6"/>
  <c r="L45" i="6" s="1"/>
  <c r="M44" i="6"/>
  <c r="N44" i="6" s="1"/>
  <c r="K44" i="6"/>
  <c r="L44" i="6" s="1"/>
  <c r="M43" i="6"/>
  <c r="N43" i="6" s="1"/>
  <c r="K43" i="6"/>
  <c r="L43" i="6" s="1"/>
  <c r="M42" i="6"/>
  <c r="N42" i="6" s="1"/>
  <c r="K42" i="6"/>
  <c r="L42" i="6" s="1"/>
  <c r="M41" i="6"/>
  <c r="K41" i="6"/>
  <c r="K46" i="6" s="1"/>
  <c r="M36" i="6"/>
  <c r="N36" i="6" s="1"/>
  <c r="K36" i="6"/>
  <c r="L36" i="6" s="1"/>
  <c r="M35" i="6"/>
  <c r="N35" i="6" s="1"/>
  <c r="K35" i="6"/>
  <c r="L35" i="6" s="1"/>
  <c r="M34" i="6"/>
  <c r="N34" i="6" s="1"/>
  <c r="K34" i="6"/>
  <c r="L34" i="6" s="1"/>
  <c r="M33" i="6"/>
  <c r="N33" i="6" s="1"/>
  <c r="K33" i="6"/>
  <c r="L33" i="6" s="1"/>
  <c r="M32" i="6"/>
  <c r="N32" i="6" s="1"/>
  <c r="K32" i="6"/>
  <c r="L32" i="6" s="1"/>
  <c r="M31" i="6"/>
  <c r="N31" i="6" s="1"/>
  <c r="K31" i="6"/>
  <c r="L31" i="6" s="1"/>
  <c r="M30" i="6"/>
  <c r="N30" i="6" s="1"/>
  <c r="K30" i="6"/>
  <c r="L30" i="6" s="1"/>
  <c r="M29" i="6"/>
  <c r="N29" i="6" s="1"/>
  <c r="K29" i="6"/>
  <c r="L29" i="6" s="1"/>
  <c r="M28" i="6"/>
  <c r="N28" i="6" s="1"/>
  <c r="K28" i="6"/>
  <c r="L28" i="6" s="1"/>
  <c r="M27" i="6"/>
  <c r="N27" i="6" s="1"/>
  <c r="K27" i="6"/>
  <c r="L27" i="6" s="1"/>
  <c r="M26" i="6"/>
  <c r="N26" i="6" s="1"/>
  <c r="K26" i="6"/>
  <c r="L26" i="6" s="1"/>
  <c r="M25" i="6"/>
  <c r="N25" i="6" s="1"/>
  <c r="K25" i="6"/>
  <c r="L25" i="6" s="1"/>
  <c r="M24" i="6"/>
  <c r="N24" i="6" s="1"/>
  <c r="K24" i="6"/>
  <c r="L24" i="6" s="1"/>
  <c r="M23" i="6"/>
  <c r="N23" i="6" s="1"/>
  <c r="K23" i="6"/>
  <c r="L23" i="6" s="1"/>
  <c r="M22" i="6"/>
  <c r="N22" i="6" s="1"/>
  <c r="K22" i="6"/>
  <c r="L22" i="6" s="1"/>
  <c r="M21" i="6"/>
  <c r="N21" i="6" s="1"/>
  <c r="K21" i="6"/>
  <c r="L21" i="6" s="1"/>
  <c r="M20" i="6"/>
  <c r="N20" i="6" s="1"/>
  <c r="K20" i="6"/>
  <c r="L20" i="6" s="1"/>
  <c r="M19" i="6"/>
  <c r="N19" i="6" s="1"/>
  <c r="K19" i="6"/>
  <c r="L19" i="6" s="1"/>
  <c r="M18" i="6"/>
  <c r="N18" i="6" s="1"/>
  <c r="K18" i="6"/>
  <c r="L18" i="6" s="1"/>
  <c r="M17" i="6"/>
  <c r="N17" i="6" s="1"/>
  <c r="K17" i="6"/>
  <c r="L17" i="6" s="1"/>
  <c r="M16" i="6"/>
  <c r="N16" i="6" s="1"/>
  <c r="K16" i="6"/>
  <c r="L16" i="6" s="1"/>
  <c r="M15" i="6"/>
  <c r="N15" i="6" s="1"/>
  <c r="K15" i="6"/>
  <c r="L15" i="6" s="1"/>
  <c r="M14" i="6"/>
  <c r="N14" i="6" s="1"/>
  <c r="K14" i="6"/>
  <c r="L14" i="6" s="1"/>
  <c r="M13" i="6"/>
  <c r="N13" i="6" s="1"/>
  <c r="K13" i="6"/>
  <c r="L13" i="6" s="1"/>
  <c r="M12" i="6"/>
  <c r="N12" i="6" s="1"/>
  <c r="K12" i="6"/>
  <c r="L12" i="6" s="1"/>
  <c r="M11" i="6"/>
  <c r="N11" i="6" s="1"/>
  <c r="K11" i="6"/>
  <c r="L11" i="6" s="1"/>
  <c r="M10" i="6"/>
  <c r="N10" i="6" s="1"/>
  <c r="K10" i="6"/>
  <c r="L10" i="6" s="1"/>
  <c r="M9" i="6"/>
  <c r="N9" i="6" s="1"/>
  <c r="K9" i="6"/>
  <c r="L9" i="6" s="1"/>
  <c r="M8" i="6"/>
  <c r="K8" i="6"/>
  <c r="K37" i="6" l="1"/>
  <c r="M46" i="6"/>
  <c r="K57" i="6" s="1"/>
  <c r="M37" i="6"/>
  <c r="N8" i="6"/>
  <c r="N37" i="6" s="1"/>
  <c r="N41" i="6"/>
  <c r="N46" i="6" s="1"/>
  <c r="L57" i="6" s="1"/>
  <c r="L8" i="6"/>
  <c r="L41" i="6"/>
  <c r="L46" i="6" s="1"/>
  <c r="J57" i="6" s="1"/>
  <c r="N50" i="6"/>
  <c r="N51" i="6" s="1"/>
  <c r="L58" i="6" s="1"/>
  <c r="L50" i="6"/>
  <c r="L51" i="6" s="1"/>
  <c r="K58" i="6"/>
  <c r="K56" i="6"/>
  <c r="J58" i="6"/>
  <c r="I56" i="6"/>
  <c r="L37" i="6"/>
  <c r="I57" i="6"/>
  <c r="I58" i="6"/>
  <c r="M58" i="6" l="1"/>
  <c r="M57" i="6"/>
  <c r="I59" i="6"/>
  <c r="M56" i="6"/>
  <c r="J56" i="6"/>
  <c r="N58" i="6"/>
  <c r="K59" i="6"/>
  <c r="N57" i="6"/>
  <c r="L56" i="6"/>
  <c r="L59" i="6" s="1"/>
  <c r="N56" i="6" l="1"/>
  <c r="J59" i="6"/>
  <c r="M59" i="6"/>
  <c r="N59" i="6" l="1"/>
</calcChain>
</file>

<file path=xl/sharedStrings.xml><?xml version="1.0" encoding="utf-8"?>
<sst xmlns="http://schemas.openxmlformats.org/spreadsheetml/2006/main" count="132" uniqueCount="64">
  <si>
    <t>L.p.</t>
  </si>
  <si>
    <t>j.m.</t>
  </si>
  <si>
    <t>VAT %</t>
  </si>
  <si>
    <t>RAZEM:</t>
  </si>
  <si>
    <t>Uwaga ! Należy należy zapoznać się z poniższymi uwagami przed wypełnieniem Formularza asortymentowo-cenowego</t>
  </si>
  <si>
    <t>2. Określenie właściwej stawki VAT należy do Wykonawcy. Należy podać stawkę VAT obowiązującą na dzień składania ofert.</t>
  </si>
  <si>
    <t>PAKIET 1</t>
  </si>
  <si>
    <t>3. Pomimo zastosowania formuł Zamawiający zaleca sprawdzenie poprawności wyliczeń zgodnie z zasadami określonymi w rozdziale XV. pkt. 5 SWZ. Formuły wpisane w Formularzu mają jedynie charakter pomocniczy. 
Wykonawca jest w pełni odpowiedzialny za prawidłowe wypełnienie Formularza asortymentowo-cenowego.</t>
  </si>
  <si>
    <t>PAKIET 2</t>
  </si>
  <si>
    <t xml:space="preserve">Cena netto (zł) za j.m </t>
  </si>
  <si>
    <t>Szacunkowa ilość asortymentu w j.m.</t>
  </si>
  <si>
    <t>szt</t>
  </si>
  <si>
    <t>PAKIET 3</t>
  </si>
  <si>
    <t xml:space="preserve">Opis przedmiotu zamówienia </t>
  </si>
  <si>
    <t>Wartość podstawowa netto w zł</t>
  </si>
  <si>
    <t>Wartość podstawowa brutto w zł</t>
  </si>
  <si>
    <t>Wartość  netto w zł  prawa opcji</t>
  </si>
  <si>
    <t>Wartość brutto w zł  prawa opcji</t>
  </si>
  <si>
    <t>Wartość całkowita zamówienia netto</t>
  </si>
  <si>
    <t>Wartość całkowita zamówienia brutto</t>
  </si>
  <si>
    <t>SUMA</t>
  </si>
  <si>
    <t>worki strunowe  16x22</t>
  </si>
  <si>
    <t>worki strunowe 20x30</t>
  </si>
  <si>
    <t xml:space="preserve">Worki rozpuszczalne (hydro) folia termoplastyczna rozpuszczalna w wodzie na bazie polialkoholu winylowego wykonana w zaawansowanej technologii pochodzenia .wymiar jednego worka  ok 65x84 cm </t>
  </si>
  <si>
    <r>
      <t xml:space="preserve">Worki foliowe </t>
    </r>
    <r>
      <rPr>
        <b/>
        <sz val="10"/>
        <color theme="1"/>
        <rFont val="Calibri"/>
        <family val="2"/>
        <charset val="238"/>
        <scheme val="minor"/>
      </rPr>
      <t xml:space="preserve">czarne 240 l  </t>
    </r>
    <r>
      <rPr>
        <sz val="10"/>
        <color theme="1"/>
        <rFont val="Calibri"/>
        <family val="2"/>
        <charset val="238"/>
        <scheme val="minor"/>
      </rPr>
      <t xml:space="preserve"> - LDPE, matowe (nieprzezroczyste), wymiar jednego worka  100 cm x 120cm, w tym 2x fałdka/ zakladka do 15 cm  ,wzmacniane streczem i innymi dodatkami modyfikującymi,   grubość folii min 0,05mm, pakowane w rolki,  każda, z papierową banderolą, zawierającą opis ich rozmaiaru   i parametrów</t>
    </r>
    <r>
      <rPr>
        <sz val="10"/>
        <color rgb="FFFF0000"/>
        <rFont val="Calibri"/>
        <family val="2"/>
        <charset val="238"/>
        <scheme val="minor"/>
      </rPr>
      <t>.</t>
    </r>
  </si>
  <si>
    <r>
      <t>Worki foliowe</t>
    </r>
    <r>
      <rPr>
        <b/>
        <sz val="10"/>
        <color theme="1"/>
        <rFont val="Calibri"/>
        <family val="2"/>
        <charset val="238"/>
        <scheme val="minor"/>
      </rPr>
      <t xml:space="preserve"> czarne 120 </t>
    </r>
    <r>
      <rPr>
        <sz val="10"/>
        <color theme="1"/>
        <rFont val="Calibri"/>
        <family val="2"/>
        <charset val="238"/>
        <scheme val="minor"/>
      </rPr>
      <t>l - LDPE, matowe, wymiar jednego worka 110 cm x 70 cm, w tym 2 x fałda/zakładka do 15 cm, wzmacniane streczem   i innym dodatkami modyfikującymi,,   grubość folii min 0,05 mm, worki pakowane w rolki, każda, z papierową banderolą, zawierającą opis dotyczący ich rozmiaru i parametrów</t>
    </r>
  </si>
  <si>
    <r>
      <t>Worki foliowe</t>
    </r>
    <r>
      <rPr>
        <b/>
        <sz val="10"/>
        <color theme="1"/>
        <rFont val="Calibri"/>
        <family val="2"/>
        <charset val="238"/>
        <scheme val="minor"/>
      </rPr>
      <t xml:space="preserve"> czarne 60 </t>
    </r>
    <r>
      <rPr>
        <sz val="10"/>
        <color theme="1"/>
        <rFont val="Calibri"/>
        <family val="2"/>
        <charset val="238"/>
        <scheme val="minor"/>
      </rPr>
      <t>l - LDPE, matowe, wymiar jednego worka 60 cm x 80 cm, wzmacniane streczem i innym dodatkami modyfikującymi, grubość folii min 0,05 mm, worki pakowane w rolki,  każda, z papierową banderolą, zawierającą opis dotyczący ich rozmiaru   i parametrów</t>
    </r>
  </si>
  <si>
    <r>
      <t xml:space="preserve">Worki foliowe </t>
    </r>
    <r>
      <rPr>
        <b/>
        <sz val="10"/>
        <color theme="1"/>
        <rFont val="Calibri"/>
        <family val="2"/>
        <charset val="238"/>
        <scheme val="minor"/>
      </rPr>
      <t>czarne 35 l</t>
    </r>
    <r>
      <rPr>
        <sz val="10"/>
        <color theme="1"/>
        <rFont val="Calibri"/>
        <family val="2"/>
        <charset val="238"/>
        <scheme val="minor"/>
      </rPr>
      <t xml:space="preserve"> - LDPE, matowe, wymiar jednego worka   50 cm x 60 cm, wzmacniane streczem i innym dodatkami modyfikującymi, grubość folii min 0,05 mm, worki pakowane w rolki, każda, z papierową banderolą, zawierającą opis dotyczący ich rozmiaru   i parametrów</t>
    </r>
  </si>
  <si>
    <r>
      <t xml:space="preserve">Worki foliowe </t>
    </r>
    <r>
      <rPr>
        <b/>
        <sz val="10"/>
        <color theme="1"/>
        <rFont val="Calibri"/>
        <family val="2"/>
        <charset val="238"/>
        <scheme val="minor"/>
      </rPr>
      <t>czerwone 240 l</t>
    </r>
    <r>
      <rPr>
        <sz val="10"/>
        <color theme="1"/>
        <rFont val="Calibri"/>
        <family val="2"/>
        <charset val="238"/>
        <scheme val="minor"/>
      </rPr>
      <t xml:space="preserve"> - LDPE, matowe (nieprzezroczyste), wymiar jednego worka 100 cm x 120 cm,w tym 2x fałdka /zakładka do 15 cm ,  wzmacniane streczem i innymi dodatkami modyfikującymi ,grubość folii min 0,05 mm worki pakowane w rolki,  każda, z papierową banderolą, zawierającą opis ich rozmaiaru  i parametrów</t>
    </r>
  </si>
  <si>
    <r>
      <t xml:space="preserve">Worki foliowe </t>
    </r>
    <r>
      <rPr>
        <b/>
        <sz val="10"/>
        <color theme="1"/>
        <rFont val="Calibri"/>
        <family val="2"/>
        <charset val="238"/>
        <scheme val="minor"/>
      </rPr>
      <t>czerwone 120 l</t>
    </r>
    <r>
      <rPr>
        <sz val="10"/>
        <color theme="1"/>
        <rFont val="Calibri"/>
        <family val="2"/>
        <charset val="238"/>
        <scheme val="minor"/>
      </rPr>
      <t xml:space="preserve"> - LDPE, matowe, wymiar jednego worka 110 cm x 70 cm, w tym 2 x fałda/zakładka do 15 cm, wzmacniane streczem i innym dodatkami modyfikującymi,  worki pakowane w rolki,  każda, z papierową banderolą, zawierającą opis dotyczący ich rozmiaru i parametrów</t>
    </r>
  </si>
  <si>
    <r>
      <t xml:space="preserve">Worki foliowe </t>
    </r>
    <r>
      <rPr>
        <b/>
        <sz val="10"/>
        <color theme="1"/>
        <rFont val="Calibri"/>
        <family val="2"/>
        <charset val="238"/>
        <scheme val="minor"/>
      </rPr>
      <t xml:space="preserve">czerwone 60 </t>
    </r>
    <r>
      <rPr>
        <sz val="10"/>
        <color theme="1"/>
        <rFont val="Calibri"/>
        <family val="2"/>
        <charset val="238"/>
        <scheme val="minor"/>
      </rPr>
      <t>l - LDPE, matowe, wymiar jednego worka    60 cm x 80 cm,  w tym 2x fałdka/zakładka do 15 cm ,wzmacniane streczem i innym dodatkami modyfikującymi, grubość folii min 0,05 mm, worki pakowane w rolki, każda, z papierową banderolą, zawierającą opis dotyczący ich rozmiaru  i parametrów</t>
    </r>
  </si>
  <si>
    <r>
      <t xml:space="preserve">Worki foliowe </t>
    </r>
    <r>
      <rPr>
        <b/>
        <sz val="10"/>
        <color theme="1"/>
        <rFont val="Calibri"/>
        <family val="2"/>
        <charset val="238"/>
        <scheme val="minor"/>
      </rPr>
      <t>czerwone 35 l</t>
    </r>
    <r>
      <rPr>
        <sz val="10"/>
        <color theme="1"/>
        <rFont val="Calibri"/>
        <family val="2"/>
        <charset val="238"/>
        <scheme val="minor"/>
      </rPr>
      <t xml:space="preserve"> - LDPE, matowe, wymiar jednego worka   50 cm x 60 cm, w tym 2x fałdka/zakladka do 15 cm., wzmacniane streczem i innym dodatkami modyfikującymi, grubość folii min 0,05 mm, worki pakowane w rolki,  każda, z papierową banderolą, zawierającą opis dotyczący ich rozmiaru    i parametrów</t>
    </r>
  </si>
  <si>
    <r>
      <t xml:space="preserve">Worki foliowe </t>
    </r>
    <r>
      <rPr>
        <b/>
        <sz val="10"/>
        <color theme="1"/>
        <rFont val="Calibri"/>
        <family val="2"/>
        <charset val="238"/>
        <scheme val="minor"/>
      </rPr>
      <t xml:space="preserve">niebieskie 240 l </t>
    </r>
    <r>
      <rPr>
        <sz val="10"/>
        <color theme="1"/>
        <rFont val="Calibri"/>
        <family val="2"/>
        <charset val="238"/>
        <scheme val="minor"/>
      </rPr>
      <t xml:space="preserve"> - LDPE, matowe (nieprzezroczyste), wymiar jednego worka 100 cm x 120 cm, w tym 2x fałdka /zakładka do 15cm ,wzmacniane streczem i innymi dodatkami  modyfikującymi , pakowane w rolki,  każda, z papierową banderolą, zawierającą opis ich rozmaiaru   i parametrów.</t>
    </r>
  </si>
  <si>
    <r>
      <t xml:space="preserve">Worki foliowe </t>
    </r>
    <r>
      <rPr>
        <b/>
        <sz val="10"/>
        <color theme="1"/>
        <rFont val="Calibri"/>
        <family val="2"/>
        <charset val="238"/>
        <scheme val="minor"/>
      </rPr>
      <t xml:space="preserve">niebieskie 120 l </t>
    </r>
    <r>
      <rPr>
        <sz val="10"/>
        <color theme="1"/>
        <rFont val="Calibri"/>
        <family val="2"/>
        <charset val="238"/>
        <scheme val="minor"/>
      </rPr>
      <t>- LDPE, matowe, wymiar jednego worka 110 cm x 70 cm, w tym 2 x fałda/zakładka do 15 cm, wzmacniane streczem i innym dodatkami modyfikującymi, grubość folii min 0,05 mm, worki pakowane w rolki,   każda, z papierową banderolą, zawierającą opis dotyczący ich rozmiaru i parametrów</t>
    </r>
  </si>
  <si>
    <r>
      <t xml:space="preserve">Worki foliowe </t>
    </r>
    <r>
      <rPr>
        <b/>
        <sz val="10"/>
        <color theme="1"/>
        <rFont val="Calibri"/>
        <family val="2"/>
        <charset val="238"/>
        <scheme val="minor"/>
      </rPr>
      <t xml:space="preserve">niebieskie 60 l </t>
    </r>
    <r>
      <rPr>
        <sz val="10"/>
        <color theme="1"/>
        <rFont val="Calibri"/>
        <family val="2"/>
        <charset val="238"/>
        <scheme val="minor"/>
      </rPr>
      <t>- LDPE, matowe, wymiar jednego worka   60 cm x 80 cm, w tym  2x fałdka/zakładka do 15 cm ,wzmacniane streczem i innym dodatkami modyfikującymi, grubość folii min 0,05 mm, worki pakowane w rolki, z papierową banderolą,  zawierającą opis dotyczący  rozmiaru i  ich parametrów</t>
    </r>
  </si>
  <si>
    <r>
      <t xml:space="preserve">Worki foliowe </t>
    </r>
    <r>
      <rPr>
        <b/>
        <sz val="10"/>
        <color theme="1"/>
        <rFont val="Calibri"/>
        <family val="2"/>
        <charset val="238"/>
        <scheme val="minor"/>
      </rPr>
      <t>niebieskie 35 l</t>
    </r>
    <r>
      <rPr>
        <sz val="10"/>
        <color theme="1"/>
        <rFont val="Calibri"/>
        <family val="2"/>
        <charset val="238"/>
        <scheme val="minor"/>
      </rPr>
      <t xml:space="preserve"> - LDPE, matowe, wymiar jednego worka   50 cm x 60 cm, w tym 2x fałdka/ zakładka do 15 cm. wzmacniane streczem i innym dodatkami modyfikującymi, grubość folii min 0,05 mm, worki pakowane w rolki, każda, z papierową banderolą,  zawierającą opis dotyczący ich rozmiaru i parametrów</t>
    </r>
  </si>
  <si>
    <r>
      <t xml:space="preserve">Worki foliowe </t>
    </r>
    <r>
      <rPr>
        <b/>
        <sz val="10"/>
        <color theme="1"/>
        <rFont val="Calibri"/>
        <family val="2"/>
        <charset val="238"/>
        <scheme val="minor"/>
      </rPr>
      <t xml:space="preserve">stalowe 240 l </t>
    </r>
    <r>
      <rPr>
        <sz val="10"/>
        <color theme="1"/>
        <rFont val="Calibri"/>
        <family val="2"/>
        <charset val="238"/>
        <scheme val="minor"/>
      </rPr>
      <t xml:space="preserve"> - LDPE, matowe (nieprzezroczyste), wymiar jednego worka 100 cm x 120 cm, w tym 2x fałdka/zakladka do 15 cm wzmacniane streczem i innymi dodatkami modyfikującymi  ,grubość folii min 0,05 mm worki pakowane w rolki każda  z papierową banderolą, zawierającą opis ich rozmaiaru i parametrów</t>
    </r>
  </si>
  <si>
    <r>
      <t xml:space="preserve">Worki foliowe </t>
    </r>
    <r>
      <rPr>
        <b/>
        <sz val="10"/>
        <color theme="1"/>
        <rFont val="Calibri"/>
        <family val="2"/>
        <charset val="238"/>
        <scheme val="minor"/>
      </rPr>
      <t>stalowe 120 l</t>
    </r>
    <r>
      <rPr>
        <sz val="10"/>
        <color theme="1"/>
        <rFont val="Calibri"/>
        <family val="2"/>
        <charset val="238"/>
        <scheme val="minor"/>
      </rPr>
      <t xml:space="preserve"> - LDPE, matowe, wymiar jednego worka   110 cm x 70 cm, w tym 2 x fałda/zakładka do 15 cm, wzmacniane streczem i innym dodatkami modyfikującymi, ,grubość folii 0,05mm , worki pakowane w rolki,  każda, z papierową banderolą, zawierającą opis dotyczący ich rozmiaru i parametrów  </t>
    </r>
  </si>
  <si>
    <r>
      <t>Worki foliowe s</t>
    </r>
    <r>
      <rPr>
        <b/>
        <sz val="10"/>
        <color theme="1"/>
        <rFont val="Calibri"/>
        <family val="2"/>
        <charset val="238"/>
        <scheme val="minor"/>
      </rPr>
      <t>talowe 60 l</t>
    </r>
    <r>
      <rPr>
        <sz val="10"/>
        <color theme="1"/>
        <rFont val="Calibri"/>
        <family val="2"/>
        <charset val="238"/>
        <scheme val="minor"/>
      </rPr>
      <t xml:space="preserve"> - LDPE, matowe, wymiar jednego worka   60 cm x 80 cm, w tym 2 x fałda/zakładka do 15 cm, wzmacniane streczem i innym dodatkami modyfikującymi, grubość folii min 0,05 mm, worki pakowane w rolki,  z papierową banderolą, zawierającą opis dotyczący ich rozmiaru i parametrów </t>
    </r>
  </si>
  <si>
    <r>
      <t xml:space="preserve">Worki foliowe </t>
    </r>
    <r>
      <rPr>
        <b/>
        <sz val="10"/>
        <color theme="1"/>
        <rFont val="Calibri"/>
        <family val="2"/>
        <charset val="238"/>
        <scheme val="minor"/>
      </rPr>
      <t>zielone 240</t>
    </r>
    <r>
      <rPr>
        <sz val="10"/>
        <color theme="1"/>
        <rFont val="Calibri"/>
        <family val="2"/>
        <charset val="238"/>
        <scheme val="minor"/>
      </rPr>
      <t xml:space="preserve"> - LDPE, matowe (nieprzezroczyste), wymiar jednego worka 100 cm x 120 cm, w tym 2 x fałdka/zakładkado 15 cm  wzmacniane streczem i innymi dodatkami modyfikujacymi , grubość folii 0,05 mm ,  worki pakowane w rolki  każda, z papierową banderolą, zawierającą opis ich rozmaiaru i parametrów</t>
    </r>
    <r>
      <rPr>
        <sz val="10"/>
        <color rgb="FFFF0000"/>
        <rFont val="Calibri"/>
        <family val="2"/>
        <charset val="238"/>
        <scheme val="minor"/>
      </rPr>
      <t xml:space="preserve"> </t>
    </r>
  </si>
  <si>
    <r>
      <t>Worki foliowe</t>
    </r>
    <r>
      <rPr>
        <b/>
        <sz val="10"/>
        <color theme="1"/>
        <rFont val="Calibri"/>
        <family val="2"/>
        <charset val="238"/>
        <scheme val="minor"/>
      </rPr>
      <t xml:space="preserve"> zielone 120 l</t>
    </r>
    <r>
      <rPr>
        <sz val="10"/>
        <color theme="1"/>
        <rFont val="Calibri"/>
        <family val="2"/>
        <charset val="238"/>
        <scheme val="minor"/>
      </rPr>
      <t xml:space="preserve"> - LDPE, matowe, wymiar jednego worka   110 cm x 70 cm, w tym 2 x fałda/zakładka do 15 cm, wzmacniane streczem i innym dodatkami modyfikującymi, grubość folii min 0,05 mm, worki pakowane w rolki,   z papierową banderolą, zawierającą opis dotyczący ich rozmiaru i parametrów </t>
    </r>
  </si>
  <si>
    <r>
      <t xml:space="preserve">Worki foliowe </t>
    </r>
    <r>
      <rPr>
        <b/>
        <sz val="10"/>
        <color theme="1"/>
        <rFont val="Calibri"/>
        <family val="2"/>
        <charset val="238"/>
        <scheme val="minor"/>
      </rPr>
      <t>zielone 60 l</t>
    </r>
    <r>
      <rPr>
        <sz val="10"/>
        <color theme="1"/>
        <rFont val="Calibri"/>
        <family val="2"/>
        <charset val="238"/>
        <scheme val="minor"/>
      </rPr>
      <t xml:space="preserve"> - LDPE, matowe, wymiar jednego worka   60 cm x 80 cm,w tym 2 x fałdka/zakładka  do 15 cm. , wzmacniane streczem i innym dodatkami modyfikującymi, grubość folii min 0,05 mm, worki pakowane w rolki, każda, z papierową banderolą, zawierającą opis dotyczący ich rozmiaru i parametrów </t>
    </r>
  </si>
  <si>
    <r>
      <t xml:space="preserve">Worki foliowe </t>
    </r>
    <r>
      <rPr>
        <b/>
        <sz val="10"/>
        <color theme="1"/>
        <rFont val="Calibri"/>
        <family val="2"/>
        <charset val="238"/>
        <scheme val="minor"/>
      </rPr>
      <t xml:space="preserve">zielone 35 l </t>
    </r>
    <r>
      <rPr>
        <sz val="10"/>
        <color theme="1"/>
        <rFont val="Calibri"/>
        <family val="2"/>
        <charset val="238"/>
        <scheme val="minor"/>
      </rPr>
      <t>- LDPE, matowe, wymiar jednego worka   50 cm x 60 cm, w tym 2 x fałdka/zakładka do 15 cm  , wzmacniane streczem i innym dodatkami modyfikującymi, grubość folii min 0,05 mm, worki pakowane w rolki,  każda, z papierową banderolą,  zawierającą opis dotyczący ich rozmiaru i parametrów</t>
    </r>
  </si>
  <si>
    <r>
      <t>Worki foliowe</t>
    </r>
    <r>
      <rPr>
        <b/>
        <sz val="10"/>
        <color theme="1"/>
        <rFont val="Calibri"/>
        <family val="2"/>
        <charset val="238"/>
        <scheme val="minor"/>
      </rPr>
      <t xml:space="preserve"> żółte</t>
    </r>
    <r>
      <rPr>
        <sz val="10"/>
        <color theme="1"/>
        <rFont val="Calibri"/>
        <family val="2"/>
        <charset val="238"/>
        <scheme val="minor"/>
      </rPr>
      <t xml:space="preserve"> </t>
    </r>
    <r>
      <rPr>
        <b/>
        <sz val="10"/>
        <color theme="1"/>
        <rFont val="Calibri"/>
        <family val="2"/>
        <charset val="238"/>
        <scheme val="minor"/>
      </rPr>
      <t xml:space="preserve"> 240 l </t>
    </r>
    <r>
      <rPr>
        <sz val="10"/>
        <color theme="1"/>
        <rFont val="Calibri"/>
        <family val="2"/>
        <charset val="238"/>
        <scheme val="minor"/>
      </rPr>
      <t xml:space="preserve"> - LDPE, matowe (nieprzezroczyste), wymiar jednego worka 100 cm x 120 cm, w tym 2x fałdka /zakładka do 15 cm ,wzmacniane streczemi innymi dodatkami modyfikującymi ,grubość folii min 0,05mm ,worki  pakowane w rolki  z papierową banderolą, zawierającą opis ich rozmaiaru i parametrów</t>
    </r>
    <r>
      <rPr>
        <sz val="10"/>
        <color rgb="FFFF0000"/>
        <rFont val="Calibri"/>
        <family val="2"/>
        <charset val="238"/>
        <scheme val="minor"/>
      </rPr>
      <t xml:space="preserve"> </t>
    </r>
  </si>
  <si>
    <r>
      <t xml:space="preserve">Worki foliowe </t>
    </r>
    <r>
      <rPr>
        <b/>
        <sz val="10"/>
        <color theme="1"/>
        <rFont val="Calibri"/>
        <family val="2"/>
        <charset val="238"/>
        <scheme val="minor"/>
      </rPr>
      <t xml:space="preserve">żółte 120 l </t>
    </r>
    <r>
      <rPr>
        <sz val="10"/>
        <color theme="1"/>
        <rFont val="Calibri"/>
        <family val="2"/>
        <charset val="238"/>
        <scheme val="minor"/>
      </rPr>
      <t xml:space="preserve">- LDPE, matowe, wymiar jednego worka   110 cm x 70 cm, w tym 2 x fałda/zakładka do 15 cm, wzmacniane streczem i innym dodatkami modyfikującymi,  grubość folii min 0,05mm ,worki pakowane w rolki,  każda, z papierową banderolą, zawierającą opis dotyczący ich rozmiaru i parametrów </t>
    </r>
  </si>
  <si>
    <r>
      <t xml:space="preserve">Worki foliowe </t>
    </r>
    <r>
      <rPr>
        <b/>
        <sz val="10"/>
        <color theme="1"/>
        <rFont val="Calibri"/>
        <family val="2"/>
        <charset val="238"/>
        <scheme val="minor"/>
      </rPr>
      <t xml:space="preserve">żółte 60 l </t>
    </r>
    <r>
      <rPr>
        <sz val="10"/>
        <color theme="1"/>
        <rFont val="Calibri"/>
        <family val="2"/>
        <charset val="238"/>
        <scheme val="minor"/>
      </rPr>
      <t xml:space="preserve">- LDPE, matowe, wymiar jednego worka   60 cm x 80 cm, w tym 2x fałdka/zakładka do 15 cm ,wzmacniane streczem i innym dodatkami modyfikującymi, grubość folii min 0,05 mm,  worki pakowane w rolki,  każda, z papierową banderolą, zawierającą opis dotyczący ich rozmiaru    i parametrów </t>
    </r>
  </si>
  <si>
    <r>
      <t xml:space="preserve">Worki foliowe </t>
    </r>
    <r>
      <rPr>
        <b/>
        <sz val="10"/>
        <color theme="1"/>
        <rFont val="Calibri"/>
        <family val="2"/>
        <charset val="238"/>
        <scheme val="minor"/>
      </rPr>
      <t>żółte  35 l</t>
    </r>
    <r>
      <rPr>
        <sz val="10"/>
        <color theme="1"/>
        <rFont val="Calibri"/>
        <family val="2"/>
        <charset val="238"/>
        <scheme val="minor"/>
      </rPr>
      <t xml:space="preserve"> - LDPE, matowe, wymiar jednego worka   50 cm x 60 cm, w, tym 2x fałdka /zakładka do 15 cm wzmacniane streczem i innym dodatkami modyfikującymi, grubość folii min 0,05 mm, worki pakowane w rolki,  każda, z papierową banderolą,  zawierającą opis dotyczący ich rozmiaru i parametrów</t>
    </r>
  </si>
  <si>
    <r>
      <t xml:space="preserve">Worki foliowe </t>
    </r>
    <r>
      <rPr>
        <b/>
        <sz val="10"/>
        <color theme="1"/>
        <rFont val="Calibri"/>
        <family val="2"/>
        <charset val="238"/>
        <scheme val="minor"/>
      </rPr>
      <t>bezbarwne 240 l</t>
    </r>
    <r>
      <rPr>
        <sz val="10"/>
        <color theme="1"/>
        <rFont val="Calibri"/>
        <family val="2"/>
        <charset val="238"/>
        <scheme val="minor"/>
      </rPr>
      <t xml:space="preserve"> - LDPE, matowe (nieprzezroczyste), wymiar jednego worka 100 cm x 120 cm, w tym 2x fałdka /zakładka do 15 cm ,wzmocnione streczem  i innnymi dodatkami modyfikującymi ,grubość folii 0,06 mm ,worki pakowane w rolki każda   z papierową banderolą, zawierającą opis ich rozmaiaru i parametrów </t>
    </r>
    <r>
      <rPr>
        <sz val="10"/>
        <color rgb="FFFF0000"/>
        <rFont val="Calibri"/>
        <family val="2"/>
        <charset val="238"/>
        <scheme val="minor"/>
      </rPr>
      <t xml:space="preserve"> </t>
    </r>
  </si>
  <si>
    <r>
      <t>Worki foliowe</t>
    </r>
    <r>
      <rPr>
        <b/>
        <sz val="10"/>
        <color theme="1"/>
        <rFont val="Calibri"/>
        <family val="2"/>
        <charset val="238"/>
        <scheme val="minor"/>
      </rPr>
      <t xml:space="preserve"> bezbarwne 120 l</t>
    </r>
    <r>
      <rPr>
        <sz val="10"/>
        <color theme="1"/>
        <rFont val="Calibri"/>
        <family val="2"/>
        <charset val="238"/>
        <scheme val="minor"/>
      </rPr>
      <t xml:space="preserve"> - LDPE, matowe, wymiar jednego worka   110 cm x 70 cm, w tym 2 x fałda/zakładka do 15 cm, wzmacniane streczem i innym dodatkami modyfikującymi, grubość folii min 0,06 mm, worki pakowane w rolki,  każda, z papierową banderolą, zawierającą opis dotyczący ich rozmiaru i parametrów     </t>
    </r>
  </si>
  <si>
    <r>
      <t xml:space="preserve">Worki foliowe </t>
    </r>
    <r>
      <rPr>
        <b/>
        <sz val="10"/>
        <color theme="1"/>
        <rFont val="Calibri"/>
        <family val="2"/>
        <charset val="238"/>
        <scheme val="minor"/>
      </rPr>
      <t xml:space="preserve">bezbarwne 60 l </t>
    </r>
    <r>
      <rPr>
        <sz val="10"/>
        <color theme="1"/>
        <rFont val="Calibri"/>
        <family val="2"/>
        <charset val="238"/>
        <scheme val="minor"/>
      </rPr>
      <t xml:space="preserve">- LDPE, matowe, wymiar jednego worka   60 cm x 80  w tym 2x fałdka /zakładka do 15 cm , wzmacniane streczem i innym dodatkami modyfikującymi , grubość folii min 0,05 mm, worki pakowane w rolki,  każda, z papierową banderolą,  zawierającą opis dotyczący ich rozmiaru i parametrów   </t>
    </r>
  </si>
  <si>
    <t>Minimalne wykorzystanie w j.m.</t>
  </si>
  <si>
    <t xml:space="preserve">Prawo opcji 
w j. m. </t>
  </si>
  <si>
    <t>Wartość prawa opcji netto w zł</t>
  </si>
  <si>
    <t>Wartość prawa opcji brutto w zł</t>
  </si>
  <si>
    <t xml:space="preserve">Ręczniki składane listki min 85%białego koloru ,3200 szt w opakowaniu wym. 24-22 dwuwarstwowy /klejony  100% celuloza ,gramatura min 2x18,5 - 19g/m ,wodo utrwalone ,gofrowane ,składane w ZZ </t>
  </si>
  <si>
    <t xml:space="preserve">Ręczniki składane, szare listki ,4000szt w opakowaniu ,wodotrwałość 25% (+/-5%) rozmiar 25 cm.x22 cm ,gramatura 40g/m2 (+/-5%) 20x200-4000szt </t>
  </si>
  <si>
    <t xml:space="preserve">Ręcznik kuchenny w rolce, dwuwarstwowy, biały, 100% celuloza, długość 10-12 m ( +-5%), szer. 23-24  cm (+-5%), średnica 11-12 cm (+-5%), gramatura min 2x18 g/m2 gofrowany, perfoorowany, wodotrwały, tuleja 45 mm, 48 listków w rolce  (+-5%) ,85% koloru białego                      </t>
  </si>
  <si>
    <t xml:space="preserve">Papier toaletowy biały, dwuwarstwowy, 100% celuloza, długość min. 19 metrów, szer. min 9 cm, gramatura 2x18,5 g/m2, perforowany, gofrowany tuleja 45 mm   ( paczka 64 ) , listki min 85% białego koloru </t>
  </si>
  <si>
    <r>
      <t>Papier toaletowy w rolkach, szary, makulatura, max.</t>
    </r>
    <r>
      <rPr>
        <sz val="10"/>
        <rFont val="Calibri"/>
        <family val="2"/>
        <charset val="238"/>
        <scheme val="minor"/>
      </rPr>
      <t>średnica rolki</t>
    </r>
    <r>
      <rPr>
        <sz val="10"/>
        <color theme="1"/>
        <rFont val="Calibri"/>
        <family val="2"/>
        <charset val="238"/>
        <scheme val="minor"/>
      </rPr>
      <t xml:space="preserve"> 190 mm (nie można przekroczyć), średnica wewnętrznej tulei minimum 60 mm (nie może być mniejszej), długość papieru na rolce 130 mb (</t>
    </r>
    <r>
      <rPr>
        <sz val="10"/>
        <rFont val="Calibri"/>
        <family val="2"/>
        <charset val="238"/>
        <scheme val="minor"/>
      </rPr>
      <t xml:space="preserve">± 5%), szerokość min 9 cm, gramatura min 40 g/m2, gofrowany           </t>
    </r>
    <r>
      <rPr>
        <sz val="10"/>
        <color rgb="FFFF0000"/>
        <rFont val="Calibri"/>
        <family val="2"/>
        <charset val="238"/>
        <scheme val="minor"/>
      </rPr>
      <t xml:space="preserve"> </t>
    </r>
    <r>
      <rPr>
        <sz val="10"/>
        <color theme="1"/>
        <rFont val="Calibri"/>
        <family val="2"/>
        <charset val="238"/>
        <scheme val="minor"/>
      </rPr>
      <t xml:space="preserve"> ( paczka 12 szt. )</t>
    </r>
  </si>
  <si>
    <t>kar</t>
  </si>
  <si>
    <t>duży wózek do sprzątanoia   z wyciskarką  z trzema półkami dwoma wiadrami ,z dwoma stelażami i   pokrywami  na worki do segregacji smieci        ( typu Kombajn )</t>
  </si>
  <si>
    <t xml:space="preserve">1. Do obliczenia ceny oferty należy zastosować następujący sposób:
 Podać jednostkową cenę netto dla każdej pozycji z dokładnością do dwóch miejsc po przecinku.
 Podać stawkę VAT (w %) dla każdej pozycji.
 Obliczyć wartość podstawową netto każdej pozycji, mnożąc podaną cenę jednostkową netto przez ilość. Tak wyliczoną wartość podstawową netto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podstawową brutto dla każdej pozycji dodając do wyliczonej wartości podstawowej netto iloczyn wyliczonej wartości podstawowej netto i stawki VAT (w %). Tak wyliczoną wartość podstawową brutto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prawa opcji netto dla każdej pozycji mnożąc podaną cenę jednostkową netto przez ilość określoną w ramach prawa opcji. Tak wyliczoną wartość prawa opcji netto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prawa opcji brutto dla każdej pozycji dodając do wyliczonej wartości prawa opcji netto iloczyn wyliczonej wartości prawa opcji netto i stawki VAT (w %). Tak wyliczoną wartość prawa opcji brutto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podstawową netto i wartość podstawową brutto poprzez zsumowanie wartości netto/brutto zamówienia podstawowego dla poszczególnych pozycji;
 Obliczyć wartość prawa opcji netto i wartość prawa opcji brutto poprzez zsumowanie wartości netto/brutto zamówienia prawa opcji dla poszczególnych pozycji;
 Odpowiednio dla każdego pakietu obliczyć wartość całkowitą zamówienia netto i brutto wg tabeli </t>
  </si>
  <si>
    <t xml:space="preserve">NAZWA PRODUCENTA  </t>
  </si>
  <si>
    <t>NAZWA HANDLOWA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</si>
</sst>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415]General"/>
    <numFmt numFmtId="165" formatCode="&quot; &quot;#,##0.00&quot; zł &quot;;&quot;-&quot;#,##0.00&quot; zł &quot;;&quot; -&quot;#&quot; zł &quot;;&quot; &quot;@&quot; &quot;"/>
    <numFmt numFmtId="166" formatCode="#,##0.00\ &quot;zł&quot;"/>
  </numFmts>
  <fonts count="31">
    <font>
      <sz val="11"/>
      <color theme="1"/>
      <name val="Calibri"/>
      <family val="2"/>
      <scheme val="minor"/>
    </font>
    <font>
      <sz val="11"/>
      <color theme="1"/>
      <name val="Calibri"/>
      <family val="2"/>
      <charset val="238"/>
      <scheme val="minor"/>
    </font>
    <font>
      <sz val="11"/>
      <color theme="1"/>
      <name val="Calibri"/>
      <family val="2"/>
      <scheme val="minor"/>
    </font>
    <font>
      <sz val="11"/>
      <color rgb="FF000000"/>
      <name val="Calibri"/>
      <family val="2"/>
      <charset val="238"/>
    </font>
    <font>
      <sz val="11"/>
      <color rgb="FF000000"/>
      <name val="Arial"/>
      <family val="2"/>
      <charset val="238"/>
    </font>
    <font>
      <sz val="10"/>
      <color rgb="FF000000"/>
      <name val="Arial"/>
      <family val="2"/>
      <charset val="238"/>
    </font>
    <font>
      <sz val="8"/>
      <color rgb="FF000000"/>
      <name val="Calibri"/>
      <family val="2"/>
      <charset val="238"/>
    </font>
    <font>
      <sz val="10"/>
      <color rgb="FF000000"/>
      <name val="Arial CE1"/>
      <charset val="238"/>
    </font>
    <font>
      <sz val="10"/>
      <color rgb="FF000000"/>
      <name val="Arial1"/>
      <charset val="238"/>
    </font>
    <font>
      <sz val="10"/>
      <color indexed="8"/>
      <name val="Helvetica Neue"/>
    </font>
    <font>
      <sz val="10"/>
      <name val="Arial1"/>
      <charset val="238"/>
    </font>
    <font>
      <b/>
      <sz val="8"/>
      <name val="Tahoma"/>
      <family val="2"/>
      <charset val="238"/>
    </font>
    <font>
      <sz val="8"/>
      <name val="Tahoma"/>
      <family val="2"/>
      <charset val="238"/>
    </font>
    <font>
      <sz val="8"/>
      <color theme="1"/>
      <name val="Tahoma"/>
      <family val="2"/>
      <charset val="238"/>
    </font>
    <font>
      <sz val="9"/>
      <color theme="1"/>
      <name val="Tahoma"/>
      <family val="2"/>
      <charset val="238"/>
    </font>
    <font>
      <sz val="9"/>
      <color rgb="FF000000"/>
      <name val="Tahoma"/>
      <family val="2"/>
      <charset val="238"/>
    </font>
    <font>
      <b/>
      <sz val="9"/>
      <color rgb="FF000000"/>
      <name val="Tahoma"/>
      <family val="2"/>
      <charset val="238"/>
    </font>
    <font>
      <sz val="11"/>
      <color theme="1"/>
      <name val="Tahoma"/>
      <family val="2"/>
      <charset val="238"/>
    </font>
    <font>
      <b/>
      <sz val="9"/>
      <color theme="1"/>
      <name val="Tahoma"/>
      <family val="2"/>
      <charset val="238"/>
    </font>
    <font>
      <b/>
      <sz val="8"/>
      <color theme="1"/>
      <name val="Tahoma"/>
      <family val="2"/>
      <charset val="238"/>
    </font>
    <font>
      <sz val="11"/>
      <name val="Tahoma"/>
      <family val="2"/>
      <charset val="238"/>
    </font>
    <font>
      <b/>
      <sz val="11"/>
      <color theme="1"/>
      <name val="Calibri"/>
      <family val="2"/>
      <charset val="238"/>
      <scheme val="minor"/>
    </font>
    <font>
      <sz val="9"/>
      <name val="Tahoma"/>
      <family val="2"/>
      <charset val="238"/>
    </font>
    <font>
      <b/>
      <sz val="9"/>
      <name val="Tahoma"/>
      <family val="2"/>
      <charset val="238"/>
    </font>
    <font>
      <sz val="11"/>
      <name val="Calibri"/>
      <family val="2"/>
      <charset val="238"/>
      <scheme val="minor"/>
    </font>
    <font>
      <sz val="10"/>
      <name val="Calibri"/>
      <family val="2"/>
      <charset val="238"/>
      <scheme val="minor"/>
    </font>
    <font>
      <sz val="10"/>
      <color theme="1"/>
      <name val="Calibri"/>
      <family val="2"/>
      <charset val="238"/>
      <scheme val="minor"/>
    </font>
    <font>
      <b/>
      <sz val="10"/>
      <color theme="1"/>
      <name val="Calibri"/>
      <family val="2"/>
      <charset val="238"/>
      <scheme val="minor"/>
    </font>
    <font>
      <sz val="10"/>
      <color rgb="FFFF0000"/>
      <name val="Calibri"/>
      <family val="2"/>
      <charset val="238"/>
      <scheme val="minor"/>
    </font>
    <font>
      <b/>
      <sz val="11"/>
      <color rgb="FF000000"/>
      <name val="Calibri"/>
      <family val="2"/>
      <charset val="238"/>
      <scheme val="minor"/>
    </font>
    <font>
      <sz val="11"/>
      <color rgb="FF000000"/>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C000"/>
      </patternFill>
    </fill>
    <fill>
      <patternFill patternType="solid">
        <fgColor theme="0" tint="-0.14996795556505021"/>
        <bgColor indexed="64"/>
      </patternFill>
    </fill>
    <fill>
      <patternFill patternType="solid">
        <fgColor theme="6" tint="0.79998168889431442"/>
        <bgColor rgb="FFE2F0D9"/>
      </patternFill>
    </fill>
    <fill>
      <patternFill patternType="solid">
        <fgColor theme="6" tint="0.79998168889431442"/>
        <bgColor indexed="64"/>
      </patternFill>
    </fill>
    <fill>
      <patternFill patternType="solid">
        <fgColor theme="6" tint="0.79998168889431442"/>
        <bgColor rgb="FFFFFF00"/>
      </patternFill>
    </fill>
    <fill>
      <patternFill patternType="solid">
        <fgColor theme="6" tint="0.39997558519241921"/>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auto="1"/>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s>
  <cellStyleXfs count="19">
    <xf numFmtId="0" fontId="0" fillId="0" borderId="0"/>
    <xf numFmtId="164" fontId="3" fillId="0" borderId="0" applyBorder="0" applyProtection="0"/>
    <xf numFmtId="165" fontId="4" fillId="0" borderId="0" applyFont="0" applyBorder="0" applyProtection="0"/>
    <xf numFmtId="164" fontId="5" fillId="0" borderId="0" applyBorder="0" applyProtection="0"/>
    <xf numFmtId="43" fontId="2" fillId="0" borderId="0" applyFont="0" applyFill="0" applyBorder="0" applyAlignment="0" applyProtection="0"/>
    <xf numFmtId="44" fontId="2" fillId="0" borderId="0" applyFont="0" applyFill="0" applyBorder="0" applyAlignment="0" applyProtection="0"/>
    <xf numFmtId="165" fontId="4" fillId="0" borderId="0" applyFont="0" applyBorder="0" applyProtection="0"/>
    <xf numFmtId="0" fontId="6" fillId="0" borderId="0" applyNumberFormat="0" applyBorder="0" applyProtection="0"/>
    <xf numFmtId="164" fontId="7" fillId="0" borderId="0" applyBorder="0" applyProtection="0"/>
    <xf numFmtId="165" fontId="4" fillId="0" borderId="0" applyFont="0" applyBorder="0" applyProtection="0"/>
    <xf numFmtId="164" fontId="5" fillId="0" borderId="0" applyBorder="0" applyProtection="0"/>
    <xf numFmtId="164" fontId="5" fillId="0" borderId="0" applyBorder="0" applyProtection="0"/>
    <xf numFmtId="0" fontId="8" fillId="0" borderId="0" applyNumberFormat="0" applyBorder="0" applyProtection="0"/>
    <xf numFmtId="164" fontId="3" fillId="0" borderId="0" applyBorder="0" applyProtection="0"/>
    <xf numFmtId="0" fontId="6" fillId="0" borderId="0" applyNumberFormat="0" applyBorder="0" applyProtection="0"/>
    <xf numFmtId="0" fontId="9" fillId="0" borderId="0" applyNumberFormat="0" applyFill="0" applyBorder="0" applyProtection="0">
      <alignment vertical="top" wrapText="1"/>
    </xf>
    <xf numFmtId="0" fontId="2" fillId="0" borderId="0"/>
    <xf numFmtId="0" fontId="10" fillId="0" borderId="0" applyNumberFormat="0" applyFill="0" applyBorder="0" applyAlignment="0" applyProtection="0"/>
    <xf numFmtId="164" fontId="6" fillId="0" borderId="0" applyBorder="0" applyProtection="0"/>
  </cellStyleXfs>
  <cellXfs count="109">
    <xf numFmtId="0" fontId="0" fillId="0" borderId="0" xfId="0"/>
    <xf numFmtId="164" fontId="11" fillId="0" borderId="0" xfId="3" applyFont="1" applyFill="1" applyBorder="1" applyAlignment="1">
      <alignment horizontal="left" vertical="center"/>
    </xf>
    <xf numFmtId="164" fontId="12" fillId="0" borderId="0" xfId="3" applyFont="1" applyFill="1" applyBorder="1" applyAlignment="1">
      <alignment horizontal="center"/>
    </xf>
    <xf numFmtId="0" fontId="14" fillId="0" borderId="0" xfId="0" applyFont="1" applyAlignment="1">
      <alignment horizontal="left" vertical="center" indent="5"/>
    </xf>
    <xf numFmtId="0" fontId="14" fillId="2" borderId="0" xfId="0" applyFont="1" applyFill="1"/>
    <xf numFmtId="0" fontId="17" fillId="0" borderId="0" xfId="0" applyFont="1"/>
    <xf numFmtId="0" fontId="13" fillId="0" borderId="0" xfId="0" applyFont="1"/>
    <xf numFmtId="0" fontId="18" fillId="0" borderId="0" xfId="0" applyFont="1"/>
    <xf numFmtId="166" fontId="17" fillId="0" borderId="0" xfId="0" applyNumberFormat="1" applyFont="1"/>
    <xf numFmtId="166" fontId="18" fillId="0" borderId="0" xfId="0" applyNumberFormat="1" applyFont="1"/>
    <xf numFmtId="166" fontId="14" fillId="2" borderId="0" xfId="0" applyNumberFormat="1" applyFont="1" applyFill="1"/>
    <xf numFmtId="9" fontId="17" fillId="0" borderId="0" xfId="0" applyNumberFormat="1" applyFont="1"/>
    <xf numFmtId="9" fontId="18" fillId="0" borderId="0" xfId="0" applyNumberFormat="1" applyFont="1"/>
    <xf numFmtId="0" fontId="18" fillId="0" borderId="0" xfId="0" applyFont="1" applyBorder="1"/>
    <xf numFmtId="166" fontId="18" fillId="0" borderId="0" xfId="0" applyNumberFormat="1" applyFont="1" applyBorder="1"/>
    <xf numFmtId="9" fontId="18" fillId="0" borderId="0" xfId="0" applyNumberFormat="1" applyFont="1" applyBorder="1"/>
    <xf numFmtId="9" fontId="13" fillId="0" borderId="0" xfId="0" applyNumberFormat="1" applyFont="1"/>
    <xf numFmtId="166" fontId="13" fillId="0" borderId="0" xfId="0" applyNumberFormat="1" applyFont="1"/>
    <xf numFmtId="166" fontId="19" fillId="0" borderId="0" xfId="0" applyNumberFormat="1" applyFont="1"/>
    <xf numFmtId="9" fontId="16" fillId="0" borderId="0" xfId="0" applyNumberFormat="1" applyFont="1" applyFill="1" applyBorder="1" applyAlignment="1">
      <alignment vertical="center" wrapText="1"/>
    </xf>
    <xf numFmtId="166" fontId="16" fillId="0" borderId="0" xfId="0" applyNumberFormat="1" applyFont="1" applyFill="1" applyBorder="1" applyAlignment="1">
      <alignment horizontal="center"/>
    </xf>
    <xf numFmtId="166" fontId="16" fillId="0" borderId="0" xfId="0" applyNumberFormat="1" applyFont="1" applyFill="1" applyBorder="1"/>
    <xf numFmtId="9" fontId="14" fillId="0" borderId="0" xfId="0" applyNumberFormat="1" applyFont="1"/>
    <xf numFmtId="166" fontId="14" fillId="0" borderId="0" xfId="0" applyNumberFormat="1" applyFont="1"/>
    <xf numFmtId="166" fontId="14" fillId="0" borderId="1" xfId="0" applyNumberFormat="1" applyFont="1" applyBorder="1"/>
    <xf numFmtId="166" fontId="18" fillId="0" borderId="1" xfId="0" applyNumberFormat="1" applyFont="1" applyBorder="1"/>
    <xf numFmtId="0" fontId="14" fillId="0" borderId="0" xfId="0" applyFont="1"/>
    <xf numFmtId="0" fontId="18" fillId="5" borderId="1" xfId="0" applyFont="1" applyFill="1" applyBorder="1"/>
    <xf numFmtId="0" fontId="14" fillId="9" borderId="9" xfId="0" applyFont="1" applyFill="1" applyBorder="1" applyAlignment="1">
      <alignment horizontal="center" vertical="center" wrapText="1"/>
    </xf>
    <xf numFmtId="0" fontId="18" fillId="9" borderId="10" xfId="0" applyFont="1" applyFill="1" applyBorder="1" applyAlignment="1">
      <alignment horizontal="center" wrapText="1"/>
    </xf>
    <xf numFmtId="0" fontId="18" fillId="9" borderId="9" xfId="0" applyFont="1" applyFill="1" applyBorder="1" applyAlignment="1">
      <alignment horizontal="center" wrapText="1"/>
    </xf>
    <xf numFmtId="0" fontId="22" fillId="0" borderId="1" xfId="0" applyFont="1" applyBorder="1"/>
    <xf numFmtId="166" fontId="22" fillId="0" borderId="1" xfId="0" applyNumberFormat="1" applyFont="1" applyBorder="1"/>
    <xf numFmtId="0" fontId="16" fillId="0" borderId="6" xfId="0" applyFont="1" applyFill="1" applyBorder="1" applyAlignment="1">
      <alignment horizontal="center" vertical="center" wrapText="1"/>
    </xf>
    <xf numFmtId="166" fontId="16" fillId="2" borderId="6" xfId="1" applyNumberFormat="1" applyFont="1" applyFill="1" applyBorder="1" applyAlignment="1" applyProtection="1">
      <alignment horizontal="center" vertical="center" wrapText="1"/>
    </xf>
    <xf numFmtId="9" fontId="16" fillId="2" borderId="6" xfId="1" applyNumberFormat="1" applyFont="1" applyFill="1" applyBorder="1" applyAlignment="1" applyProtection="1">
      <alignment horizontal="center" vertical="center" wrapText="1"/>
    </xf>
    <xf numFmtId="166" fontId="16" fillId="7" borderId="6" xfId="1" applyNumberFormat="1" applyFont="1" applyFill="1" applyBorder="1" applyAlignment="1" applyProtection="1">
      <alignment horizontal="center" vertical="center" wrapText="1"/>
    </xf>
    <xf numFmtId="166" fontId="16" fillId="7" borderId="15" xfId="1" applyNumberFormat="1" applyFont="1" applyFill="1" applyBorder="1" applyAlignment="1" applyProtection="1">
      <alignment horizontal="center" vertical="center" wrapText="1"/>
    </xf>
    <xf numFmtId="0" fontId="14" fillId="0" borderId="0" xfId="0" applyFont="1" applyBorder="1" applyAlignment="1">
      <alignment horizontal="center" vertical="center" wrapText="1"/>
    </xf>
    <xf numFmtId="166" fontId="23" fillId="0" borderId="1" xfId="0" applyNumberFormat="1" applyFont="1" applyBorder="1"/>
    <xf numFmtId="0" fontId="20" fillId="0" borderId="0" xfId="0" applyFont="1"/>
    <xf numFmtId="0" fontId="22" fillId="2" borderId="1" xfId="0" applyFont="1" applyFill="1" applyBorder="1" applyAlignment="1">
      <alignment horizontal="center" vertical="center"/>
    </xf>
    <xf numFmtId="0" fontId="22" fillId="4" borderId="0" xfId="0" applyFont="1" applyFill="1"/>
    <xf numFmtId="0" fontId="22" fillId="0" borderId="0" xfId="0" applyFont="1"/>
    <xf numFmtId="0" fontId="24" fillId="0" borderId="1" xfId="0" applyFont="1" applyBorder="1" applyAlignment="1">
      <alignment horizontal="center" vertical="center" wrapText="1"/>
    </xf>
    <xf numFmtId="0" fontId="0" fillId="0" borderId="18" xfId="0" applyBorder="1" applyAlignment="1"/>
    <xf numFmtId="0" fontId="22" fillId="2" borderId="18" xfId="0" applyFont="1" applyFill="1" applyBorder="1" applyAlignment="1">
      <alignment horizontal="center" vertical="center"/>
    </xf>
    <xf numFmtId="0" fontId="18" fillId="10" borderId="2" xfId="0" applyFont="1" applyFill="1" applyBorder="1" applyAlignment="1"/>
    <xf numFmtId="0" fontId="0" fillId="10" borderId="10" xfId="0" applyFill="1" applyBorder="1" applyAlignment="1"/>
    <xf numFmtId="0" fontId="15" fillId="0" borderId="6" xfId="0" applyFont="1" applyFill="1" applyBorder="1" applyAlignment="1">
      <alignment horizontal="center" vertical="center" wrapText="1"/>
    </xf>
    <xf numFmtId="0" fontId="26" fillId="0" borderId="1" xfId="0" applyFont="1" applyFill="1" applyBorder="1" applyAlignment="1">
      <alignment horizontal="left" vertical="top" wrapText="1"/>
    </xf>
    <xf numFmtId="0" fontId="22" fillId="2" borderId="12" xfId="0" applyFont="1" applyFill="1" applyBorder="1" applyAlignment="1">
      <alignment horizontal="center" vertical="center" wrapText="1"/>
    </xf>
    <xf numFmtId="0" fontId="21" fillId="0" borderId="6" xfId="0" applyFont="1" applyBorder="1" applyAlignment="1">
      <alignment horizontal="center" vertical="center" wrapText="1"/>
    </xf>
    <xf numFmtId="0" fontId="22" fillId="2" borderId="7" xfId="0" applyFont="1" applyFill="1" applyBorder="1" applyAlignment="1">
      <alignment horizontal="center" vertical="center"/>
    </xf>
    <xf numFmtId="0" fontId="26" fillId="0" borderId="7" xfId="0" applyFont="1" applyFill="1" applyBorder="1" applyAlignment="1">
      <alignment horizontal="left" vertical="top" wrapText="1"/>
    </xf>
    <xf numFmtId="166" fontId="1" fillId="7" borderId="7" xfId="0" applyNumberFormat="1" applyFont="1" applyFill="1" applyBorder="1" applyAlignment="1">
      <alignment horizontal="center" vertical="center"/>
    </xf>
    <xf numFmtId="166" fontId="1" fillId="7" borderId="1" xfId="0" applyNumberFormat="1" applyFont="1" applyFill="1" applyBorder="1" applyAlignment="1">
      <alignment horizontal="center" vertical="center"/>
    </xf>
    <xf numFmtId="166" fontId="21" fillId="7" borderId="1" xfId="0" applyNumberFormat="1" applyFont="1" applyFill="1" applyBorder="1" applyAlignment="1">
      <alignment horizontal="center"/>
    </xf>
    <xf numFmtId="166" fontId="24" fillId="7" borderId="6" xfId="3" applyNumberFormat="1" applyFont="1" applyFill="1" applyBorder="1" applyAlignment="1">
      <alignment horizontal="center" vertical="center" wrapText="1"/>
    </xf>
    <xf numFmtId="166" fontId="24" fillId="7" borderId="1" xfId="3" applyNumberFormat="1" applyFont="1" applyFill="1" applyBorder="1" applyAlignment="1">
      <alignment horizontal="center" vertical="center" wrapText="1"/>
    </xf>
    <xf numFmtId="0" fontId="0" fillId="0" borderId="18" xfId="0" applyBorder="1" applyAlignment="1">
      <alignment horizontal="left"/>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1" fillId="0" borderId="19" xfId="0" applyFont="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center" wrapText="1"/>
    </xf>
    <xf numFmtId="166" fontId="16" fillId="2" borderId="19" xfId="1" applyNumberFormat="1" applyFont="1" applyFill="1" applyBorder="1" applyAlignment="1" applyProtection="1">
      <alignment horizontal="center" vertical="center" wrapText="1"/>
    </xf>
    <xf numFmtId="9" fontId="16" fillId="2" borderId="19" xfId="1" applyNumberFormat="1" applyFont="1" applyFill="1" applyBorder="1" applyAlignment="1" applyProtection="1">
      <alignment horizontal="center" vertical="center" wrapText="1"/>
    </xf>
    <xf numFmtId="166" fontId="16" fillId="7" borderId="19" xfId="1" applyNumberFormat="1" applyFont="1" applyFill="1" applyBorder="1" applyAlignment="1" applyProtection="1">
      <alignment horizontal="center" vertical="center" wrapText="1"/>
    </xf>
    <xf numFmtId="166" fontId="16" fillId="7" borderId="17" xfId="1" applyNumberFormat="1" applyFont="1" applyFill="1" applyBorder="1" applyAlignment="1" applyProtection="1">
      <alignment horizontal="center" vertical="center" wrapText="1"/>
    </xf>
    <xf numFmtId="0" fontId="25" fillId="0" borderId="1" xfId="0" applyFont="1" applyFill="1" applyBorder="1" applyAlignment="1">
      <alignment horizontal="left" vertical="top" wrapText="1"/>
    </xf>
    <xf numFmtId="0" fontId="25" fillId="2" borderId="1" xfId="0" applyFont="1" applyFill="1" applyBorder="1" applyAlignment="1">
      <alignment horizontal="left" vertical="top" wrapText="1"/>
    </xf>
    <xf numFmtId="166" fontId="21" fillId="7" borderId="1" xfId="0" applyNumberFormat="1" applyFont="1" applyFill="1" applyBorder="1" applyAlignment="1">
      <alignment horizontal="center" vertical="center"/>
    </xf>
    <xf numFmtId="166" fontId="29" fillId="7" borderId="5" xfId="0" applyNumberFormat="1" applyFont="1" applyFill="1" applyBorder="1" applyAlignment="1">
      <alignment horizontal="center"/>
    </xf>
    <xf numFmtId="166" fontId="29" fillId="7" borderId="5" xfId="0" applyNumberFormat="1" applyFont="1" applyFill="1" applyBorder="1" applyAlignment="1">
      <alignment horizontal="center" vertical="center"/>
    </xf>
    <xf numFmtId="9" fontId="29" fillId="6" borderId="4"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30" fillId="2" borderId="4" xfId="14" applyFont="1" applyFill="1" applyBorder="1" applyAlignment="1" applyProtection="1">
      <alignment horizontal="center" vertical="center"/>
    </xf>
    <xf numFmtId="166" fontId="30" fillId="2" borderId="4" xfId="1" applyNumberFormat="1" applyFont="1" applyFill="1" applyBorder="1" applyAlignment="1" applyProtection="1">
      <alignment horizontal="center" vertical="center" wrapText="1"/>
    </xf>
    <xf numFmtId="9" fontId="30" fillId="3" borderId="4" xfId="0" applyNumberFormat="1" applyFont="1" applyFill="1" applyBorder="1" applyAlignment="1">
      <alignment horizontal="center" vertical="center"/>
    </xf>
    <xf numFmtId="166" fontId="30" fillId="8" borderId="4" xfId="0" applyNumberFormat="1" applyFont="1" applyFill="1" applyBorder="1" applyAlignment="1">
      <alignment horizontal="center" vertical="center"/>
    </xf>
    <xf numFmtId="166" fontId="30" fillId="8" borderId="8" xfId="0" applyNumberFormat="1" applyFont="1" applyFill="1" applyBorder="1" applyAlignment="1">
      <alignment horizontal="center" vertical="center"/>
    </xf>
    <xf numFmtId="0" fontId="30" fillId="2" borderId="1" xfId="14" applyFont="1" applyFill="1" applyBorder="1" applyAlignment="1" applyProtection="1">
      <alignment horizontal="center" vertical="center"/>
    </xf>
    <xf numFmtId="166" fontId="30" fillId="2" borderId="1" xfId="1" applyNumberFormat="1" applyFont="1" applyFill="1" applyBorder="1" applyAlignment="1" applyProtection="1">
      <alignment horizontal="center" vertical="center" wrapText="1"/>
    </xf>
    <xf numFmtId="9" fontId="30" fillId="3" borderId="1" xfId="0" applyNumberFormat="1" applyFont="1" applyFill="1" applyBorder="1" applyAlignment="1">
      <alignment horizontal="center" vertical="center"/>
    </xf>
    <xf numFmtId="166" fontId="30" fillId="8" borderId="1" xfId="0" applyNumberFormat="1" applyFont="1" applyFill="1" applyBorder="1" applyAlignment="1">
      <alignment horizontal="center" vertical="center"/>
    </xf>
    <xf numFmtId="166" fontId="30" fillId="8" borderId="13" xfId="0" applyNumberFormat="1" applyFont="1" applyFill="1" applyBorder="1" applyAlignment="1">
      <alignment horizontal="center" vertical="center"/>
    </xf>
    <xf numFmtId="0" fontId="24" fillId="0" borderId="7" xfId="0" applyFont="1" applyBorder="1" applyAlignment="1">
      <alignment horizontal="center" vertical="center" wrapText="1"/>
    </xf>
    <xf numFmtId="0" fontId="1" fillId="0" borderId="7" xfId="0" applyFont="1" applyFill="1" applyBorder="1" applyAlignment="1">
      <alignment horizontal="center" vertical="center"/>
    </xf>
    <xf numFmtId="166" fontId="30" fillId="2" borderId="7" xfId="1" applyNumberFormat="1" applyFont="1" applyFill="1" applyBorder="1" applyAlignment="1" applyProtection="1">
      <alignment horizontal="center" vertical="center" wrapText="1"/>
    </xf>
    <xf numFmtId="9" fontId="30" fillId="3" borderId="7" xfId="0" applyNumberFormat="1" applyFont="1" applyFill="1" applyBorder="1" applyAlignment="1">
      <alignment horizontal="center" vertical="center"/>
    </xf>
    <xf numFmtId="166" fontId="30" fillId="8" borderId="7"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Alignment="1">
      <alignment horizontal="left" vertical="center" indent="5"/>
    </xf>
    <xf numFmtId="0" fontId="1" fillId="2" borderId="0" xfId="0" applyFont="1" applyFill="1"/>
    <xf numFmtId="166" fontId="1" fillId="2" borderId="0" xfId="0" applyNumberFormat="1" applyFont="1" applyFill="1"/>
    <xf numFmtId="0" fontId="24" fillId="0" borderId="1" xfId="14" applyFont="1" applyFill="1" applyBorder="1" applyAlignment="1" applyProtection="1">
      <alignment horizontal="center" vertical="center"/>
    </xf>
    <xf numFmtId="166" fontId="12" fillId="0" borderId="0" xfId="3" applyNumberFormat="1" applyFont="1" applyFill="1"/>
    <xf numFmtId="9" fontId="12" fillId="0" borderId="0" xfId="3" applyNumberFormat="1" applyFont="1" applyFill="1"/>
    <xf numFmtId="0" fontId="18" fillId="2" borderId="11" xfId="0" applyFont="1" applyFill="1" applyBorder="1"/>
    <xf numFmtId="0" fontId="22" fillId="2" borderId="11" xfId="0" applyFont="1" applyFill="1" applyBorder="1"/>
    <xf numFmtId="0" fontId="18" fillId="5" borderId="2" xfId="0" applyFont="1" applyFill="1" applyBorder="1" applyAlignment="1">
      <alignment horizontal="left"/>
    </xf>
    <xf numFmtId="0" fontId="0" fillId="0" borderId="3" xfId="0" applyBorder="1" applyAlignment="1">
      <alignment horizontal="left"/>
    </xf>
    <xf numFmtId="164" fontId="12" fillId="0" borderId="0" xfId="3" applyFont="1" applyFill="1" applyBorder="1" applyAlignment="1">
      <alignment horizontal="left" vertical="top" wrapText="1"/>
    </xf>
    <xf numFmtId="164" fontId="12" fillId="0" borderId="0" xfId="3" applyFont="1" applyFill="1" applyBorder="1" applyAlignment="1">
      <alignment horizontal="left" wrapText="1"/>
    </xf>
    <xf numFmtId="0" fontId="12" fillId="0" borderId="0" xfId="0" applyFont="1" applyAlignment="1">
      <alignment wrapText="1"/>
    </xf>
    <xf numFmtId="0" fontId="20" fillId="0" borderId="0" xfId="0" applyFont="1" applyAlignment="1">
      <alignment wrapText="1"/>
    </xf>
  </cellXfs>
  <cellStyles count="19">
    <cellStyle name="Default" xfId="17"/>
    <cellStyle name="Default 1" xfId="12"/>
    <cellStyle name="Dziesiętny 2" xfId="4"/>
    <cellStyle name="Excel Built-in Currency" xfId="2"/>
    <cellStyle name="Excel Built-in Normal" xfId="18"/>
    <cellStyle name="Excel Built-in Normal 1" xfId="14"/>
    <cellStyle name="Excel Built-in Normal 2" xfId="7"/>
    <cellStyle name="Normal 2" xfId="11"/>
    <cellStyle name="Normal 3" xfId="10"/>
    <cellStyle name="Normal 4" xfId="13"/>
    <cellStyle name="Normalny" xfId="0" builtinId="0"/>
    <cellStyle name="Normalny 2" xfId="15"/>
    <cellStyle name="Normalny 3" xfId="3"/>
    <cellStyle name="Normalny 6" xfId="16"/>
    <cellStyle name="Normalny 8" xfId="1"/>
    <cellStyle name="Standardowy 2" xfId="8"/>
    <cellStyle name="Walutowe 2" xfId="9"/>
    <cellStyle name="Walutowy 2" xfId="6"/>
    <cellStyle name="Walutowy 3"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Z60"/>
  <sheetViews>
    <sheetView tabSelected="1" zoomScale="90" zoomScaleNormal="90" zoomScalePageLayoutView="70" workbookViewId="0">
      <selection activeCell="O2" sqref="O2"/>
    </sheetView>
  </sheetViews>
  <sheetFormatPr defaultRowHeight="14.25"/>
  <cols>
    <col min="1" max="1" width="9.42578125" style="40" bestFit="1" customWidth="1"/>
    <col min="2" max="2" width="60.7109375" style="5" customWidth="1"/>
    <col min="3" max="4" width="12.7109375" style="5" customWidth="1"/>
    <col min="5" max="5" width="21.7109375" style="5" customWidth="1"/>
    <col min="6" max="8" width="16" style="5" customWidth="1"/>
    <col min="9" max="9" width="16" style="8" customWidth="1"/>
    <col min="10" max="10" width="16" style="11" customWidth="1"/>
    <col min="11" max="12" width="18.28515625" style="8" customWidth="1"/>
    <col min="13" max="14" width="18.28515625" style="5" customWidth="1"/>
    <col min="15" max="16384" width="9.140625" style="5"/>
  </cols>
  <sheetData>
    <row r="1" spans="1:208" ht="26.25" customHeight="1">
      <c r="A1" s="1" t="s">
        <v>4</v>
      </c>
      <c r="B1" s="2"/>
      <c r="C1" s="2"/>
      <c r="D1" s="2"/>
      <c r="E1" s="2"/>
      <c r="F1" s="2"/>
      <c r="G1" s="2"/>
      <c r="H1" s="2"/>
      <c r="I1" s="99"/>
      <c r="J1" s="100"/>
      <c r="K1" s="99"/>
      <c r="L1" s="99"/>
    </row>
    <row r="2" spans="1:208" ht="154.5" customHeight="1">
      <c r="A2" s="105" t="s">
        <v>61</v>
      </c>
      <c r="B2" s="105"/>
      <c r="C2" s="105"/>
      <c r="D2" s="105"/>
      <c r="E2" s="105"/>
      <c r="F2" s="105"/>
      <c r="G2" s="105"/>
      <c r="H2" s="105"/>
      <c r="I2" s="105"/>
      <c r="J2" s="105"/>
      <c r="K2" s="105"/>
      <c r="L2" s="105"/>
    </row>
    <row r="3" spans="1:208">
      <c r="A3" s="106" t="s">
        <v>5</v>
      </c>
      <c r="B3" s="106"/>
      <c r="C3" s="106"/>
      <c r="D3" s="106"/>
      <c r="E3" s="106"/>
      <c r="F3" s="106"/>
      <c r="G3" s="106"/>
      <c r="H3" s="106"/>
      <c r="I3" s="106"/>
      <c r="J3" s="106"/>
      <c r="K3" s="106"/>
      <c r="L3" s="106"/>
    </row>
    <row r="4" spans="1:208" ht="27.75" customHeight="1">
      <c r="A4" s="107" t="s">
        <v>7</v>
      </c>
      <c r="B4" s="108"/>
      <c r="C4" s="108"/>
      <c r="D4" s="108"/>
      <c r="E4" s="108"/>
      <c r="F4" s="108"/>
      <c r="G4" s="108"/>
      <c r="H4" s="108"/>
      <c r="I4" s="108"/>
      <c r="J4" s="108"/>
      <c r="K4" s="108"/>
      <c r="L4" s="108"/>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row>
    <row r="5" spans="1:208" ht="15" thickBot="1"/>
    <row r="6" spans="1:208" ht="15" customHeight="1" thickBot="1">
      <c r="A6" s="47" t="s">
        <v>6</v>
      </c>
      <c r="B6" s="48"/>
      <c r="C6" s="45"/>
      <c r="D6" s="7"/>
      <c r="E6" s="7"/>
      <c r="F6" s="7"/>
      <c r="G6" s="7"/>
      <c r="H6" s="7"/>
      <c r="I6" s="9"/>
      <c r="J6" s="12"/>
      <c r="K6" s="9"/>
      <c r="L6" s="9"/>
    </row>
    <row r="7" spans="1:208" ht="50.25" customHeight="1" thickBot="1">
      <c r="A7" s="46" t="s">
        <v>0</v>
      </c>
      <c r="B7" s="51" t="s">
        <v>13</v>
      </c>
      <c r="C7" s="52" t="s">
        <v>1</v>
      </c>
      <c r="D7" s="49" t="s">
        <v>50</v>
      </c>
      <c r="E7" s="33" t="s">
        <v>10</v>
      </c>
      <c r="F7" s="49" t="s">
        <v>51</v>
      </c>
      <c r="G7" s="65" t="s">
        <v>62</v>
      </c>
      <c r="H7" s="65" t="s">
        <v>63</v>
      </c>
      <c r="I7" s="34" t="s">
        <v>9</v>
      </c>
      <c r="J7" s="35" t="s">
        <v>2</v>
      </c>
      <c r="K7" s="36" t="s">
        <v>14</v>
      </c>
      <c r="L7" s="37" t="s">
        <v>15</v>
      </c>
      <c r="M7" s="36" t="s">
        <v>52</v>
      </c>
      <c r="N7" s="37" t="s">
        <v>53</v>
      </c>
    </row>
    <row r="8" spans="1:208" ht="66" customHeight="1">
      <c r="A8" s="53">
        <v>1</v>
      </c>
      <c r="B8" s="54" t="s">
        <v>24</v>
      </c>
      <c r="C8" s="89" t="s">
        <v>11</v>
      </c>
      <c r="D8" s="90">
        <v>13000</v>
      </c>
      <c r="E8" s="90">
        <v>26000</v>
      </c>
      <c r="F8" s="90">
        <v>13000</v>
      </c>
      <c r="G8" s="90"/>
      <c r="H8" s="90"/>
      <c r="I8" s="91"/>
      <c r="J8" s="92"/>
      <c r="K8" s="93">
        <f>I8*E8</f>
        <v>0</v>
      </c>
      <c r="L8" s="93">
        <f>ROUND(K8+(K8*J8),2)</f>
        <v>0</v>
      </c>
      <c r="M8" s="55">
        <f>F8*I8</f>
        <v>0</v>
      </c>
      <c r="N8" s="58">
        <f>ROUND(M8+(M8*J8),2)</f>
        <v>0</v>
      </c>
    </row>
    <row r="9" spans="1:208" ht="72.75" customHeight="1">
      <c r="A9" s="41">
        <v>2</v>
      </c>
      <c r="B9" s="50" t="s">
        <v>25</v>
      </c>
      <c r="C9" s="44" t="s">
        <v>11</v>
      </c>
      <c r="D9" s="94">
        <v>100000</v>
      </c>
      <c r="E9" s="94">
        <v>250000</v>
      </c>
      <c r="F9" s="94">
        <v>125000</v>
      </c>
      <c r="G9" s="94"/>
      <c r="H9" s="94"/>
      <c r="I9" s="85"/>
      <c r="J9" s="86"/>
      <c r="K9" s="87">
        <f t="shared" ref="K9:K36" si="0">I9*E9</f>
        <v>0</v>
      </c>
      <c r="L9" s="88">
        <f t="shared" ref="L9:L36" si="1">ROUND(K9+(K9*J9),2)</f>
        <v>0</v>
      </c>
      <c r="M9" s="56">
        <f>F9*I9</f>
        <v>0</v>
      </c>
      <c r="N9" s="59">
        <f>ROUND(M9+(M9*J9),2)</f>
        <v>0</v>
      </c>
    </row>
    <row r="10" spans="1:208" ht="58.5" customHeight="1">
      <c r="A10" s="41">
        <v>3</v>
      </c>
      <c r="B10" s="50" t="s">
        <v>26</v>
      </c>
      <c r="C10" s="44" t="s">
        <v>11</v>
      </c>
      <c r="D10" s="94">
        <v>250000</v>
      </c>
      <c r="E10" s="94">
        <v>484000</v>
      </c>
      <c r="F10" s="94">
        <v>242000</v>
      </c>
      <c r="G10" s="94"/>
      <c r="H10" s="94"/>
      <c r="I10" s="85"/>
      <c r="J10" s="86"/>
      <c r="K10" s="87">
        <f t="shared" si="0"/>
        <v>0</v>
      </c>
      <c r="L10" s="88">
        <f t="shared" si="1"/>
        <v>0</v>
      </c>
      <c r="M10" s="56">
        <f t="shared" ref="M10:M36" si="2">F10*I10</f>
        <v>0</v>
      </c>
      <c r="N10" s="59">
        <f t="shared" ref="N10:N36" si="3">ROUND(M10+(M10*J10),2)</f>
        <v>0</v>
      </c>
    </row>
    <row r="11" spans="1:208" ht="58.5" customHeight="1">
      <c r="A11" s="41">
        <v>4</v>
      </c>
      <c r="B11" s="50" t="s">
        <v>27</v>
      </c>
      <c r="C11" s="44" t="s">
        <v>11</v>
      </c>
      <c r="D11" s="94">
        <v>25000</v>
      </c>
      <c r="E11" s="94">
        <v>50000</v>
      </c>
      <c r="F11" s="94">
        <v>25000</v>
      </c>
      <c r="G11" s="94"/>
      <c r="H11" s="94"/>
      <c r="I11" s="85"/>
      <c r="J11" s="86"/>
      <c r="K11" s="87">
        <f t="shared" si="0"/>
        <v>0</v>
      </c>
      <c r="L11" s="88">
        <f t="shared" si="1"/>
        <v>0</v>
      </c>
      <c r="M11" s="56">
        <f t="shared" si="2"/>
        <v>0</v>
      </c>
      <c r="N11" s="59">
        <f t="shared" si="3"/>
        <v>0</v>
      </c>
    </row>
    <row r="12" spans="1:208" ht="71.25" customHeight="1">
      <c r="A12" s="41">
        <v>5</v>
      </c>
      <c r="B12" s="50" t="s">
        <v>28</v>
      </c>
      <c r="C12" s="44" t="s">
        <v>11</v>
      </c>
      <c r="D12" s="94">
        <v>30000</v>
      </c>
      <c r="E12" s="94">
        <v>64000</v>
      </c>
      <c r="F12" s="94">
        <v>32000</v>
      </c>
      <c r="G12" s="94"/>
      <c r="H12" s="94"/>
      <c r="I12" s="85"/>
      <c r="J12" s="86"/>
      <c r="K12" s="87">
        <f t="shared" si="0"/>
        <v>0</v>
      </c>
      <c r="L12" s="88">
        <f t="shared" si="1"/>
        <v>0</v>
      </c>
      <c r="M12" s="56">
        <f t="shared" si="2"/>
        <v>0</v>
      </c>
      <c r="N12" s="59">
        <f t="shared" si="3"/>
        <v>0</v>
      </c>
    </row>
    <row r="13" spans="1:208" ht="71.25" customHeight="1">
      <c r="A13" s="41">
        <v>6</v>
      </c>
      <c r="B13" s="50" t="s">
        <v>29</v>
      </c>
      <c r="C13" s="44" t="s">
        <v>11</v>
      </c>
      <c r="D13" s="94">
        <v>150000</v>
      </c>
      <c r="E13" s="94">
        <v>340000</v>
      </c>
      <c r="F13" s="94">
        <v>170000</v>
      </c>
      <c r="G13" s="94"/>
      <c r="H13" s="94"/>
      <c r="I13" s="85"/>
      <c r="J13" s="86"/>
      <c r="K13" s="87">
        <f t="shared" si="0"/>
        <v>0</v>
      </c>
      <c r="L13" s="88">
        <f t="shared" si="1"/>
        <v>0</v>
      </c>
      <c r="M13" s="56">
        <f t="shared" si="2"/>
        <v>0</v>
      </c>
      <c r="N13" s="59">
        <f t="shared" si="3"/>
        <v>0</v>
      </c>
    </row>
    <row r="14" spans="1:208" ht="66.75" customHeight="1">
      <c r="A14" s="41">
        <v>7</v>
      </c>
      <c r="B14" s="50" t="s">
        <v>30</v>
      </c>
      <c r="C14" s="44" t="s">
        <v>11</v>
      </c>
      <c r="D14" s="94">
        <v>150000</v>
      </c>
      <c r="E14" s="94">
        <v>314000</v>
      </c>
      <c r="F14" s="94">
        <v>157000</v>
      </c>
      <c r="G14" s="94"/>
      <c r="H14" s="94"/>
      <c r="I14" s="85"/>
      <c r="J14" s="86"/>
      <c r="K14" s="87">
        <f t="shared" si="0"/>
        <v>0</v>
      </c>
      <c r="L14" s="88">
        <f t="shared" si="1"/>
        <v>0</v>
      </c>
      <c r="M14" s="56">
        <f t="shared" si="2"/>
        <v>0</v>
      </c>
      <c r="N14" s="59">
        <f t="shared" si="3"/>
        <v>0</v>
      </c>
    </row>
    <row r="15" spans="1:208" ht="72.75" customHeight="1">
      <c r="A15" s="41">
        <v>8</v>
      </c>
      <c r="B15" s="50" t="s">
        <v>31</v>
      </c>
      <c r="C15" s="44" t="s">
        <v>11</v>
      </c>
      <c r="D15" s="94">
        <v>10000</v>
      </c>
      <c r="E15" s="94">
        <v>40000</v>
      </c>
      <c r="F15" s="94">
        <v>20000</v>
      </c>
      <c r="G15" s="94"/>
      <c r="H15" s="94"/>
      <c r="I15" s="85"/>
      <c r="J15" s="86"/>
      <c r="K15" s="87">
        <f t="shared" si="0"/>
        <v>0</v>
      </c>
      <c r="L15" s="88">
        <f t="shared" si="1"/>
        <v>0</v>
      </c>
      <c r="M15" s="56">
        <f t="shared" si="2"/>
        <v>0</v>
      </c>
      <c r="N15" s="59">
        <f t="shared" si="3"/>
        <v>0</v>
      </c>
    </row>
    <row r="16" spans="1:208" ht="72.75" customHeight="1">
      <c r="A16" s="41">
        <v>9</v>
      </c>
      <c r="B16" s="50" t="s">
        <v>32</v>
      </c>
      <c r="C16" s="44" t="s">
        <v>11</v>
      </c>
      <c r="D16" s="94">
        <v>10000</v>
      </c>
      <c r="E16" s="94">
        <v>30000</v>
      </c>
      <c r="F16" s="94">
        <v>15000</v>
      </c>
      <c r="G16" s="94"/>
      <c r="H16" s="94"/>
      <c r="I16" s="85"/>
      <c r="J16" s="86"/>
      <c r="K16" s="87">
        <f t="shared" si="0"/>
        <v>0</v>
      </c>
      <c r="L16" s="88">
        <f t="shared" si="1"/>
        <v>0</v>
      </c>
      <c r="M16" s="56">
        <f t="shared" si="2"/>
        <v>0</v>
      </c>
      <c r="N16" s="59">
        <f t="shared" si="3"/>
        <v>0</v>
      </c>
    </row>
    <row r="17" spans="1:14" ht="72.75" customHeight="1">
      <c r="A17" s="41">
        <v>10</v>
      </c>
      <c r="B17" s="50" t="s">
        <v>33</v>
      </c>
      <c r="C17" s="44" t="s">
        <v>11</v>
      </c>
      <c r="D17" s="94">
        <v>60000</v>
      </c>
      <c r="E17" s="94">
        <v>131000</v>
      </c>
      <c r="F17" s="94">
        <v>65500</v>
      </c>
      <c r="G17" s="94"/>
      <c r="H17" s="94"/>
      <c r="I17" s="85"/>
      <c r="J17" s="86"/>
      <c r="K17" s="87">
        <f t="shared" si="0"/>
        <v>0</v>
      </c>
      <c r="L17" s="88">
        <f t="shared" si="1"/>
        <v>0</v>
      </c>
      <c r="M17" s="56">
        <f t="shared" si="2"/>
        <v>0</v>
      </c>
      <c r="N17" s="59">
        <f t="shared" si="3"/>
        <v>0</v>
      </c>
    </row>
    <row r="18" spans="1:14" ht="69" customHeight="1">
      <c r="A18" s="41">
        <v>11</v>
      </c>
      <c r="B18" s="50" t="s">
        <v>34</v>
      </c>
      <c r="C18" s="44" t="s">
        <v>11</v>
      </c>
      <c r="D18" s="94">
        <v>70000</v>
      </c>
      <c r="E18" s="94">
        <v>144000</v>
      </c>
      <c r="F18" s="94">
        <v>72000</v>
      </c>
      <c r="G18" s="94"/>
      <c r="H18" s="94"/>
      <c r="I18" s="85"/>
      <c r="J18" s="86"/>
      <c r="K18" s="87">
        <f t="shared" si="0"/>
        <v>0</v>
      </c>
      <c r="L18" s="88">
        <f t="shared" si="1"/>
        <v>0</v>
      </c>
      <c r="M18" s="56">
        <f t="shared" si="2"/>
        <v>0</v>
      </c>
      <c r="N18" s="59">
        <f t="shared" si="3"/>
        <v>0</v>
      </c>
    </row>
    <row r="19" spans="1:14" ht="72.75" customHeight="1">
      <c r="A19" s="41">
        <v>12</v>
      </c>
      <c r="B19" s="50" t="s">
        <v>35</v>
      </c>
      <c r="C19" s="44" t="s">
        <v>11</v>
      </c>
      <c r="D19" s="94">
        <v>7000</v>
      </c>
      <c r="E19" s="94">
        <v>16000</v>
      </c>
      <c r="F19" s="94">
        <v>8000</v>
      </c>
      <c r="G19" s="94"/>
      <c r="H19" s="94"/>
      <c r="I19" s="85"/>
      <c r="J19" s="86"/>
      <c r="K19" s="87">
        <f t="shared" si="0"/>
        <v>0</v>
      </c>
      <c r="L19" s="88">
        <f t="shared" si="1"/>
        <v>0</v>
      </c>
      <c r="M19" s="56">
        <f t="shared" si="2"/>
        <v>0</v>
      </c>
      <c r="N19" s="59">
        <f t="shared" si="3"/>
        <v>0</v>
      </c>
    </row>
    <row r="20" spans="1:14" ht="69.75" customHeight="1">
      <c r="A20" s="41">
        <v>13</v>
      </c>
      <c r="B20" s="50" t="s">
        <v>36</v>
      </c>
      <c r="C20" s="44" t="s">
        <v>11</v>
      </c>
      <c r="D20" s="94">
        <v>2000</v>
      </c>
      <c r="E20" s="94">
        <v>3400</v>
      </c>
      <c r="F20" s="94">
        <v>1600</v>
      </c>
      <c r="G20" s="94"/>
      <c r="H20" s="94"/>
      <c r="I20" s="85"/>
      <c r="J20" s="86"/>
      <c r="K20" s="87">
        <f t="shared" si="0"/>
        <v>0</v>
      </c>
      <c r="L20" s="88">
        <f t="shared" si="1"/>
        <v>0</v>
      </c>
      <c r="M20" s="56">
        <f t="shared" si="2"/>
        <v>0</v>
      </c>
      <c r="N20" s="59">
        <f t="shared" si="3"/>
        <v>0</v>
      </c>
    </row>
    <row r="21" spans="1:14" ht="67.5" customHeight="1">
      <c r="A21" s="41">
        <v>14</v>
      </c>
      <c r="B21" s="50" t="s">
        <v>37</v>
      </c>
      <c r="C21" s="44" t="s">
        <v>11</v>
      </c>
      <c r="D21" s="94">
        <v>50000</v>
      </c>
      <c r="E21" s="94">
        <v>96000</v>
      </c>
      <c r="F21" s="94">
        <v>48000</v>
      </c>
      <c r="G21" s="94"/>
      <c r="H21" s="94"/>
      <c r="I21" s="85"/>
      <c r="J21" s="86"/>
      <c r="K21" s="87">
        <f t="shared" si="0"/>
        <v>0</v>
      </c>
      <c r="L21" s="88">
        <f t="shared" si="1"/>
        <v>0</v>
      </c>
      <c r="M21" s="56">
        <f t="shared" si="2"/>
        <v>0</v>
      </c>
      <c r="N21" s="59">
        <f t="shared" si="3"/>
        <v>0</v>
      </c>
    </row>
    <row r="22" spans="1:14" ht="75" customHeight="1">
      <c r="A22" s="41">
        <v>15</v>
      </c>
      <c r="B22" s="50" t="s">
        <v>38</v>
      </c>
      <c r="C22" s="44" t="s">
        <v>11</v>
      </c>
      <c r="D22" s="94">
        <v>35000</v>
      </c>
      <c r="E22" s="94">
        <v>76000</v>
      </c>
      <c r="F22" s="94">
        <v>24000</v>
      </c>
      <c r="G22" s="94"/>
      <c r="H22" s="94"/>
      <c r="I22" s="85"/>
      <c r="J22" s="86"/>
      <c r="K22" s="87">
        <f t="shared" si="0"/>
        <v>0</v>
      </c>
      <c r="L22" s="88">
        <f t="shared" si="1"/>
        <v>0</v>
      </c>
      <c r="M22" s="56">
        <f t="shared" si="2"/>
        <v>0</v>
      </c>
      <c r="N22" s="59">
        <f t="shared" si="3"/>
        <v>0</v>
      </c>
    </row>
    <row r="23" spans="1:14" ht="73.5" customHeight="1">
      <c r="A23" s="41">
        <v>16</v>
      </c>
      <c r="B23" s="50" t="s">
        <v>39</v>
      </c>
      <c r="C23" s="44" t="s">
        <v>11</v>
      </c>
      <c r="D23" s="94">
        <v>5000</v>
      </c>
      <c r="E23" s="94">
        <v>10400</v>
      </c>
      <c r="F23" s="94">
        <v>5100</v>
      </c>
      <c r="G23" s="94"/>
      <c r="H23" s="94"/>
      <c r="I23" s="85"/>
      <c r="J23" s="86"/>
      <c r="K23" s="87">
        <f t="shared" si="0"/>
        <v>0</v>
      </c>
      <c r="L23" s="88">
        <f t="shared" si="1"/>
        <v>0</v>
      </c>
      <c r="M23" s="56">
        <f t="shared" si="2"/>
        <v>0</v>
      </c>
      <c r="N23" s="59">
        <f t="shared" si="3"/>
        <v>0</v>
      </c>
    </row>
    <row r="24" spans="1:14" ht="76.5" customHeight="1">
      <c r="A24" s="41">
        <v>17</v>
      </c>
      <c r="B24" s="50" t="s">
        <v>40</v>
      </c>
      <c r="C24" s="44" t="s">
        <v>11</v>
      </c>
      <c r="D24" s="94">
        <v>43000</v>
      </c>
      <c r="E24" s="94">
        <v>86000</v>
      </c>
      <c r="F24" s="94">
        <v>43000</v>
      </c>
      <c r="G24" s="94"/>
      <c r="H24" s="94"/>
      <c r="I24" s="85"/>
      <c r="J24" s="86"/>
      <c r="K24" s="87">
        <f t="shared" si="0"/>
        <v>0</v>
      </c>
      <c r="L24" s="88">
        <f t="shared" si="1"/>
        <v>0</v>
      </c>
      <c r="M24" s="56">
        <f t="shared" si="2"/>
        <v>0</v>
      </c>
      <c r="N24" s="59">
        <f t="shared" si="3"/>
        <v>0</v>
      </c>
    </row>
    <row r="25" spans="1:14" ht="73.5" customHeight="1">
      <c r="A25" s="41">
        <v>18</v>
      </c>
      <c r="B25" s="50" t="s">
        <v>41</v>
      </c>
      <c r="C25" s="44" t="s">
        <v>11</v>
      </c>
      <c r="D25" s="94">
        <v>5000</v>
      </c>
      <c r="E25" s="94">
        <v>10000</v>
      </c>
      <c r="F25" s="94">
        <v>5000</v>
      </c>
      <c r="G25" s="94"/>
      <c r="H25" s="94"/>
      <c r="I25" s="85"/>
      <c r="J25" s="86"/>
      <c r="K25" s="87">
        <f t="shared" si="0"/>
        <v>0</v>
      </c>
      <c r="L25" s="88">
        <f t="shared" si="1"/>
        <v>0</v>
      </c>
      <c r="M25" s="56">
        <f t="shared" si="2"/>
        <v>0</v>
      </c>
      <c r="N25" s="59">
        <f t="shared" si="3"/>
        <v>0</v>
      </c>
    </row>
    <row r="26" spans="1:14" ht="71.25" customHeight="1">
      <c r="A26" s="41">
        <v>19</v>
      </c>
      <c r="B26" s="50" t="s">
        <v>42</v>
      </c>
      <c r="C26" s="44" t="s">
        <v>11</v>
      </c>
      <c r="D26" s="94">
        <v>100</v>
      </c>
      <c r="E26" s="94">
        <v>200</v>
      </c>
      <c r="F26" s="94">
        <v>300</v>
      </c>
      <c r="G26" s="94"/>
      <c r="H26" s="94"/>
      <c r="I26" s="85"/>
      <c r="J26" s="86"/>
      <c r="K26" s="87">
        <f t="shared" si="0"/>
        <v>0</v>
      </c>
      <c r="L26" s="88">
        <f t="shared" si="1"/>
        <v>0</v>
      </c>
      <c r="M26" s="56">
        <f t="shared" si="2"/>
        <v>0</v>
      </c>
      <c r="N26" s="59">
        <f t="shared" si="3"/>
        <v>0</v>
      </c>
    </row>
    <row r="27" spans="1:14" ht="74.25" customHeight="1">
      <c r="A27" s="41">
        <v>20</v>
      </c>
      <c r="B27" s="50" t="s">
        <v>43</v>
      </c>
      <c r="C27" s="44" t="s">
        <v>11</v>
      </c>
      <c r="D27" s="94">
        <v>800</v>
      </c>
      <c r="E27" s="94">
        <v>1600</v>
      </c>
      <c r="F27" s="94">
        <v>800</v>
      </c>
      <c r="G27" s="94"/>
      <c r="H27" s="94"/>
      <c r="I27" s="85"/>
      <c r="J27" s="86"/>
      <c r="K27" s="87">
        <f t="shared" si="0"/>
        <v>0</v>
      </c>
      <c r="L27" s="88">
        <f t="shared" si="1"/>
        <v>0</v>
      </c>
      <c r="M27" s="56">
        <f t="shared" si="2"/>
        <v>0</v>
      </c>
      <c r="N27" s="59">
        <f t="shared" si="3"/>
        <v>0</v>
      </c>
    </row>
    <row r="28" spans="1:14" ht="71.25" customHeight="1">
      <c r="A28" s="41">
        <v>21</v>
      </c>
      <c r="B28" s="50" t="s">
        <v>44</v>
      </c>
      <c r="C28" s="44" t="s">
        <v>11</v>
      </c>
      <c r="D28" s="94">
        <v>6000</v>
      </c>
      <c r="E28" s="94">
        <v>12000</v>
      </c>
      <c r="F28" s="94">
        <v>6000</v>
      </c>
      <c r="G28" s="94"/>
      <c r="H28" s="94"/>
      <c r="I28" s="85"/>
      <c r="J28" s="86"/>
      <c r="K28" s="87">
        <f t="shared" si="0"/>
        <v>0</v>
      </c>
      <c r="L28" s="88">
        <f t="shared" si="1"/>
        <v>0</v>
      </c>
      <c r="M28" s="56">
        <f t="shared" si="2"/>
        <v>0</v>
      </c>
      <c r="N28" s="59">
        <f t="shared" si="3"/>
        <v>0</v>
      </c>
    </row>
    <row r="29" spans="1:14" ht="72.75" customHeight="1">
      <c r="A29" s="41">
        <v>22</v>
      </c>
      <c r="B29" s="50" t="s">
        <v>45</v>
      </c>
      <c r="C29" s="44" t="s">
        <v>11</v>
      </c>
      <c r="D29" s="94">
        <v>11000</v>
      </c>
      <c r="E29" s="94">
        <v>22000</v>
      </c>
      <c r="F29" s="94">
        <v>8000</v>
      </c>
      <c r="G29" s="94"/>
      <c r="H29" s="94"/>
      <c r="I29" s="85"/>
      <c r="J29" s="86"/>
      <c r="K29" s="87">
        <f t="shared" si="0"/>
        <v>0</v>
      </c>
      <c r="L29" s="88">
        <f t="shared" si="1"/>
        <v>0</v>
      </c>
      <c r="M29" s="56">
        <f t="shared" si="2"/>
        <v>0</v>
      </c>
      <c r="N29" s="59">
        <f t="shared" si="3"/>
        <v>0</v>
      </c>
    </row>
    <row r="30" spans="1:14" ht="72" customHeight="1">
      <c r="A30" s="41">
        <v>23</v>
      </c>
      <c r="B30" s="50" t="s">
        <v>46</v>
      </c>
      <c r="C30" s="44" t="s">
        <v>11</v>
      </c>
      <c r="D30" s="94">
        <v>2000</v>
      </c>
      <c r="E30" s="94">
        <v>4000</v>
      </c>
      <c r="F30" s="94">
        <v>2000</v>
      </c>
      <c r="G30" s="94"/>
      <c r="H30" s="94"/>
      <c r="I30" s="85"/>
      <c r="J30" s="86"/>
      <c r="K30" s="87">
        <f t="shared" si="0"/>
        <v>0</v>
      </c>
      <c r="L30" s="88">
        <f t="shared" si="1"/>
        <v>0</v>
      </c>
      <c r="M30" s="56">
        <f t="shared" si="2"/>
        <v>0</v>
      </c>
      <c r="N30" s="59">
        <f t="shared" si="3"/>
        <v>0</v>
      </c>
    </row>
    <row r="31" spans="1:14" ht="71.25" customHeight="1">
      <c r="A31" s="41">
        <v>24</v>
      </c>
      <c r="B31" s="50" t="s">
        <v>47</v>
      </c>
      <c r="C31" s="44" t="s">
        <v>11</v>
      </c>
      <c r="D31" s="94">
        <v>500</v>
      </c>
      <c r="E31" s="94">
        <v>1000</v>
      </c>
      <c r="F31" s="94">
        <v>500</v>
      </c>
      <c r="G31" s="94"/>
      <c r="H31" s="94"/>
      <c r="I31" s="85"/>
      <c r="J31" s="86"/>
      <c r="K31" s="87">
        <f t="shared" si="0"/>
        <v>0</v>
      </c>
      <c r="L31" s="88">
        <f t="shared" si="1"/>
        <v>0</v>
      </c>
      <c r="M31" s="56">
        <f t="shared" si="2"/>
        <v>0</v>
      </c>
      <c r="N31" s="59">
        <f t="shared" si="3"/>
        <v>0</v>
      </c>
    </row>
    <row r="32" spans="1:14" ht="74.25" customHeight="1">
      <c r="A32" s="41">
        <v>25</v>
      </c>
      <c r="B32" s="50" t="s">
        <v>48</v>
      </c>
      <c r="C32" s="44" t="s">
        <v>11</v>
      </c>
      <c r="D32" s="94">
        <v>20000</v>
      </c>
      <c r="E32" s="94">
        <v>40000</v>
      </c>
      <c r="F32" s="94">
        <v>20000</v>
      </c>
      <c r="G32" s="94"/>
      <c r="H32" s="94"/>
      <c r="I32" s="85"/>
      <c r="J32" s="86"/>
      <c r="K32" s="87">
        <f t="shared" si="0"/>
        <v>0</v>
      </c>
      <c r="L32" s="88">
        <f t="shared" si="1"/>
        <v>0</v>
      </c>
      <c r="M32" s="56">
        <f t="shared" si="2"/>
        <v>0</v>
      </c>
      <c r="N32" s="59">
        <f t="shared" si="3"/>
        <v>0</v>
      </c>
    </row>
    <row r="33" spans="1:14" ht="68.25" customHeight="1">
      <c r="A33" s="41">
        <v>26</v>
      </c>
      <c r="B33" s="50" t="s">
        <v>49</v>
      </c>
      <c r="C33" s="44" t="s">
        <v>11</v>
      </c>
      <c r="D33" s="94">
        <v>15000</v>
      </c>
      <c r="E33" s="94">
        <v>50000</v>
      </c>
      <c r="F33" s="94">
        <v>25000</v>
      </c>
      <c r="G33" s="94"/>
      <c r="H33" s="94"/>
      <c r="I33" s="85"/>
      <c r="J33" s="86"/>
      <c r="K33" s="87">
        <f t="shared" si="0"/>
        <v>0</v>
      </c>
      <c r="L33" s="88">
        <f t="shared" si="1"/>
        <v>0</v>
      </c>
      <c r="M33" s="56">
        <f t="shared" si="2"/>
        <v>0</v>
      </c>
      <c r="N33" s="59">
        <f t="shared" si="3"/>
        <v>0</v>
      </c>
    </row>
    <row r="34" spans="1:14" ht="28.5" customHeight="1">
      <c r="A34" s="41">
        <v>27</v>
      </c>
      <c r="B34" s="50" t="s">
        <v>21</v>
      </c>
      <c r="C34" s="44" t="s">
        <v>11</v>
      </c>
      <c r="D34" s="94">
        <v>3000</v>
      </c>
      <c r="E34" s="94">
        <v>6000</v>
      </c>
      <c r="F34" s="94">
        <v>3000</v>
      </c>
      <c r="G34" s="94"/>
      <c r="H34" s="94"/>
      <c r="I34" s="85"/>
      <c r="J34" s="86"/>
      <c r="K34" s="87">
        <f t="shared" si="0"/>
        <v>0</v>
      </c>
      <c r="L34" s="88">
        <f t="shared" si="1"/>
        <v>0</v>
      </c>
      <c r="M34" s="56">
        <f t="shared" si="2"/>
        <v>0</v>
      </c>
      <c r="N34" s="59">
        <f t="shared" si="3"/>
        <v>0</v>
      </c>
    </row>
    <row r="35" spans="1:14" ht="27" customHeight="1">
      <c r="A35" s="41">
        <v>28</v>
      </c>
      <c r="B35" s="50" t="s">
        <v>22</v>
      </c>
      <c r="C35" s="44" t="s">
        <v>11</v>
      </c>
      <c r="D35" s="94">
        <v>1000</v>
      </c>
      <c r="E35" s="94">
        <v>2000</v>
      </c>
      <c r="F35" s="94">
        <v>1000</v>
      </c>
      <c r="G35" s="94"/>
      <c r="H35" s="94"/>
      <c r="I35" s="85"/>
      <c r="J35" s="86"/>
      <c r="K35" s="87">
        <f t="shared" si="0"/>
        <v>0</v>
      </c>
      <c r="L35" s="88">
        <f t="shared" si="1"/>
        <v>0</v>
      </c>
      <c r="M35" s="56">
        <f t="shared" si="2"/>
        <v>0</v>
      </c>
      <c r="N35" s="59">
        <f t="shared" si="3"/>
        <v>0</v>
      </c>
    </row>
    <row r="36" spans="1:14" ht="48.75" customHeight="1">
      <c r="A36" s="41">
        <v>29</v>
      </c>
      <c r="B36" s="50" t="s">
        <v>23</v>
      </c>
      <c r="C36" s="44" t="s">
        <v>11</v>
      </c>
      <c r="D36" s="94">
        <v>500</v>
      </c>
      <c r="E36" s="94">
        <v>2000</v>
      </c>
      <c r="F36" s="94">
        <v>2000</v>
      </c>
      <c r="G36" s="94"/>
      <c r="H36" s="94"/>
      <c r="I36" s="85"/>
      <c r="J36" s="86"/>
      <c r="K36" s="87">
        <f t="shared" si="0"/>
        <v>0</v>
      </c>
      <c r="L36" s="88">
        <f t="shared" si="1"/>
        <v>0</v>
      </c>
      <c r="M36" s="56">
        <f t="shared" si="2"/>
        <v>0</v>
      </c>
      <c r="N36" s="59">
        <f t="shared" si="3"/>
        <v>0</v>
      </c>
    </row>
    <row r="37" spans="1:14" ht="19.5" customHeight="1">
      <c r="A37" s="42"/>
      <c r="B37" s="3"/>
      <c r="C37" s="95"/>
      <c r="D37" s="96"/>
      <c r="E37" s="96"/>
      <c r="F37" s="96"/>
      <c r="G37" s="96"/>
      <c r="H37" s="96"/>
      <c r="I37" s="97"/>
      <c r="J37" s="76" t="s">
        <v>3</v>
      </c>
      <c r="K37" s="74">
        <f>SUM(K8:K36)</f>
        <v>0</v>
      </c>
      <c r="L37" s="74">
        <f>SUM(L8:L36)</f>
        <v>0</v>
      </c>
      <c r="M37" s="57">
        <f>SUM(M8:M36)</f>
        <v>0</v>
      </c>
      <c r="N37" s="57">
        <f>SUM(N8:N36)</f>
        <v>0</v>
      </c>
    </row>
    <row r="38" spans="1:14" ht="21.75" customHeight="1" thickBot="1">
      <c r="A38" s="43"/>
      <c r="B38" s="26"/>
      <c r="C38" s="26"/>
      <c r="D38" s="26"/>
      <c r="E38" s="26"/>
      <c r="F38" s="26"/>
      <c r="G38" s="26"/>
      <c r="H38" s="26"/>
      <c r="I38" s="23"/>
      <c r="J38" s="22"/>
      <c r="K38" s="23"/>
      <c r="L38" s="23"/>
    </row>
    <row r="39" spans="1:14" ht="16.5" customHeight="1" thickBot="1">
      <c r="A39" s="103" t="s">
        <v>8</v>
      </c>
      <c r="B39" s="104"/>
      <c r="C39" s="60"/>
      <c r="D39" s="13"/>
      <c r="E39" s="13"/>
      <c r="F39" s="13"/>
      <c r="G39" s="13"/>
      <c r="H39" s="13"/>
      <c r="I39" s="14"/>
      <c r="J39" s="15"/>
      <c r="K39" s="14"/>
      <c r="L39" s="14"/>
    </row>
    <row r="40" spans="1:14" ht="47.25" customHeight="1" thickBot="1">
      <c r="A40" s="62" t="s">
        <v>0</v>
      </c>
      <c r="B40" s="63" t="s">
        <v>13</v>
      </c>
      <c r="C40" s="64" t="s">
        <v>1</v>
      </c>
      <c r="D40" s="65" t="s">
        <v>50</v>
      </c>
      <c r="E40" s="66" t="s">
        <v>10</v>
      </c>
      <c r="F40" s="65" t="s">
        <v>51</v>
      </c>
      <c r="G40" s="65" t="s">
        <v>62</v>
      </c>
      <c r="H40" s="65" t="s">
        <v>63</v>
      </c>
      <c r="I40" s="67" t="s">
        <v>9</v>
      </c>
      <c r="J40" s="68" t="s">
        <v>2</v>
      </c>
      <c r="K40" s="69" t="s">
        <v>14</v>
      </c>
      <c r="L40" s="70" t="s">
        <v>15</v>
      </c>
      <c r="M40" s="69" t="s">
        <v>52</v>
      </c>
      <c r="N40" s="70" t="s">
        <v>53</v>
      </c>
    </row>
    <row r="41" spans="1:14" ht="52.5" customHeight="1">
      <c r="A41" s="61">
        <v>1</v>
      </c>
      <c r="B41" s="72" t="s">
        <v>54</v>
      </c>
      <c r="C41" s="77" t="s">
        <v>59</v>
      </c>
      <c r="D41" s="79">
        <v>1000</v>
      </c>
      <c r="E41" s="79">
        <v>2000</v>
      </c>
      <c r="F41" s="79">
        <v>1000</v>
      </c>
      <c r="G41" s="79"/>
      <c r="H41" s="79"/>
      <c r="I41" s="80"/>
      <c r="J41" s="81"/>
      <c r="K41" s="82">
        <f t="shared" ref="K41:K45" si="4">I41*E41</f>
        <v>0</v>
      </c>
      <c r="L41" s="83">
        <f>ROUND(K41+(K41*J41),2)</f>
        <v>0</v>
      </c>
      <c r="M41" s="56">
        <f>F41*I41</f>
        <v>0</v>
      </c>
      <c r="N41" s="59">
        <f t="shared" ref="N41:N45" si="5">ROUND(M41+(M41*J41),2)</f>
        <v>0</v>
      </c>
    </row>
    <row r="42" spans="1:14" ht="38.25" customHeight="1">
      <c r="A42" s="41">
        <v>2</v>
      </c>
      <c r="B42" s="71" t="s">
        <v>55</v>
      </c>
      <c r="C42" s="78" t="s">
        <v>59</v>
      </c>
      <c r="D42" s="84">
        <v>4000</v>
      </c>
      <c r="E42" s="84">
        <v>8600</v>
      </c>
      <c r="F42" s="84">
        <v>3400</v>
      </c>
      <c r="G42" s="84"/>
      <c r="H42" s="84"/>
      <c r="I42" s="85"/>
      <c r="J42" s="86"/>
      <c r="K42" s="87">
        <f t="shared" si="4"/>
        <v>0</v>
      </c>
      <c r="L42" s="88">
        <f t="shared" ref="L42:L44" si="6">ROUND(K42+(K42*J42),2)</f>
        <v>0</v>
      </c>
      <c r="M42" s="56">
        <f t="shared" ref="M42:M45" si="7">F42*I42</f>
        <v>0</v>
      </c>
      <c r="N42" s="59">
        <f t="shared" si="5"/>
        <v>0</v>
      </c>
    </row>
    <row r="43" spans="1:14" ht="61.5" customHeight="1">
      <c r="A43" s="41">
        <v>3</v>
      </c>
      <c r="B43" s="71" t="s">
        <v>56</v>
      </c>
      <c r="C43" s="78" t="s">
        <v>11</v>
      </c>
      <c r="D43" s="84">
        <v>30000</v>
      </c>
      <c r="E43" s="84">
        <v>70000</v>
      </c>
      <c r="F43" s="84">
        <v>35000</v>
      </c>
      <c r="G43" s="84"/>
      <c r="H43" s="84"/>
      <c r="I43" s="85"/>
      <c r="J43" s="86"/>
      <c r="K43" s="87">
        <f t="shared" si="4"/>
        <v>0</v>
      </c>
      <c r="L43" s="88">
        <f t="shared" si="6"/>
        <v>0</v>
      </c>
      <c r="M43" s="56">
        <f t="shared" si="7"/>
        <v>0</v>
      </c>
      <c r="N43" s="59">
        <f t="shared" si="5"/>
        <v>0</v>
      </c>
    </row>
    <row r="44" spans="1:14" ht="48.75" customHeight="1">
      <c r="A44" s="41">
        <v>4</v>
      </c>
      <c r="B44" s="50" t="s">
        <v>57</v>
      </c>
      <c r="C44" s="78" t="s">
        <v>11</v>
      </c>
      <c r="D44" s="84">
        <v>100000</v>
      </c>
      <c r="E44" s="84">
        <v>144000</v>
      </c>
      <c r="F44" s="84">
        <v>72000</v>
      </c>
      <c r="G44" s="84"/>
      <c r="H44" s="84"/>
      <c r="I44" s="85"/>
      <c r="J44" s="86"/>
      <c r="K44" s="87">
        <f t="shared" si="4"/>
        <v>0</v>
      </c>
      <c r="L44" s="88">
        <f t="shared" si="6"/>
        <v>0</v>
      </c>
      <c r="M44" s="56">
        <f t="shared" si="7"/>
        <v>0</v>
      </c>
      <c r="N44" s="59">
        <f t="shared" si="5"/>
        <v>0</v>
      </c>
    </row>
    <row r="45" spans="1:14" ht="60.75" customHeight="1">
      <c r="A45" s="41">
        <v>5</v>
      </c>
      <c r="B45" s="50" t="s">
        <v>58</v>
      </c>
      <c r="C45" s="78" t="s">
        <v>11</v>
      </c>
      <c r="D45" s="84">
        <v>15000</v>
      </c>
      <c r="E45" s="84">
        <v>36000</v>
      </c>
      <c r="F45" s="98">
        <v>4000</v>
      </c>
      <c r="G45" s="98"/>
      <c r="H45" s="98"/>
      <c r="I45" s="85"/>
      <c r="J45" s="86"/>
      <c r="K45" s="87">
        <f t="shared" si="4"/>
        <v>0</v>
      </c>
      <c r="L45" s="88">
        <f>ROUND(K45+(K45*J45),2)</f>
        <v>0</v>
      </c>
      <c r="M45" s="56">
        <f t="shared" si="7"/>
        <v>0</v>
      </c>
      <c r="N45" s="59">
        <f t="shared" si="5"/>
        <v>0</v>
      </c>
    </row>
    <row r="46" spans="1:14" ht="21" customHeight="1">
      <c r="A46" s="42"/>
      <c r="B46" s="3"/>
      <c r="C46" s="3"/>
      <c r="D46" s="4"/>
      <c r="E46" s="4"/>
      <c r="F46" s="4"/>
      <c r="G46" s="4"/>
      <c r="H46" s="4"/>
      <c r="I46" s="10"/>
      <c r="J46" s="76" t="s">
        <v>3</v>
      </c>
      <c r="K46" s="75">
        <f>SUM(K41:K45)</f>
        <v>0</v>
      </c>
      <c r="L46" s="75">
        <f>SUM(L41:L45)</f>
        <v>0</v>
      </c>
      <c r="M46" s="73">
        <f>SUM(M41:M45)</f>
        <v>0</v>
      </c>
      <c r="N46" s="73">
        <f>SUM(N41:N45)</f>
        <v>0</v>
      </c>
    </row>
    <row r="47" spans="1:14" ht="54.75" customHeight="1" thickBot="1">
      <c r="A47" s="42"/>
      <c r="B47" s="3"/>
      <c r="C47" s="3"/>
      <c r="D47" s="4"/>
      <c r="E47" s="4"/>
      <c r="F47" s="4"/>
      <c r="G47" s="4"/>
      <c r="H47" s="4"/>
      <c r="I47" s="10"/>
      <c r="J47" s="19"/>
      <c r="K47" s="20"/>
      <c r="L47" s="21"/>
    </row>
    <row r="48" spans="1:14" ht="16.5" customHeight="1" thickBot="1">
      <c r="A48" s="103" t="s">
        <v>12</v>
      </c>
      <c r="B48" s="104"/>
      <c r="C48" s="60"/>
      <c r="D48" s="13"/>
      <c r="E48" s="13"/>
      <c r="F48" s="13"/>
      <c r="G48" s="13"/>
      <c r="H48" s="13"/>
      <c r="I48" s="14"/>
      <c r="J48" s="15"/>
      <c r="K48" s="14"/>
      <c r="L48" s="14"/>
    </row>
    <row r="49" spans="1:14" ht="47.25" customHeight="1" thickBot="1">
      <c r="A49" s="62" t="s">
        <v>0</v>
      </c>
      <c r="B49" s="63" t="s">
        <v>13</v>
      </c>
      <c r="C49" s="64" t="s">
        <v>1</v>
      </c>
      <c r="D49" s="65" t="s">
        <v>50</v>
      </c>
      <c r="E49" s="66" t="s">
        <v>10</v>
      </c>
      <c r="F49" s="65" t="s">
        <v>51</v>
      </c>
      <c r="G49" s="65" t="s">
        <v>62</v>
      </c>
      <c r="H49" s="65" t="s">
        <v>63</v>
      </c>
      <c r="I49" s="67" t="s">
        <v>9</v>
      </c>
      <c r="J49" s="68" t="s">
        <v>2</v>
      </c>
      <c r="K49" s="69" t="s">
        <v>14</v>
      </c>
      <c r="L49" s="70" t="s">
        <v>15</v>
      </c>
      <c r="M49" s="69" t="s">
        <v>52</v>
      </c>
      <c r="N49" s="70" t="s">
        <v>53</v>
      </c>
    </row>
    <row r="50" spans="1:14" ht="44.25" customHeight="1">
      <c r="A50" s="61">
        <v>1</v>
      </c>
      <c r="B50" s="50" t="s">
        <v>60</v>
      </c>
      <c r="C50" s="77" t="s">
        <v>11</v>
      </c>
      <c r="D50" s="79">
        <v>5</v>
      </c>
      <c r="E50" s="79">
        <v>10</v>
      </c>
      <c r="F50" s="79">
        <v>5</v>
      </c>
      <c r="G50" s="79"/>
      <c r="H50" s="79"/>
      <c r="I50" s="80"/>
      <c r="J50" s="81"/>
      <c r="K50" s="82">
        <f t="shared" ref="K50" si="8">I50*E50</f>
        <v>0</v>
      </c>
      <c r="L50" s="83">
        <f>ROUND(K50+(K50*J50),2)</f>
        <v>0</v>
      </c>
      <c r="M50" s="56">
        <f t="shared" ref="M50" si="9">F50*I50</f>
        <v>0</v>
      </c>
      <c r="N50" s="59">
        <f t="shared" ref="N50" si="10">ROUND(M50+(M50*J50),2)</f>
        <v>0</v>
      </c>
    </row>
    <row r="51" spans="1:14" ht="21" customHeight="1">
      <c r="A51" s="42"/>
      <c r="B51" s="3"/>
      <c r="C51" s="3"/>
      <c r="D51" s="4"/>
      <c r="E51" s="4"/>
      <c r="F51" s="4"/>
      <c r="G51" s="4"/>
      <c r="H51" s="4"/>
      <c r="I51" s="10"/>
      <c r="J51" s="76" t="s">
        <v>3</v>
      </c>
      <c r="K51" s="75">
        <f>SUM(K50:K50)</f>
        <v>0</v>
      </c>
      <c r="L51" s="75">
        <f>SUM(L50:L50)</f>
        <v>0</v>
      </c>
      <c r="M51" s="73">
        <f>SUM(M50:M50)</f>
        <v>0</v>
      </c>
      <c r="N51" s="73">
        <f>SUM(N50:N50)</f>
        <v>0</v>
      </c>
    </row>
    <row r="52" spans="1:14" ht="15" customHeight="1">
      <c r="A52" s="42"/>
      <c r="B52" s="3"/>
      <c r="C52" s="3"/>
      <c r="D52" s="4"/>
      <c r="E52" s="4"/>
      <c r="F52" s="4"/>
      <c r="G52" s="4"/>
      <c r="H52" s="4"/>
      <c r="I52" s="10"/>
      <c r="J52" s="19"/>
      <c r="K52" s="20"/>
      <c r="L52" s="21"/>
    </row>
    <row r="53" spans="1:14">
      <c r="J53" s="16"/>
      <c r="K53" s="17"/>
      <c r="L53" s="18"/>
    </row>
    <row r="54" spans="1:14" ht="15" thickBot="1">
      <c r="I54" s="5"/>
      <c r="J54" s="38"/>
      <c r="K54" s="5"/>
      <c r="L54" s="5"/>
    </row>
    <row r="55" spans="1:14" ht="33.75">
      <c r="I55" s="28" t="s">
        <v>14</v>
      </c>
      <c r="J55" s="28" t="s">
        <v>15</v>
      </c>
      <c r="K55" s="28" t="s">
        <v>16</v>
      </c>
      <c r="L55" s="28" t="s">
        <v>17</v>
      </c>
      <c r="M55" s="29" t="s">
        <v>18</v>
      </c>
      <c r="N55" s="30" t="s">
        <v>19</v>
      </c>
    </row>
    <row r="56" spans="1:14">
      <c r="G56" s="101"/>
      <c r="H56" s="27" t="s">
        <v>6</v>
      </c>
      <c r="I56" s="24">
        <f>K37</f>
        <v>0</v>
      </c>
      <c r="J56" s="24">
        <f>L37</f>
        <v>0</v>
      </c>
      <c r="K56" s="24">
        <f>M37</f>
        <v>0</v>
      </c>
      <c r="L56" s="24">
        <f>N37</f>
        <v>0</v>
      </c>
      <c r="M56" s="25">
        <f t="shared" ref="M56:N59" si="11">I56+K56</f>
        <v>0</v>
      </c>
      <c r="N56" s="25">
        <f t="shared" si="11"/>
        <v>0</v>
      </c>
    </row>
    <row r="57" spans="1:14">
      <c r="G57" s="101"/>
      <c r="H57" s="27" t="s">
        <v>8</v>
      </c>
      <c r="I57" s="24">
        <f>K46</f>
        <v>0</v>
      </c>
      <c r="J57" s="24">
        <f>L46</f>
        <v>0</v>
      </c>
      <c r="K57" s="24">
        <f>M46</f>
        <v>0</v>
      </c>
      <c r="L57" s="24">
        <f>N46</f>
        <v>0</v>
      </c>
      <c r="M57" s="25">
        <f t="shared" si="11"/>
        <v>0</v>
      </c>
      <c r="N57" s="25">
        <f t="shared" si="11"/>
        <v>0</v>
      </c>
    </row>
    <row r="58" spans="1:14">
      <c r="G58" s="101"/>
      <c r="H58" s="27" t="s">
        <v>12</v>
      </c>
      <c r="I58" s="24">
        <f>K51</f>
        <v>0</v>
      </c>
      <c r="J58" s="24">
        <f>L51</f>
        <v>0</v>
      </c>
      <c r="K58" s="24">
        <f>M51</f>
        <v>0</v>
      </c>
      <c r="L58" s="24">
        <f>N51</f>
        <v>0</v>
      </c>
      <c r="M58" s="25">
        <f t="shared" si="11"/>
        <v>0</v>
      </c>
      <c r="N58" s="25">
        <f t="shared" si="11"/>
        <v>0</v>
      </c>
    </row>
    <row r="59" spans="1:14">
      <c r="G59" s="102"/>
      <c r="H59" s="31" t="s">
        <v>20</v>
      </c>
      <c r="I59" s="32">
        <f>SUM(I56:I58)</f>
        <v>0</v>
      </c>
      <c r="J59" s="32">
        <f>SUM(J56:J58)</f>
        <v>0</v>
      </c>
      <c r="K59" s="32">
        <f>SUM(K56:K58)</f>
        <v>0</v>
      </c>
      <c r="L59" s="32">
        <f>SUM(L56:L58)</f>
        <v>0</v>
      </c>
      <c r="M59" s="39">
        <f t="shared" si="11"/>
        <v>0</v>
      </c>
      <c r="N59" s="39">
        <f t="shared" si="11"/>
        <v>0</v>
      </c>
    </row>
    <row r="60" spans="1:14">
      <c r="B60" s="26"/>
      <c r="E60" s="26"/>
      <c r="F60" s="26"/>
      <c r="G60" s="26"/>
      <c r="H60" s="26"/>
      <c r="I60" s="26"/>
      <c r="J60" s="26"/>
      <c r="K60" s="23"/>
      <c r="L60" s="22"/>
      <c r="M60" s="23"/>
      <c r="N60" s="9"/>
    </row>
  </sheetData>
  <mergeCells count="5">
    <mergeCell ref="A39:B39"/>
    <mergeCell ref="A48:B48"/>
    <mergeCell ref="A2:L2"/>
    <mergeCell ref="A3:L3"/>
    <mergeCell ref="A4:L4"/>
  </mergeCells>
  <pageMargins left="0.7" right="0.7" top="0.75" bottom="0.75" header="0.3" footer="0.3"/>
  <pageSetup paperSize="9" scale="48" fitToHeight="0" orientation="landscape" horizontalDpi="4294967294" verticalDpi="4294967294" r:id="rId1"/>
  <headerFooter>
    <oddHeader>&amp;L&amp;"-,Pogrubiony" 44/PN/ZP/D/2024
sukcesywne dostawy środków czystości oraz drobnego sprzętu do utrzymania czystości &amp;RFormularz asortymentowo-cenowy - Załącznik nr 2 do SWZ i Załącznik nr 2 do Umowy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2024-03-07T09:40:52Z</dcterms:modified>
</cp:coreProperties>
</file>