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0.211\dane_dzialy\ZamPubl\Tomek\2024_Przetargi\ZP_192_2024_Gazy medyczne\Przetarg 2024\NA STRONĘ IT\2. Załącznik nr 2_Wykonawca_pakiety nr 1-4_Wykonawca\"/>
    </mc:Choice>
  </mc:AlternateContent>
  <bookViews>
    <workbookView xWindow="0" yWindow="0" windowWidth="28800" windowHeight="12300" activeTab="1"/>
  </bookViews>
  <sheets>
    <sheet name="pakiet2_dzierżawa_2025" sheetId="15" r:id="rId1"/>
    <sheet name="pakiet2_zużycie_2025" sheetId="17" r:id="rId2"/>
    <sheet name="pakiet2_zużycie_2023" sheetId="16" state="hidden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7" l="1"/>
  <c r="J6" i="17"/>
  <c r="F7" i="17" l="1"/>
  <c r="K7" i="17" s="1"/>
  <c r="F6" i="17"/>
  <c r="K6" i="17" s="1"/>
  <c r="D6" i="17"/>
  <c r="P7" i="17" l="1"/>
  <c r="Q7" i="17" s="1"/>
  <c r="N7" i="17"/>
  <c r="O7" i="17" s="1"/>
  <c r="P6" i="17"/>
  <c r="N6" i="17"/>
  <c r="G6" i="16"/>
  <c r="I6" i="16" s="1"/>
  <c r="G7" i="16"/>
  <c r="I7" i="16" s="1"/>
  <c r="H8" i="15"/>
  <c r="H9" i="15"/>
  <c r="O6" i="17" l="1"/>
  <c r="O8" i="17" s="1"/>
  <c r="N8" i="17"/>
  <c r="Q6" i="17"/>
  <c r="Q8" i="17" s="1"/>
  <c r="P8" i="17"/>
  <c r="I8" i="16"/>
  <c r="G8" i="16"/>
  <c r="H7" i="15" l="1"/>
  <c r="F10" i="15" l="1"/>
  <c r="H10" i="15"/>
</calcChain>
</file>

<file path=xl/sharedStrings.xml><?xml version="1.0" encoding="utf-8"?>
<sst xmlns="http://schemas.openxmlformats.org/spreadsheetml/2006/main" count="103" uniqueCount="71">
  <si>
    <t>TLEN MEDYCZNY</t>
  </si>
  <si>
    <t>VAT %</t>
  </si>
  <si>
    <t>netto</t>
  </si>
  <si>
    <t>brutto</t>
  </si>
  <si>
    <t>RAZEM</t>
  </si>
  <si>
    <t>kG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</si>
  <si>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</si>
  <si>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</si>
  <si>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</si>
  <si>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</si>
  <si>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</si>
  <si>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</si>
  <si>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</si>
  <si>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</si>
  <si>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</si>
  <si>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Przedmiot dzierżawy</t>
  </si>
  <si>
    <t>Rodzaj gazów</t>
  </si>
  <si>
    <t>II.Szacowane zużycie gazów medycznych do końca trwania umowy.</t>
  </si>
  <si>
    <t>J.M.</t>
  </si>
  <si>
    <t>Szacowane zużycie gazów do końca trwania umowy.</t>
  </si>
  <si>
    <t>cena jednostkowa netto</t>
  </si>
  <si>
    <t>wartość netto</t>
  </si>
  <si>
    <t>VAT [%]</t>
  </si>
  <si>
    <t>wartość brutto</t>
  </si>
  <si>
    <t>Numer i nazwa dokumentu dopuszczającego do obrotu i do używania/Klasa wyrobu medycznego / jeżeli dotyczy</t>
  </si>
  <si>
    <t>Razem</t>
  </si>
  <si>
    <t>Uwaga! Niespełnienie parametrów granicznych spowoduje odrzucenie oferty</t>
  </si>
  <si>
    <t>Zweryfikowanie formuł aby dokonać właściwej wyceny należy do Wykonawcy.</t>
  </si>
  <si>
    <t>Określenie właściwej stawki VAT należy do Wykonawcy. Należy podać stawkę VAT obowiązującą na dzień otwarcia ofert.</t>
  </si>
  <si>
    <t>…………………</t>
  </si>
  <si>
    <t xml:space="preserve">data i podpis </t>
  </si>
  <si>
    <t>Załącznik nr 2</t>
  </si>
  <si>
    <t>Przewoźny zbiornik ciekłego tlenu palet tank 670 KG</t>
  </si>
  <si>
    <t>ciekły tlen</t>
  </si>
  <si>
    <t>ciekły tlen w zbiorniku Pallet tank</t>
  </si>
  <si>
    <t>b.</t>
  </si>
  <si>
    <t>Pakiet 2</t>
  </si>
  <si>
    <t>Dołączamy dokumenty folder / broszurę oferowanych wyrobów z  parametrami technicznymi przedmiotu zamówienia, umożliwiającymi weryfikację zgodności  oferowanego produktu z wymaganiami zamawiającego określonymi w SWZ. Wykonawca zaznaczy na poszczególnych dokumentach, którego pakietu w ofercie dotyczą</t>
  </si>
  <si>
    <t>I. Dzierżawa butli i elementów instalacji gazów medycznych będących własnością dostawcy.</t>
  </si>
  <si>
    <t>Ilość miesięcy</t>
  </si>
  <si>
    <t>Ilość sztuk</t>
  </si>
  <si>
    <t>Cena jednostkowa za dzierżawę</t>
  </si>
  <si>
    <t>Wartość za dzierżawę</t>
  </si>
  <si>
    <t>Zbiornik ciekłego tlenu &gt;= 5 000 KG</t>
  </si>
  <si>
    <t>Zbiornik ciekłego tlenu &gt;= 10 000 KG</t>
  </si>
  <si>
    <t>Lp.</t>
  </si>
  <si>
    <t>Nazwa asortymentu</t>
  </si>
  <si>
    <t>j.m.</t>
  </si>
  <si>
    <t>CSK
Min. wykorzystanie (j.m.)</t>
  </si>
  <si>
    <t>CSK
Ilość podstawowa (j.m.)</t>
  </si>
  <si>
    <t>CSK
Prawo opcji (j.m.)</t>
  </si>
  <si>
    <t>Nazwa handlowa, producent, nr kat.</t>
  </si>
  <si>
    <t>Nr Deklaracji Zgodności</t>
  </si>
  <si>
    <t>Wielkość op. oferowanego</t>
  </si>
  <si>
    <t>CSK
Ilość oferowanych op. podstawowa (j.m.)</t>
  </si>
  <si>
    <t>CSK
Ilość oferowanych op. opcja (j.m.)</t>
  </si>
  <si>
    <t xml:space="preserve">Cena oferowanego opakowania netto (zł) </t>
  </si>
  <si>
    <t>VAT (%)</t>
  </si>
  <si>
    <t>CSK
Wartość netto - ilość podstawowa (zł)</t>
  </si>
  <si>
    <t>CSK
Wartość brutto - ilość podstawowa (zł)</t>
  </si>
  <si>
    <t>CSK
Wartość netto - prawo opcji (zł)</t>
  </si>
  <si>
    <t>CSK
Wartość brutto - prawo opcji (zł)</t>
  </si>
  <si>
    <t>Klasa wyrobu medycznego</t>
  </si>
  <si>
    <t>EAN 13 op. handlowego (jeśli dotyczy)</t>
  </si>
  <si>
    <t xml:space="preserve">PAKIET </t>
  </si>
  <si>
    <t>1.</t>
  </si>
  <si>
    <t>TLEN MEDYCZNY ciekły tlen</t>
  </si>
  <si>
    <t>kg</t>
  </si>
  <si>
    <t>2.</t>
  </si>
  <si>
    <t>TLEN MEDYCZNY ciekły tlen w zbiorniku Pallet tank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</si>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</sst>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[$-415]General"/>
    <numFmt numFmtId="165" formatCode="_-* #,##0.00\ _z_ł_-;\-* #,##0.00\ _z_ł_-;_-* &quot;-&quot;??\ _z_ł_-;_-@_-"/>
    <numFmt numFmtId="166" formatCode="_-* #,##0.00\ [$zł-415]_-;\-* #,##0.00\ [$zł-415]_-;_-* &quot;-&quot;??\ [$zł-415]_-;_-@_-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9"/>
      <name val="Cambria"/>
      <family val="2"/>
      <charset val="238"/>
      <scheme val="major"/>
    </font>
    <font>
      <sz val="10"/>
      <name val="Cambria"/>
      <family val="2"/>
      <charset val="238"/>
      <scheme val="major"/>
    </font>
    <font>
      <b/>
      <sz val="10"/>
      <name val="Cambria"/>
      <family val="2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1"/>
      <color indexed="55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9"/>
      <color theme="1"/>
      <name val="Cambria"/>
      <family val="1"/>
      <charset val="238"/>
      <scheme val="major"/>
    </font>
    <font>
      <b/>
      <sz val="10"/>
      <color rgb="FF000000"/>
      <name val="Cambria"/>
      <family val="1"/>
      <charset val="238"/>
      <scheme val="major"/>
    </font>
    <font>
      <b/>
      <sz val="9"/>
      <color rgb="FF000000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color rgb="FFFF000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164" fontId="14" fillId="0" borderId="0" applyBorder="0" applyProtection="0"/>
    <xf numFmtId="0" fontId="15" fillId="0" borderId="0"/>
  </cellStyleXfs>
  <cellXfs count="113">
    <xf numFmtId="0" fontId="0" fillId="0" borderId="0" xfId="0"/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0" fillId="0" borderId="0" xfId="1" applyFont="1" applyBorder="1" applyAlignment="1">
      <alignment vertical="center"/>
    </xf>
    <xf numFmtId="44" fontId="0" fillId="0" borderId="0" xfId="0" applyNumberFormat="1"/>
    <xf numFmtId="0" fontId="0" fillId="0" borderId="6" xfId="0" applyBorder="1" applyAlignment="1">
      <alignment horizontal="left" vertical="center" wrapText="1"/>
    </xf>
    <xf numFmtId="44" fontId="0" fillId="0" borderId="1" xfId="1" applyFont="1" applyBorder="1" applyAlignment="1">
      <alignment horizontal="center" vertical="center"/>
    </xf>
    <xf numFmtId="9" fontId="0" fillId="0" borderId="0" xfId="2" applyFont="1" applyBorder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7" fillId="0" borderId="0" xfId="0" applyFont="1"/>
    <xf numFmtId="0" fontId="6" fillId="0" borderId="0" xfId="4" applyFont="1" applyAlignment="1">
      <alignment vertical="center"/>
    </xf>
    <xf numFmtId="0" fontId="6" fillId="0" borderId="0" xfId="4" applyFont="1" applyAlignment="1">
      <alignment horizontal="center" vertical="center"/>
    </xf>
    <xf numFmtId="0" fontId="2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6" fillId="0" borderId="0" xfId="3" applyFont="1" applyAlignment="1">
      <alignment wrapText="1"/>
    </xf>
    <xf numFmtId="0" fontId="2" fillId="2" borderId="1" xfId="0" applyFont="1" applyFill="1" applyBorder="1"/>
    <xf numFmtId="44" fontId="2" fillId="2" borderId="1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44" fontId="9" fillId="0" borderId="1" xfId="1" applyFont="1" applyFill="1" applyBorder="1" applyAlignment="1">
      <alignment vertical="center"/>
    </xf>
    <xf numFmtId="44" fontId="9" fillId="0" borderId="1" xfId="1" applyFont="1" applyBorder="1" applyAlignment="1">
      <alignment vertical="center"/>
    </xf>
    <xf numFmtId="9" fontId="9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right" vertical="center"/>
    </xf>
    <xf numFmtId="4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1" fillId="0" borderId="0" xfId="3" applyFont="1" applyAlignment="1">
      <alignment horizontal="left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0" fontId="12" fillId="0" borderId="0" xfId="3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4" applyFont="1" applyAlignment="1">
      <alignment vertical="center"/>
    </xf>
    <xf numFmtId="0" fontId="12" fillId="0" borderId="0" xfId="4" applyFont="1" applyAlignment="1">
      <alignment horizontal="center" vertical="center"/>
    </xf>
    <xf numFmtId="0" fontId="9" fillId="0" borderId="0" xfId="0" applyFont="1"/>
    <xf numFmtId="0" fontId="16" fillId="4" borderId="11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164" fontId="18" fillId="5" borderId="12" xfId="5" applyFont="1" applyFill="1" applyBorder="1" applyAlignment="1" applyProtection="1">
      <alignment horizontal="center" vertical="center" wrapText="1"/>
    </xf>
    <xf numFmtId="164" fontId="18" fillId="4" borderId="12" xfId="5" applyFont="1" applyFill="1" applyBorder="1" applyAlignment="1" applyProtection="1">
      <alignment horizontal="center" vertical="center" wrapText="1"/>
    </xf>
    <xf numFmtId="3" fontId="19" fillId="0" borderId="12" xfId="6" applyNumberFormat="1" applyFont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5" fontId="19" fillId="5" borderId="13" xfId="6" applyNumberFormat="1" applyFont="1" applyFill="1" applyBorder="1" applyAlignment="1">
      <alignment horizontal="center" vertical="center" wrapText="1"/>
    </xf>
    <xf numFmtId="165" fontId="19" fillId="0" borderId="13" xfId="6" applyNumberFormat="1" applyFont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3" fontId="20" fillId="5" borderId="7" xfId="0" applyNumberFormat="1" applyFont="1" applyFill="1" applyBorder="1" applyAlignment="1">
      <alignment horizontal="center" vertical="center"/>
    </xf>
    <xf numFmtId="3" fontId="20" fillId="4" borderId="7" xfId="0" applyNumberFormat="1" applyFont="1" applyFill="1" applyBorder="1" applyAlignment="1">
      <alignment horizontal="center" vertical="center"/>
    </xf>
    <xf numFmtId="9" fontId="20" fillId="4" borderId="7" xfId="2" applyFont="1" applyFill="1" applyBorder="1" applyAlignment="1">
      <alignment horizontal="center" vertical="center"/>
    </xf>
    <xf numFmtId="166" fontId="20" fillId="5" borderId="7" xfId="0" applyNumberFormat="1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166" fontId="19" fillId="0" borderId="13" xfId="0" applyNumberFormat="1" applyFont="1" applyBorder="1" applyAlignment="1">
      <alignment horizontal="center" vertical="center"/>
    </xf>
    <xf numFmtId="166" fontId="19" fillId="0" borderId="18" xfId="0" applyNumberFormat="1" applyFont="1" applyBorder="1" applyAlignment="1">
      <alignment horizontal="center" vertical="center"/>
    </xf>
    <xf numFmtId="166" fontId="19" fillId="0" borderId="19" xfId="0" applyNumberFormat="1" applyFont="1" applyBorder="1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11" fillId="0" borderId="0" xfId="3" applyFont="1"/>
    <xf numFmtId="0" fontId="12" fillId="0" borderId="0" xfId="3" applyFont="1" applyAlignment="1">
      <alignment wrapText="1"/>
    </xf>
    <xf numFmtId="0" fontId="12" fillId="0" borderId="0" xfId="0" applyFont="1"/>
    <xf numFmtId="0" fontId="13" fillId="0" borderId="0" xfId="0" applyFont="1"/>
    <xf numFmtId="166" fontId="21" fillId="6" borderId="7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44" fontId="9" fillId="6" borderId="1" xfId="1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0" xfId="3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6" fillId="4" borderId="14" xfId="0" applyFont="1" applyFill="1" applyBorder="1" applyAlignment="1">
      <alignment horizontal="left" vertical="center"/>
    </xf>
    <xf numFmtId="0" fontId="16" fillId="4" borderId="15" xfId="0" applyFont="1" applyFill="1" applyBorder="1" applyAlignment="1">
      <alignment horizontal="left" vertical="center"/>
    </xf>
    <xf numFmtId="0" fontId="16" fillId="4" borderId="16" xfId="0" applyFont="1" applyFill="1" applyBorder="1" applyAlignment="1">
      <alignment horizontal="left" vertical="center"/>
    </xf>
    <xf numFmtId="0" fontId="12" fillId="0" borderId="0" xfId="3" applyFont="1" applyAlignment="1">
      <alignment wrapText="1"/>
    </xf>
    <xf numFmtId="0" fontId="12" fillId="0" borderId="0" xfId="0" applyFont="1"/>
    <xf numFmtId="0" fontId="2" fillId="0" borderId="10" xfId="0" applyFont="1" applyBorder="1" applyAlignment="1">
      <alignment horizontal="left" vertical="top"/>
    </xf>
    <xf numFmtId="0" fontId="6" fillId="0" borderId="0" xfId="3" applyFont="1" applyAlignment="1">
      <alignment wrapText="1"/>
    </xf>
    <xf numFmtId="0" fontId="6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7">
    <cellStyle name="Normalny" xfId="0" builtinId="0"/>
    <cellStyle name="Normalny 8" xfId="5"/>
    <cellStyle name="Normalny_Arkusz1" xfId="6"/>
    <cellStyle name="Normalny_Arkusz9" xfId="3"/>
    <cellStyle name="Normalny_kardiowert_w2-zal2" xfId="4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7" zoomScaleNormal="100" workbookViewId="0">
      <selection activeCell="A18" sqref="A18:XFD19"/>
    </sheetView>
  </sheetViews>
  <sheetFormatPr defaultColWidth="9" defaultRowHeight="14.25"/>
  <cols>
    <col min="1" max="1" width="13.625" style="28" customWidth="1"/>
    <col min="2" max="2" width="44.75" style="28" customWidth="1"/>
    <col min="3" max="3" width="9.5" style="28" customWidth="1"/>
    <col min="4" max="4" width="6.125" style="28" customWidth="1"/>
    <col min="5" max="5" width="13.625" style="28" customWidth="1"/>
    <col min="6" max="6" width="13.25" style="28" bestFit="1" customWidth="1"/>
    <col min="7" max="7" width="7.5" style="28" customWidth="1"/>
    <col min="8" max="8" width="13.25" style="28" bestFit="1" customWidth="1"/>
    <col min="9" max="11" width="13.125" style="28" bestFit="1" customWidth="1"/>
    <col min="12" max="12" width="11" style="28" bestFit="1" customWidth="1"/>
    <col min="13" max="16384" width="9" style="28"/>
  </cols>
  <sheetData>
    <row r="1" spans="1:10">
      <c r="A1" s="31" t="s">
        <v>31</v>
      </c>
      <c r="B1" s="32"/>
      <c r="C1" s="32"/>
      <c r="D1" s="32"/>
      <c r="E1" s="32"/>
      <c r="F1" s="32"/>
      <c r="G1" s="32"/>
      <c r="H1" s="32"/>
      <c r="I1" s="32"/>
    </row>
    <row r="2" spans="1:10" ht="22.5" customHeight="1">
      <c r="A2" s="93" t="s">
        <v>36</v>
      </c>
      <c r="B2" s="93"/>
      <c r="C2" s="32"/>
      <c r="D2" s="32"/>
      <c r="E2" s="32"/>
      <c r="F2" s="32"/>
      <c r="G2" s="32"/>
      <c r="H2" s="32"/>
      <c r="I2" s="32"/>
    </row>
    <row r="3" spans="1:10" ht="29.25" customHeight="1">
      <c r="A3" s="96" t="s">
        <v>38</v>
      </c>
      <c r="B3" s="97"/>
      <c r="C3" s="97"/>
      <c r="D3" s="97"/>
      <c r="E3" s="97"/>
      <c r="F3" s="97"/>
      <c r="G3" s="97"/>
      <c r="H3" s="98"/>
      <c r="I3" s="32"/>
    </row>
    <row r="4" spans="1:10" ht="28.5" customHeight="1">
      <c r="A4" s="99" t="s">
        <v>15</v>
      </c>
      <c r="B4" s="99"/>
      <c r="C4" s="99" t="s">
        <v>39</v>
      </c>
      <c r="D4" s="99" t="s">
        <v>40</v>
      </c>
      <c r="E4" s="94" t="s">
        <v>41</v>
      </c>
      <c r="F4" s="95" t="s">
        <v>42</v>
      </c>
      <c r="G4" s="95"/>
      <c r="H4" s="95"/>
      <c r="I4" s="32"/>
    </row>
    <row r="5" spans="1:10" ht="28.5" customHeight="1">
      <c r="A5" s="99"/>
      <c r="B5" s="99"/>
      <c r="C5" s="99"/>
      <c r="D5" s="99"/>
      <c r="E5" s="95"/>
      <c r="F5" s="33" t="s">
        <v>2</v>
      </c>
      <c r="G5" s="33" t="s">
        <v>1</v>
      </c>
      <c r="H5" s="33" t="s">
        <v>3</v>
      </c>
      <c r="I5" s="32"/>
    </row>
    <row r="6" spans="1:10">
      <c r="A6" s="34" t="s">
        <v>6</v>
      </c>
      <c r="B6" s="35" t="s">
        <v>35</v>
      </c>
      <c r="C6" s="36" t="s">
        <v>8</v>
      </c>
      <c r="D6" s="36" t="s">
        <v>9</v>
      </c>
      <c r="E6" s="37" t="s">
        <v>10</v>
      </c>
      <c r="F6" s="36" t="s">
        <v>11</v>
      </c>
      <c r="G6" s="36" t="s">
        <v>12</v>
      </c>
      <c r="H6" s="36" t="s">
        <v>13</v>
      </c>
      <c r="I6" s="32"/>
    </row>
    <row r="7" spans="1:10" ht="30" customHeight="1">
      <c r="A7" s="89" t="s">
        <v>0</v>
      </c>
      <c r="B7" s="38" t="s">
        <v>43</v>
      </c>
      <c r="C7" s="35">
        <v>24</v>
      </c>
      <c r="D7" s="86">
        <v>1</v>
      </c>
      <c r="E7" s="39">
        <v>1150</v>
      </c>
      <c r="F7" s="88"/>
      <c r="G7" s="41">
        <v>0.08</v>
      </c>
      <c r="H7" s="40">
        <f>F7+F7*G7</f>
        <v>0</v>
      </c>
      <c r="I7" s="32"/>
      <c r="J7" s="29"/>
    </row>
    <row r="8" spans="1:10" ht="30" customHeight="1">
      <c r="A8" s="90"/>
      <c r="B8" s="42" t="s">
        <v>44</v>
      </c>
      <c r="C8" s="35">
        <v>24</v>
      </c>
      <c r="D8" s="87">
        <v>1</v>
      </c>
      <c r="E8" s="39">
        <v>1650</v>
      </c>
      <c r="F8" s="88"/>
      <c r="G8" s="41">
        <v>0.08</v>
      </c>
      <c r="H8" s="40">
        <f t="shared" ref="H8:H9" si="0">F8+F8*G8</f>
        <v>0</v>
      </c>
      <c r="I8" s="32"/>
      <c r="J8" s="29"/>
    </row>
    <row r="9" spans="1:10" ht="30" customHeight="1">
      <c r="A9" s="91"/>
      <c r="B9" s="43" t="s">
        <v>32</v>
      </c>
      <c r="C9" s="35">
        <v>24</v>
      </c>
      <c r="D9" s="87">
        <v>1</v>
      </c>
      <c r="E9" s="39">
        <v>850</v>
      </c>
      <c r="F9" s="88"/>
      <c r="G9" s="41">
        <v>0.08</v>
      </c>
      <c r="H9" s="40">
        <f t="shared" si="0"/>
        <v>0</v>
      </c>
      <c r="I9" s="32"/>
      <c r="J9" s="29"/>
    </row>
    <row r="10" spans="1:10" ht="27.75" customHeight="1">
      <c r="A10" s="32"/>
      <c r="B10" s="44"/>
      <c r="C10" s="32"/>
      <c r="D10" s="44"/>
      <c r="E10" s="45" t="s">
        <v>4</v>
      </c>
      <c r="F10" s="46">
        <f>SUM(F7:F9)</f>
        <v>0</v>
      </c>
      <c r="G10" s="47"/>
      <c r="H10" s="46">
        <f>SUM(H7:H9)</f>
        <v>0</v>
      </c>
      <c r="I10" s="32"/>
      <c r="J10" s="29"/>
    </row>
    <row r="11" spans="1:10" ht="19.5" customHeight="1">
      <c r="A11" s="48" t="s">
        <v>26</v>
      </c>
      <c r="B11" s="49"/>
      <c r="C11" s="49"/>
      <c r="D11" s="49"/>
      <c r="E11" s="50"/>
      <c r="F11" s="50"/>
      <c r="G11" s="50"/>
      <c r="H11" s="32"/>
      <c r="I11" s="32"/>
    </row>
    <row r="12" spans="1:10">
      <c r="A12" s="49"/>
      <c r="B12" s="49"/>
      <c r="C12" s="49"/>
      <c r="D12" s="49"/>
      <c r="E12" s="49"/>
      <c r="F12" s="49"/>
      <c r="G12" s="49"/>
      <c r="H12" s="32"/>
      <c r="I12" s="32"/>
    </row>
    <row r="13" spans="1:10" ht="44.25" customHeight="1">
      <c r="A13" s="92" t="s">
        <v>37</v>
      </c>
      <c r="B13" s="92"/>
      <c r="C13" s="92"/>
      <c r="D13" s="92"/>
      <c r="E13" s="92"/>
      <c r="F13" s="92"/>
      <c r="G13" s="92"/>
      <c r="H13" s="92"/>
      <c r="I13" s="32"/>
    </row>
    <row r="14" spans="1:10">
      <c r="A14" s="51"/>
      <c r="B14" s="52"/>
      <c r="C14" s="52"/>
      <c r="D14" s="52"/>
      <c r="E14" s="52"/>
      <c r="F14" s="52"/>
      <c r="G14" s="52"/>
      <c r="H14" s="32"/>
      <c r="I14" s="32"/>
    </row>
    <row r="15" spans="1:10">
      <c r="A15" s="53" t="s">
        <v>27</v>
      </c>
      <c r="B15" s="54"/>
      <c r="C15" s="54"/>
      <c r="D15" s="54"/>
      <c r="E15" s="55"/>
      <c r="F15" s="55"/>
      <c r="G15" s="55"/>
      <c r="H15" s="32"/>
      <c r="I15" s="32"/>
    </row>
    <row r="16" spans="1:10">
      <c r="A16" s="53" t="s">
        <v>28</v>
      </c>
      <c r="B16" s="54"/>
      <c r="C16" s="54"/>
      <c r="D16" s="54"/>
      <c r="E16" s="55"/>
      <c r="F16" s="55"/>
      <c r="G16" s="55"/>
      <c r="H16" s="32"/>
      <c r="I16" s="32"/>
    </row>
    <row r="17" spans="1:9" ht="60" customHeight="1">
      <c r="A17" s="54"/>
      <c r="B17" s="54"/>
      <c r="C17" s="54"/>
      <c r="D17" s="54"/>
      <c r="E17" s="55"/>
      <c r="F17" s="55"/>
      <c r="G17" s="55"/>
      <c r="H17" s="32"/>
      <c r="I17" s="32"/>
    </row>
    <row r="18" spans="1:9">
      <c r="A18" s="14"/>
      <c r="B18" s="14"/>
      <c r="C18" s="14"/>
      <c r="D18" s="14"/>
      <c r="G18" s="15"/>
      <c r="H18" s="15" t="s">
        <v>29</v>
      </c>
    </row>
    <row r="19" spans="1:9">
      <c r="A19" s="14"/>
      <c r="B19" s="14"/>
      <c r="C19" s="14"/>
      <c r="D19" s="14"/>
      <c r="G19" s="15"/>
      <c r="H19" s="15" t="s">
        <v>30</v>
      </c>
    </row>
    <row r="20" spans="1:9">
      <c r="A20" s="10"/>
      <c r="B20" s="10"/>
      <c r="C20" s="10"/>
      <c r="D20" s="11"/>
      <c r="E20" s="11"/>
      <c r="F20" s="11"/>
    </row>
    <row r="21" spans="1:9">
      <c r="A21" s="10"/>
      <c r="B21" s="10"/>
      <c r="C21" s="10"/>
      <c r="D21" s="11"/>
      <c r="E21" s="11"/>
      <c r="F21" s="11"/>
    </row>
    <row r="22" spans="1:9">
      <c r="A22" s="10"/>
      <c r="B22" s="10"/>
      <c r="C22" s="10"/>
      <c r="D22" s="10"/>
      <c r="E22" s="10"/>
      <c r="F22" s="10"/>
    </row>
    <row r="23" spans="1:9">
      <c r="A23" s="30"/>
      <c r="B23" s="30"/>
      <c r="C23" s="30"/>
      <c r="D23" s="30"/>
      <c r="E23" s="30"/>
      <c r="F23" s="30"/>
    </row>
    <row r="24" spans="1:9">
      <c r="A24" s="14"/>
      <c r="B24" s="14"/>
      <c r="C24" s="14"/>
      <c r="D24" s="15"/>
      <c r="E24" s="15"/>
      <c r="F24" s="15"/>
    </row>
    <row r="25" spans="1:9">
      <c r="A25" s="14"/>
      <c r="B25" s="14"/>
      <c r="C25" s="14"/>
      <c r="D25" s="15"/>
      <c r="E25" s="15"/>
      <c r="F25" s="15"/>
    </row>
    <row r="26" spans="1:9">
      <c r="A26" s="14"/>
      <c r="B26" s="14"/>
      <c r="C26" s="14"/>
      <c r="D26" s="15"/>
      <c r="E26" s="15"/>
      <c r="F26" s="15"/>
    </row>
    <row r="27" spans="1:9">
      <c r="A27" s="14"/>
      <c r="B27" s="14"/>
      <c r="C27" s="14"/>
      <c r="D27" s="15"/>
      <c r="E27" s="15"/>
      <c r="F27" s="15"/>
    </row>
    <row r="28" spans="1:9">
      <c r="A28" s="14"/>
      <c r="B28" s="14"/>
      <c r="C28" s="14"/>
      <c r="D28" s="15"/>
      <c r="E28" s="15"/>
      <c r="F28" s="15"/>
    </row>
    <row r="29" spans="1:9" ht="57" customHeight="1">
      <c r="A29" s="14"/>
      <c r="B29" s="14"/>
      <c r="C29" s="14"/>
      <c r="D29" s="14"/>
      <c r="E29" s="14"/>
      <c r="F29" s="14"/>
      <c r="G29" s="14"/>
      <c r="H29" s="14"/>
    </row>
    <row r="30" spans="1:9" ht="14.25" customHeight="1">
      <c r="A30" s="14"/>
      <c r="B30" s="14"/>
      <c r="C30" s="14"/>
      <c r="D30" s="14"/>
      <c r="E30" s="14"/>
      <c r="F30" s="14"/>
      <c r="G30" s="14"/>
      <c r="H30" s="14"/>
    </row>
    <row r="31" spans="1:9" ht="14.25" customHeight="1">
      <c r="A31" s="14"/>
      <c r="B31" s="14"/>
      <c r="C31" s="14"/>
      <c r="D31" s="14"/>
      <c r="E31" s="14"/>
      <c r="F31" s="14"/>
      <c r="G31" s="14"/>
      <c r="H31" s="14"/>
    </row>
    <row r="32" spans="1:9">
      <c r="A32" s="14"/>
      <c r="B32" s="14"/>
      <c r="C32" s="14"/>
      <c r="D32" s="14"/>
      <c r="E32" s="14"/>
      <c r="F32" s="14"/>
      <c r="G32" s="14"/>
      <c r="H32" s="14"/>
    </row>
    <row r="33" spans="1:8">
      <c r="A33" s="14"/>
      <c r="B33" s="14"/>
      <c r="C33" s="14"/>
      <c r="D33" s="14"/>
      <c r="E33" s="14"/>
      <c r="F33" s="14"/>
      <c r="G33" s="14"/>
      <c r="H33" s="14"/>
    </row>
    <row r="34" spans="1:8">
      <c r="A34" s="14"/>
      <c r="B34" s="14"/>
      <c r="C34" s="14"/>
      <c r="D34" s="14"/>
      <c r="E34" s="14"/>
      <c r="F34" s="14"/>
      <c r="G34" s="14"/>
      <c r="H34" s="14"/>
    </row>
    <row r="35" spans="1:8">
      <c r="A35" s="14"/>
      <c r="B35" s="14"/>
      <c r="C35" s="14"/>
      <c r="D35" s="14"/>
      <c r="E35" s="14"/>
      <c r="F35" s="14"/>
      <c r="G35" s="14"/>
      <c r="H35" s="14"/>
    </row>
    <row r="36" spans="1:8" ht="44.25" customHeight="1">
      <c r="A36" s="14"/>
      <c r="B36" s="14"/>
      <c r="C36" s="14"/>
      <c r="D36" s="14"/>
      <c r="E36" s="14"/>
      <c r="F36" s="14"/>
      <c r="G36" s="14"/>
      <c r="H36" s="14"/>
    </row>
    <row r="37" spans="1:8">
      <c r="A37" s="14"/>
      <c r="B37" s="14"/>
      <c r="C37" s="14"/>
      <c r="D37" s="14"/>
      <c r="E37" s="14"/>
      <c r="F37" s="14"/>
      <c r="G37" s="14"/>
      <c r="H37" s="14"/>
    </row>
    <row r="38" spans="1:8">
      <c r="A38" s="14"/>
      <c r="B38" s="14"/>
      <c r="C38" s="14"/>
      <c r="D38" s="14"/>
      <c r="E38" s="14"/>
      <c r="F38" s="14"/>
      <c r="G38" s="14"/>
      <c r="H38" s="14"/>
    </row>
    <row r="39" spans="1:8">
      <c r="A39" s="14"/>
      <c r="B39" s="14"/>
      <c r="C39" s="14"/>
      <c r="D39" s="14"/>
      <c r="E39" s="14"/>
      <c r="F39" s="14"/>
      <c r="G39" s="14"/>
      <c r="H39" s="14"/>
    </row>
    <row r="40" spans="1:8">
      <c r="A40" s="14"/>
      <c r="B40" s="14"/>
      <c r="C40" s="14"/>
      <c r="D40" s="14"/>
      <c r="E40" s="14"/>
      <c r="F40" s="14"/>
      <c r="G40" s="14"/>
      <c r="H40" s="14"/>
    </row>
    <row r="41" spans="1:8">
      <c r="A41" s="14"/>
      <c r="B41" s="14"/>
      <c r="C41" s="14"/>
      <c r="D41" s="14"/>
      <c r="E41" s="14"/>
      <c r="F41" s="14"/>
      <c r="G41" s="14"/>
      <c r="H41" s="14"/>
    </row>
    <row r="42" spans="1:8">
      <c r="A42" s="14"/>
      <c r="B42" s="14"/>
      <c r="C42" s="14"/>
      <c r="D42" s="14"/>
      <c r="E42" s="14"/>
      <c r="F42" s="14"/>
      <c r="G42" s="14"/>
      <c r="H42" s="14"/>
    </row>
    <row r="43" spans="1:8">
      <c r="A43" s="14"/>
      <c r="B43" s="14"/>
      <c r="C43" s="14"/>
      <c r="D43" s="15"/>
      <c r="E43" s="15"/>
      <c r="F43" s="15"/>
    </row>
  </sheetData>
  <mergeCells count="9">
    <mergeCell ref="A7:A9"/>
    <mergeCell ref="A13:H13"/>
    <mergeCell ref="A2:B2"/>
    <mergeCell ref="E4:E5"/>
    <mergeCell ref="F4:H4"/>
    <mergeCell ref="A3:H3"/>
    <mergeCell ref="A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workbookViewId="0">
      <selection activeCell="B20" sqref="B20"/>
    </sheetView>
  </sheetViews>
  <sheetFormatPr defaultRowHeight="14.25"/>
  <cols>
    <col min="2" max="2" width="32.625" customWidth="1"/>
    <col min="4" max="4" width="26.25" customWidth="1"/>
    <col min="14" max="14" width="17.375" customWidth="1"/>
    <col min="15" max="15" width="18.375" customWidth="1"/>
    <col min="16" max="16" width="15.5" customWidth="1"/>
    <col min="17" max="17" width="16.125" customWidth="1"/>
  </cols>
  <sheetData>
    <row r="1" spans="1:19">
      <c r="A1" s="56"/>
      <c r="B1" s="31" t="s">
        <v>31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>
      <c r="A2" s="93" t="s">
        <v>36</v>
      </c>
      <c r="B2" s="93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15" thickBot="1">
      <c r="A3" s="100" t="s">
        <v>17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56"/>
      <c r="M3" s="56"/>
      <c r="N3" s="56"/>
      <c r="O3" s="56"/>
      <c r="P3" s="56"/>
      <c r="Q3" s="56"/>
      <c r="R3" s="56"/>
      <c r="S3" s="56"/>
    </row>
    <row r="4" spans="1:19" ht="72.75" thickBot="1">
      <c r="A4" s="57" t="s">
        <v>45</v>
      </c>
      <c r="B4" s="58" t="s">
        <v>46</v>
      </c>
      <c r="C4" s="59" t="s">
        <v>47</v>
      </c>
      <c r="D4" s="60" t="s">
        <v>48</v>
      </c>
      <c r="E4" s="60" t="s">
        <v>49</v>
      </c>
      <c r="F4" s="60" t="s">
        <v>50</v>
      </c>
      <c r="G4" s="61" t="s">
        <v>51</v>
      </c>
      <c r="H4" s="61" t="s">
        <v>52</v>
      </c>
      <c r="I4" s="62" t="s">
        <v>53</v>
      </c>
      <c r="J4" s="60" t="s">
        <v>54</v>
      </c>
      <c r="K4" s="60" t="s">
        <v>55</v>
      </c>
      <c r="L4" s="63" t="s">
        <v>56</v>
      </c>
      <c r="M4" s="63" t="s">
        <v>57</v>
      </c>
      <c r="N4" s="64" t="s">
        <v>58</v>
      </c>
      <c r="O4" s="64" t="s">
        <v>59</v>
      </c>
      <c r="P4" s="64" t="s">
        <v>60</v>
      </c>
      <c r="Q4" s="64" t="s">
        <v>61</v>
      </c>
      <c r="R4" s="65" t="s">
        <v>62</v>
      </c>
      <c r="S4" s="65" t="s">
        <v>63</v>
      </c>
    </row>
    <row r="5" spans="1:19" ht="15" thickBot="1">
      <c r="A5" s="101" t="s">
        <v>64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3"/>
    </row>
    <row r="6" spans="1:19">
      <c r="A6" s="66" t="s">
        <v>65</v>
      </c>
      <c r="B6" s="67" t="s">
        <v>66</v>
      </c>
      <c r="C6" s="68" t="s">
        <v>67</v>
      </c>
      <c r="D6" s="69">
        <f>E6*50%</f>
        <v>400000</v>
      </c>
      <c r="E6" s="85">
        <v>800000</v>
      </c>
      <c r="F6" s="69">
        <f>E6*80%</f>
        <v>640000</v>
      </c>
      <c r="G6" s="68"/>
      <c r="H6" s="70"/>
      <c r="I6" s="70"/>
      <c r="J6" s="69">
        <f>E6</f>
        <v>800000</v>
      </c>
      <c r="K6" s="69">
        <f>F6</f>
        <v>640000</v>
      </c>
      <c r="L6" s="84"/>
      <c r="M6" s="71">
        <v>0.08</v>
      </c>
      <c r="N6" s="72">
        <f>ROUND(L6*J6,2)</f>
        <v>0</v>
      </c>
      <c r="O6" s="72">
        <f>ROUND(N6+N6*M6,2)</f>
        <v>0</v>
      </c>
      <c r="P6" s="72">
        <f>ROUND(L6*K6,2)</f>
        <v>0</v>
      </c>
      <c r="Q6" s="72">
        <f>ROUND(P6+P6*M6,2)</f>
        <v>0</v>
      </c>
      <c r="R6" s="73"/>
      <c r="S6" s="73"/>
    </row>
    <row r="7" spans="1:19" ht="29.25" thickBot="1">
      <c r="A7" s="66" t="s">
        <v>68</v>
      </c>
      <c r="B7" s="74" t="s">
        <v>69</v>
      </c>
      <c r="C7" s="68" t="s">
        <v>67</v>
      </c>
      <c r="D7" s="69">
        <v>670</v>
      </c>
      <c r="E7" s="85">
        <v>20000</v>
      </c>
      <c r="F7" s="69">
        <f>E7*80%</f>
        <v>16000</v>
      </c>
      <c r="G7" s="68"/>
      <c r="H7" s="70"/>
      <c r="I7" s="70"/>
      <c r="J7" s="69">
        <f>E7</f>
        <v>20000</v>
      </c>
      <c r="K7" s="69">
        <f>F7</f>
        <v>16000</v>
      </c>
      <c r="L7" s="84"/>
      <c r="M7" s="71">
        <v>0.08</v>
      </c>
      <c r="N7" s="72">
        <f>ROUND(L7*J7,2)</f>
        <v>0</v>
      </c>
      <c r="O7" s="72">
        <f>ROUND(N7+N7*M7,2)</f>
        <v>0</v>
      </c>
      <c r="P7" s="72">
        <f>ROUND(L7*K7,2)</f>
        <v>0</v>
      </c>
      <c r="Q7" s="72">
        <f>ROUND(P7+P7*M7,2)</f>
        <v>0</v>
      </c>
      <c r="R7" s="73"/>
      <c r="S7" s="73"/>
    </row>
    <row r="8" spans="1:19" ht="15" thickBo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75" t="s">
        <v>70</v>
      </c>
      <c r="N8" s="76">
        <f>SUM(N6:N7)</f>
        <v>0</v>
      </c>
      <c r="O8" s="76">
        <f>SUM(O6:O7)</f>
        <v>0</v>
      </c>
      <c r="P8" s="77">
        <f>SUM(P6:P7)</f>
        <v>0</v>
      </c>
      <c r="Q8" s="78">
        <f>SUM(Q6:Q7)</f>
        <v>0</v>
      </c>
      <c r="R8" s="56"/>
      <c r="S8" s="56"/>
    </row>
    <row r="9" spans="1:19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  <row r="10" spans="1:19">
      <c r="A10" s="79" t="s">
        <v>26</v>
      </c>
      <c r="B10" s="49"/>
      <c r="C10" s="49"/>
      <c r="D10" s="49"/>
      <c r="E10" s="50"/>
      <c r="F10" s="50"/>
      <c r="G10" s="50"/>
      <c r="H10" s="50"/>
      <c r="I10" s="50"/>
      <c r="J10" s="50"/>
      <c r="K10" s="56"/>
      <c r="L10" s="56"/>
      <c r="M10" s="56"/>
      <c r="N10" s="56"/>
      <c r="O10" s="56"/>
      <c r="P10" s="56"/>
      <c r="Q10" s="56"/>
      <c r="R10" s="56"/>
      <c r="S10" s="56"/>
    </row>
    <row r="11" spans="1:19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56"/>
      <c r="L11" s="56"/>
      <c r="M11" s="56"/>
      <c r="N11" s="56"/>
      <c r="O11" s="56"/>
      <c r="P11" s="56"/>
      <c r="Q11" s="56"/>
      <c r="R11" s="56"/>
      <c r="S11" s="56"/>
    </row>
    <row r="12" spans="1:19" ht="32.25" customHeight="1">
      <c r="A12" s="104" t="s">
        <v>37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56"/>
      <c r="L12" s="56"/>
      <c r="M12" s="56"/>
      <c r="N12" s="56"/>
      <c r="O12" s="56"/>
      <c r="P12" s="56"/>
      <c r="Q12" s="56"/>
      <c r="R12" s="56"/>
      <c r="S12" s="56"/>
    </row>
    <row r="13" spans="1:19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56"/>
      <c r="L13" s="56"/>
      <c r="M13" s="56"/>
      <c r="N13" s="56"/>
      <c r="O13" s="56"/>
      <c r="P13" s="56"/>
      <c r="Q13" s="56"/>
      <c r="R13" s="56"/>
      <c r="S13" s="56"/>
    </row>
    <row r="14" spans="1:19">
      <c r="A14" s="83" t="s">
        <v>27</v>
      </c>
      <c r="B14" s="54"/>
      <c r="C14" s="54"/>
      <c r="D14" s="54"/>
      <c r="E14" s="55"/>
      <c r="F14" s="55"/>
      <c r="G14" s="55"/>
      <c r="H14" s="55"/>
      <c r="I14" s="55"/>
      <c r="J14" s="55"/>
      <c r="K14" s="56"/>
      <c r="L14" s="56"/>
      <c r="M14" s="56"/>
      <c r="N14" s="56"/>
      <c r="O14" s="56"/>
      <c r="P14" s="56"/>
      <c r="Q14" s="56"/>
      <c r="R14" s="56"/>
      <c r="S14" s="56"/>
    </row>
    <row r="15" spans="1:19">
      <c r="A15" s="56" t="s">
        <v>28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</row>
    <row r="16" spans="1:19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</row>
    <row r="19" spans="1:8" s="28" customFormat="1">
      <c r="A19" s="14"/>
      <c r="B19" s="14"/>
      <c r="C19" s="14"/>
      <c r="D19" s="14"/>
      <c r="G19" s="15"/>
      <c r="H19" s="15" t="s">
        <v>29</v>
      </c>
    </row>
    <row r="20" spans="1:8" s="28" customFormat="1">
      <c r="A20" s="14"/>
      <c r="B20" s="14"/>
      <c r="C20" s="14"/>
      <c r="D20" s="14"/>
      <c r="G20" s="15"/>
      <c r="H20" s="15" t="s">
        <v>30</v>
      </c>
    </row>
  </sheetData>
  <mergeCells count="4">
    <mergeCell ref="A3:K3"/>
    <mergeCell ref="A5:S5"/>
    <mergeCell ref="A12:J12"/>
    <mergeCell ref="A2:B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K4" sqref="K4"/>
    </sheetView>
  </sheetViews>
  <sheetFormatPr defaultRowHeight="14.25"/>
  <cols>
    <col min="1" max="1" width="18" customWidth="1"/>
    <col min="2" max="2" width="27.75" customWidth="1"/>
    <col min="3" max="3" width="17.75" customWidth="1"/>
    <col min="4" max="4" width="18" customWidth="1"/>
    <col min="6" max="6" width="11" bestFit="1" customWidth="1"/>
    <col min="7" max="7" width="13.125" bestFit="1" customWidth="1"/>
    <col min="9" max="9" width="13.125" bestFit="1" customWidth="1"/>
    <col min="11" max="12" width="13.125" bestFit="1" customWidth="1"/>
  </cols>
  <sheetData>
    <row r="1" spans="1:13" ht="15">
      <c r="A1" s="16" t="s">
        <v>31</v>
      </c>
    </row>
    <row r="2" spans="1:13" ht="15">
      <c r="A2" s="106" t="s">
        <v>36</v>
      </c>
      <c r="B2" s="106"/>
    </row>
    <row r="3" spans="1:13" ht="15">
      <c r="A3" s="111" t="s">
        <v>17</v>
      </c>
      <c r="B3" s="111"/>
      <c r="C3" s="111"/>
      <c r="D3" s="111"/>
      <c r="E3" s="111"/>
      <c r="F3" s="111"/>
      <c r="G3" s="111"/>
      <c r="H3" s="111"/>
      <c r="I3" s="112"/>
    </row>
    <row r="4" spans="1:13" ht="114">
      <c r="A4" s="109" t="s">
        <v>16</v>
      </c>
      <c r="B4" s="110"/>
      <c r="C4" s="19" t="s">
        <v>24</v>
      </c>
      <c r="D4" s="19" t="s">
        <v>19</v>
      </c>
      <c r="E4" s="19" t="s">
        <v>18</v>
      </c>
      <c r="F4" s="17" t="s">
        <v>20</v>
      </c>
      <c r="G4" s="17" t="s">
        <v>21</v>
      </c>
      <c r="H4" s="19" t="s">
        <v>22</v>
      </c>
      <c r="I4" s="19" t="s">
        <v>23</v>
      </c>
    </row>
    <row r="5" spans="1:1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</row>
    <row r="6" spans="1:13" ht="15">
      <c r="A6" s="6" t="s">
        <v>0</v>
      </c>
      <c r="B6" s="23" t="s">
        <v>33</v>
      </c>
      <c r="C6" s="2"/>
      <c r="D6" s="27">
        <v>360000</v>
      </c>
      <c r="E6" s="2" t="s">
        <v>5</v>
      </c>
      <c r="F6" s="1">
        <v>1.32</v>
      </c>
      <c r="G6" s="7">
        <f>D6*F6</f>
        <v>475200</v>
      </c>
      <c r="H6" s="2">
        <v>8</v>
      </c>
      <c r="I6" s="7">
        <f>ROUND(G6*1.08,2)</f>
        <v>513216</v>
      </c>
      <c r="K6" s="4"/>
      <c r="L6" s="4"/>
      <c r="M6" s="8"/>
    </row>
    <row r="7" spans="1:13" ht="15">
      <c r="A7" s="18" t="s">
        <v>0</v>
      </c>
      <c r="B7" s="22" t="s">
        <v>34</v>
      </c>
      <c r="C7" s="2"/>
      <c r="D7" s="27">
        <v>20000</v>
      </c>
      <c r="E7" s="2" t="s">
        <v>5</v>
      </c>
      <c r="F7" s="1">
        <v>3.5</v>
      </c>
      <c r="G7" s="7">
        <f>D7*F7</f>
        <v>70000</v>
      </c>
      <c r="H7" s="2">
        <v>8</v>
      </c>
      <c r="I7" s="7">
        <f>ROUND(G7*1.08,2)</f>
        <v>75600</v>
      </c>
      <c r="K7" s="4"/>
      <c r="L7" s="4"/>
      <c r="M7" s="8"/>
    </row>
    <row r="8" spans="1:13" ht="15">
      <c r="A8" s="20"/>
      <c r="B8" s="20"/>
      <c r="F8" s="25" t="s">
        <v>25</v>
      </c>
      <c r="G8" s="26">
        <f>SUM(G6:G7)</f>
        <v>545200</v>
      </c>
      <c r="H8" s="25"/>
      <c r="I8" s="26">
        <f>SUM(I6:I7)</f>
        <v>588816</v>
      </c>
      <c r="K8" s="5"/>
    </row>
    <row r="10" spans="1:13">
      <c r="A10" s="10"/>
      <c r="B10" s="10"/>
      <c r="C10" s="10"/>
      <c r="D10" s="11"/>
      <c r="E10" s="11"/>
      <c r="F10" s="11"/>
      <c r="G10" s="11"/>
      <c r="H10" s="11"/>
    </row>
    <row r="11" spans="1:13">
      <c r="A11" s="9" t="s">
        <v>26</v>
      </c>
      <c r="B11" s="10"/>
      <c r="C11" s="10"/>
      <c r="D11" s="11"/>
      <c r="E11" s="11"/>
      <c r="F11" s="11"/>
      <c r="G11" s="11"/>
      <c r="H11" s="11"/>
      <c r="I11" s="11"/>
    </row>
    <row r="12" spans="1:13">
      <c r="A12" s="12"/>
      <c r="B12" s="12"/>
      <c r="C12" s="12"/>
      <c r="D12" s="12"/>
      <c r="E12" s="12"/>
      <c r="F12" s="12"/>
      <c r="G12" s="12"/>
      <c r="H12" s="12"/>
      <c r="I12" s="12"/>
    </row>
    <row r="13" spans="1:13" ht="44.25" customHeight="1">
      <c r="A13" s="107" t="s">
        <v>37</v>
      </c>
      <c r="B13" s="108"/>
      <c r="C13" s="108"/>
      <c r="D13" s="108"/>
      <c r="E13" s="108"/>
      <c r="F13" s="108"/>
      <c r="G13" s="108"/>
      <c r="H13" s="108"/>
      <c r="I13" s="108"/>
    </row>
    <row r="14" spans="1:13">
      <c r="A14" s="24"/>
      <c r="B14" s="21"/>
      <c r="C14" s="21"/>
      <c r="D14" s="21"/>
      <c r="E14" s="21"/>
      <c r="F14" s="21"/>
      <c r="G14" s="21"/>
      <c r="H14" s="21"/>
      <c r="I14" s="21"/>
    </row>
    <row r="15" spans="1:13">
      <c r="A15" s="13" t="s">
        <v>27</v>
      </c>
      <c r="B15" s="14"/>
      <c r="C15" s="14"/>
      <c r="D15" s="15"/>
      <c r="E15" s="15"/>
      <c r="F15" s="15"/>
      <c r="G15" s="15"/>
      <c r="H15" s="15"/>
      <c r="I15" s="15"/>
    </row>
    <row r="16" spans="1:13">
      <c r="A16" s="13" t="s">
        <v>28</v>
      </c>
      <c r="B16" s="14"/>
      <c r="C16" s="14"/>
      <c r="D16" s="15"/>
      <c r="E16" s="15"/>
      <c r="F16" s="15"/>
      <c r="G16" s="15"/>
      <c r="H16" s="15"/>
      <c r="I16" s="15"/>
    </row>
    <row r="17" spans="1:9">
      <c r="A17" s="14"/>
      <c r="B17" s="14"/>
      <c r="C17" s="14"/>
      <c r="D17" s="15"/>
      <c r="E17" s="15"/>
      <c r="F17" s="15"/>
      <c r="G17" s="15"/>
      <c r="H17" s="15"/>
      <c r="I17" s="15"/>
    </row>
    <row r="18" spans="1:9">
      <c r="A18" s="14"/>
      <c r="B18" s="14"/>
      <c r="C18" s="14"/>
      <c r="D18" s="15"/>
      <c r="E18" s="15"/>
      <c r="F18" s="15"/>
      <c r="G18" s="15" t="s">
        <v>29</v>
      </c>
      <c r="H18" s="15"/>
      <c r="I18" s="15"/>
    </row>
    <row r="19" spans="1:9">
      <c r="A19" s="14"/>
      <c r="B19" s="14"/>
      <c r="C19" s="14"/>
      <c r="D19" s="15"/>
      <c r="E19" s="15"/>
      <c r="F19" s="15"/>
      <c r="G19" s="15" t="s">
        <v>30</v>
      </c>
      <c r="H19" s="15"/>
      <c r="I19" s="15"/>
    </row>
    <row r="20" spans="1:9">
      <c r="A20" s="12"/>
      <c r="B20" s="12"/>
      <c r="C20" s="12"/>
      <c r="D20" s="12"/>
      <c r="E20" s="12"/>
      <c r="F20" s="12"/>
      <c r="G20" s="12"/>
      <c r="H20" s="12"/>
    </row>
    <row r="21" spans="1:9">
      <c r="A21" s="21"/>
      <c r="B21" s="21"/>
      <c r="C21" s="21"/>
      <c r="D21" s="21"/>
      <c r="E21" s="21"/>
      <c r="F21" s="21"/>
      <c r="G21" s="21"/>
      <c r="H21" s="21"/>
    </row>
    <row r="22" spans="1:9">
      <c r="A22" s="14"/>
      <c r="B22" s="14"/>
      <c r="C22" s="14"/>
      <c r="D22" s="15"/>
      <c r="E22" s="15"/>
      <c r="F22" s="15"/>
      <c r="G22" s="15"/>
      <c r="H22" s="15"/>
    </row>
    <row r="23" spans="1:9">
      <c r="A23" s="14"/>
      <c r="B23" s="14"/>
      <c r="C23" s="14"/>
      <c r="D23" s="15"/>
      <c r="E23" s="15"/>
      <c r="F23" s="15"/>
      <c r="G23" s="15"/>
      <c r="H23" s="15"/>
    </row>
    <row r="24" spans="1:9">
      <c r="A24" s="14"/>
      <c r="B24" s="14"/>
      <c r="C24" s="14"/>
      <c r="D24" s="15"/>
      <c r="E24" s="15"/>
      <c r="F24" s="15"/>
      <c r="G24" s="15"/>
      <c r="H24" s="15"/>
    </row>
    <row r="25" spans="1:9">
      <c r="A25" s="14"/>
      <c r="B25" s="14"/>
      <c r="C25" s="14"/>
      <c r="D25" s="15"/>
      <c r="E25" s="15"/>
      <c r="F25" s="15" t="s">
        <v>29</v>
      </c>
      <c r="G25" s="15"/>
      <c r="H25" s="15"/>
    </row>
    <row r="26" spans="1:9">
      <c r="A26" s="14"/>
      <c r="B26" s="14"/>
      <c r="C26" s="14"/>
      <c r="D26" s="15"/>
      <c r="E26" s="15"/>
      <c r="F26" s="15" t="s">
        <v>30</v>
      </c>
      <c r="G26" s="15"/>
      <c r="H26" s="15"/>
    </row>
    <row r="29" spans="1:9">
      <c r="A29" s="10"/>
      <c r="B29" s="10"/>
      <c r="C29" s="11"/>
      <c r="D29" s="11"/>
      <c r="E29" s="11"/>
      <c r="F29" s="11"/>
      <c r="G29" s="11"/>
    </row>
    <row r="30" spans="1:9">
      <c r="A30" s="12"/>
      <c r="B30" s="12"/>
      <c r="C30" s="12"/>
      <c r="D30" s="12"/>
      <c r="E30" s="12"/>
      <c r="F30" s="12"/>
      <c r="G30" s="12"/>
    </row>
    <row r="31" spans="1:9" ht="44.25" customHeight="1">
      <c r="A31" s="108"/>
      <c r="B31" s="108"/>
      <c r="C31" s="108"/>
      <c r="D31" s="108"/>
      <c r="E31" s="108"/>
      <c r="F31" s="108"/>
      <c r="G31" s="108"/>
    </row>
    <row r="32" spans="1:9">
      <c r="A32" s="21"/>
      <c r="B32" s="21"/>
      <c r="C32" s="21"/>
      <c r="D32" s="21"/>
      <c r="E32" s="21"/>
      <c r="F32" s="21"/>
      <c r="G32" s="21"/>
    </row>
    <row r="33" spans="1:7">
      <c r="A33" s="14"/>
      <c r="B33" s="14"/>
      <c r="C33" s="15"/>
      <c r="D33" s="15"/>
      <c r="E33" s="15"/>
      <c r="F33" s="15"/>
      <c r="G33" s="15"/>
    </row>
    <row r="34" spans="1:7">
      <c r="A34" s="14"/>
      <c r="B34" s="14"/>
      <c r="C34" s="15"/>
      <c r="D34" s="15"/>
      <c r="E34" s="15"/>
      <c r="F34" s="15"/>
      <c r="G34" s="15"/>
    </row>
    <row r="35" spans="1:7">
      <c r="A35" s="14"/>
      <c r="B35" s="14"/>
      <c r="C35" s="15"/>
      <c r="D35" s="15"/>
      <c r="E35" s="15"/>
      <c r="F35" s="15"/>
      <c r="G35" s="15"/>
    </row>
    <row r="36" spans="1:7">
      <c r="A36" s="14"/>
      <c r="B36" s="14"/>
      <c r="C36" s="15"/>
      <c r="D36" s="15"/>
      <c r="E36" s="15" t="s">
        <v>29</v>
      </c>
      <c r="F36" s="15"/>
      <c r="G36" s="15"/>
    </row>
    <row r="37" spans="1:7">
      <c r="A37" s="14"/>
      <c r="B37" s="14"/>
      <c r="C37" s="15"/>
      <c r="D37" s="15"/>
      <c r="E37" s="15" t="s">
        <v>30</v>
      </c>
      <c r="F37" s="15"/>
      <c r="G37" s="15"/>
    </row>
  </sheetData>
  <mergeCells count="5">
    <mergeCell ref="A2:B2"/>
    <mergeCell ref="A13:I13"/>
    <mergeCell ref="A31:G31"/>
    <mergeCell ref="A4:B4"/>
    <mergeCell ref="A3:I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pakiet2_dzierżawa_2025</vt:lpstr>
      <vt:lpstr>pakiet2_zużycie_2025</vt:lpstr>
      <vt:lpstr>pakiet2_zużycie_2023</vt:lpstr>
    </vt:vector>
  </TitlesOfParts>
  <Company>pryw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Tomasz Miazek</cp:lastModifiedBy>
  <cp:lastPrinted>2024-11-29T13:34:17Z</cp:lastPrinted>
  <dcterms:created xsi:type="dcterms:W3CDTF">2016-04-04T17:40:11Z</dcterms:created>
  <dcterms:modified xsi:type="dcterms:W3CDTF">2024-12-18T14:10:48Z</dcterms:modified>
</cp:coreProperties>
</file>