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BCAEA16E-F3A6-4C84-8D0D-F091354AE914}" xr6:coauthVersionLast="47" xr6:coauthVersionMax="47" xr10:uidLastSave="{00000000-0000-0000-0000-000000000000}"/>
  <bookViews>
    <workbookView xWindow="-120" yWindow="-120" windowWidth="29040" windowHeight="15990" tabRatio="783" xr2:uid="{00000000-000D-0000-FFFF-FFFF00000000}"/>
  </bookViews>
  <sheets>
    <sheet name="141.2711.75.2023 KALKULACJA " sheetId="4" r:id="rId1"/>
  </sheets>
  <definedNames>
    <definedName name="_xlnm.Print_Area" localSheetId="0">'141.2711.75.2023 KALKULACJA '!$A$1:$K$57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4" l="1"/>
  <c r="I50" i="4" s="1"/>
  <c r="G50" i="4" l="1"/>
  <c r="J50" i="4" s="1"/>
  <c r="H50" i="4" l="1"/>
  <c r="K50" i="4" s="1"/>
  <c r="E43" i="4" l="1"/>
  <c r="D37" i="4"/>
  <c r="D31" i="4"/>
  <c r="F31" i="4" s="1"/>
  <c r="E24" i="4"/>
  <c r="D19" i="4"/>
  <c r="E12" i="4"/>
  <c r="D7" i="4"/>
  <c r="H7" i="4" l="1"/>
  <c r="I12" i="4"/>
  <c r="H19" i="4"/>
  <c r="I24" i="4"/>
  <c r="H37" i="4"/>
  <c r="I43" i="4"/>
  <c r="H31" i="4"/>
  <c r="F7" i="4"/>
  <c r="I7" i="4" s="1"/>
  <c r="G12" i="4"/>
  <c r="J12" i="4" s="1"/>
  <c r="F19" i="4"/>
  <c r="I19" i="4" s="1"/>
  <c r="G24" i="4"/>
  <c r="J24" i="4" s="1"/>
  <c r="I31" i="4"/>
  <c r="F37" i="4"/>
  <c r="I37" i="4" s="1"/>
  <c r="G43" i="4"/>
  <c r="J43" i="4" s="1"/>
  <c r="C55" i="4" l="1"/>
  <c r="C56" i="4"/>
  <c r="G37" i="4"/>
  <c r="J37" i="4" s="1"/>
  <c r="H43" i="4"/>
  <c r="K43" i="4" s="1"/>
  <c r="H24" i="4"/>
  <c r="K24" i="4" s="1"/>
  <c r="G31" i="4"/>
  <c r="J31" i="4" s="1"/>
  <c r="G7" i="4"/>
  <c r="J7" i="4" s="1"/>
  <c r="G19" i="4"/>
  <c r="J19" i="4" s="1"/>
  <c r="H12" i="4"/>
  <c r="K12" i="4" s="1"/>
  <c r="C57" i="4" l="1"/>
</calcChain>
</file>

<file path=xl/sharedStrings.xml><?xml version="1.0" encoding="utf-8"?>
<sst xmlns="http://schemas.openxmlformats.org/spreadsheetml/2006/main" count="175" uniqueCount="58">
  <si>
    <t>miesięczna cena usługi netto w zł</t>
  </si>
  <si>
    <t>cena miesięczna brutto w zł</t>
  </si>
  <si>
    <t>a</t>
  </si>
  <si>
    <t>b</t>
  </si>
  <si>
    <t>c = a x b</t>
  </si>
  <si>
    <t>d</t>
  </si>
  <si>
    <t>e = c x d</t>
  </si>
  <si>
    <t>f = c + e</t>
  </si>
  <si>
    <t xml:space="preserve">powierzchnia w m2   </t>
  </si>
  <si>
    <t>stawka VAT w %</t>
  </si>
  <si>
    <t>miesięczna kwota VAT w zł</t>
  </si>
  <si>
    <t>c</t>
  </si>
  <si>
    <t>d = a x b x c</t>
  </si>
  <si>
    <t>e</t>
  </si>
  <si>
    <t xml:space="preserve">powierzchnia w m2  </t>
  </si>
  <si>
    <t>stawka miesięczna za 1 m2 netto w zł</t>
  </si>
  <si>
    <t>powierzchnia w m2</t>
  </si>
  <si>
    <t xml:space="preserve">powierzchnia w m2 </t>
  </si>
  <si>
    <t>miesięczna kwota VATw zł</t>
  </si>
  <si>
    <t xml:space="preserve">Kwota netto: </t>
  </si>
  <si>
    <t>Kwota VAT:</t>
  </si>
  <si>
    <t>Kwota brutto:</t>
  </si>
  <si>
    <t>zł</t>
  </si>
  <si>
    <t>f</t>
  </si>
  <si>
    <t>g= d + f</t>
  </si>
  <si>
    <t>sb. - nd.</t>
  </si>
  <si>
    <t>A)   powierzchnia wewnętrzna budynku</t>
  </si>
  <si>
    <t>stawka dzienna za 1 m2</t>
  </si>
  <si>
    <t>Liczba dni do sprzątania w miesiącu</t>
  </si>
  <si>
    <t>stawka VATw %</t>
  </si>
  <si>
    <t xml:space="preserve">powierzchnia w m2    </t>
  </si>
  <si>
    <t>E) Powierzchnia wewnętrzna budynku</t>
  </si>
  <si>
    <t>g = c x 24</t>
  </si>
  <si>
    <t>h = e x 24</t>
  </si>
  <si>
    <t>i = f x24</t>
  </si>
  <si>
    <t>h = d x 24</t>
  </si>
  <si>
    <t>i = f x 24</t>
  </si>
  <si>
    <t>j = g x 24</t>
  </si>
  <si>
    <t xml:space="preserve"> cena  usługi netto w zł w okresie 2 lat</t>
  </si>
  <si>
    <t>kwota VAT w zł w okresie 2 lat</t>
  </si>
  <si>
    <t>cena usługi brutto w zł w okresie 2 lat</t>
  </si>
  <si>
    <t>cena usługi brutto w zł  w okresie 2 lat</t>
  </si>
  <si>
    <t xml:space="preserve"> cena  usługi netto w zł  w okresie 2 lat</t>
  </si>
  <si>
    <t>cena usługi brutto  w okresie 2 lat</t>
  </si>
  <si>
    <t>cena usługi brutto  w zł   w okresie 2 lat</t>
  </si>
  <si>
    <t>kwota VAT w zł w okresie       2 lat</t>
  </si>
  <si>
    <t>F)  Pomieszczenia biurowe, dydaktyczne, techniczne, informatyczne, sanitarne, komunikacyjne, czytelnia</t>
  </si>
  <si>
    <t>H) powierzchnia magazynowa (usługa wykonywana 2 razy w miesiącu)</t>
  </si>
  <si>
    <t>OBIEKT DYDADAKTYCZNY WYDZIAŁU NAUK O ZDROWIU   UL. KOPERNIKA 25</t>
  </si>
  <si>
    <t>OBIEKT DYDADAKTYCZNY WYDZIAŁU NAUK O ZDROWIU  UL. MICHAŁOWSKIEGO 12</t>
  </si>
  <si>
    <t>OBIEKT WYDZIAŁU LEKARSKIEGO  UL.  KOPERNIKA 12</t>
  </si>
  <si>
    <t>CENTRUM DYDAKTYCZNO-KONGRESOWE WYDZIAŁU LEKARSKIEGO UL. ŚW. ŁAZARZA 16</t>
  </si>
  <si>
    <t>C) Powierzchnia wewnętrzna</t>
  </si>
  <si>
    <t xml:space="preserve">G) Powierzchnia do sprzątania w soboty i/lub niedziele </t>
  </si>
  <si>
    <t xml:space="preserve">D) Powierzchnia do sprzątania w soboty i/lub niedziele </t>
  </si>
  <si>
    <t xml:space="preserve">B) Powierzchnia do sprzątania w soboty i/lub niedziele </t>
  </si>
  <si>
    <t>Całkowity koszt usługi sprzątania wraz z wszystkimi kosztami związanymi z realizacją zamówienia (suma wartosci z tabel: A, B, C, D, E, F, G, H):</t>
  </si>
  <si>
    <t>Sprawa znak: 141.2711.75.2023                     KALKULACJA CENY OFERTY                                Załącznik  B  do SWZ (Załącznik nr 2 do Umowy)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</si>
</sst>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u/>
      <sz val="12"/>
      <name val="Times New Roman"/>
      <family val="1"/>
      <charset val="238"/>
    </font>
    <font>
      <b/>
      <sz val="12"/>
      <color theme="1"/>
      <name val="Tahoma"/>
      <family val="2"/>
      <charset val="238"/>
    </font>
    <font>
      <b/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0"/>
      <color theme="3"/>
      <name val="Tahoma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63">
    <xf numFmtId="0" fontId="0" fillId="0" borderId="0" xfId="0"/>
    <xf numFmtId="0" fontId="2" fillId="0" borderId="0" xfId="0" applyFont="1"/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 vertical="top" wrapText="1"/>
    </xf>
    <xf numFmtId="9" fontId="6" fillId="0" borderId="5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0" fontId="5" fillId="0" borderId="0" xfId="0" applyFont="1"/>
    <xf numFmtId="2" fontId="4" fillId="0" borderId="5" xfId="0" applyNumberFormat="1" applyFont="1" applyBorder="1" applyAlignment="1">
      <alignment horizontal="center"/>
    </xf>
    <xf numFmtId="2" fontId="6" fillId="0" borderId="5" xfId="0" quotePrefix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2" fontId="6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2" fontId="5" fillId="0" borderId="0" xfId="0" applyNumberFormat="1" applyFont="1"/>
    <xf numFmtId="2" fontId="4" fillId="0" borderId="0" xfId="0" applyNumberFormat="1" applyFont="1" applyAlignment="1">
      <alignment horizontal="center" vertical="top" wrapText="1"/>
    </xf>
    <xf numFmtId="2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/>
    </xf>
    <xf numFmtId="0" fontId="10" fillId="0" borderId="0" xfId="0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2" fontId="6" fillId="0" borderId="0" xfId="0" applyNumberFormat="1" applyFont="1" applyAlignment="1">
      <alignment horizontal="left" indent="1"/>
    </xf>
    <xf numFmtId="2" fontId="8" fillId="0" borderId="0" xfId="0" applyNumberFormat="1" applyFont="1"/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/>
    <xf numFmtId="2" fontId="9" fillId="0" borderId="0" xfId="0" applyNumberFormat="1" applyFont="1"/>
    <xf numFmtId="0" fontId="9" fillId="0" borderId="0" xfId="0" applyFont="1"/>
    <xf numFmtId="2" fontId="0" fillId="0" borderId="0" xfId="0" applyNumberFormat="1"/>
    <xf numFmtId="0" fontId="6" fillId="0" borderId="3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2" fontId="4" fillId="0" borderId="12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O59"/>
  <sheetViews>
    <sheetView tabSelected="1" zoomScaleNormal="100" zoomScaleSheetLayoutView="100" workbookViewId="0">
      <selection sqref="A1:N1"/>
    </sheetView>
  </sheetViews>
  <sheetFormatPr defaultRowHeight="15" x14ac:dyDescent="0.25"/>
  <cols>
    <col min="1" max="1" width="3.140625" customWidth="1"/>
    <col min="2" max="2" width="13.7109375" customWidth="1"/>
    <col min="3" max="3" width="14.140625" customWidth="1"/>
    <col min="4" max="4" width="12.42578125" customWidth="1"/>
    <col min="5" max="5" width="12.5703125" customWidth="1"/>
    <col min="6" max="6" width="11.85546875" customWidth="1"/>
    <col min="7" max="7" width="13.28515625" customWidth="1"/>
    <col min="8" max="8" width="15" customWidth="1"/>
    <col min="9" max="9" width="11.42578125" customWidth="1"/>
    <col min="10" max="10" width="13.140625" customWidth="1"/>
    <col min="11" max="11" width="12.7109375" customWidth="1"/>
  </cols>
  <sheetData>
    <row r="1" spans="1:14" ht="35.25" customHeight="1" x14ac:dyDescent="0.25">
      <c r="A1" s="49" t="s">
        <v>57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3" spans="1:14" ht="15.75" x14ac:dyDescent="0.25">
      <c r="A3" s="1"/>
      <c r="B3" s="2" t="s">
        <v>48</v>
      </c>
      <c r="C3" s="3"/>
      <c r="D3" s="3"/>
      <c r="E3" s="4"/>
      <c r="F3" s="4"/>
      <c r="G3" s="4"/>
      <c r="H3" s="4"/>
      <c r="I3" s="4"/>
      <c r="J3" s="4"/>
      <c r="K3" s="4"/>
      <c r="L3" s="4"/>
    </row>
    <row r="4" spans="1:14" ht="15" customHeight="1" thickBot="1" x14ac:dyDescent="0.3">
      <c r="B4" s="5" t="s">
        <v>26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ht="44.25" customHeight="1" thickBot="1" x14ac:dyDescent="0.3">
      <c r="B5" s="6" t="s">
        <v>17</v>
      </c>
      <c r="C5" s="7" t="s">
        <v>15</v>
      </c>
      <c r="D5" s="6" t="s">
        <v>0</v>
      </c>
      <c r="E5" s="7" t="s">
        <v>9</v>
      </c>
      <c r="F5" s="7" t="s">
        <v>10</v>
      </c>
      <c r="G5" s="6" t="s">
        <v>1</v>
      </c>
      <c r="H5" s="7" t="s">
        <v>42</v>
      </c>
      <c r="I5" s="7" t="s">
        <v>39</v>
      </c>
      <c r="J5" s="7" t="s">
        <v>44</v>
      </c>
      <c r="K5" s="4"/>
      <c r="L5" s="4"/>
    </row>
    <row r="6" spans="1:14" ht="15" customHeight="1" thickBot="1" x14ac:dyDescent="0.3">
      <c r="B6" s="8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32</v>
      </c>
      <c r="I6" s="9" t="s">
        <v>33</v>
      </c>
      <c r="J6" s="9" t="s">
        <v>34</v>
      </c>
      <c r="K6" s="4"/>
      <c r="L6" s="4"/>
    </row>
    <row r="7" spans="1:14" ht="15.75" thickBot="1" x14ac:dyDescent="0.3">
      <c r="B7" s="10">
        <v>1353.49</v>
      </c>
      <c r="C7" s="11">
        <v>0</v>
      </c>
      <c r="D7" s="11">
        <f>ROUND(B7*C7,2)</f>
        <v>0</v>
      </c>
      <c r="E7" s="12">
        <v>0.23</v>
      </c>
      <c r="F7" s="11">
        <f>ROUND(D7*E7,2)</f>
        <v>0</v>
      </c>
      <c r="G7" s="13">
        <f>D7+F7</f>
        <v>0</v>
      </c>
      <c r="H7" s="14">
        <f>ROUND(D7*24,2)</f>
        <v>0</v>
      </c>
      <c r="I7" s="15">
        <f>ROUND(F7*24,2)</f>
        <v>0</v>
      </c>
      <c r="J7" s="15">
        <f>ROUND(G7*24,2)</f>
        <v>0</v>
      </c>
      <c r="K7" s="16"/>
      <c r="L7" s="4"/>
    </row>
    <row r="8" spans="1:14" ht="15.75" customHeight="1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4" ht="15.75" thickBot="1" x14ac:dyDescent="0.3">
      <c r="B9" s="17" t="s">
        <v>55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42" customHeight="1" thickBot="1" x14ac:dyDescent="0.3">
      <c r="B10" s="6" t="s">
        <v>8</v>
      </c>
      <c r="C10" s="6" t="s">
        <v>27</v>
      </c>
      <c r="D10" s="7" t="s">
        <v>28</v>
      </c>
      <c r="E10" s="6" t="s">
        <v>0</v>
      </c>
      <c r="F10" s="7" t="s">
        <v>29</v>
      </c>
      <c r="G10" s="7" t="s">
        <v>10</v>
      </c>
      <c r="H10" s="6" t="s">
        <v>1</v>
      </c>
      <c r="I10" s="7" t="s">
        <v>38</v>
      </c>
      <c r="J10" s="7" t="s">
        <v>45</v>
      </c>
      <c r="K10" s="7" t="s">
        <v>41</v>
      </c>
      <c r="L10" s="4"/>
    </row>
    <row r="11" spans="1:14" ht="15.75" thickBot="1" x14ac:dyDescent="0.3">
      <c r="B11" s="8" t="s">
        <v>2</v>
      </c>
      <c r="C11" s="9" t="s">
        <v>3</v>
      </c>
      <c r="D11" s="9" t="s">
        <v>11</v>
      </c>
      <c r="E11" s="9" t="s">
        <v>12</v>
      </c>
      <c r="F11" s="9" t="s">
        <v>13</v>
      </c>
      <c r="G11" s="9" t="s">
        <v>23</v>
      </c>
      <c r="H11" s="9" t="s">
        <v>24</v>
      </c>
      <c r="I11" s="9" t="s">
        <v>35</v>
      </c>
      <c r="J11" s="9" t="s">
        <v>36</v>
      </c>
      <c r="K11" s="9" t="s">
        <v>37</v>
      </c>
      <c r="L11" s="4"/>
    </row>
    <row r="12" spans="1:14" ht="16.5" customHeight="1" x14ac:dyDescent="0.25">
      <c r="B12" s="18" t="s">
        <v>25</v>
      </c>
      <c r="C12" s="51">
        <v>0</v>
      </c>
      <c r="D12" s="53">
        <v>8</v>
      </c>
      <c r="E12" s="51">
        <f>ROUND(B13*C12*D12,2)</f>
        <v>0</v>
      </c>
      <c r="F12" s="55">
        <v>0.23</v>
      </c>
      <c r="G12" s="51">
        <f>ROUND(E12*F12,2)</f>
        <v>0</v>
      </c>
      <c r="H12" s="51">
        <f>E12+G12</f>
        <v>0</v>
      </c>
      <c r="I12" s="57">
        <f>ROUND(E12*24,2)</f>
        <v>0</v>
      </c>
      <c r="J12" s="57">
        <f>ROUND(G12*24,2)</f>
        <v>0</v>
      </c>
      <c r="K12" s="57">
        <f>ROUND(H12*24,2)</f>
        <v>0</v>
      </c>
      <c r="L12" s="4"/>
    </row>
    <row r="13" spans="1:14" ht="12" customHeight="1" thickBot="1" x14ac:dyDescent="0.3">
      <c r="B13" s="19">
        <v>700</v>
      </c>
      <c r="C13" s="52"/>
      <c r="D13" s="54"/>
      <c r="E13" s="52"/>
      <c r="F13" s="56"/>
      <c r="G13" s="52"/>
      <c r="H13" s="52"/>
      <c r="I13" s="58"/>
      <c r="J13" s="58"/>
      <c r="K13" s="58"/>
      <c r="L13" s="4"/>
    </row>
    <row r="15" spans="1:14" x14ac:dyDescent="0.25">
      <c r="B15" s="2" t="s">
        <v>49</v>
      </c>
      <c r="C15" s="20"/>
      <c r="D15" s="3"/>
      <c r="E15" s="20"/>
      <c r="F15" s="20"/>
      <c r="G15" s="20"/>
      <c r="H15" s="20"/>
      <c r="I15" s="20"/>
      <c r="J15" s="20"/>
      <c r="K15" s="20"/>
    </row>
    <row r="16" spans="1:14" ht="15.75" thickBot="1" x14ac:dyDescent="0.3">
      <c r="B16" s="5" t="s">
        <v>52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42" customHeight="1" thickBot="1" x14ac:dyDescent="0.3">
      <c r="B17" s="6" t="s">
        <v>14</v>
      </c>
      <c r="C17" s="7" t="s">
        <v>15</v>
      </c>
      <c r="D17" s="6" t="s">
        <v>0</v>
      </c>
      <c r="E17" s="7" t="s">
        <v>9</v>
      </c>
      <c r="F17" s="7" t="s">
        <v>10</v>
      </c>
      <c r="G17" s="6" t="s">
        <v>1</v>
      </c>
      <c r="H17" s="7" t="s">
        <v>38</v>
      </c>
      <c r="I17" s="7" t="s">
        <v>39</v>
      </c>
      <c r="J17" s="7" t="s">
        <v>40</v>
      </c>
      <c r="K17" s="20"/>
    </row>
    <row r="18" spans="2:11" ht="15.75" thickBot="1" x14ac:dyDescent="0.3">
      <c r="B18" s="8" t="s">
        <v>2</v>
      </c>
      <c r="C18" s="9" t="s">
        <v>3</v>
      </c>
      <c r="D18" s="9" t="s">
        <v>4</v>
      </c>
      <c r="E18" s="9" t="s">
        <v>5</v>
      </c>
      <c r="F18" s="9" t="s">
        <v>6</v>
      </c>
      <c r="G18" s="9" t="s">
        <v>7</v>
      </c>
      <c r="H18" s="9" t="s">
        <v>32</v>
      </c>
      <c r="I18" s="9" t="s">
        <v>33</v>
      </c>
      <c r="J18" s="9" t="s">
        <v>36</v>
      </c>
      <c r="K18" s="20"/>
    </row>
    <row r="19" spans="2:11" ht="15.75" thickBot="1" x14ac:dyDescent="0.3">
      <c r="B19" s="21">
        <v>2851.4</v>
      </c>
      <c r="C19" s="11">
        <v>0</v>
      </c>
      <c r="D19" s="11">
        <f>ROUND(B19*C19,2)</f>
        <v>0</v>
      </c>
      <c r="E19" s="12">
        <v>0.23</v>
      </c>
      <c r="F19" s="22">
        <f>ROUND(D19*E19,2)</f>
        <v>0</v>
      </c>
      <c r="G19" s="11">
        <f>D19+F19</f>
        <v>0</v>
      </c>
      <c r="H19" s="15">
        <f>ROUND(D19*24,2)</f>
        <v>0</v>
      </c>
      <c r="I19" s="15">
        <f>ROUND(F19*24,2)</f>
        <v>0</v>
      </c>
      <c r="J19" s="15">
        <f>ROUND(G19*24,2)</f>
        <v>0</v>
      </c>
      <c r="K19" s="20"/>
    </row>
    <row r="20" spans="2:11" x14ac:dyDescent="0.25">
      <c r="B20" s="23"/>
      <c r="C20" s="23"/>
      <c r="D20" s="24"/>
      <c r="E20" s="23"/>
      <c r="F20" s="25"/>
      <c r="G20" s="24"/>
      <c r="H20" s="26"/>
      <c r="I20" s="27"/>
      <c r="J20" s="27"/>
      <c r="K20" s="28"/>
    </row>
    <row r="21" spans="2:11" ht="15.75" thickBot="1" x14ac:dyDescent="0.3">
      <c r="B21" s="17" t="s">
        <v>54</v>
      </c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38.25" customHeight="1" thickBot="1" x14ac:dyDescent="0.3">
      <c r="B22" s="6" t="s">
        <v>16</v>
      </c>
      <c r="C22" s="6" t="s">
        <v>27</v>
      </c>
      <c r="D22" s="7" t="s">
        <v>28</v>
      </c>
      <c r="E22" s="6" t="s">
        <v>0</v>
      </c>
      <c r="F22" s="7" t="s">
        <v>9</v>
      </c>
      <c r="G22" s="7" t="s">
        <v>10</v>
      </c>
      <c r="H22" s="6" t="s">
        <v>1</v>
      </c>
      <c r="I22" s="7" t="s">
        <v>38</v>
      </c>
      <c r="J22" s="7" t="s">
        <v>39</v>
      </c>
      <c r="K22" s="7" t="s">
        <v>40</v>
      </c>
    </row>
    <row r="23" spans="2:11" ht="12.75" customHeight="1" thickBot="1" x14ac:dyDescent="0.3">
      <c r="B23" s="8" t="s">
        <v>2</v>
      </c>
      <c r="C23" s="9" t="s">
        <v>3</v>
      </c>
      <c r="D23" s="9" t="s">
        <v>11</v>
      </c>
      <c r="E23" s="9" t="s">
        <v>12</v>
      </c>
      <c r="F23" s="9" t="s">
        <v>13</v>
      </c>
      <c r="G23" s="9" t="s">
        <v>23</v>
      </c>
      <c r="H23" s="9" t="s">
        <v>24</v>
      </c>
      <c r="I23" s="9" t="s">
        <v>35</v>
      </c>
      <c r="J23" s="9" t="s">
        <v>36</v>
      </c>
      <c r="K23" s="9" t="s">
        <v>37</v>
      </c>
    </row>
    <row r="24" spans="2:11" ht="14.25" customHeight="1" x14ac:dyDescent="0.25">
      <c r="B24" s="18" t="s">
        <v>25</v>
      </c>
      <c r="C24" s="51">
        <v>0</v>
      </c>
      <c r="D24" s="53">
        <v>8</v>
      </c>
      <c r="E24" s="51">
        <f>ROUND(B25*C24*D24,2)</f>
        <v>0</v>
      </c>
      <c r="F24" s="55">
        <v>0.23</v>
      </c>
      <c r="G24" s="51">
        <f>ROUND(E24*F24,2)</f>
        <v>0</v>
      </c>
      <c r="H24" s="51">
        <f>E24+G24</f>
        <v>0</v>
      </c>
      <c r="I24" s="57">
        <f>ROUND(E24*24,2)</f>
        <v>0</v>
      </c>
      <c r="J24" s="57">
        <f>ROUND(G24*24,2)</f>
        <v>0</v>
      </c>
      <c r="K24" s="57">
        <f>ROUND(H24*24,2)</f>
        <v>0</v>
      </c>
    </row>
    <row r="25" spans="2:11" ht="12" customHeight="1" thickBot="1" x14ac:dyDescent="0.3">
      <c r="B25" s="19">
        <v>1300</v>
      </c>
      <c r="C25" s="52"/>
      <c r="D25" s="54"/>
      <c r="E25" s="52"/>
      <c r="F25" s="54"/>
      <c r="G25" s="52"/>
      <c r="H25" s="52"/>
      <c r="I25" s="58"/>
      <c r="J25" s="58"/>
      <c r="K25" s="58"/>
    </row>
    <row r="26" spans="2:11" ht="21.75" customHeight="1" x14ac:dyDescent="0.25">
      <c r="B26" s="29"/>
      <c r="C26" s="30"/>
      <c r="D26" s="31"/>
      <c r="E26" s="30"/>
      <c r="F26" s="32"/>
      <c r="G26" s="30"/>
      <c r="H26" s="30"/>
      <c r="I26" s="33"/>
      <c r="J26" s="33"/>
      <c r="K26" s="33"/>
    </row>
    <row r="27" spans="2:11" x14ac:dyDescent="0.25">
      <c r="B27" s="2" t="s">
        <v>50</v>
      </c>
      <c r="C27" s="3"/>
      <c r="D27" s="3"/>
      <c r="E27" s="20"/>
      <c r="F27" s="20"/>
      <c r="G27" s="20"/>
      <c r="H27" s="20"/>
      <c r="I27" s="20"/>
      <c r="J27" s="20"/>
    </row>
    <row r="28" spans="2:11" ht="15.75" thickBot="1" x14ac:dyDescent="0.3">
      <c r="B28" s="5" t="s">
        <v>31</v>
      </c>
      <c r="C28" s="34"/>
      <c r="D28" s="20"/>
      <c r="E28" s="20"/>
      <c r="F28" s="20"/>
      <c r="G28" s="20"/>
      <c r="H28" s="20"/>
      <c r="I28" s="20"/>
      <c r="J28" s="20"/>
    </row>
    <row r="29" spans="2:11" ht="39" thickBot="1" x14ac:dyDescent="0.3">
      <c r="B29" s="6" t="s">
        <v>8</v>
      </c>
      <c r="C29" s="7" t="s">
        <v>15</v>
      </c>
      <c r="D29" s="6" t="s">
        <v>0</v>
      </c>
      <c r="E29" s="7" t="s">
        <v>9</v>
      </c>
      <c r="F29" s="7" t="s">
        <v>18</v>
      </c>
      <c r="G29" s="6" t="s">
        <v>1</v>
      </c>
      <c r="H29" s="7" t="s">
        <v>38</v>
      </c>
      <c r="I29" s="7" t="s">
        <v>39</v>
      </c>
      <c r="J29" s="7" t="s">
        <v>41</v>
      </c>
    </row>
    <row r="30" spans="2:11" ht="15.75" thickBot="1" x14ac:dyDescent="0.3">
      <c r="B30" s="8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32</v>
      </c>
      <c r="I30" s="9" t="s">
        <v>33</v>
      </c>
      <c r="J30" s="9" t="s">
        <v>36</v>
      </c>
    </row>
    <row r="31" spans="2:11" ht="15.75" thickBot="1" x14ac:dyDescent="0.3">
      <c r="B31" s="21">
        <v>2516.88</v>
      </c>
      <c r="C31" s="11">
        <v>0</v>
      </c>
      <c r="D31" s="11">
        <f>ROUND(B31*C31,2)</f>
        <v>0</v>
      </c>
      <c r="E31" s="12">
        <v>0.23</v>
      </c>
      <c r="F31" s="11">
        <f>ROUND(D31*E31,2)</f>
        <v>0</v>
      </c>
      <c r="G31" s="13">
        <f>D31+F31</f>
        <v>0</v>
      </c>
      <c r="H31" s="14">
        <f>ROUND(D31*24,2)</f>
        <v>0</v>
      </c>
      <c r="I31" s="15">
        <f>ROUND(F31*24,2)</f>
        <v>0</v>
      </c>
      <c r="J31" s="15">
        <f>ROUND(G31*24,2)</f>
        <v>0</v>
      </c>
    </row>
    <row r="32" spans="2:11" x14ac:dyDescent="0.25">
      <c r="B32" s="4"/>
      <c r="C32" s="4"/>
      <c r="D32" s="4"/>
      <c r="E32" s="4"/>
      <c r="F32" s="4"/>
      <c r="G32" s="4"/>
      <c r="H32" s="4"/>
      <c r="I32" s="4"/>
      <c r="J32" s="4"/>
    </row>
    <row r="33" spans="1:15" x14ac:dyDescent="0.25">
      <c r="B33" s="35" t="s">
        <v>51</v>
      </c>
      <c r="C33" s="4"/>
      <c r="D33" s="4"/>
      <c r="E33" s="4"/>
      <c r="F33" s="4"/>
      <c r="G33" s="4"/>
      <c r="H33" s="4"/>
      <c r="I33" s="4"/>
      <c r="J33" s="4"/>
      <c r="K33" s="4"/>
    </row>
    <row r="34" spans="1:15" ht="15.75" thickBot="1" x14ac:dyDescent="0.3">
      <c r="B34" s="17" t="s">
        <v>46</v>
      </c>
      <c r="C34" s="4"/>
      <c r="D34" s="4"/>
      <c r="E34" s="4"/>
      <c r="F34" s="4"/>
      <c r="G34" s="4"/>
      <c r="H34" s="4"/>
      <c r="I34" s="4"/>
      <c r="J34" s="4"/>
      <c r="K34" s="4"/>
    </row>
    <row r="35" spans="1:15" ht="39" thickBot="1" x14ac:dyDescent="0.3">
      <c r="B35" s="6" t="s">
        <v>30</v>
      </c>
      <c r="C35" s="7" t="s">
        <v>15</v>
      </c>
      <c r="D35" s="6" t="s">
        <v>0</v>
      </c>
      <c r="E35" s="7" t="s">
        <v>9</v>
      </c>
      <c r="F35" s="7" t="s">
        <v>10</v>
      </c>
      <c r="G35" s="6" t="s">
        <v>1</v>
      </c>
      <c r="H35" s="7" t="s">
        <v>42</v>
      </c>
      <c r="I35" s="7" t="s">
        <v>39</v>
      </c>
      <c r="J35" s="7" t="s">
        <v>43</v>
      </c>
      <c r="K35" s="4"/>
    </row>
    <row r="36" spans="1:15" ht="15.75" thickBot="1" x14ac:dyDescent="0.3">
      <c r="B36" s="36" t="s">
        <v>2</v>
      </c>
      <c r="C36" s="37" t="s">
        <v>3</v>
      </c>
      <c r="D36" s="37" t="s">
        <v>4</v>
      </c>
      <c r="E36" s="37" t="s">
        <v>5</v>
      </c>
      <c r="F36" s="37" t="s">
        <v>6</v>
      </c>
      <c r="G36" s="37" t="s">
        <v>7</v>
      </c>
      <c r="H36" s="37" t="s">
        <v>32</v>
      </c>
      <c r="I36" s="37" t="s">
        <v>33</v>
      </c>
      <c r="J36" s="38" t="s">
        <v>36</v>
      </c>
      <c r="K36" s="4"/>
    </row>
    <row r="37" spans="1:15" x14ac:dyDescent="0.25">
      <c r="A37" s="39"/>
      <c r="B37" s="61">
        <v>5300.45</v>
      </c>
      <c r="C37" s="51">
        <v>0</v>
      </c>
      <c r="D37" s="51">
        <f>ROUND(B37*C37,2)</f>
        <v>0</v>
      </c>
      <c r="E37" s="55">
        <v>0.23</v>
      </c>
      <c r="F37" s="51">
        <f>ROUND(D37*E37,2)</f>
        <v>0</v>
      </c>
      <c r="G37" s="51">
        <f>D37+F37</f>
        <v>0</v>
      </c>
      <c r="H37" s="57">
        <f>ROUND(D37*24,2)</f>
        <v>0</v>
      </c>
      <c r="I37" s="57">
        <f>ROUND(F37*24,2)</f>
        <v>0</v>
      </c>
      <c r="J37" s="57">
        <f>ROUND(G37*24,2)</f>
        <v>0</v>
      </c>
      <c r="K37" s="4"/>
      <c r="O37" s="47"/>
    </row>
    <row r="38" spans="1:15" ht="15.75" thickBot="1" x14ac:dyDescent="0.3">
      <c r="B38" s="62"/>
      <c r="C38" s="52"/>
      <c r="D38" s="52"/>
      <c r="E38" s="56"/>
      <c r="F38" s="52"/>
      <c r="G38" s="52"/>
      <c r="H38" s="58"/>
      <c r="I38" s="58"/>
      <c r="J38" s="58"/>
      <c r="K38" s="4"/>
    </row>
    <row r="39" spans="1:15" ht="25.5" customHeight="1" x14ac:dyDescent="0.25">
      <c r="B39" s="23"/>
      <c r="C39" s="32"/>
      <c r="D39" s="32"/>
      <c r="E39" s="32"/>
      <c r="F39" s="32"/>
      <c r="G39" s="32"/>
      <c r="H39" s="26"/>
      <c r="I39" s="27"/>
      <c r="J39" s="27"/>
      <c r="K39" s="40"/>
    </row>
    <row r="40" spans="1:15" ht="25.5" customHeight="1" thickBot="1" x14ac:dyDescent="0.3">
      <c r="B40" s="17" t="s">
        <v>53</v>
      </c>
      <c r="C40" s="4"/>
      <c r="D40" s="4"/>
      <c r="E40" s="4"/>
      <c r="F40" s="4"/>
      <c r="G40" s="4"/>
      <c r="H40" s="4"/>
      <c r="I40" s="4"/>
      <c r="J40" s="4"/>
      <c r="K40" s="4"/>
    </row>
    <row r="41" spans="1:15" ht="38.25" customHeight="1" thickBot="1" x14ac:dyDescent="0.3">
      <c r="B41" s="6" t="s">
        <v>16</v>
      </c>
      <c r="C41" s="6" t="s">
        <v>27</v>
      </c>
      <c r="D41" s="7" t="s">
        <v>28</v>
      </c>
      <c r="E41" s="6" t="s">
        <v>0</v>
      </c>
      <c r="F41" s="7" t="s">
        <v>9</v>
      </c>
      <c r="G41" s="7" t="s">
        <v>10</v>
      </c>
      <c r="H41" s="6" t="s">
        <v>1</v>
      </c>
      <c r="I41" s="7" t="s">
        <v>38</v>
      </c>
      <c r="J41" s="7" t="s">
        <v>45</v>
      </c>
      <c r="K41" s="7" t="s">
        <v>41</v>
      </c>
    </row>
    <row r="42" spans="1:15" ht="15.75" thickBot="1" x14ac:dyDescent="0.3">
      <c r="B42" s="8" t="s">
        <v>2</v>
      </c>
      <c r="C42" s="9" t="s">
        <v>3</v>
      </c>
      <c r="D42" s="9" t="s">
        <v>11</v>
      </c>
      <c r="E42" s="9" t="s">
        <v>12</v>
      </c>
      <c r="F42" s="9" t="s">
        <v>13</v>
      </c>
      <c r="G42" s="9" t="s">
        <v>23</v>
      </c>
      <c r="H42" s="9" t="s">
        <v>24</v>
      </c>
      <c r="I42" s="9" t="s">
        <v>35</v>
      </c>
      <c r="J42" s="9" t="s">
        <v>36</v>
      </c>
      <c r="K42" s="9" t="s">
        <v>37</v>
      </c>
    </row>
    <row r="43" spans="1:15" ht="12.75" customHeight="1" x14ac:dyDescent="0.25">
      <c r="B43" s="18" t="s">
        <v>25</v>
      </c>
      <c r="C43" s="51">
        <v>0</v>
      </c>
      <c r="D43" s="53">
        <v>8</v>
      </c>
      <c r="E43" s="51">
        <f>ROUND(B44*C43*D43,2)</f>
        <v>0</v>
      </c>
      <c r="F43" s="55">
        <v>0.23</v>
      </c>
      <c r="G43" s="51">
        <f>ROUND(E43*F43,2)</f>
        <v>0</v>
      </c>
      <c r="H43" s="51">
        <f>E43+G43</f>
        <v>0</v>
      </c>
      <c r="I43" s="57">
        <f>ROUND(E43*24,2)</f>
        <v>0</v>
      </c>
      <c r="J43" s="57">
        <f>ROUND(G43*24,2)</f>
        <v>0</v>
      </c>
      <c r="K43" s="57">
        <f>ROUND(H43*24,2)</f>
        <v>0</v>
      </c>
    </row>
    <row r="44" spans="1:15" ht="15.75" thickBot="1" x14ac:dyDescent="0.3">
      <c r="B44" s="19">
        <v>2000</v>
      </c>
      <c r="C44" s="52"/>
      <c r="D44" s="54"/>
      <c r="E44" s="52"/>
      <c r="F44" s="54"/>
      <c r="G44" s="52"/>
      <c r="H44" s="52"/>
      <c r="I44" s="58"/>
      <c r="J44" s="58"/>
      <c r="K44" s="58"/>
    </row>
    <row r="45" spans="1:15" x14ac:dyDescent="0.25">
      <c r="B45" s="29"/>
      <c r="C45" s="41"/>
      <c r="D45" s="42"/>
      <c r="E45" s="41"/>
      <c r="F45" s="42"/>
      <c r="G45" s="41"/>
      <c r="H45" s="41"/>
      <c r="I45" s="43"/>
      <c r="J45" s="43"/>
      <c r="K45" s="43"/>
    </row>
    <row r="46" spans="1:15" x14ac:dyDescent="0.25">
      <c r="B46" s="29"/>
      <c r="C46" s="41"/>
      <c r="D46" s="42"/>
      <c r="E46" s="41"/>
      <c r="F46" s="42"/>
      <c r="G46" s="41"/>
      <c r="H46" s="41"/>
      <c r="I46" s="43"/>
      <c r="J46" s="43"/>
      <c r="K46" s="43"/>
    </row>
    <row r="47" spans="1:15" ht="15" customHeight="1" thickBot="1" x14ac:dyDescent="0.3">
      <c r="B47" s="60" t="s">
        <v>47</v>
      </c>
      <c r="C47" s="60"/>
      <c r="D47" s="60"/>
      <c r="E47" s="60"/>
      <c r="F47" s="60"/>
      <c r="G47" s="60"/>
      <c r="H47" s="60"/>
      <c r="I47" s="60"/>
      <c r="J47" s="60"/>
      <c r="K47" s="43"/>
    </row>
    <row r="48" spans="1:15" ht="39" thickBot="1" x14ac:dyDescent="0.3">
      <c r="B48" s="6" t="s">
        <v>16</v>
      </c>
      <c r="C48" s="6" t="s">
        <v>27</v>
      </c>
      <c r="D48" s="7" t="s">
        <v>28</v>
      </c>
      <c r="E48" s="6" t="s">
        <v>0</v>
      </c>
      <c r="F48" s="7" t="s">
        <v>9</v>
      </c>
      <c r="G48" s="7" t="s">
        <v>10</v>
      </c>
      <c r="H48" s="6" t="s">
        <v>1</v>
      </c>
      <c r="I48" s="7" t="s">
        <v>38</v>
      </c>
      <c r="J48" s="7" t="s">
        <v>45</v>
      </c>
      <c r="K48" s="7" t="s">
        <v>41</v>
      </c>
    </row>
    <row r="49" spans="1:14" ht="15.75" thickBot="1" x14ac:dyDescent="0.3">
      <c r="B49" s="8" t="s">
        <v>2</v>
      </c>
      <c r="C49" s="9" t="s">
        <v>3</v>
      </c>
      <c r="D49" s="9" t="s">
        <v>11</v>
      </c>
      <c r="E49" s="9" t="s">
        <v>12</v>
      </c>
      <c r="F49" s="9" t="s">
        <v>13</v>
      </c>
      <c r="G49" s="9" t="s">
        <v>23</v>
      </c>
      <c r="H49" s="9" t="s">
        <v>24</v>
      </c>
      <c r="I49" s="9" t="s">
        <v>35</v>
      </c>
      <c r="J49" s="9" t="s">
        <v>36</v>
      </c>
      <c r="K49" s="9" t="s">
        <v>37</v>
      </c>
    </row>
    <row r="50" spans="1:14" x14ac:dyDescent="0.25">
      <c r="B50" s="48"/>
      <c r="C50" s="51">
        <v>0</v>
      </c>
      <c r="D50" s="53">
        <v>2</v>
      </c>
      <c r="E50" s="51">
        <f>ROUND(B51*C50*D50,2)</f>
        <v>0</v>
      </c>
      <c r="F50" s="55">
        <v>0.23</v>
      </c>
      <c r="G50" s="51">
        <f>ROUND(E50*F50,2)</f>
        <v>0</v>
      </c>
      <c r="H50" s="51">
        <f>E50+G50</f>
        <v>0</v>
      </c>
      <c r="I50" s="57">
        <f>ROUND(E50*24,2)</f>
        <v>0</v>
      </c>
      <c r="J50" s="57">
        <f>ROUND(G50*24,2)</f>
        <v>0</v>
      </c>
      <c r="K50" s="57">
        <f>ROUND(H50*24,2)</f>
        <v>0</v>
      </c>
    </row>
    <row r="51" spans="1:14" ht="20.25" customHeight="1" thickBot="1" x14ac:dyDescent="0.3">
      <c r="B51" s="19">
        <v>362.52</v>
      </c>
      <c r="C51" s="52"/>
      <c r="D51" s="54"/>
      <c r="E51" s="52"/>
      <c r="F51" s="54"/>
      <c r="G51" s="52"/>
      <c r="H51" s="52"/>
      <c r="I51" s="58"/>
      <c r="J51" s="58"/>
      <c r="K51" s="58"/>
    </row>
    <row r="52" spans="1:14" x14ac:dyDescent="0.25">
      <c r="B52" s="29"/>
      <c r="C52" s="41"/>
      <c r="D52" s="41"/>
      <c r="E52" s="41"/>
      <c r="F52" s="41"/>
      <c r="G52" s="41"/>
      <c r="H52" s="43"/>
      <c r="I52" s="43"/>
      <c r="J52" s="43"/>
      <c r="K52" s="43"/>
    </row>
    <row r="53" spans="1:14" x14ac:dyDescent="0.25">
      <c r="B53" s="29"/>
      <c r="C53" s="41"/>
      <c r="D53" s="42"/>
      <c r="E53" s="41"/>
      <c r="F53" s="42"/>
      <c r="G53" s="41"/>
      <c r="H53" s="41"/>
      <c r="I53" s="43"/>
      <c r="J53" s="43"/>
      <c r="K53" s="43"/>
    </row>
    <row r="54" spans="1:14" ht="25.5" customHeight="1" x14ac:dyDescent="0.25">
      <c r="B54" s="59" t="s">
        <v>56</v>
      </c>
      <c r="C54" s="59"/>
      <c r="D54" s="59"/>
      <c r="E54" s="59"/>
      <c r="F54" s="59"/>
      <c r="G54" s="59"/>
      <c r="H54" s="59"/>
      <c r="I54" s="59"/>
      <c r="J54" s="59"/>
      <c r="K54" s="59"/>
    </row>
    <row r="55" spans="1:14" x14ac:dyDescent="0.25">
      <c r="A55" s="4"/>
      <c r="B55" s="44" t="s">
        <v>19</v>
      </c>
      <c r="C55" s="45">
        <f>H7+I12+H19+I24+H31+H37+I43+I50</f>
        <v>0</v>
      </c>
      <c r="D55" s="46" t="s">
        <v>22</v>
      </c>
    </row>
    <row r="56" spans="1:14" x14ac:dyDescent="0.25">
      <c r="A56" s="4"/>
      <c r="B56" s="46" t="s">
        <v>20</v>
      </c>
      <c r="C56" s="45">
        <f>I7+J12+I19+J24+I31+I37+J43+J50</f>
        <v>0</v>
      </c>
      <c r="D56" s="46" t="s">
        <v>22</v>
      </c>
    </row>
    <row r="57" spans="1:14" ht="15" customHeight="1" x14ac:dyDescent="0.25">
      <c r="A57" s="4"/>
      <c r="B57" s="46" t="s">
        <v>21</v>
      </c>
      <c r="C57" s="45">
        <f>J7+K12+J19+K24+J31+J37+K43+K50</f>
        <v>0</v>
      </c>
      <c r="D57" s="46" t="s">
        <v>22</v>
      </c>
      <c r="N57" s="47"/>
    </row>
    <row r="58" spans="1:14" x14ac:dyDescent="0.25">
      <c r="N58" s="47"/>
    </row>
    <row r="59" spans="1:14" x14ac:dyDescent="0.25">
      <c r="N59" s="47"/>
    </row>
  </sheetData>
  <mergeCells count="48">
    <mergeCell ref="K50:K51"/>
    <mergeCell ref="C50:C51"/>
    <mergeCell ref="D50:D51"/>
    <mergeCell ref="E50:E51"/>
    <mergeCell ref="F50:F51"/>
    <mergeCell ref="G50:G51"/>
    <mergeCell ref="B54:K54"/>
    <mergeCell ref="J37:J38"/>
    <mergeCell ref="C43:C44"/>
    <mergeCell ref="D43:D44"/>
    <mergeCell ref="E43:E44"/>
    <mergeCell ref="F43:F44"/>
    <mergeCell ref="G43:G44"/>
    <mergeCell ref="H43:H44"/>
    <mergeCell ref="I43:I44"/>
    <mergeCell ref="J43:J44"/>
    <mergeCell ref="B47:J47"/>
    <mergeCell ref="B37:B38"/>
    <mergeCell ref="K43:K44"/>
    <mergeCell ref="H50:H51"/>
    <mergeCell ref="I50:I51"/>
    <mergeCell ref="J50:J51"/>
    <mergeCell ref="I24:I25"/>
    <mergeCell ref="J24:J25"/>
    <mergeCell ref="K24:K25"/>
    <mergeCell ref="C37:C38"/>
    <mergeCell ref="D37:D38"/>
    <mergeCell ref="E37:E38"/>
    <mergeCell ref="F37:F38"/>
    <mergeCell ref="G37:G38"/>
    <mergeCell ref="H37:H38"/>
    <mergeCell ref="I37:I38"/>
    <mergeCell ref="C24:C25"/>
    <mergeCell ref="D24:D25"/>
    <mergeCell ref="E24:E25"/>
    <mergeCell ref="F24:F25"/>
    <mergeCell ref="G24:G25"/>
    <mergeCell ref="H24:H25"/>
    <mergeCell ref="A1:N1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ageMargins left="0.25" right="0.76041666666666663" top="0.75" bottom="0.60416666666666663" header="0.3" footer="0.3"/>
  <pageSetup paperSize="9" fitToHeight="0" orientation="landscape" r:id="rId1"/>
  <headerFooter>
    <oddHeader>&amp;C&amp;"-,Pogrubiony"Kalkulacja ceny oferty</oddHeader>
    <oddFooter>&amp;L&amp;KFF0000UWAGA! W celu ułatwienia sporządzenia kalkulacji ceny ofert Zamawiający zastosował formułę matematyczną, która wymaga jedynie wypełnienia kolumny "b" we wszystkich tabelach.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141.2711.75.2023 KALKULACJA </vt:lpstr>
      <vt:lpstr>'141.2711.75.2023 KALKULACJA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2024-01-23T09:52:47Z</dcterms:modified>
</cp:coreProperties>
</file>