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cgroupnet-my.sharepoint.com/personal/kinga_maslowska_gorazdze_pl/Documents/Desktop/RFQ_3etap budowy prasy rolowej/"/>
    </mc:Choice>
  </mc:AlternateContent>
  <xr:revisionPtr revIDLastSave="2583" documentId="8_{AC858319-5660-4BC1-8BA0-7F734EBD6AFD}" xr6:coauthVersionLast="47" xr6:coauthVersionMax="47" xr10:uidLastSave="{F114119D-91E8-4E3D-8849-060E1EB30ED7}"/>
  <bookViews>
    <workbookView xWindow="-110" yWindow="-110" windowWidth="19420" windowHeight="10420" firstSheet="5" activeTab="7" xr2:uid="{A5DEB4B0-3CB6-47F0-BC71-DCDEA8222A29}"/>
  </bookViews>
  <sheets>
    <sheet name="Obiekt 1 - Budynek Prasy Rolowe" sheetId="24" r:id="rId1"/>
    <sheet name="Obiekt 3+p1 - SO20 i SO6_SO7" sheetId="2" r:id="rId2"/>
    <sheet name="Obiekt 6 -Galeria transportu 2" sheetId="18" r:id="rId3"/>
    <sheet name="Obiekt 7 -Galeria transportu 3 " sheetId="27" r:id="rId4"/>
    <sheet name="Obiekt 8 -Galeria transportu 4" sheetId="28" r:id="rId5"/>
    <sheet name="Obiekt p2 Budynek MC4" sheetId="20" r:id="rId6"/>
    <sheet name="Podsumowanie" sheetId="23" r:id="rId7"/>
    <sheet name="Uwagi" sheetId="1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20" l="1"/>
  <c r="G21" i="20"/>
  <c r="G19" i="20"/>
  <c r="G17" i="20"/>
  <c r="G15" i="20"/>
  <c r="G22" i="28"/>
  <c r="G20" i="28"/>
  <c r="G18" i="28"/>
  <c r="G13" i="28"/>
  <c r="G9" i="28"/>
  <c r="G7" i="28"/>
  <c r="G28" i="27"/>
  <c r="G26" i="27"/>
  <c r="G24" i="27"/>
  <c r="G22" i="27"/>
  <c r="G20" i="27"/>
  <c r="G18" i="27"/>
  <c r="G13" i="27"/>
  <c r="G9" i="27"/>
  <c r="G7" i="27"/>
  <c r="G26" i="18"/>
  <c r="G24" i="18"/>
  <c r="G22" i="18"/>
  <c r="G20" i="18"/>
  <c r="G18" i="18"/>
  <c r="G13" i="18"/>
  <c r="G9" i="18"/>
  <c r="G7" i="18"/>
  <c r="G50" i="2"/>
  <c r="G46" i="2"/>
  <c r="G42" i="2"/>
  <c r="G43" i="2"/>
  <c r="G35" i="2"/>
  <c r="G30" i="2"/>
  <c r="G10" i="23" s="1"/>
  <c r="G16" i="2"/>
  <c r="G11" i="2"/>
  <c r="G7" i="2"/>
  <c r="G55" i="24"/>
  <c r="G50" i="24"/>
  <c r="G52" i="24"/>
  <c r="G51" i="24"/>
  <c r="G38" i="24"/>
  <c r="G24" i="20"/>
  <c r="G20" i="20"/>
  <c r="G24" i="28"/>
  <c r="G25" i="28"/>
  <c r="G25" i="27"/>
  <c r="G25" i="18"/>
  <c r="G52" i="2"/>
  <c r="G51" i="2"/>
  <c r="G48" i="2"/>
  <c r="G49" i="2"/>
  <c r="G47" i="2"/>
  <c r="G57" i="24"/>
  <c r="G56" i="24"/>
  <c r="G54" i="24"/>
  <c r="G61" i="24"/>
  <c r="G60" i="24" s="1"/>
  <c r="G16" i="23" s="1"/>
  <c r="G23" i="24"/>
  <c r="G21" i="28"/>
  <c r="G29" i="28"/>
  <c r="G28" i="28" s="1"/>
  <c r="G26" i="28"/>
  <c r="G17" i="28"/>
  <c r="G16" i="28"/>
  <c r="G15" i="28"/>
  <c r="G14" i="28"/>
  <c r="G12" i="28"/>
  <c r="G11" i="28"/>
  <c r="G10" i="28"/>
  <c r="G29" i="27"/>
  <c r="G17" i="27"/>
  <c r="G16" i="27"/>
  <c r="G15" i="27"/>
  <c r="G14" i="27"/>
  <c r="G12" i="27"/>
  <c r="G11" i="27"/>
  <c r="G10" i="27"/>
  <c r="G29" i="18"/>
  <c r="G16" i="18"/>
  <c r="G15" i="18"/>
  <c r="G30" i="28" l="1"/>
  <c r="G30" i="27"/>
  <c r="G13" i="2" l="1"/>
  <c r="G14" i="2"/>
  <c r="G15" i="2"/>
  <c r="G9" i="2"/>
  <c r="G10" i="2"/>
  <c r="G8" i="2"/>
  <c r="G34" i="2" l="1"/>
  <c r="G33" i="2"/>
  <c r="G32" i="2"/>
  <c r="G29" i="2"/>
  <c r="G45" i="2"/>
  <c r="G44" i="2"/>
  <c r="G41" i="2"/>
  <c r="G40" i="2"/>
  <c r="G39" i="2"/>
  <c r="G38" i="2"/>
  <c r="G27" i="2"/>
  <c r="G25" i="2"/>
  <c r="G37" i="24"/>
  <c r="G26" i="2" l="1"/>
  <c r="G24" i="2"/>
  <c r="G21" i="2"/>
  <c r="G19" i="2"/>
  <c r="G36" i="24"/>
  <c r="G35" i="24"/>
  <c r="G49" i="24" l="1"/>
  <c r="G48" i="24"/>
  <c r="G47" i="24"/>
  <c r="G46" i="24"/>
  <c r="G45" i="24"/>
  <c r="G43" i="24"/>
  <c r="G42" i="24"/>
  <c r="G27" i="24"/>
  <c r="G22" i="24"/>
  <c r="G9" i="24"/>
  <c r="G10" i="24"/>
  <c r="G11" i="24"/>
  <c r="G12" i="24"/>
  <c r="G13" i="24"/>
  <c r="G8" i="24"/>
  <c r="G7" i="24" s="1"/>
  <c r="G7" i="23" s="1"/>
  <c r="G16" i="24"/>
  <c r="G17" i="24"/>
  <c r="G18" i="24"/>
  <c r="G19" i="24"/>
  <c r="G20" i="24"/>
  <c r="G21" i="24"/>
  <c r="G59" i="24" l="1"/>
  <c r="G58" i="24" s="1"/>
  <c r="G53" i="24"/>
  <c r="G44" i="24"/>
  <c r="G41" i="24"/>
  <c r="G40" i="24" s="1"/>
  <c r="G11" i="23" s="1"/>
  <c r="G34" i="24"/>
  <c r="G33" i="24"/>
  <c r="G32" i="24"/>
  <c r="G31" i="24"/>
  <c r="G30" i="24"/>
  <c r="G29" i="24"/>
  <c r="G28" i="24"/>
  <c r="G26" i="24"/>
  <c r="G25" i="24"/>
  <c r="G15" i="24"/>
  <c r="G14" i="24" s="1"/>
  <c r="G8" i="23" s="1"/>
  <c r="G24" i="24" l="1"/>
  <c r="G9" i="23" s="1"/>
  <c r="G10" i="20"/>
  <c r="G15" i="23"/>
  <c r="G13" i="20"/>
  <c r="G7" i="20"/>
  <c r="G11" i="18"/>
  <c r="G12" i="18"/>
  <c r="G62" i="24" l="1"/>
  <c r="G9" i="20"/>
  <c r="G11" i="20"/>
  <c r="G25" i="20" l="1"/>
  <c r="G28" i="18"/>
  <c r="G17" i="18"/>
  <c r="G14" i="18"/>
  <c r="G10" i="18"/>
  <c r="G14" i="23"/>
  <c r="G13" i="23"/>
  <c r="G12" i="23"/>
  <c r="G37" i="2"/>
  <c r="G18" i="2"/>
  <c r="G20" i="2"/>
  <c r="G23" i="2"/>
  <c r="G22" i="2"/>
  <c r="G17" i="23" l="1"/>
  <c r="G30" i="18" l="1"/>
  <c r="G53" i="2"/>
  <c r="G12" i="2"/>
  <c r="G55" i="2" l="1"/>
</calcChain>
</file>

<file path=xl/sharedStrings.xml><?xml version="1.0" encoding="utf-8"?>
<sst xmlns="http://schemas.openxmlformats.org/spreadsheetml/2006/main" count="536" uniqueCount="158">
  <si>
    <t>l.p.</t>
  </si>
  <si>
    <t>[zł netto]</t>
  </si>
  <si>
    <t>3.</t>
  </si>
  <si>
    <t>4.</t>
  </si>
  <si>
    <t>5.</t>
  </si>
  <si>
    <t>jednostka</t>
  </si>
  <si>
    <t>c.j.</t>
  </si>
  <si>
    <t>Przemiar</t>
  </si>
  <si>
    <t>wartość</t>
  </si>
  <si>
    <t>Zakres rzeczowy</t>
  </si>
  <si>
    <t>m2</t>
  </si>
  <si>
    <t>6.</t>
  </si>
  <si>
    <t>7.</t>
  </si>
  <si>
    <t>mb</t>
  </si>
  <si>
    <t>8.</t>
  </si>
  <si>
    <t>9.</t>
  </si>
  <si>
    <t>1.</t>
  </si>
  <si>
    <t>2.</t>
  </si>
  <si>
    <t>szt</t>
  </si>
  <si>
    <t>kpl</t>
  </si>
  <si>
    <t>stabilizacja 40</t>
  </si>
  <si>
    <t>kostka 120</t>
  </si>
  <si>
    <t>20 korytowanie</t>
  </si>
  <si>
    <t>2 x50zł za kamień</t>
  </si>
  <si>
    <t>Branża konstrukcyjno - budowlana + elektryczna + sanitarna</t>
  </si>
  <si>
    <t>RAZEM:</t>
  </si>
  <si>
    <t>Uwagi do zakresu</t>
  </si>
  <si>
    <r>
      <t xml:space="preserve">Ofertę należy opracować na podstawie załączonej dokumentacji projektowej. 
Po stronie Oferenta leży weryfikacja zestawionych zakresów robót z dokumentacją projektową.
</t>
    </r>
    <r>
      <rPr>
        <i/>
        <sz val="10"/>
        <color theme="1"/>
        <rFont val="Arial"/>
        <family val="2"/>
        <charset val="238"/>
      </rPr>
      <t>W przypadku stwierdzenia konieczności rozszerzenia zakresu prac, proszę o dopisanie w tabeli cen jednostkowych</t>
    </r>
    <r>
      <rPr>
        <i/>
        <sz val="10"/>
        <color rgb="FFFF0000"/>
        <rFont val="Arial"/>
        <family val="2"/>
        <charset val="238"/>
      </rPr>
      <t xml:space="preserve"> na czerwono</t>
    </r>
    <r>
      <rPr>
        <i/>
        <sz val="10"/>
        <color theme="1"/>
        <rFont val="Arial"/>
        <family val="2"/>
        <charset val="238"/>
      </rPr>
      <t xml:space="preserve"> dodatkowych pozycji.
</t>
    </r>
  </si>
  <si>
    <t>Lista cen ofertowych - ETAP I</t>
  </si>
  <si>
    <t>Proszę o wyłączenie z zakresu robót fundamentowych.</t>
  </si>
  <si>
    <t>Koszt mediów niezbędnych do prowadzenia robót (prąd, woda) pozostają po stronie Wykonawcy, i ich udostępnienie ze strony Zamawiajacego wymaga podpisania niezależnej umowy na ich dostawę.</t>
  </si>
  <si>
    <r>
      <t xml:space="preserve">W cenach jednostkowych należy ująć:
</t>
    </r>
    <r>
      <rPr>
        <i/>
        <sz val="10"/>
        <color theme="1"/>
        <rFont val="Arial"/>
        <family val="2"/>
        <charset val="238"/>
      </rPr>
      <t xml:space="preserve">- organizację placu budowy;
- wedle konieczności opracowanie projektu tymczasowej, zamiennej organizacji ruchu;
- bezpośredni nadzór nad prowadzonymi robotami Kierownika Robót uprawnionego do formalnego </t>
    </r>
    <r>
      <rPr>
        <i/>
        <u/>
        <sz val="10"/>
        <color theme="1"/>
        <rFont val="Arial"/>
        <family val="2"/>
        <charset val="238"/>
      </rPr>
      <t>Pełnienia samodzielnych funkcji technicznych w budownictwie.</t>
    </r>
    <r>
      <rPr>
        <i/>
        <sz val="10"/>
        <color theme="1"/>
        <rFont val="Arial"/>
        <family val="2"/>
        <charset val="238"/>
      </rPr>
      <t xml:space="preserve">
- wszystkie prace dla wszystkich branż wynikające z załączonej dokumentacji projektowej;
- wszystkie niezbędne pomiary geodezyjne;
- niezbędną obsługę geologiczną (odbiory poszczególnych warstw podbudowy przez uprawnionego geologa)
-wszystkie prace i materiały pomocnicze, a także wykorzystanie niezbędnego sprzętu w tym: rusztowań, szalunków, dźwigów, podnośników, sprzętu ciężkiego;
- wszystkie niezbędne transporty (materiałów, materiałów pomocniczych, sprzętu, rusztowań, odwozu odpadów);
koszt uzyskania badań dla uzyskania atestów wymaganych przy formalnych odbiorach inwestycji;
- odtworzenie pierwotnego stanu terenów okalających teren prowadzonych robót;
- zagospodarowanie wszystkich odpadów, m.in. gruzu, urobku i odpadów budowlanych, za wyjątkiem złomu stalowego, który pozostaje własnością Zamawiającego.
- koszty wykonania prac w sposób bezpieczny, m.in. - opracowanie niezbędnej dokumentacji BHP - plan BIOZ, IBWR, zapewnienie wszystkim pracownikom budowy ŚOI oraz odzieży roboczej o podwyższonej postrzegalności, wygrodzenie placu budowy, zabezpieczenie wykopów - zgodnie z załącznikami BHP.
- wykonanie dokumentacji powykonawczej oraz udział w formalnych procedurach odbiorowych.</t>
    </r>
  </si>
  <si>
    <r>
      <t xml:space="preserve">W zakresie należy uwzględnić komplet wszystkich prac przygotowawczych wymaganych w trakcie montażu / instalacji poszczególnych systemów / elementów wykończeń itp.
</t>
    </r>
    <r>
      <rPr>
        <i/>
        <sz val="10"/>
        <color theme="0" tint="-0.499984740745262"/>
        <rFont val="Arial"/>
        <family val="2"/>
        <charset val="238"/>
      </rPr>
      <t>np. odkurzanie i zagruntowanie powierzchni betonowych przed malowaniem.</t>
    </r>
  </si>
  <si>
    <t>1. Konstrukcje żelbetowe i murowe</t>
  </si>
  <si>
    <t>2. Konstrukcje stalowe</t>
  </si>
  <si>
    <t>3. Lekka obudowa ścian i pokrycie dachowego</t>
  </si>
  <si>
    <t>4. Roboty rozbiórkowe / adaptacja istniejącej konstrukcji</t>
  </si>
  <si>
    <t>5. Stolarka okienna, drzwiowa + bramy</t>
  </si>
  <si>
    <r>
      <t xml:space="preserve">Ze względu na brak dostępności kompletu dokumentacji wykonawczej, w przypadku nieścisłości prosimy o przesłanie </t>
    </r>
    <r>
      <rPr>
        <i/>
        <sz val="10"/>
        <color theme="0" tint="-0.499984740745262"/>
        <rFont val="Arial"/>
        <family val="2"/>
        <charset val="238"/>
      </rPr>
      <t>"Prośby o doszegółowienie"</t>
    </r>
    <r>
      <rPr>
        <sz val="11"/>
        <color theme="1"/>
        <rFont val="Arial"/>
        <family val="2"/>
        <charset val="238"/>
      </rPr>
      <t>, która niezwłocznie zostanie przesłana do Biura Projektowego.</t>
    </r>
  </si>
  <si>
    <t>Dopuszczamy możliwość optymalizacji poszczególnych rozwiązań, przy zachowaniu ich projektowanych właściwości, ze szczególnym uwzględnieniem właściwości akustycznych oraz wymaganych parametrów ppoż, po uprzedniej akcpetacji Zamawiajacego.</t>
  </si>
  <si>
    <t>kg</t>
  </si>
  <si>
    <t>Krata pomostowa</t>
  </si>
  <si>
    <t>m3</t>
  </si>
  <si>
    <t>Kraty pomostowe</t>
  </si>
  <si>
    <t>10.</t>
  </si>
  <si>
    <t>W specyfikacji zaznaczono występowanie kilku rodzajów płyt warstwowych ze wskazaniem producenta firmy Ruuki. 
Należy zwrócić szczególną uwagę na fragmenty elewacji wskazane w dokumentacji jako obudowa o podwyższonej izolacyjności akustycznej (50db), i wycenić w tych miejscach kompletny system, wraz z dedykowanymi profilami dystansowymi, uszczelkami itd.</t>
  </si>
  <si>
    <t>11.</t>
  </si>
  <si>
    <t>W projekcie przyjęto obróbki blacharskie z blach o gr. 0,5mm, w komentarzu do pozycji bardzo proszę o wycenę alternatywnie obróbek z blachy gr. 0,7mm</t>
  </si>
  <si>
    <r>
      <t xml:space="preserve">Obróbki blacharskie indywidualne gr.0,5mm
</t>
    </r>
    <r>
      <rPr>
        <sz val="8"/>
        <color theme="0" tint="-0.499984740745262"/>
        <rFont val="Calibri"/>
        <family val="2"/>
        <charset val="238"/>
      </rPr>
      <t>RAL w nawiązaniu do koloru elewacji</t>
    </r>
  </si>
  <si>
    <r>
      <t>Płyty warstwowe ścienne Ruuki SPB 80 W</t>
    </r>
    <r>
      <rPr>
        <sz val="9"/>
        <color theme="0" tint="-0.499984740745262"/>
        <rFont val="Calibri"/>
        <family val="2"/>
        <charset val="238"/>
      </rPr>
      <t xml:space="preserve">
Wypełnienie z wełny mineralnej, 
grubość okładzin wg. projektu montazowego - kalkulacji wiatrowej.</t>
    </r>
  </si>
  <si>
    <r>
      <t xml:space="preserve">Płyty warstwowe dachowe SPB 120 WE
</t>
    </r>
    <r>
      <rPr>
        <sz val="8"/>
        <color theme="0" tint="-0.499984740745262"/>
        <rFont val="Calibri"/>
        <family val="2"/>
        <charset val="238"/>
      </rPr>
      <t>Wypełnienie z wełny mineralnej
grubość okładzin wg. projektu montazowego - kalkulacji wiatrowej.</t>
    </r>
  </si>
  <si>
    <t>12.</t>
  </si>
  <si>
    <t>Wszystkie przedstawione pozycje dotyczą kompleksowej realizacji, zarówno dostawy i montażu.</t>
  </si>
  <si>
    <t>13.</t>
  </si>
  <si>
    <t>W przypadku elementów wykonanych z blachy proszę o przyjęcie zgodnie z opisem technicznym konstrukcji stalowej klasy odporności środowiskowej C4-H, i w komentarzu do poszczególnych pozycji proszę podać wartość analogiczną dla klasy C3.</t>
  </si>
  <si>
    <t>14.</t>
  </si>
  <si>
    <t>Po stronie wykonawcy pozostaje przygotowanie projektu montażowego elementów lekkiej obudowy wraz z kalkulacją wiatrowa, doborem grubości okładzin i blachy trapezowej oraz ilośc łączników mechanicznych.</t>
  </si>
  <si>
    <r>
      <t xml:space="preserve">Pokrycie dachu, o izolacyjnośc akustycznej min46dB:
</t>
    </r>
    <r>
      <rPr>
        <sz val="8"/>
        <color theme="0" tint="-0.499984740745262"/>
        <rFont val="Calibri"/>
        <family val="2"/>
        <charset val="238"/>
      </rPr>
      <t>- Blacha trapezowa T35 gr1,0mm;
- Folia PE 0,2mm;
- Profile dystansowe (kapeluszowe) + wypełnienie wełną mineralną (dachową) 50mm;
- Płyta warstwowa dachowa Ruuki SPB 120WE;
- Wełna mineralna "dachowa" np. Rockwool MONROCK. - 20mm;</t>
    </r>
    <r>
      <rPr>
        <sz val="9"/>
        <color rgb="FF000000"/>
        <rFont val="Calibri"/>
        <family val="2"/>
        <charset val="238"/>
      </rPr>
      <t xml:space="preserve">
</t>
    </r>
    <r>
      <rPr>
        <sz val="8"/>
        <color theme="0" tint="-0.499984740745262"/>
        <rFont val="Calibri"/>
        <family val="2"/>
        <charset val="238"/>
      </rPr>
      <t>- Membrana EPDM.</t>
    </r>
  </si>
  <si>
    <t>Uszczelnienie przejść technologicznych przez połać dachu</t>
  </si>
  <si>
    <t>15.</t>
  </si>
  <si>
    <r>
      <t xml:space="preserve">W uwagach do pozycji </t>
    </r>
    <r>
      <rPr>
        <i/>
        <sz val="10"/>
        <color theme="0" tint="-0.499984740745262"/>
        <rFont val="Arial"/>
        <family val="2"/>
        <charset val="238"/>
      </rPr>
      <t>"Uszczelnienie przejść technologicznych przez połać dachową"</t>
    </r>
    <r>
      <rPr>
        <sz val="11"/>
        <color theme="1"/>
        <rFont val="Arial"/>
        <family val="2"/>
        <charset val="238"/>
      </rPr>
      <t xml:space="preserve"> oraz </t>
    </r>
    <r>
      <rPr>
        <i/>
        <sz val="10"/>
        <color theme="0" tint="-0.499984740745262"/>
        <rFont val="Arial"/>
        <family val="2"/>
        <charset val="238"/>
      </rPr>
      <t>"Obróbka blacharska przejść technologicznych przez ścianę z płyt warstwowych"</t>
    </r>
    <r>
      <rPr>
        <sz val="11"/>
        <color theme="1"/>
        <rFont val="Arial"/>
        <family val="2"/>
        <charset val="238"/>
      </rPr>
      <t xml:space="preserve"> proszę o dopisanie założonych ilości przejść / przebić i podanie cen jednostkowych.</t>
    </r>
  </si>
  <si>
    <t>Kompleksowa realizacja podejść kanalizacji deszczowej wraz z podpięciem pionów (rur spustowych)  systemu odwodnienia dachu</t>
  </si>
  <si>
    <t>Wykonanie  podlewek słupów stalowych</t>
  </si>
  <si>
    <r>
      <t xml:space="preserve">Obróbki blacharskie indywidualne attykowe gr.0,5mm
</t>
    </r>
    <r>
      <rPr>
        <sz val="8"/>
        <color theme="0" tint="-0.34998626667073579"/>
        <rFont val="Calibri"/>
        <family val="2"/>
        <charset val="238"/>
      </rPr>
      <t>na podkonstrukcji z płyt włóknocementowych</t>
    </r>
    <r>
      <rPr>
        <sz val="9"/>
        <color theme="0" tint="-0.34998626667073579"/>
        <rFont val="Calibri"/>
        <family val="2"/>
        <charset val="238"/>
      </rPr>
      <t xml:space="preserve"> (ze względu na wymagania ppoż przegród)</t>
    </r>
  </si>
  <si>
    <t>Obróbka przejść technologicznych przez ściany wykończone tynkiem</t>
  </si>
  <si>
    <r>
      <t xml:space="preserve">Elewacja budynku do poziomu 300mm ponad P.T.,
</t>
    </r>
    <r>
      <rPr>
        <sz val="8"/>
        <color theme="0" tint="-0.34998626667073579"/>
        <rFont val="Calibri"/>
        <family val="2"/>
        <charset val="238"/>
      </rPr>
      <t xml:space="preserve">- Ściana żelbetowa (w pozycji 1.1.);
- Hydroizolacja bitumiczna;
- Styrodur 100mm;
- Tynk silikatowy BSO 2mm RAL 7015;
</t>
    </r>
  </si>
  <si>
    <t>Wyposażenie obiektu w podręczny sprzęt gaśniczy, ozkanowanie BHP, przeciwpożarowe i ewakuacyjne zgodnie z aktualnymi przepisami o ochronie ppoż.</t>
  </si>
  <si>
    <r>
      <t xml:space="preserve">Płyty warstwowe ścienne Ruuki SPB 120 WE
</t>
    </r>
    <r>
      <rPr>
        <sz val="8"/>
        <color theme="0" tint="-0.499984740745262"/>
        <rFont val="Calibri"/>
        <family val="2"/>
        <charset val="238"/>
      </rPr>
      <t>Wypełnienie z wełny mineralnej, 
grubość okładzin wg. projektu montazowego - kalkulacji wiatrowej.</t>
    </r>
  </si>
  <si>
    <t>Branża konstrukcyjno - budowlana + branża instalacyjna</t>
  </si>
  <si>
    <t>6. Prace wykońćzeniowe (tynki, posadzki, podłogi techniczne)</t>
  </si>
  <si>
    <t>7. Ochrona ppoż</t>
  </si>
  <si>
    <t>8. Instalacja wod-kan</t>
  </si>
  <si>
    <t>9. Instalacje HVAC</t>
  </si>
  <si>
    <t>Zakres:</t>
  </si>
  <si>
    <r>
      <rPr>
        <b/>
        <i/>
        <sz val="10"/>
        <color rgb="FF00B050"/>
        <rFont val="Arial"/>
        <family val="2"/>
        <charset val="238"/>
      </rPr>
      <t>wartość</t>
    </r>
    <r>
      <rPr>
        <b/>
        <i/>
        <sz val="8.5"/>
        <color rgb="FF00B050"/>
        <rFont val="Arial"/>
        <family val="2"/>
        <charset val="238"/>
      </rPr>
      <t xml:space="preserve">
</t>
    </r>
    <r>
      <rPr>
        <b/>
        <i/>
        <sz val="9"/>
        <color rgb="FF00B050"/>
        <rFont val="Arial"/>
        <family val="2"/>
        <charset val="238"/>
      </rPr>
      <t>[zł/netto]</t>
    </r>
  </si>
  <si>
    <t>16.</t>
  </si>
  <si>
    <t>Kopleksowa realizacja instalacji HVAC zgodnie z PW wraz z jej zasilaniem</t>
  </si>
  <si>
    <t>17.</t>
  </si>
  <si>
    <r>
      <t xml:space="preserve">System odwodnienia dachu
</t>
    </r>
    <r>
      <rPr>
        <sz val="8"/>
        <color theme="0" tint="-0.34998626667073579"/>
        <rFont val="Calibri"/>
        <family val="2"/>
        <charset val="238"/>
      </rPr>
      <t xml:space="preserve">- rynna </t>
    </r>
    <r>
      <rPr>
        <sz val="8"/>
        <color theme="0" tint="-0.34998626667073579"/>
        <rFont val="Arial"/>
        <family val="2"/>
        <charset val="238"/>
      </rPr>
      <t>Ø</t>
    </r>
    <r>
      <rPr>
        <sz val="8"/>
        <color theme="0" tint="-0.34998626667073579"/>
        <rFont val="Calibri"/>
        <family val="2"/>
        <charset val="238"/>
      </rPr>
      <t>180mm
- kolor: RAL 9006</t>
    </r>
    <r>
      <rPr>
        <sz val="9"/>
        <color rgb="FF000000"/>
        <rFont val="Calibri"/>
        <family val="2"/>
        <charset val="238"/>
      </rPr>
      <t xml:space="preserve">
</t>
    </r>
    <r>
      <rPr>
        <sz val="8"/>
        <color theme="0" tint="-0.34998626667073579"/>
        <rFont val="Calibri"/>
        <family val="2"/>
        <charset val="238"/>
      </rPr>
      <t>- komplet akcesoriów m.in. mocowania,
- przewody grzewcze wraz z ich zasilaniem</t>
    </r>
  </si>
  <si>
    <r>
      <t xml:space="preserve">System odwodnienia dachu
</t>
    </r>
    <r>
      <rPr>
        <sz val="8"/>
        <color theme="0" tint="-0.34998626667073579"/>
        <rFont val="Calibri"/>
        <family val="2"/>
        <charset val="238"/>
      </rPr>
      <t xml:space="preserve">- rura spustowa </t>
    </r>
    <r>
      <rPr>
        <sz val="8"/>
        <color theme="0" tint="-0.34998626667073579"/>
        <rFont val="Arial"/>
        <family val="2"/>
        <charset val="238"/>
      </rPr>
      <t>Ø</t>
    </r>
    <r>
      <rPr>
        <sz val="8"/>
        <color theme="0" tint="-0.34998626667073579"/>
        <rFont val="Calibri"/>
        <family val="2"/>
        <charset val="238"/>
      </rPr>
      <t>150mm
- kolor: RAL 9006</t>
    </r>
    <r>
      <rPr>
        <sz val="9"/>
        <color rgb="FF000000"/>
        <rFont val="Calibri"/>
        <family val="2"/>
        <charset val="238"/>
      </rPr>
      <t xml:space="preserve">
</t>
    </r>
    <r>
      <rPr>
        <sz val="8"/>
        <color theme="0" tint="-0.34998626667073579"/>
        <rFont val="Calibri"/>
        <family val="2"/>
        <charset val="238"/>
      </rPr>
      <t>- komplet akcesoriów m.in.. mocowania i czyszczaki rewizyjne</t>
    </r>
  </si>
  <si>
    <r>
      <t>Do wykonania robót budowlanych należy stosować wyłącznie beton produkcji Górażdże Beton Sp. z o.o., oraz inne produkty pochodzące z grupy Górażdże.</t>
    </r>
    <r>
      <rPr>
        <i/>
        <sz val="10"/>
        <color theme="1"/>
        <rFont val="Arial"/>
        <family val="2"/>
        <charset val="238"/>
      </rPr>
      <t xml:space="preserve">
</t>
    </r>
  </si>
  <si>
    <t>Ze wzgldu na dużą objętość dokumentacji, jej komplet zostanie przekazany oferentowi, na nośniku fizycznym w trakcie wymaganej wizji lokalnej.</t>
  </si>
  <si>
    <t>Załącznik 5.1.</t>
  </si>
  <si>
    <r>
      <t xml:space="preserve">W zakresie wykonania instalacji HVAC należy uwzględnić, przygotowanie projektu wykonawczego zasialania i sterowania </t>
    </r>
    <r>
      <rPr>
        <sz val="10"/>
        <color theme="0" tint="-0.34998626667073579"/>
        <rFont val="Arial"/>
        <family val="2"/>
        <charset val="238"/>
      </rPr>
      <t>(w programie E-PLAN)</t>
    </r>
    <r>
      <rPr>
        <sz val="11"/>
        <color theme="1"/>
        <rFont val="Arial"/>
        <family val="2"/>
        <charset val="238"/>
      </rPr>
      <t>, oraz wykonanie całej instalacji i jej uruchomienia.</t>
    </r>
  </si>
  <si>
    <t>Budowa instalacji oddzielnego przemiału składników do do produkcji cementu
ETAP 2
Prasa Rolowa</t>
  </si>
  <si>
    <t>Lista cen ofertowych - ETAP II - Obiekt 1</t>
  </si>
  <si>
    <t>Lista cen ofertowych - ETAP II - Obiekt 3 + p1 - SO20 i SO6_SO7</t>
  </si>
  <si>
    <t>Lista cen ofertowych - ETAP II - Obiekt 6. - Galeria transportu nr 2</t>
  </si>
  <si>
    <t>Lista cen ofertowych - ETAP II - Obiekt 7. - Galeria transportu nr 3</t>
  </si>
  <si>
    <t>Lista cen ofertowych - ETAP II - Obiekt 8. - Galeria transportu nr 4</t>
  </si>
  <si>
    <t>Obudowa wentylatora</t>
  </si>
  <si>
    <r>
      <t xml:space="preserve">Konstrukcja główna - żelbetowa
</t>
    </r>
    <r>
      <rPr>
        <sz val="8"/>
        <color theme="0" tint="-0.34998626667073579"/>
        <rFont val="Calibri"/>
        <family val="2"/>
        <charset val="238"/>
        <scheme val="minor"/>
      </rPr>
      <t>część żelbetowa powyżej fundamentów do poziomu +20,60m</t>
    </r>
  </si>
  <si>
    <r>
      <t xml:space="preserve">Konstrukcja główna - żelbetowa - </t>
    </r>
    <r>
      <rPr>
        <b/>
        <sz val="9"/>
        <rFont val="Calibri"/>
        <family val="2"/>
        <charset val="238"/>
        <scheme val="minor"/>
      </rPr>
      <t>zbrojenie</t>
    </r>
    <r>
      <rPr>
        <sz val="9"/>
        <rFont val="Calibri"/>
        <family val="2"/>
        <charset val="238"/>
        <scheme val="minor"/>
      </rPr>
      <t xml:space="preserve">
</t>
    </r>
    <r>
      <rPr>
        <sz val="8"/>
        <color theme="0" tint="-0.34998626667073579"/>
        <rFont val="Calibri"/>
        <family val="2"/>
        <charset val="238"/>
        <scheme val="minor"/>
      </rPr>
      <t>część żelbetowa powyżej fundamentów do poziomu +20,60m</t>
    </r>
  </si>
  <si>
    <r>
      <t xml:space="preserve">Konstrukcja główna - żelbetowa - </t>
    </r>
    <r>
      <rPr>
        <b/>
        <sz val="9"/>
        <rFont val="Calibri"/>
        <family val="2"/>
        <charset val="238"/>
        <scheme val="minor"/>
      </rPr>
      <t>zbrojenie</t>
    </r>
    <r>
      <rPr>
        <sz val="9"/>
        <rFont val="Calibri"/>
        <family val="2"/>
        <charset val="238"/>
        <scheme val="minor"/>
      </rPr>
      <t xml:space="preserve">
</t>
    </r>
    <r>
      <rPr>
        <sz val="8"/>
        <color theme="0" tint="-0.34998626667073579"/>
        <rFont val="Calibri"/>
        <family val="2"/>
        <charset val="238"/>
        <scheme val="minor"/>
      </rPr>
      <t>popwyżej poziomu +38,80m</t>
    </r>
  </si>
  <si>
    <r>
      <t xml:space="preserve">Konstrukcja główna - żelbetowa
</t>
    </r>
    <r>
      <rPr>
        <sz val="8"/>
        <color theme="0" tint="-0.34998626667073579"/>
        <rFont val="Calibri"/>
        <family val="2"/>
        <charset val="238"/>
        <scheme val="minor"/>
      </rPr>
      <t>powyżej poziomu +38,80m</t>
    </r>
  </si>
  <si>
    <r>
      <t xml:space="preserve">Konstrukcja główna - żelbetowa - </t>
    </r>
    <r>
      <rPr>
        <b/>
        <sz val="9"/>
        <rFont val="Calibri"/>
        <family val="2"/>
        <charset val="238"/>
        <scheme val="minor"/>
      </rPr>
      <t>zbrojenie</t>
    </r>
    <r>
      <rPr>
        <sz val="9"/>
        <rFont val="Calibri"/>
        <family val="2"/>
        <charset val="238"/>
        <scheme val="minor"/>
      </rPr>
      <t xml:space="preserve">
</t>
    </r>
    <r>
      <rPr>
        <sz val="8"/>
        <color theme="0" tint="-0.34998626667073579"/>
        <rFont val="Calibri"/>
        <family val="2"/>
        <charset val="238"/>
        <scheme val="minor"/>
      </rPr>
      <t>od poziomu +20,60m do poziomu +38,80m</t>
    </r>
  </si>
  <si>
    <r>
      <t xml:space="preserve">Konstrukcja główna - żelbetowa
</t>
    </r>
    <r>
      <rPr>
        <sz val="8"/>
        <color theme="0" tint="-0.34998626667073579"/>
        <rFont val="Calibri"/>
        <family val="2"/>
        <charset val="238"/>
        <scheme val="minor"/>
      </rPr>
      <t>od poziomu +20,60m do poziomu +38,80m</t>
    </r>
  </si>
  <si>
    <t>Penthouse - konstrukcje stalowe</t>
  </si>
  <si>
    <t>Penthouse - kraty</t>
  </si>
  <si>
    <t>Penthouse - balustrady i drabiny</t>
  </si>
  <si>
    <t>Pomosty  wewnętrzne - konstrukcja stlowa (z uwzględnieniem drabin i balustrad)</t>
  </si>
  <si>
    <t>Rygle obudowy</t>
  </si>
  <si>
    <t>Lista cen ofertowych - ETAP II - Obiekt p2</t>
  </si>
  <si>
    <t>m1</t>
  </si>
  <si>
    <r>
      <t xml:space="preserve">Płyty warstwowe dachowe SPB 80 WE
</t>
    </r>
    <r>
      <rPr>
        <sz val="8"/>
        <color theme="0" tint="-0.499984740745262"/>
        <rFont val="Calibri"/>
        <family val="2"/>
        <charset val="238"/>
      </rPr>
      <t>Wypełnienie z wełny mineralnej
grubość okładzin wg. projektu montazowego - kalkulacji wiatrowej.</t>
    </r>
  </si>
  <si>
    <r>
      <t>Brama zewnętrzna dwuskrzydłowa 4,0m x 10,0m z wycięciem na belkę
I</t>
    </r>
    <r>
      <rPr>
        <sz val="8"/>
        <color theme="0" tint="-0.499984740745262"/>
        <rFont val="Calibri"/>
        <family val="2"/>
        <charset val="238"/>
      </rPr>
      <t>zolacyjność akustyczna 50dB
Kolor grafitowy RAL 7015</t>
    </r>
    <r>
      <rPr>
        <sz val="9"/>
        <color rgb="FF000000"/>
        <rFont val="Calibri"/>
        <family val="2"/>
        <charset val="238"/>
      </rPr>
      <t xml:space="preserve">
</t>
    </r>
  </si>
  <si>
    <r>
      <t xml:space="preserve">Brama zewnętrzna rolowana 8,0m x 6,0m zestaw
</t>
    </r>
    <r>
      <rPr>
        <sz val="8"/>
        <color theme="0" tint="-0.499984740745262"/>
        <rFont val="Calibri"/>
        <family val="2"/>
        <charset val="238"/>
      </rPr>
      <t>Sumaryczna izolacyjność akustyczna 50dB
Kolor grafitowy RAL 7015</t>
    </r>
    <r>
      <rPr>
        <sz val="9"/>
        <color rgb="FF000000"/>
        <rFont val="Calibri"/>
        <family val="2"/>
        <charset val="238"/>
      </rPr>
      <t xml:space="preserve">
</t>
    </r>
  </si>
  <si>
    <r>
      <t xml:space="preserve">Brama zewnętrzna rolowana 4,0m x 5,8m zestaw
</t>
    </r>
    <r>
      <rPr>
        <sz val="8"/>
        <color theme="0" tint="-0.499984740745262"/>
        <rFont val="Calibri"/>
        <family val="2"/>
        <charset val="238"/>
      </rPr>
      <t>Sumaryczna izolacyjność akustyczna 50dB
Kolor grafitowy RAL 7015</t>
    </r>
    <r>
      <rPr>
        <sz val="9"/>
        <color rgb="FF000000"/>
        <rFont val="Calibri"/>
        <family val="2"/>
        <charset val="238"/>
      </rPr>
      <t xml:space="preserve">
</t>
    </r>
  </si>
  <si>
    <r>
      <t xml:space="preserve">Brama zewnętrzna dwuskrzydłowa 6,0m x 6,0m z wycięciem na belkę
</t>
    </r>
    <r>
      <rPr>
        <sz val="8"/>
        <color theme="0" tint="-0.499984740745262"/>
        <rFont val="Calibri"/>
        <family val="2"/>
        <charset val="238"/>
      </rPr>
      <t xml:space="preserve">Izolacyjność akustyczna 50dB
Kolor grafitowy RAL 7015
</t>
    </r>
  </si>
  <si>
    <r>
      <t xml:space="preserve">Brama zewnętrzna dwuskrzydłowa 3,5m x 3,5m
</t>
    </r>
    <r>
      <rPr>
        <sz val="8"/>
        <color theme="0" tint="-0.499984740745262"/>
        <rFont val="Calibri"/>
        <family val="2"/>
        <charset val="238"/>
      </rPr>
      <t xml:space="preserve">Izolacyjność akustyczna 50dB
Kolor grafitowy RAL 7015
</t>
    </r>
  </si>
  <si>
    <r>
      <t xml:space="preserve">Drzwi zewnętrzne stalowe 0,9m x 2,0m
</t>
    </r>
    <r>
      <rPr>
        <sz val="8"/>
        <color theme="0" tint="-0.499984740745262"/>
        <rFont val="Calibri"/>
        <family val="2"/>
        <charset val="238"/>
      </rPr>
      <t>Izolowane termicznie
Kolor grafitowy RAL 7035</t>
    </r>
    <r>
      <rPr>
        <sz val="9"/>
        <color rgb="FF000000"/>
        <rFont val="Calibri"/>
        <family val="2"/>
        <charset val="238"/>
      </rPr>
      <t xml:space="preserve">
</t>
    </r>
    <r>
      <rPr>
        <sz val="8"/>
        <color theme="0" tint="-0.499984740745262"/>
        <rFont val="Calibri"/>
        <family val="2"/>
        <charset val="238"/>
      </rPr>
      <t>Antypaniczne
Z samozamykaczem</t>
    </r>
  </si>
  <si>
    <r>
      <t xml:space="preserve">Brama wewnętrzna dwuskrzydłowa 3,0m x 3,0m
</t>
    </r>
    <r>
      <rPr>
        <sz val="8"/>
        <color theme="0" tint="-0.499984740745262"/>
        <rFont val="Calibri"/>
        <family val="2"/>
        <charset val="238"/>
      </rPr>
      <t xml:space="preserve">Kolor grafitowy RAL 7015
</t>
    </r>
  </si>
  <si>
    <r>
      <t xml:space="preserve">Drzwi wewnętrzne stalowe 0,9m x 2,0m
</t>
    </r>
    <r>
      <rPr>
        <sz val="8"/>
        <color theme="0" tint="-0.499984740745262"/>
        <rFont val="Calibri"/>
        <family val="2"/>
        <charset val="238"/>
      </rPr>
      <t>Izolowane termicznie
Kolor grafitowy RAL 7035</t>
    </r>
    <r>
      <rPr>
        <sz val="9"/>
        <color rgb="FF000000"/>
        <rFont val="Calibri"/>
        <family val="2"/>
        <charset val="238"/>
      </rPr>
      <t xml:space="preserve">
</t>
    </r>
    <r>
      <rPr>
        <sz val="8"/>
        <color theme="0" tint="-0.499984740745262"/>
        <rFont val="Calibri"/>
        <family val="2"/>
        <charset val="238"/>
      </rPr>
      <t>Antypaniczne
Z samozamykaczem</t>
    </r>
  </si>
  <si>
    <r>
      <t xml:space="preserve">Drzwi wewnętrzne stalowe 0,9m x 2,4m
</t>
    </r>
    <r>
      <rPr>
        <sz val="8"/>
        <color theme="0" tint="-0.499984740745262"/>
        <rFont val="Calibri"/>
        <family val="2"/>
        <charset val="238"/>
      </rPr>
      <t>Izolowane termicznie
Kolor grafitowy RAL 7035</t>
    </r>
    <r>
      <rPr>
        <sz val="9"/>
        <color rgb="FF000000"/>
        <rFont val="Calibri"/>
        <family val="2"/>
        <charset val="238"/>
      </rPr>
      <t xml:space="preserve">
</t>
    </r>
    <r>
      <rPr>
        <sz val="8"/>
        <color theme="0" tint="-0.499984740745262"/>
        <rFont val="Calibri"/>
        <family val="2"/>
        <charset val="238"/>
      </rPr>
      <t>Antypaniczne
Z samozamykaczem</t>
    </r>
  </si>
  <si>
    <r>
      <t xml:space="preserve">Elewacja budynku powyżej poziomu 300mm ponad P.T.,
</t>
    </r>
    <r>
      <rPr>
        <sz val="8"/>
        <color theme="0" tint="-0.34998626667073579"/>
        <rFont val="Calibri"/>
        <family val="2"/>
        <charset val="238"/>
      </rPr>
      <t xml:space="preserve">- Ściana żelbetowa (w pozycji 1.1.);
- Wełna mineralna 100mm;
- Tynk silikatowy BSO 2mm RAL 7015;
</t>
    </r>
  </si>
  <si>
    <r>
      <t xml:space="preserve">Malowanie  ścian wewnętrznych farbą do betonu
</t>
    </r>
    <r>
      <rPr>
        <sz val="8"/>
        <color theme="0" tint="-0.34998626667073579"/>
        <rFont val="Calibri"/>
        <family val="2"/>
        <charset val="238"/>
      </rPr>
      <t>klatka schodowa, pom. techniczne, szyb windowy</t>
    </r>
  </si>
  <si>
    <t>Wkończenie posadzki powłoką niepylącą, antypoślizgową, szczelną - farba posadzkowa do betonu</t>
  </si>
  <si>
    <t>Kompleksowa realizacja instalacji wodociągowych wody pitnej i ppożarowej zgodnie z projektem wykonawczym</t>
  </si>
  <si>
    <t>Konstrukcja główna żelbetowa - ob.3 - SO20</t>
  </si>
  <si>
    <t>Kanał kablowy żelbetowy + studzienka kablowa - ob.3 - SO20</t>
  </si>
  <si>
    <t>Konstrukcja główna żelbetowa - ob.p3 - SO6 SO7</t>
  </si>
  <si>
    <t>Konstrukcja stalowa w obrębie SO20</t>
  </si>
  <si>
    <t xml:space="preserve">Balustrady i drabiny
</t>
  </si>
  <si>
    <t>Konstrukcja stalowa w obrębie SO6 _ SO7</t>
  </si>
  <si>
    <t>Obróbka blacharska przejść technologicznych przez ściany z płyt warstwowych.</t>
  </si>
  <si>
    <r>
      <t xml:space="preserve">Malowanie  ścian zewnętrznych farbą do betonu
</t>
    </r>
    <r>
      <rPr>
        <sz val="8"/>
        <color theme="0" tint="-0.34998626667073579"/>
        <rFont val="Calibri"/>
        <family val="2"/>
        <charset val="238"/>
      </rPr>
      <t>klatka schodowa, pom. techniczne, szyb windowy</t>
    </r>
  </si>
  <si>
    <r>
      <t xml:space="preserve">Pokrycie dachu, odporność ppoż REI 30:
</t>
    </r>
    <r>
      <rPr>
        <sz val="8"/>
        <color theme="0" tint="-0.499984740745262"/>
        <rFont val="Calibri"/>
        <family val="2"/>
        <charset val="238"/>
      </rPr>
      <t>- Płyta żelbetowa (w pozycji 1.1.);
- Folia PE 0,2mm, klejona, na zakład;
- Warstwa klinów spadkowych z wełny mineralnej;
- Wełna mineralna "dachowa" np. Rockwool ROOFROCK 200mm;
- Membrana EPDM.- Membrana EPDM.</t>
    </r>
  </si>
  <si>
    <r>
      <t xml:space="preserve">Elewacja budynku do poziomu 300mm ponad P.T., o odporności ogniowej REI120
</t>
    </r>
    <r>
      <rPr>
        <sz val="8"/>
        <color theme="0" tint="-0.34998626667073579"/>
        <rFont val="Calibri"/>
        <family val="2"/>
        <charset val="238"/>
      </rPr>
      <t xml:space="preserve">- Ściana żelbetowa (w pozycji 1.1.);
- Hydroizolacja bitumiczna;
- Wełna mineralna 50mm;
- Tynk silikatowy BSO 2mm RAL 7015;
</t>
    </r>
  </si>
  <si>
    <r>
      <t xml:space="preserve">Elewacja budynku powyżej poziomu 300mm ponad P.T., o odporności ogniowej REI120 - osi A.3. i 6.
</t>
    </r>
    <r>
      <rPr>
        <sz val="8"/>
        <color theme="0" tint="-0.34998626667073579"/>
        <rFont val="Calibri"/>
        <family val="2"/>
        <charset val="238"/>
      </rPr>
      <t xml:space="preserve">- Ściana żelbetowa (w pozycji 1.1.);
- Wełna mineralna 100mm;
- Tynk silikatowy BSO 2mm RAL 7015;
</t>
    </r>
  </si>
  <si>
    <r>
      <t xml:space="preserve">Elewacja budynku powyżej poziomu 300mm ponad P.T.
</t>
    </r>
    <r>
      <rPr>
        <sz val="8"/>
        <color theme="0" tint="-0.34998626667073579"/>
        <rFont val="Calibri"/>
        <family val="2"/>
        <charset val="238"/>
      </rPr>
      <t xml:space="preserve">- Ściana żelbetowa (w pozycji 1.1.);
- Wełna mineralna 100mm;
- Tynk silikatowy BSO 2mm RAL 7015;
</t>
    </r>
  </si>
  <si>
    <r>
      <t xml:space="preserve">Brama dwuskrzydłowa 1,8m x 3,0m do komór trafo
</t>
    </r>
    <r>
      <rPr>
        <sz val="8"/>
        <color theme="0" tint="-0.34998626667073579"/>
        <rFont val="Calibri"/>
        <family val="2"/>
        <charset val="238"/>
      </rPr>
      <t>- nieizlowane terminicznie
- stalowe z blachy powlekanej</t>
    </r>
  </si>
  <si>
    <r>
      <t xml:space="preserve">Brama dwuskrzydłowa 1,8m x 3,0m do rozdzielni
</t>
    </r>
    <r>
      <rPr>
        <sz val="8"/>
        <color theme="0" tint="-0.34998626667073579"/>
        <rFont val="Calibri"/>
        <family val="2"/>
        <charset val="238"/>
      </rPr>
      <t>- izlowane terminicznie
- stalowe z blachy powlekanej</t>
    </r>
    <r>
      <rPr>
        <sz val="9"/>
        <color rgb="FF000000"/>
        <rFont val="Calibri"/>
        <family val="2"/>
        <charset val="238"/>
      </rPr>
      <t xml:space="preserve">
</t>
    </r>
    <r>
      <rPr>
        <sz val="8"/>
        <color theme="0" tint="-0.34998626667073579"/>
        <rFont val="Calibri"/>
        <family val="2"/>
        <charset val="238"/>
      </rPr>
      <t>- w kolorze grafitowym</t>
    </r>
  </si>
  <si>
    <r>
      <t xml:space="preserve">Drzwi zewnętrzne stalowe 1,0m x 2,0m
</t>
    </r>
    <r>
      <rPr>
        <sz val="8"/>
        <color theme="0" tint="-0.499984740745262"/>
        <rFont val="Calibri"/>
        <family val="2"/>
        <charset val="238"/>
      </rPr>
      <t>Izolowane termicznie
Kolor grafitowy RAL 7035</t>
    </r>
    <r>
      <rPr>
        <sz val="9"/>
        <color rgb="FF000000"/>
        <rFont val="Calibri"/>
        <family val="2"/>
        <charset val="238"/>
      </rPr>
      <t xml:space="preserve">
</t>
    </r>
    <r>
      <rPr>
        <sz val="8"/>
        <color theme="0" tint="-0.499984740745262"/>
        <rFont val="Calibri"/>
        <family val="2"/>
        <charset val="238"/>
      </rPr>
      <t>Antypaniczne
Z samozamykaczem</t>
    </r>
  </si>
  <si>
    <r>
      <t xml:space="preserve">Drzwi zewnętrzne stalowe 1,0m x 2,0m
</t>
    </r>
    <r>
      <rPr>
        <sz val="8"/>
        <color theme="0" tint="-0.34998626667073579"/>
        <rFont val="Calibri"/>
        <family val="2"/>
        <charset val="238"/>
      </rPr>
      <t xml:space="preserve">Przeciwpożarowe o parametrach EI60
</t>
    </r>
    <r>
      <rPr>
        <sz val="8"/>
        <color theme="0" tint="-0.499984740745262"/>
        <rFont val="Calibri"/>
        <family val="2"/>
        <charset val="238"/>
      </rPr>
      <t>Izolowane termicznie
Kolor grafitowy RAL 7035</t>
    </r>
    <r>
      <rPr>
        <sz val="9"/>
        <color rgb="FF000000"/>
        <rFont val="Calibri"/>
        <family val="2"/>
        <charset val="238"/>
      </rPr>
      <t xml:space="preserve">
</t>
    </r>
    <r>
      <rPr>
        <sz val="8"/>
        <color theme="0" tint="-0.499984740745262"/>
        <rFont val="Calibri"/>
        <family val="2"/>
        <charset val="238"/>
      </rPr>
      <t>Antypaniczne
Z samozamykaczem</t>
    </r>
  </si>
  <si>
    <t>SO20</t>
  </si>
  <si>
    <t>SO6 / SO7</t>
  </si>
  <si>
    <t xml:space="preserve">Malowanie  ścian wewnętrznych i stropu farbą do betonu
</t>
  </si>
  <si>
    <r>
      <t xml:space="preserve">Elewacja budynku powyżej poziomu 300mm ponad P.T.
</t>
    </r>
    <r>
      <rPr>
        <sz val="8"/>
        <color theme="0" tint="-0.34998626667073579"/>
        <rFont val="Calibri"/>
        <family val="2"/>
        <charset val="238"/>
      </rPr>
      <t xml:space="preserve">- Ściana żelbetowa / murowana - istniejąca;
- Tynk silikatowy BSO 2mm RAL 7015;
</t>
    </r>
  </si>
  <si>
    <t>Tynkowanie i malowanie zanurowanie otworów okiennych</t>
  </si>
  <si>
    <r>
      <t xml:space="preserve">Adaptacja pokrycia dachowego do odporność ppoż REI 30:
</t>
    </r>
    <r>
      <rPr>
        <sz val="8"/>
        <color theme="0" tint="-0.499984740745262"/>
        <rFont val="Calibri"/>
        <family val="2"/>
        <charset val="238"/>
      </rPr>
      <t>- Demontaż istniejących warstw hydroizolacji wraz z oczyszczeniem istniejących płyt korytkowych;
- Folia PE 0,2mm, klejona, na zakład;
- Warstwa klinów spadkowych z wełny mineralnej;
- Wełna mineralna "dachowa" np. Rockwool ROOFROCK 200mm;
- Membrana EPDM.- Membrana EPDM.</t>
    </r>
  </si>
  <si>
    <t>Dostosowanie systemu odwodnienia dachu / nowy komplet obróbek blacharskich okapowych oraz montaż rynien na dostosowanej do nowego pokrycia wysokości</t>
  </si>
  <si>
    <t>Uzupełnienie istniejących otworów okiennych cegłą pełną / silikatem - dostosowanie do wymagań przeciwpożarowych przegrody REI120</t>
  </si>
  <si>
    <t>Zastosowanie systemowych przepustów ppoż o odpowiedniej dla danej przegrody odporności ogniowej, dla wszystkich przejść i przebić technologicznych</t>
  </si>
  <si>
    <t>Konstrukcja główna</t>
  </si>
  <si>
    <t>Balustrady</t>
  </si>
  <si>
    <t>Obróbki blacharskie z blachy powlekanej gr. 0,5mm</t>
  </si>
  <si>
    <r>
      <t xml:space="preserve">Pokrycie dachu, o izolacyjności akustycznej 50dB
</t>
    </r>
    <r>
      <rPr>
        <sz val="8"/>
        <color theme="0" tint="-0.499984740745262"/>
        <rFont val="Calibri"/>
        <family val="2"/>
        <charset val="238"/>
      </rPr>
      <t>- system lekkiej obudowy (50dB)
            + Ruuki SPB 120WE;
            + pustka powietrzna / profil dystansowy
            + Ruuki SPB80
- wełna mineralna "dachowa" np. Rockwool 20mm
- membrana EPDM;
- grubość okładzin i ilość łączników mechanicznych wg. projektu montażowego / kalkulacji wiatrowej.</t>
    </r>
  </si>
  <si>
    <r>
      <t xml:space="preserve">Lekka obudowa ścian zewnętrznych, o izolacyjności akustycznej 50dB
</t>
    </r>
    <r>
      <rPr>
        <sz val="8"/>
        <color theme="0" tint="-0.499984740745262"/>
        <rFont val="Calibri"/>
        <family val="2"/>
        <charset val="238"/>
      </rPr>
      <t>- system lekkiej obudowy (50dB)
            + Ruuki SPB 120WE;
            + pustka powietrzna / profil dystansowy
            + Ruuki SPB80
- grubość okładzin i ilość łączników mechanicznych wg. projektu montażowego / kalkulacji wiatrowej.</t>
    </r>
  </si>
  <si>
    <r>
      <t xml:space="preserve">Lekka obudowa podłóg, o izolacyjności akustycznej 50dB
</t>
    </r>
    <r>
      <rPr>
        <sz val="8"/>
        <color theme="0" tint="-0.499984740745262"/>
        <rFont val="Calibri"/>
        <family val="2"/>
        <charset val="238"/>
      </rPr>
      <t>- system lekkiej obudowy (50dB)
            + Ruuki SPB 120WE;
            + pustka powietrzna / profil dystansowy
            + Ruuki SPB80
- grubość okładzin i ilość łączników mechanicznych wg. projektu montażowego / kalkulacji wiatrowej.</t>
    </r>
  </si>
  <si>
    <r>
      <t xml:space="preserve">Pokrycie dachu, o izolacyjności akustycznej 32dB
</t>
    </r>
    <r>
      <rPr>
        <sz val="8"/>
        <color theme="0" tint="-0.499984740745262"/>
        <rFont val="Calibri"/>
        <family val="2"/>
        <charset val="238"/>
      </rPr>
      <t>- płyta warstwowa typu Ruuki SPC W 100/140mm;
- grubość okładzin i ilość łączników mechanicznych wg. projektu montażowego / kalkulacji wiatrowej.</t>
    </r>
  </si>
  <si>
    <r>
      <t xml:space="preserve">Lekka obudowa ścian zewnętrznych, o izolacyjności akustycznej 32dB
</t>
    </r>
    <r>
      <rPr>
        <sz val="8"/>
        <color theme="0" tint="-0.499984740745262"/>
        <rFont val="Calibri"/>
        <family val="2"/>
        <charset val="238"/>
      </rPr>
      <t>- płyta warstwowa typu Ruuki SPB WE 100mm;
- grubość okładzin i ilość łączników mechanicznych wg. projektu montażowego / kalkulacji wiatrowej.</t>
    </r>
  </si>
  <si>
    <r>
      <t xml:space="preserve">Lekka obudowa podłóg, o izolacyjności akustycznej 32dB
</t>
    </r>
    <r>
      <rPr>
        <sz val="8"/>
        <color theme="0" tint="-0.499984740745262"/>
        <rFont val="Calibri"/>
        <family val="2"/>
        <charset val="238"/>
      </rPr>
      <t>- płyta warstwowa typu Ruuki SP</t>
    </r>
    <r>
      <rPr>
        <b/>
        <sz val="8"/>
        <color theme="0" tint="-0.499984740745262"/>
        <rFont val="Calibri"/>
        <family val="2"/>
        <charset val="238"/>
      </rPr>
      <t>B</t>
    </r>
    <r>
      <rPr>
        <sz val="8"/>
        <color theme="0" tint="-0.499984740745262"/>
        <rFont val="Calibri"/>
        <family val="2"/>
        <charset val="238"/>
      </rPr>
      <t xml:space="preserve"> WE 100mm;
- grubość okładzin i ilość łączników mechanicznych wg. projektu montażowego / kalkulacji wiatrowej.</t>
    </r>
  </si>
  <si>
    <r>
      <t xml:space="preserve">Drzwi wewnętrzne ze stali nierdzewnej jednoskrzydłowe 0,7m x 2,0m
</t>
    </r>
    <r>
      <rPr>
        <sz val="8"/>
        <color theme="0" tint="-0.34998626667073579"/>
        <rFont val="Calibri"/>
        <family val="2"/>
        <charset val="238"/>
      </rPr>
      <t>Izolacyjność akustyczna 32dB
Antypaniczne
Z samozamykaczem</t>
    </r>
  </si>
  <si>
    <t>Konstrukcja wsporcza kanałów gorących gazów - (obiekt 9.)</t>
  </si>
  <si>
    <t>Kopleksowa realizacja zakresu drogowego zgodnie z PW</t>
  </si>
  <si>
    <t>10. Drogi i place</t>
  </si>
  <si>
    <r>
      <t xml:space="preserve">Kompleksowa realizacja prac rozbiórkowych i adaptacyjnych zgodnie z PW
</t>
    </r>
    <r>
      <rPr>
        <sz val="8"/>
        <color theme="0" tint="-0.34998626667073579"/>
        <rFont val="Calibri"/>
        <family val="2"/>
        <charset val="238"/>
      </rPr>
      <t>- ze szczególnym uwzględnieniem wycinania niezbędnych otworów istniejacej ścianie zewnętrznej budynku MC4 (akustyczna płyta betonowa)</t>
    </r>
  </si>
  <si>
    <r>
      <t xml:space="preserve">Proszę o wyłączenie z zakresu robót kompletu instalacji wod-kan + HVAC oraz montażu podłóg technicznych w pomieszczeniach elektrycznych tj.:
</t>
    </r>
    <r>
      <rPr>
        <i/>
        <sz val="10"/>
        <color theme="1"/>
        <rFont val="Arial"/>
        <family val="2"/>
        <charset val="238"/>
      </rPr>
      <t xml:space="preserve">1. Obiekt 3 - Stacja oddziałowa 20
2. Obiekt p1. - SO6 i SO7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</si>
</sst>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37" x14ac:knownFonts="1">
    <font>
      <sz val="11"/>
      <color theme="1"/>
      <name val="Arial"/>
      <family val="2"/>
      <charset val="238"/>
    </font>
    <font>
      <sz val="9"/>
      <color rgb="FF000000"/>
      <name val="Calibri"/>
      <family val="2"/>
      <charset val="238"/>
    </font>
    <font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8"/>
      <name val="Arial CE"/>
      <charset val="238"/>
    </font>
    <font>
      <b/>
      <sz val="16"/>
      <name val="Arial CE"/>
      <charset val="238"/>
    </font>
    <font>
      <b/>
      <sz val="14"/>
      <color rgb="FF00B050"/>
      <name val="Arial"/>
      <family val="2"/>
      <charset val="238"/>
    </font>
    <font>
      <b/>
      <sz val="14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u/>
      <sz val="18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8.5"/>
      <color rgb="FF00B050"/>
      <name val="Arial"/>
      <family val="2"/>
      <charset val="238"/>
    </font>
    <font>
      <b/>
      <i/>
      <sz val="11"/>
      <color rgb="FF00B050"/>
      <name val="Arial"/>
      <family val="2"/>
      <charset val="238"/>
    </font>
    <font>
      <sz val="8.5"/>
      <color theme="8" tint="-0.249977111117893"/>
      <name val="Arial"/>
      <family val="2"/>
      <charset val="238"/>
    </font>
    <font>
      <b/>
      <sz val="14"/>
      <name val="Arial CE"/>
      <charset val="238"/>
    </font>
    <font>
      <i/>
      <u/>
      <sz val="10"/>
      <color theme="1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sz val="8"/>
      <color theme="0" tint="-0.499984740745262"/>
      <name val="Calibri"/>
      <family val="2"/>
      <charset val="238"/>
    </font>
    <font>
      <sz val="9"/>
      <color theme="0" tint="-0.499984740745262"/>
      <name val="Calibri"/>
      <family val="2"/>
      <charset val="238"/>
    </font>
    <font>
      <sz val="8"/>
      <color theme="0" tint="-0.34998626667073579"/>
      <name val="Calibri"/>
      <family val="2"/>
      <charset val="238"/>
    </font>
    <font>
      <sz val="8"/>
      <color theme="0" tint="-0.34998626667073579"/>
      <name val="Arial"/>
      <family val="2"/>
      <charset val="238"/>
    </font>
    <font>
      <sz val="9"/>
      <color theme="0" tint="-0.34998626667073579"/>
      <name val="Calibri"/>
      <family val="2"/>
      <charset val="238"/>
    </font>
    <font>
      <b/>
      <i/>
      <u/>
      <sz val="14"/>
      <name val="Arial"/>
      <family val="2"/>
      <charset val="238"/>
    </font>
    <font>
      <b/>
      <i/>
      <sz val="12"/>
      <color rgb="FF00B050"/>
      <name val="Arial"/>
      <family val="2"/>
      <charset val="238"/>
    </font>
    <font>
      <b/>
      <i/>
      <sz val="10"/>
      <color rgb="FF00B050"/>
      <name val="Arial"/>
      <family val="2"/>
      <charset val="238"/>
    </font>
    <font>
      <b/>
      <i/>
      <sz val="8.5"/>
      <color rgb="FF00B050"/>
      <name val="Arial"/>
      <family val="2"/>
      <charset val="238"/>
    </font>
    <font>
      <b/>
      <i/>
      <sz val="9"/>
      <color rgb="FF00B050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9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.5"/>
      <color rgb="FF0070C0"/>
      <name val="Calibri"/>
      <family val="2"/>
      <charset val="238"/>
    </font>
    <font>
      <sz val="8.5"/>
      <color rgb="FF0070C0"/>
      <name val="Arial"/>
      <family val="2"/>
      <charset val="238"/>
    </font>
    <font>
      <b/>
      <sz val="8"/>
      <color theme="0" tint="-0.49998474074526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vertical="center" wrapText="1"/>
    </xf>
    <xf numFmtId="164" fontId="3" fillId="0" borderId="2" xfId="0" applyNumberFormat="1" applyFont="1" applyBorder="1"/>
    <xf numFmtId="164" fontId="0" fillId="0" borderId="0" xfId="0" applyNumberFormat="1"/>
    <xf numFmtId="164" fontId="1" fillId="3" borderId="2" xfId="0" applyNumberFormat="1" applyFont="1" applyFill="1" applyBorder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vertical="top" wrapText="1"/>
    </xf>
    <xf numFmtId="0" fontId="0" fillId="0" borderId="2" xfId="0" applyBorder="1" applyAlignment="1">
      <alignment horizontal="center" vertical="top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/>
    <xf numFmtId="0" fontId="13" fillId="2" borderId="2" xfId="0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/>
    <xf numFmtId="164" fontId="1" fillId="0" borderId="1" xfId="0" applyNumberFormat="1" applyFont="1" applyBorder="1" applyAlignment="1">
      <alignment horizontal="right" vertical="center"/>
    </xf>
    <xf numFmtId="164" fontId="25" fillId="4" borderId="17" xfId="0" applyNumberFormat="1" applyFont="1" applyFill="1" applyBorder="1"/>
    <xf numFmtId="4" fontId="13" fillId="2" borderId="2" xfId="0" applyNumberFormat="1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0" fillId="0" borderId="0" xfId="0" applyNumberFormat="1"/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4" fontId="15" fillId="2" borderId="5" xfId="0" applyNumberFormat="1" applyFont="1" applyFill="1" applyBorder="1" applyAlignment="1">
      <alignment vertical="center"/>
    </xf>
    <xf numFmtId="0" fontId="30" fillId="0" borderId="2" xfId="0" applyFont="1" applyBorder="1" applyAlignment="1">
      <alignment horizontal="left" vertical="center" wrapText="1"/>
    </xf>
    <xf numFmtId="0" fontId="30" fillId="3" borderId="2" xfId="0" applyFont="1" applyFill="1" applyBorder="1" applyAlignment="1">
      <alignment horizontal="left" vertical="center" wrapText="1"/>
    </xf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164" fontId="33" fillId="0" borderId="2" xfId="0" applyNumberFormat="1" applyFont="1" applyBorder="1" applyAlignment="1">
      <alignment horizontal="right" vertical="center"/>
    </xf>
    <xf numFmtId="0" fontId="33" fillId="0" borderId="2" xfId="0" applyFont="1" applyBorder="1" applyAlignment="1">
      <alignment vertical="center" wrapText="1"/>
    </xf>
    <xf numFmtId="4" fontId="1" fillId="3" borderId="2" xfId="0" applyNumberFormat="1" applyFont="1" applyFill="1" applyBorder="1" applyAlignment="1">
      <alignment vertical="center" wrapText="1"/>
    </xf>
    <xf numFmtId="4" fontId="1" fillId="5" borderId="2" xfId="0" applyNumberFormat="1" applyFont="1" applyFill="1" applyBorder="1" applyAlignment="1">
      <alignment vertical="center" wrapText="1"/>
    </xf>
    <xf numFmtId="4" fontId="33" fillId="5" borderId="2" xfId="0" applyNumberFormat="1" applyFont="1" applyFill="1" applyBorder="1" applyAlignment="1">
      <alignment vertical="center" wrapText="1"/>
    </xf>
    <xf numFmtId="3" fontId="30" fillId="5" borderId="3" xfId="0" applyNumberFormat="1" applyFont="1" applyFill="1" applyBorder="1" applyAlignment="1">
      <alignment horizontal="right" vertical="center"/>
    </xf>
    <xf numFmtId="4" fontId="1" fillId="5" borderId="1" xfId="0" applyNumberFormat="1" applyFont="1" applyFill="1" applyBorder="1" applyAlignment="1">
      <alignment vertical="center" wrapText="1"/>
    </xf>
    <xf numFmtId="0" fontId="34" fillId="3" borderId="4" xfId="0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3" fontId="30" fillId="5" borderId="2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right"/>
    </xf>
    <xf numFmtId="0" fontId="25" fillId="4" borderId="16" xfId="0" applyFont="1" applyFill="1" applyBorder="1" applyAlignment="1">
      <alignment horizontal="right"/>
    </xf>
    <xf numFmtId="0" fontId="15" fillId="3" borderId="3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35" fillId="3" borderId="3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34" fillId="3" borderId="3" xfId="0" applyFont="1" applyFill="1" applyBorder="1" applyAlignment="1">
      <alignment horizontal="center" vertical="center"/>
    </xf>
    <xf numFmtId="0" fontId="34" fillId="3" borderId="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/>
    </xf>
    <xf numFmtId="0" fontId="26" fillId="2" borderId="18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7" fillId="2" borderId="20" xfId="0" applyFont="1" applyFill="1" applyBorder="1" applyAlignment="1">
      <alignment horizontal="center" vertical="center"/>
    </xf>
    <xf numFmtId="0" fontId="27" fillId="2" borderId="21" xfId="0" applyFont="1" applyFill="1" applyBorder="1" applyAlignment="1">
      <alignment horizontal="center" vertical="center"/>
    </xf>
    <xf numFmtId="0" fontId="27" fillId="2" borderId="22" xfId="0" applyFon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center" vertical="center" wrapText="1"/>
    </xf>
    <xf numFmtId="164" fontId="27" fillId="2" borderId="2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6" fillId="0" borderId="14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9F2FF"/>
      <color rgb="FFA7E2FF"/>
      <color rgb="FF66CCFF"/>
      <color rgb="FF3399FF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4201E-CDD3-4A20-A49F-A1FEB6EFF4C0}">
  <sheetPr>
    <tabColor rgb="FFFF5757"/>
  </sheetPr>
  <dimension ref="B1:M62"/>
  <sheetViews>
    <sheetView topLeftCell="A46" zoomScaleNormal="100" workbookViewId="0">
      <selection activeCell="G60" sqref="G60"/>
    </sheetView>
  </sheetViews>
  <sheetFormatPr defaultRowHeight="14" x14ac:dyDescent="0.3"/>
  <cols>
    <col min="1" max="1" width="3.75" customWidth="1"/>
    <col min="2" max="2" width="11.5" bestFit="1" customWidth="1"/>
    <col min="3" max="3" width="48.08203125" customWidth="1"/>
    <col min="4" max="4" width="8" style="33" bestFit="1" customWidth="1"/>
    <col min="5" max="5" width="6.58203125" bestFit="1" customWidth="1"/>
    <col min="6" max="6" width="8.25" style="10" bestFit="1" customWidth="1"/>
    <col min="7" max="7" width="21.83203125" style="10" customWidth="1"/>
    <col min="8" max="8" width="15.58203125" bestFit="1" customWidth="1"/>
    <col min="9" max="9" width="12.33203125" bestFit="1" customWidth="1"/>
    <col min="10" max="10" width="9.58203125" bestFit="1" customWidth="1"/>
  </cols>
  <sheetData>
    <row r="1" spans="2:13" ht="18" x14ac:dyDescent="0.3">
      <c r="C1" s="13"/>
      <c r="D1" s="54" t="s">
        <v>82</v>
      </c>
      <c r="E1" s="54"/>
      <c r="F1" s="54"/>
      <c r="G1" s="54"/>
    </row>
    <row r="2" spans="2:13" ht="72.75" customHeight="1" x14ac:dyDescent="0.3">
      <c r="B2" s="55" t="s">
        <v>84</v>
      </c>
      <c r="C2" s="55"/>
      <c r="D2" s="55"/>
      <c r="E2" s="55"/>
      <c r="F2" s="55"/>
      <c r="G2" s="55"/>
    </row>
    <row r="3" spans="2:13" ht="24.75" customHeight="1" x14ac:dyDescent="0.3">
      <c r="B3" s="56" t="s">
        <v>85</v>
      </c>
      <c r="C3" s="56"/>
      <c r="D3" s="56"/>
      <c r="E3" s="56"/>
      <c r="F3" s="56"/>
      <c r="G3" s="56"/>
    </row>
    <row r="4" spans="2:13" x14ac:dyDescent="0.3">
      <c r="B4" s="57" t="s">
        <v>68</v>
      </c>
      <c r="C4" s="57"/>
      <c r="D4" s="57"/>
      <c r="E4" s="57"/>
      <c r="F4" s="57"/>
      <c r="G4" s="57"/>
    </row>
    <row r="5" spans="2:13" x14ac:dyDescent="0.3">
      <c r="B5" s="58" t="s">
        <v>0</v>
      </c>
      <c r="C5" s="58" t="s">
        <v>9</v>
      </c>
      <c r="D5" s="28" t="s">
        <v>7</v>
      </c>
      <c r="E5" s="34" t="s">
        <v>5</v>
      </c>
      <c r="F5" s="18" t="s">
        <v>6</v>
      </c>
      <c r="G5" s="15" t="s">
        <v>8</v>
      </c>
    </row>
    <row r="6" spans="2:13" ht="16.5" customHeight="1" x14ac:dyDescent="0.3">
      <c r="B6" s="58"/>
      <c r="C6" s="58"/>
      <c r="D6" s="29"/>
      <c r="E6" s="19"/>
      <c r="F6" s="15"/>
      <c r="G6" s="15" t="s">
        <v>1</v>
      </c>
      <c r="H6" s="12"/>
      <c r="I6" s="12"/>
      <c r="J6" s="12"/>
      <c r="K6" s="12"/>
      <c r="L6" s="12"/>
      <c r="M6" s="12"/>
    </row>
    <row r="7" spans="2:13" x14ac:dyDescent="0.3">
      <c r="B7" s="59" t="s">
        <v>33</v>
      </c>
      <c r="C7" s="60"/>
      <c r="D7" s="60"/>
      <c r="E7" s="60"/>
      <c r="F7" s="61"/>
      <c r="G7" s="20">
        <f>SUM(G8:G13)</f>
        <v>0</v>
      </c>
      <c r="H7" s="12"/>
      <c r="I7" s="12"/>
      <c r="J7" s="12"/>
      <c r="K7" s="12"/>
      <c r="L7" s="12"/>
      <c r="M7" s="12"/>
    </row>
    <row r="8" spans="2:13" ht="22.5" x14ac:dyDescent="0.3">
      <c r="B8" s="1" t="s">
        <v>16</v>
      </c>
      <c r="C8" s="40" t="s">
        <v>91</v>
      </c>
      <c r="D8" s="47">
        <v>1512</v>
      </c>
      <c r="E8" s="4" t="s">
        <v>42</v>
      </c>
      <c r="F8" s="8"/>
      <c r="G8" s="3">
        <f>D8*F8</f>
        <v>0</v>
      </c>
      <c r="H8" s="12" t="s">
        <v>23</v>
      </c>
      <c r="I8" s="12" t="s">
        <v>20</v>
      </c>
      <c r="J8" s="12" t="s">
        <v>21</v>
      </c>
      <c r="K8" s="12" t="s">
        <v>22</v>
      </c>
      <c r="L8" s="12"/>
      <c r="M8" s="12"/>
    </row>
    <row r="9" spans="2:13" ht="22.5" x14ac:dyDescent="0.3">
      <c r="B9" s="1" t="s">
        <v>17</v>
      </c>
      <c r="C9" s="40" t="s">
        <v>92</v>
      </c>
      <c r="D9" s="47">
        <v>261783</v>
      </c>
      <c r="E9" s="4" t="s">
        <v>40</v>
      </c>
      <c r="F9" s="8"/>
      <c r="G9" s="3">
        <f t="shared" ref="G9:G13" si="0">D9*F9</f>
        <v>0</v>
      </c>
      <c r="H9" s="12"/>
      <c r="I9" s="12"/>
      <c r="J9" s="12"/>
      <c r="K9" s="12"/>
      <c r="L9" s="12"/>
      <c r="M9" s="12"/>
    </row>
    <row r="10" spans="2:13" ht="22.5" x14ac:dyDescent="0.3">
      <c r="B10" s="1" t="s">
        <v>2</v>
      </c>
      <c r="C10" s="40" t="s">
        <v>96</v>
      </c>
      <c r="D10" s="47">
        <v>1238.0999999999999</v>
      </c>
      <c r="E10" s="4" t="s">
        <v>42</v>
      </c>
      <c r="F10" s="8"/>
      <c r="G10" s="3">
        <f t="shared" si="0"/>
        <v>0</v>
      </c>
      <c r="H10" s="12"/>
      <c r="I10" s="12"/>
      <c r="J10" s="12"/>
      <c r="K10" s="12"/>
      <c r="L10" s="12"/>
      <c r="M10" s="12"/>
    </row>
    <row r="11" spans="2:13" ht="22.5" x14ac:dyDescent="0.3">
      <c r="B11" s="1" t="s">
        <v>3</v>
      </c>
      <c r="C11" s="40" t="s">
        <v>95</v>
      </c>
      <c r="D11" s="47">
        <v>211532</v>
      </c>
      <c r="E11" s="4" t="s">
        <v>40</v>
      </c>
      <c r="F11" s="8"/>
      <c r="G11" s="3">
        <f t="shared" si="0"/>
        <v>0</v>
      </c>
      <c r="H11" s="12"/>
      <c r="I11" s="12"/>
      <c r="J11" s="12"/>
      <c r="K11" s="12"/>
      <c r="L11" s="12"/>
      <c r="M11" s="12"/>
    </row>
    <row r="12" spans="2:13" ht="22.5" x14ac:dyDescent="0.3">
      <c r="B12" s="1" t="s">
        <v>4</v>
      </c>
      <c r="C12" s="40" t="s">
        <v>94</v>
      </c>
      <c r="D12" s="47">
        <v>165.91</v>
      </c>
      <c r="E12" s="4" t="s">
        <v>42</v>
      </c>
      <c r="F12" s="8"/>
      <c r="G12" s="3">
        <f t="shared" si="0"/>
        <v>0</v>
      </c>
      <c r="H12" s="12"/>
      <c r="I12" s="12"/>
      <c r="J12" s="12"/>
      <c r="K12" s="12"/>
      <c r="L12" s="12"/>
      <c r="M12" s="12"/>
    </row>
    <row r="13" spans="2:13" ht="22.5" x14ac:dyDescent="0.3">
      <c r="B13" s="1" t="s">
        <v>11</v>
      </c>
      <c r="C13" s="40" t="s">
        <v>93</v>
      </c>
      <c r="D13" s="47">
        <v>19691</v>
      </c>
      <c r="E13" s="4" t="s">
        <v>40</v>
      </c>
      <c r="F13" s="8"/>
      <c r="G13" s="3">
        <f t="shared" si="0"/>
        <v>0</v>
      </c>
      <c r="H13" s="12"/>
      <c r="I13" s="12"/>
      <c r="J13" s="12"/>
      <c r="K13" s="12"/>
      <c r="L13" s="12"/>
      <c r="M13" s="12"/>
    </row>
    <row r="14" spans="2:13" x14ac:dyDescent="0.3">
      <c r="B14" s="36" t="s">
        <v>34</v>
      </c>
      <c r="C14" s="37"/>
      <c r="D14" s="39"/>
      <c r="E14" s="37"/>
      <c r="F14" s="38"/>
      <c r="G14" s="20">
        <f>SUM(G15:G23)</f>
        <v>0</v>
      </c>
    </row>
    <row r="15" spans="2:13" x14ac:dyDescent="0.3">
      <c r="B15" s="42" t="s">
        <v>16</v>
      </c>
      <c r="C15" s="40" t="s">
        <v>97</v>
      </c>
      <c r="D15" s="49">
        <v>265000</v>
      </c>
      <c r="E15" s="43" t="s">
        <v>40</v>
      </c>
      <c r="F15" s="9"/>
      <c r="G15" s="44">
        <f t="shared" ref="G15:G59" si="1">D15*F15</f>
        <v>0</v>
      </c>
    </row>
    <row r="16" spans="2:13" x14ac:dyDescent="0.3">
      <c r="B16" s="42" t="s">
        <v>17</v>
      </c>
      <c r="C16" s="40" t="s">
        <v>98</v>
      </c>
      <c r="D16" s="49">
        <v>18000</v>
      </c>
      <c r="E16" s="43" t="s">
        <v>40</v>
      </c>
      <c r="F16" s="9"/>
      <c r="G16" s="44">
        <f t="shared" si="1"/>
        <v>0</v>
      </c>
    </row>
    <row r="17" spans="2:7" x14ac:dyDescent="0.3">
      <c r="B17" s="42" t="s">
        <v>2</v>
      </c>
      <c r="C17" s="40" t="s">
        <v>99</v>
      </c>
      <c r="D17" s="49">
        <v>7000</v>
      </c>
      <c r="E17" s="43" t="s">
        <v>40</v>
      </c>
      <c r="F17" s="9"/>
      <c r="G17" s="44">
        <f t="shared" si="1"/>
        <v>0</v>
      </c>
    </row>
    <row r="18" spans="2:7" ht="24" x14ac:dyDescent="0.3">
      <c r="B18" s="42" t="s">
        <v>3</v>
      </c>
      <c r="C18" s="41" t="s">
        <v>100</v>
      </c>
      <c r="D18" s="49">
        <v>198800</v>
      </c>
      <c r="E18" s="43" t="s">
        <v>40</v>
      </c>
      <c r="F18" s="9"/>
      <c r="G18" s="44">
        <f t="shared" si="1"/>
        <v>0</v>
      </c>
    </row>
    <row r="19" spans="2:7" x14ac:dyDescent="0.3">
      <c r="B19" s="42" t="s">
        <v>4</v>
      </c>
      <c r="C19" s="41" t="s">
        <v>43</v>
      </c>
      <c r="D19" s="49">
        <v>33400</v>
      </c>
      <c r="E19" s="43" t="s">
        <v>40</v>
      </c>
      <c r="F19" s="9"/>
      <c r="G19" s="44">
        <f t="shared" si="1"/>
        <v>0</v>
      </c>
    </row>
    <row r="20" spans="2:7" x14ac:dyDescent="0.3">
      <c r="B20" s="42" t="s">
        <v>11</v>
      </c>
      <c r="C20" s="41" t="s">
        <v>101</v>
      </c>
      <c r="D20" s="53">
        <v>29100</v>
      </c>
      <c r="E20" s="43" t="s">
        <v>40</v>
      </c>
      <c r="F20" s="9"/>
      <c r="G20" s="44">
        <f t="shared" si="1"/>
        <v>0</v>
      </c>
    </row>
    <row r="21" spans="2:7" x14ac:dyDescent="0.3">
      <c r="B21" s="42" t="s">
        <v>12</v>
      </c>
      <c r="C21" s="41" t="s">
        <v>90</v>
      </c>
      <c r="D21" s="53">
        <v>21100</v>
      </c>
      <c r="E21" s="43" t="s">
        <v>40</v>
      </c>
      <c r="F21" s="9"/>
      <c r="G21" s="44">
        <f t="shared" si="1"/>
        <v>0</v>
      </c>
    </row>
    <row r="22" spans="2:7" x14ac:dyDescent="0.3">
      <c r="B22" s="42" t="s">
        <v>14</v>
      </c>
      <c r="C22" s="45" t="s">
        <v>62</v>
      </c>
      <c r="D22" s="48">
        <v>1</v>
      </c>
      <c r="E22" s="43" t="s">
        <v>19</v>
      </c>
      <c r="F22" s="9"/>
      <c r="G22" s="44">
        <f t="shared" si="1"/>
        <v>0</v>
      </c>
    </row>
    <row r="23" spans="2:7" x14ac:dyDescent="0.3">
      <c r="B23" s="42" t="s">
        <v>15</v>
      </c>
      <c r="C23" s="45" t="s">
        <v>153</v>
      </c>
      <c r="D23" s="48">
        <v>13900</v>
      </c>
      <c r="E23" s="43" t="s">
        <v>40</v>
      </c>
      <c r="F23" s="9"/>
      <c r="G23" s="44">
        <f t="shared" si="1"/>
        <v>0</v>
      </c>
    </row>
    <row r="24" spans="2:7" x14ac:dyDescent="0.3">
      <c r="B24" s="59" t="s">
        <v>35</v>
      </c>
      <c r="C24" s="60"/>
      <c r="D24" s="60"/>
      <c r="E24" s="60"/>
      <c r="F24" s="61"/>
      <c r="G24" s="20">
        <f>SUM(G25:G37)</f>
        <v>0</v>
      </c>
    </row>
    <row r="25" spans="2:7" ht="33" x14ac:dyDescent="0.3">
      <c r="B25" s="5" t="s">
        <v>16</v>
      </c>
      <c r="C25" s="6" t="s">
        <v>67</v>
      </c>
      <c r="D25" s="47">
        <v>7050</v>
      </c>
      <c r="E25" s="7" t="s">
        <v>10</v>
      </c>
      <c r="F25" s="9"/>
      <c r="G25" s="11">
        <f>D25*F25</f>
        <v>0</v>
      </c>
    </row>
    <row r="26" spans="2:7" ht="36" x14ac:dyDescent="0.3">
      <c r="B26" s="5" t="s">
        <v>17</v>
      </c>
      <c r="C26" s="6" t="s">
        <v>49</v>
      </c>
      <c r="D26" s="47">
        <v>5230</v>
      </c>
      <c r="E26" s="7" t="s">
        <v>10</v>
      </c>
      <c r="F26" s="9"/>
      <c r="G26" s="11">
        <f t="shared" ref="G26:G35" si="2">D26*F26</f>
        <v>0</v>
      </c>
    </row>
    <row r="27" spans="2:7" ht="33" x14ac:dyDescent="0.3">
      <c r="B27" s="5" t="s">
        <v>2</v>
      </c>
      <c r="C27" s="6" t="s">
        <v>50</v>
      </c>
      <c r="D27" s="47">
        <v>1200</v>
      </c>
      <c r="E27" s="7" t="s">
        <v>103</v>
      </c>
      <c r="F27" s="9"/>
      <c r="G27" s="11">
        <f t="shared" ref="G27" si="3">D27*F27</f>
        <v>0</v>
      </c>
    </row>
    <row r="28" spans="2:7" ht="33" x14ac:dyDescent="0.3">
      <c r="B28" s="5" t="s">
        <v>3</v>
      </c>
      <c r="C28" s="6" t="s">
        <v>104</v>
      </c>
      <c r="D28" s="47">
        <v>250</v>
      </c>
      <c r="E28" s="7" t="s">
        <v>10</v>
      </c>
      <c r="F28" s="9"/>
      <c r="G28" s="11">
        <f t="shared" si="2"/>
        <v>0</v>
      </c>
    </row>
    <row r="29" spans="2:7" ht="76.5" x14ac:dyDescent="0.3">
      <c r="B29" s="5" t="s">
        <v>4</v>
      </c>
      <c r="C29" s="6" t="s">
        <v>57</v>
      </c>
      <c r="D29" s="47">
        <v>1200</v>
      </c>
      <c r="E29" s="7" t="s">
        <v>10</v>
      </c>
      <c r="F29" s="9"/>
      <c r="G29" s="11">
        <f t="shared" si="2"/>
        <v>0</v>
      </c>
    </row>
    <row r="30" spans="2:7" ht="22.5" x14ac:dyDescent="0.3">
      <c r="B30" s="5" t="s">
        <v>11</v>
      </c>
      <c r="C30" s="6" t="s">
        <v>48</v>
      </c>
      <c r="D30" s="47">
        <v>126</v>
      </c>
      <c r="E30" s="7" t="s">
        <v>10</v>
      </c>
      <c r="F30" s="9"/>
      <c r="G30" s="11">
        <f t="shared" si="2"/>
        <v>0</v>
      </c>
    </row>
    <row r="31" spans="2:7" x14ac:dyDescent="0.3">
      <c r="B31" s="5" t="s">
        <v>12</v>
      </c>
      <c r="C31" s="6" t="s">
        <v>58</v>
      </c>
      <c r="D31" s="47">
        <v>1</v>
      </c>
      <c r="E31" s="7" t="s">
        <v>19</v>
      </c>
      <c r="F31" s="9"/>
      <c r="G31" s="11">
        <f t="shared" si="2"/>
        <v>0</v>
      </c>
    </row>
    <row r="32" spans="2:7" ht="24" x14ac:dyDescent="0.3">
      <c r="B32" s="5" t="s">
        <v>14</v>
      </c>
      <c r="C32" s="6" t="s">
        <v>124</v>
      </c>
      <c r="D32" s="47">
        <v>1</v>
      </c>
      <c r="E32" s="7" t="s">
        <v>19</v>
      </c>
      <c r="F32" s="9"/>
      <c r="G32" s="11">
        <f t="shared" si="2"/>
        <v>0</v>
      </c>
    </row>
    <row r="33" spans="2:7" ht="55.5" x14ac:dyDescent="0.3">
      <c r="B33" s="5" t="s">
        <v>15</v>
      </c>
      <c r="C33" s="6" t="s">
        <v>78</v>
      </c>
      <c r="D33" s="47">
        <v>84</v>
      </c>
      <c r="E33" s="7" t="s">
        <v>13</v>
      </c>
      <c r="F33" s="9"/>
      <c r="G33" s="11">
        <f t="shared" si="2"/>
        <v>0</v>
      </c>
    </row>
    <row r="34" spans="2:7" ht="45" x14ac:dyDescent="0.3">
      <c r="B34" s="5" t="s">
        <v>44</v>
      </c>
      <c r="C34" s="6" t="s">
        <v>79</v>
      </c>
      <c r="D34" s="47">
        <v>270</v>
      </c>
      <c r="E34" s="7" t="s">
        <v>13</v>
      </c>
      <c r="F34" s="9"/>
      <c r="G34" s="11">
        <f t="shared" si="2"/>
        <v>0</v>
      </c>
    </row>
    <row r="35" spans="2:7" ht="64.5" x14ac:dyDescent="0.3">
      <c r="B35" s="5" t="s">
        <v>46</v>
      </c>
      <c r="C35" s="2" t="s">
        <v>65</v>
      </c>
      <c r="D35" s="47">
        <v>60</v>
      </c>
      <c r="E35" s="4" t="s">
        <v>10</v>
      </c>
      <c r="F35" s="9"/>
      <c r="G35" s="11">
        <f t="shared" si="2"/>
        <v>0</v>
      </c>
    </row>
    <row r="36" spans="2:7" ht="54" x14ac:dyDescent="0.3">
      <c r="B36" s="5" t="s">
        <v>51</v>
      </c>
      <c r="C36" s="2" t="s">
        <v>114</v>
      </c>
      <c r="D36" s="47">
        <v>530</v>
      </c>
      <c r="E36" s="4" t="s">
        <v>10</v>
      </c>
      <c r="F36" s="9"/>
      <c r="G36" s="11">
        <f t="shared" ref="G36" si="4">D36*F36</f>
        <v>0</v>
      </c>
    </row>
    <row r="37" spans="2:7" ht="22.5" x14ac:dyDescent="0.3">
      <c r="B37" s="5" t="s">
        <v>53</v>
      </c>
      <c r="C37" s="2" t="s">
        <v>125</v>
      </c>
      <c r="D37" s="47">
        <v>770</v>
      </c>
      <c r="E37" s="4" t="s">
        <v>42</v>
      </c>
      <c r="F37" s="9"/>
      <c r="G37" s="11">
        <f t="shared" ref="G37" si="5">D37*F37</f>
        <v>0</v>
      </c>
    </row>
    <row r="38" spans="2:7" x14ac:dyDescent="0.3">
      <c r="B38" s="59" t="s">
        <v>36</v>
      </c>
      <c r="C38" s="60"/>
      <c r="D38" s="60"/>
      <c r="E38" s="60"/>
      <c r="F38" s="61"/>
      <c r="G38" s="20">
        <f>G39</f>
        <v>0</v>
      </c>
    </row>
    <row r="39" spans="2:7" x14ac:dyDescent="0.3">
      <c r="B39" s="5"/>
      <c r="C39" s="6"/>
      <c r="D39" s="31"/>
      <c r="E39" s="7"/>
      <c r="F39" s="9"/>
      <c r="G39" s="11"/>
    </row>
    <row r="40" spans="2:7" x14ac:dyDescent="0.3">
      <c r="B40" s="59" t="s">
        <v>37</v>
      </c>
      <c r="C40" s="60"/>
      <c r="D40" s="60"/>
      <c r="E40" s="60"/>
      <c r="F40" s="61"/>
      <c r="G40" s="20">
        <f>SUM(G41:G49)</f>
        <v>0</v>
      </c>
    </row>
    <row r="41" spans="2:7" ht="48" x14ac:dyDescent="0.3">
      <c r="B41" s="5" t="s">
        <v>16</v>
      </c>
      <c r="C41" s="6" t="s">
        <v>105</v>
      </c>
      <c r="D41" s="47">
        <v>1</v>
      </c>
      <c r="E41" s="7" t="s">
        <v>18</v>
      </c>
      <c r="F41" s="9"/>
      <c r="G41" s="11">
        <f>D41*F41</f>
        <v>0</v>
      </c>
    </row>
    <row r="42" spans="2:7" ht="46.5" x14ac:dyDescent="0.3">
      <c r="B42" s="5" t="s">
        <v>17</v>
      </c>
      <c r="C42" s="6" t="s">
        <v>106</v>
      </c>
      <c r="D42" s="47">
        <v>2</v>
      </c>
      <c r="E42" s="7" t="s">
        <v>18</v>
      </c>
      <c r="F42" s="9"/>
      <c r="G42" s="11">
        <f>D42*F42</f>
        <v>0</v>
      </c>
    </row>
    <row r="43" spans="2:7" ht="46.5" x14ac:dyDescent="0.3">
      <c r="B43" s="5" t="s">
        <v>2</v>
      </c>
      <c r="C43" s="6" t="s">
        <v>107</v>
      </c>
      <c r="D43" s="47">
        <v>2</v>
      </c>
      <c r="E43" s="7" t="s">
        <v>18</v>
      </c>
      <c r="F43" s="9"/>
      <c r="G43" s="11">
        <f>D43*F43</f>
        <v>0</v>
      </c>
    </row>
    <row r="44" spans="2:7" ht="43.5" x14ac:dyDescent="0.3">
      <c r="B44" s="5" t="s">
        <v>3</v>
      </c>
      <c r="C44" s="6" t="s">
        <v>109</v>
      </c>
      <c r="D44" s="47">
        <v>1</v>
      </c>
      <c r="E44" s="7" t="s">
        <v>18</v>
      </c>
      <c r="F44" s="9"/>
      <c r="G44" s="11">
        <f t="shared" ref="G44" si="6">D44*F44</f>
        <v>0</v>
      </c>
    </row>
    <row r="45" spans="2:7" ht="43.5" x14ac:dyDescent="0.3">
      <c r="B45" s="5" t="s">
        <v>4</v>
      </c>
      <c r="C45" s="6" t="s">
        <v>108</v>
      </c>
      <c r="D45" s="47">
        <v>1</v>
      </c>
      <c r="E45" s="7" t="s">
        <v>18</v>
      </c>
      <c r="F45" s="9"/>
      <c r="G45" s="11">
        <f t="shared" ref="G45" si="7">D45*F45</f>
        <v>0</v>
      </c>
    </row>
    <row r="46" spans="2:7" ht="55.5" x14ac:dyDescent="0.3">
      <c r="B46" s="5" t="s">
        <v>11</v>
      </c>
      <c r="C46" s="6" t="s">
        <v>110</v>
      </c>
      <c r="D46" s="47">
        <v>10</v>
      </c>
      <c r="E46" s="7" t="s">
        <v>18</v>
      </c>
      <c r="F46" s="9"/>
      <c r="G46" s="11">
        <f>D46*F46</f>
        <v>0</v>
      </c>
    </row>
    <row r="47" spans="2:7" ht="33" x14ac:dyDescent="0.3">
      <c r="B47" s="5" t="s">
        <v>12</v>
      </c>
      <c r="C47" s="6" t="s">
        <v>111</v>
      </c>
      <c r="D47" s="47">
        <v>2</v>
      </c>
      <c r="E47" s="7" t="s">
        <v>18</v>
      </c>
      <c r="F47" s="9"/>
      <c r="G47" s="11">
        <f t="shared" ref="G47" si="8">D47*F47</f>
        <v>0</v>
      </c>
    </row>
    <row r="48" spans="2:7" ht="55.5" x14ac:dyDescent="0.3">
      <c r="B48" s="5" t="s">
        <v>14</v>
      </c>
      <c r="C48" s="6" t="s">
        <v>112</v>
      </c>
      <c r="D48" s="47">
        <v>10</v>
      </c>
      <c r="E48" s="7" t="s">
        <v>18</v>
      </c>
      <c r="F48" s="9"/>
      <c r="G48" s="11">
        <f>D48*F48</f>
        <v>0</v>
      </c>
    </row>
    <row r="49" spans="2:7" ht="55.5" x14ac:dyDescent="0.3">
      <c r="B49" s="5" t="s">
        <v>15</v>
      </c>
      <c r="C49" s="6" t="s">
        <v>113</v>
      </c>
      <c r="D49" s="47">
        <v>10</v>
      </c>
      <c r="E49" s="7" t="s">
        <v>18</v>
      </c>
      <c r="F49" s="9"/>
      <c r="G49" s="11">
        <f>D49*F49</f>
        <v>0</v>
      </c>
    </row>
    <row r="50" spans="2:7" x14ac:dyDescent="0.3">
      <c r="B50" s="59" t="s">
        <v>69</v>
      </c>
      <c r="C50" s="60"/>
      <c r="D50" s="60"/>
      <c r="E50" s="60"/>
      <c r="F50" s="61"/>
      <c r="G50" s="20">
        <f>SUM(G51:G52)</f>
        <v>0</v>
      </c>
    </row>
    <row r="51" spans="2:7" ht="22.5" x14ac:dyDescent="0.3">
      <c r="B51" s="1" t="s">
        <v>16</v>
      </c>
      <c r="C51" s="2" t="s">
        <v>115</v>
      </c>
      <c r="D51" s="47">
        <v>140</v>
      </c>
      <c r="E51" s="4" t="s">
        <v>10</v>
      </c>
      <c r="F51" s="9"/>
      <c r="G51" s="11">
        <f>D51*F51</f>
        <v>0</v>
      </c>
    </row>
    <row r="52" spans="2:7" ht="24" x14ac:dyDescent="0.3">
      <c r="B52" s="1" t="s">
        <v>17</v>
      </c>
      <c r="C52" s="2" t="s">
        <v>116</v>
      </c>
      <c r="D52" s="47">
        <v>3200</v>
      </c>
      <c r="E52" s="4" t="s">
        <v>10</v>
      </c>
      <c r="F52" s="9"/>
      <c r="G52" s="11">
        <f>D52*F52</f>
        <v>0</v>
      </c>
    </row>
    <row r="53" spans="2:7" x14ac:dyDescent="0.3">
      <c r="B53" s="59" t="s">
        <v>70</v>
      </c>
      <c r="C53" s="60"/>
      <c r="D53" s="60"/>
      <c r="E53" s="60"/>
      <c r="F53" s="61"/>
      <c r="G53" s="20">
        <f>SUM(G54)</f>
        <v>0</v>
      </c>
    </row>
    <row r="54" spans="2:7" ht="36" x14ac:dyDescent="0.3">
      <c r="B54" s="5" t="s">
        <v>16</v>
      </c>
      <c r="C54" s="6" t="s">
        <v>66</v>
      </c>
      <c r="D54" s="47">
        <v>1</v>
      </c>
      <c r="E54" s="7" t="s">
        <v>19</v>
      </c>
      <c r="F54" s="9"/>
      <c r="G54" s="11">
        <f>D54*F54</f>
        <v>0</v>
      </c>
    </row>
    <row r="55" spans="2:7" x14ac:dyDescent="0.3">
      <c r="B55" s="59" t="s">
        <v>71</v>
      </c>
      <c r="C55" s="60"/>
      <c r="D55" s="60"/>
      <c r="E55" s="60"/>
      <c r="F55" s="61"/>
      <c r="G55" s="20">
        <f>SUM(G56:G57)</f>
        <v>0</v>
      </c>
    </row>
    <row r="56" spans="2:7" ht="24" x14ac:dyDescent="0.3">
      <c r="B56" s="5" t="s">
        <v>16</v>
      </c>
      <c r="C56" s="6" t="s">
        <v>61</v>
      </c>
      <c r="D56" s="47">
        <v>1</v>
      </c>
      <c r="E56" s="7" t="s">
        <v>19</v>
      </c>
      <c r="F56" s="9"/>
      <c r="G56" s="11">
        <f>D56*F56</f>
        <v>0</v>
      </c>
    </row>
    <row r="57" spans="2:7" ht="24" x14ac:dyDescent="0.3">
      <c r="B57" s="5" t="s">
        <v>17</v>
      </c>
      <c r="C57" s="6" t="s">
        <v>117</v>
      </c>
      <c r="D57" s="47">
        <v>1</v>
      </c>
      <c r="E57" s="7" t="s">
        <v>19</v>
      </c>
      <c r="F57" s="9"/>
      <c r="G57" s="11">
        <f>D57*F57</f>
        <v>0</v>
      </c>
    </row>
    <row r="58" spans="2:7" x14ac:dyDescent="0.3">
      <c r="B58" s="59" t="s">
        <v>72</v>
      </c>
      <c r="C58" s="60"/>
      <c r="D58" s="60"/>
      <c r="E58" s="60"/>
      <c r="F58" s="61"/>
      <c r="G58" s="20">
        <f>SUM(G59)</f>
        <v>0</v>
      </c>
    </row>
    <row r="59" spans="2:7" x14ac:dyDescent="0.3">
      <c r="B59" s="22" t="s">
        <v>16</v>
      </c>
      <c r="C59" s="23" t="s">
        <v>76</v>
      </c>
      <c r="D59" s="50">
        <v>1</v>
      </c>
      <c r="E59" s="24" t="s">
        <v>19</v>
      </c>
      <c r="F59" s="25"/>
      <c r="G59" s="26">
        <f t="shared" si="1"/>
        <v>0</v>
      </c>
    </row>
    <row r="60" spans="2:7" x14ac:dyDescent="0.3">
      <c r="B60" s="59" t="s">
        <v>155</v>
      </c>
      <c r="C60" s="60"/>
      <c r="D60" s="60"/>
      <c r="E60" s="60"/>
      <c r="F60" s="61"/>
      <c r="G60" s="20">
        <f>SUM(G61)</f>
        <v>0</v>
      </c>
    </row>
    <row r="61" spans="2:7" ht="14.5" thickBot="1" x14ac:dyDescent="0.35">
      <c r="B61" s="22" t="s">
        <v>16</v>
      </c>
      <c r="C61" s="23" t="s">
        <v>154</v>
      </c>
      <c r="D61" s="50">
        <v>1</v>
      </c>
      <c r="E61" s="24" t="s">
        <v>19</v>
      </c>
      <c r="F61" s="25"/>
      <c r="G61" s="26">
        <f t="shared" ref="G61" si="9">D61*F61</f>
        <v>0</v>
      </c>
    </row>
    <row r="62" spans="2:7" ht="16" thickBot="1" x14ac:dyDescent="0.4">
      <c r="B62" s="62" t="s">
        <v>25</v>
      </c>
      <c r="C62" s="63"/>
      <c r="D62" s="63"/>
      <c r="E62" s="63"/>
      <c r="F62" s="63"/>
      <c r="G62" s="27">
        <f>G58+G55+G53+G50+G40+G38+G24+G14+G7</f>
        <v>0</v>
      </c>
    </row>
  </sheetData>
  <mergeCells count="16">
    <mergeCell ref="B53:F53"/>
    <mergeCell ref="B55:F55"/>
    <mergeCell ref="B58:F58"/>
    <mergeCell ref="B62:F62"/>
    <mergeCell ref="B7:F7"/>
    <mergeCell ref="B24:F24"/>
    <mergeCell ref="B38:F38"/>
    <mergeCell ref="B40:F40"/>
    <mergeCell ref="B50:F50"/>
    <mergeCell ref="B60:F60"/>
    <mergeCell ref="D1:G1"/>
    <mergeCell ref="B2:G2"/>
    <mergeCell ref="B3:G3"/>
    <mergeCell ref="B4:G4"/>
    <mergeCell ref="B5:B6"/>
    <mergeCell ref="C5:C6"/>
  </mergeCells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49F15-147D-4348-A3A3-64289F998D38}">
  <sheetPr>
    <tabColor rgb="FF92D050"/>
  </sheetPr>
  <dimension ref="B1:M55"/>
  <sheetViews>
    <sheetView zoomScaleNormal="100" workbookViewId="0">
      <selection activeCell="H48" sqref="H48"/>
    </sheetView>
  </sheetViews>
  <sheetFormatPr defaultRowHeight="14" x14ac:dyDescent="0.3"/>
  <cols>
    <col min="1" max="1" width="3.75" customWidth="1"/>
    <col min="2" max="2" width="11.5" bestFit="1" customWidth="1"/>
    <col min="3" max="3" width="41.83203125" customWidth="1"/>
    <col min="4" max="4" width="8" style="33" bestFit="1" customWidth="1"/>
    <col min="5" max="5" width="6.58203125" bestFit="1" customWidth="1"/>
    <col min="6" max="6" width="8.25" style="10" bestFit="1" customWidth="1"/>
    <col min="7" max="7" width="21.83203125" style="10" customWidth="1"/>
    <col min="8" max="8" width="15.58203125" bestFit="1" customWidth="1"/>
    <col min="9" max="9" width="12.33203125" bestFit="1" customWidth="1"/>
    <col min="10" max="10" width="9.58203125" bestFit="1" customWidth="1"/>
  </cols>
  <sheetData>
    <row r="1" spans="2:13" ht="18" x14ac:dyDescent="0.3">
      <c r="C1" s="13"/>
      <c r="D1" s="54" t="s">
        <v>82</v>
      </c>
      <c r="E1" s="54"/>
      <c r="F1" s="54"/>
      <c r="G1" s="54"/>
    </row>
    <row r="2" spans="2:13" ht="72.75" customHeight="1" x14ac:dyDescent="0.3">
      <c r="B2" s="55" t="s">
        <v>84</v>
      </c>
      <c r="C2" s="55"/>
      <c r="D2" s="55"/>
      <c r="E2" s="55"/>
      <c r="F2" s="55"/>
      <c r="G2" s="55"/>
    </row>
    <row r="3" spans="2:13" ht="24.75" customHeight="1" x14ac:dyDescent="0.3">
      <c r="B3" s="56" t="s">
        <v>86</v>
      </c>
      <c r="C3" s="56"/>
      <c r="D3" s="56"/>
      <c r="E3" s="56"/>
      <c r="F3" s="56"/>
      <c r="G3" s="56"/>
    </row>
    <row r="4" spans="2:13" x14ac:dyDescent="0.3">
      <c r="B4" s="57" t="s">
        <v>68</v>
      </c>
      <c r="C4" s="57"/>
      <c r="D4" s="57"/>
      <c r="E4" s="57"/>
      <c r="F4" s="57"/>
      <c r="G4" s="57"/>
    </row>
    <row r="5" spans="2:13" x14ac:dyDescent="0.3">
      <c r="B5" s="58" t="s">
        <v>0</v>
      </c>
      <c r="C5" s="58" t="s">
        <v>9</v>
      </c>
      <c r="D5" s="28" t="s">
        <v>7</v>
      </c>
      <c r="E5" s="17" t="s">
        <v>5</v>
      </c>
      <c r="F5" s="18" t="s">
        <v>6</v>
      </c>
      <c r="G5" s="15" t="s">
        <v>8</v>
      </c>
    </row>
    <row r="6" spans="2:13" ht="16.5" customHeight="1" x14ac:dyDescent="0.3">
      <c r="B6" s="58"/>
      <c r="C6" s="58"/>
      <c r="D6" s="29"/>
      <c r="E6" s="19"/>
      <c r="F6" s="15"/>
      <c r="G6" s="15" t="s">
        <v>1</v>
      </c>
      <c r="H6" s="12"/>
      <c r="I6" s="12"/>
      <c r="J6" s="12"/>
      <c r="K6" s="12"/>
      <c r="L6" s="12"/>
      <c r="M6" s="12"/>
    </row>
    <row r="7" spans="2:13" x14ac:dyDescent="0.3">
      <c r="B7" s="59" t="s">
        <v>33</v>
      </c>
      <c r="C7" s="60"/>
      <c r="D7" s="60"/>
      <c r="E7" s="60"/>
      <c r="F7" s="61"/>
      <c r="G7" s="20">
        <f>SUM(G8:G10)</f>
        <v>0</v>
      </c>
      <c r="H7" s="12"/>
      <c r="I7" s="12"/>
      <c r="J7" s="12"/>
      <c r="K7" s="12"/>
      <c r="L7" s="12"/>
      <c r="M7" s="12"/>
    </row>
    <row r="8" spans="2:13" x14ac:dyDescent="0.3">
      <c r="B8" s="1" t="s">
        <v>16</v>
      </c>
      <c r="C8" s="2" t="s">
        <v>118</v>
      </c>
      <c r="D8" s="47">
        <v>320</v>
      </c>
      <c r="E8" s="4" t="s">
        <v>42</v>
      </c>
      <c r="F8" s="8"/>
      <c r="G8" s="3">
        <f>D8*F8</f>
        <v>0</v>
      </c>
      <c r="H8" s="12" t="s">
        <v>23</v>
      </c>
      <c r="I8" s="12" t="s">
        <v>20</v>
      </c>
      <c r="J8" s="12" t="s">
        <v>21</v>
      </c>
      <c r="K8" s="12" t="s">
        <v>22</v>
      </c>
      <c r="L8" s="12"/>
      <c r="M8" s="12"/>
    </row>
    <row r="9" spans="2:13" x14ac:dyDescent="0.3">
      <c r="B9" s="1" t="s">
        <v>17</v>
      </c>
      <c r="C9" s="2" t="s">
        <v>119</v>
      </c>
      <c r="D9" s="47">
        <v>80</v>
      </c>
      <c r="E9" s="4" t="s">
        <v>42</v>
      </c>
      <c r="F9" s="8"/>
      <c r="G9" s="3">
        <f t="shared" ref="G9:G10" si="0">D9*F9</f>
        <v>0</v>
      </c>
      <c r="H9" s="12"/>
      <c r="I9" s="12"/>
      <c r="J9" s="12"/>
      <c r="K9" s="12"/>
      <c r="L9" s="12"/>
      <c r="M9" s="12"/>
    </row>
    <row r="10" spans="2:13" x14ac:dyDescent="0.3">
      <c r="B10" s="1" t="s">
        <v>2</v>
      </c>
      <c r="C10" s="2" t="s">
        <v>120</v>
      </c>
      <c r="D10" s="47">
        <v>36</v>
      </c>
      <c r="E10" s="4" t="s">
        <v>42</v>
      </c>
      <c r="F10" s="8"/>
      <c r="G10" s="3">
        <f t="shared" si="0"/>
        <v>0</v>
      </c>
      <c r="H10" s="12"/>
      <c r="I10" s="12"/>
      <c r="J10" s="12"/>
      <c r="K10" s="12"/>
      <c r="L10" s="12"/>
      <c r="M10" s="12"/>
    </row>
    <row r="11" spans="2:13" x14ac:dyDescent="0.3">
      <c r="B11" s="59" t="s">
        <v>34</v>
      </c>
      <c r="C11" s="60"/>
      <c r="D11" s="60"/>
      <c r="E11" s="60"/>
      <c r="F11" s="61"/>
      <c r="G11" s="20">
        <f>SUM(G12:G15)</f>
        <v>0</v>
      </c>
    </row>
    <row r="12" spans="2:13" x14ac:dyDescent="0.3">
      <c r="B12" s="1" t="s">
        <v>16</v>
      </c>
      <c r="C12" s="2" t="s">
        <v>121</v>
      </c>
      <c r="D12" s="47">
        <v>8700</v>
      </c>
      <c r="E12" s="4" t="s">
        <v>40</v>
      </c>
      <c r="F12" s="9"/>
      <c r="G12" s="3">
        <f t="shared" ref="G12:G15" si="1">D12*F12</f>
        <v>0</v>
      </c>
    </row>
    <row r="13" spans="2:13" x14ac:dyDescent="0.3">
      <c r="B13" s="1" t="s">
        <v>17</v>
      </c>
      <c r="C13" s="2" t="s">
        <v>123</v>
      </c>
      <c r="D13" s="47">
        <v>500</v>
      </c>
      <c r="E13" s="4" t="s">
        <v>40</v>
      </c>
      <c r="F13" s="9"/>
      <c r="G13" s="3">
        <f t="shared" si="1"/>
        <v>0</v>
      </c>
    </row>
    <row r="14" spans="2:13" ht="24" x14ac:dyDescent="0.3">
      <c r="B14" s="1" t="s">
        <v>2</v>
      </c>
      <c r="C14" s="2" t="s">
        <v>122</v>
      </c>
      <c r="D14" s="47">
        <v>1200</v>
      </c>
      <c r="E14" s="4" t="s">
        <v>40</v>
      </c>
      <c r="F14" s="9"/>
      <c r="G14" s="3">
        <f t="shared" si="1"/>
        <v>0</v>
      </c>
    </row>
    <row r="15" spans="2:13" x14ac:dyDescent="0.3">
      <c r="B15" s="1" t="s">
        <v>3</v>
      </c>
      <c r="C15" s="2" t="s">
        <v>41</v>
      </c>
      <c r="D15" s="47">
        <v>1900</v>
      </c>
      <c r="E15" s="4" t="s">
        <v>40</v>
      </c>
      <c r="F15" s="9"/>
      <c r="G15" s="3">
        <f t="shared" si="1"/>
        <v>0</v>
      </c>
    </row>
    <row r="16" spans="2:13" x14ac:dyDescent="0.3">
      <c r="B16" s="59" t="s">
        <v>35</v>
      </c>
      <c r="C16" s="60"/>
      <c r="D16" s="60"/>
      <c r="E16" s="60"/>
      <c r="F16" s="61"/>
      <c r="G16" s="20">
        <f>SUM(G18:G29)</f>
        <v>0</v>
      </c>
    </row>
    <row r="17" spans="2:7" x14ac:dyDescent="0.3">
      <c r="B17" s="64" t="s">
        <v>134</v>
      </c>
      <c r="C17" s="65"/>
      <c r="D17" s="65"/>
      <c r="E17" s="65"/>
      <c r="F17" s="65"/>
      <c r="G17" s="52"/>
    </row>
    <row r="18" spans="2:7" ht="64.5" x14ac:dyDescent="0.3">
      <c r="B18" s="5" t="s">
        <v>16</v>
      </c>
      <c r="C18" s="6" t="s">
        <v>126</v>
      </c>
      <c r="D18" s="47">
        <v>139</v>
      </c>
      <c r="E18" s="7" t="s">
        <v>10</v>
      </c>
      <c r="F18" s="9"/>
      <c r="G18" s="11">
        <f t="shared" ref="G18:G26" si="2">D18*F18</f>
        <v>0</v>
      </c>
    </row>
    <row r="19" spans="2:7" ht="36" x14ac:dyDescent="0.3">
      <c r="B19" s="1" t="s">
        <v>17</v>
      </c>
      <c r="C19" s="2" t="s">
        <v>63</v>
      </c>
      <c r="D19" s="47">
        <v>45</v>
      </c>
      <c r="E19" s="4" t="s">
        <v>13</v>
      </c>
      <c r="F19" s="9"/>
      <c r="G19" s="11">
        <f t="shared" si="2"/>
        <v>0</v>
      </c>
    </row>
    <row r="20" spans="2:7" x14ac:dyDescent="0.3">
      <c r="B20" s="5" t="s">
        <v>2</v>
      </c>
      <c r="C20" s="6" t="s">
        <v>58</v>
      </c>
      <c r="D20" s="47">
        <v>1</v>
      </c>
      <c r="E20" s="7" t="s">
        <v>19</v>
      </c>
      <c r="F20" s="9"/>
      <c r="G20" s="11">
        <f t="shared" si="2"/>
        <v>0</v>
      </c>
    </row>
    <row r="21" spans="2:7" ht="24" x14ac:dyDescent="0.3">
      <c r="B21" s="1" t="s">
        <v>3</v>
      </c>
      <c r="C21" s="2" t="s">
        <v>64</v>
      </c>
      <c r="D21" s="47">
        <v>1</v>
      </c>
      <c r="E21" s="4" t="s">
        <v>19</v>
      </c>
      <c r="F21" s="9"/>
      <c r="G21" s="11">
        <f t="shared" si="2"/>
        <v>0</v>
      </c>
    </row>
    <row r="22" spans="2:7" ht="55.5" x14ac:dyDescent="0.3">
      <c r="B22" s="5" t="s">
        <v>4</v>
      </c>
      <c r="C22" s="6" t="s">
        <v>78</v>
      </c>
      <c r="D22" s="47">
        <v>5</v>
      </c>
      <c r="E22" s="7" t="s">
        <v>13</v>
      </c>
      <c r="F22" s="9"/>
      <c r="G22" s="11">
        <f t="shared" si="2"/>
        <v>0</v>
      </c>
    </row>
    <row r="23" spans="2:7" ht="45" x14ac:dyDescent="0.3">
      <c r="B23" s="1" t="s">
        <v>11</v>
      </c>
      <c r="C23" s="6" t="s">
        <v>79</v>
      </c>
      <c r="D23" s="47">
        <v>22.2</v>
      </c>
      <c r="E23" s="7" t="s">
        <v>13</v>
      </c>
      <c r="F23" s="9"/>
      <c r="G23" s="11">
        <f t="shared" si="2"/>
        <v>0</v>
      </c>
    </row>
    <row r="24" spans="2:7" ht="76.5" x14ac:dyDescent="0.3">
      <c r="B24" s="5" t="s">
        <v>12</v>
      </c>
      <c r="C24" s="2" t="s">
        <v>127</v>
      </c>
      <c r="D24" s="47">
        <v>10</v>
      </c>
      <c r="E24" s="4" t="s">
        <v>10</v>
      </c>
      <c r="F24" s="9"/>
      <c r="G24" s="11">
        <f t="shared" si="2"/>
        <v>0</v>
      </c>
    </row>
    <row r="25" spans="2:7" ht="64.5" x14ac:dyDescent="0.3">
      <c r="B25" s="1" t="s">
        <v>14</v>
      </c>
      <c r="C25" s="2" t="s">
        <v>65</v>
      </c>
      <c r="D25" s="47">
        <v>40.5</v>
      </c>
      <c r="E25" s="4" t="s">
        <v>10</v>
      </c>
      <c r="F25" s="9"/>
      <c r="G25" s="11">
        <f t="shared" ref="G25" si="3">D25*F25</f>
        <v>0</v>
      </c>
    </row>
    <row r="26" spans="2:7" ht="66" x14ac:dyDescent="0.3">
      <c r="B26" s="5" t="s">
        <v>15</v>
      </c>
      <c r="C26" s="2" t="s">
        <v>128</v>
      </c>
      <c r="D26" s="47">
        <v>312.39999999999998</v>
      </c>
      <c r="E26" s="4" t="s">
        <v>10</v>
      </c>
      <c r="F26" s="9"/>
      <c r="G26" s="11">
        <f t="shared" si="2"/>
        <v>0</v>
      </c>
    </row>
    <row r="27" spans="2:7" ht="54" x14ac:dyDescent="0.3">
      <c r="B27" s="5" t="s">
        <v>44</v>
      </c>
      <c r="C27" s="2" t="s">
        <v>129</v>
      </c>
      <c r="D27" s="47">
        <v>290.60000000000002</v>
      </c>
      <c r="E27" s="4" t="s">
        <v>10</v>
      </c>
      <c r="F27" s="9"/>
      <c r="G27" s="11">
        <f t="shared" ref="G27" si="4">D27*F27</f>
        <v>0</v>
      </c>
    </row>
    <row r="28" spans="2:7" x14ac:dyDescent="0.3">
      <c r="B28" s="70" t="s">
        <v>135</v>
      </c>
      <c r="C28" s="71"/>
      <c r="D28" s="71"/>
      <c r="E28" s="71"/>
      <c r="F28" s="71"/>
      <c r="G28" s="51"/>
    </row>
    <row r="29" spans="2:7" ht="43.5" x14ac:dyDescent="0.3">
      <c r="B29" s="5">
        <v>11</v>
      </c>
      <c r="C29" s="2" t="s">
        <v>137</v>
      </c>
      <c r="D29" s="47">
        <v>560</v>
      </c>
      <c r="E29" s="4" t="s">
        <v>10</v>
      </c>
      <c r="F29" s="9"/>
      <c r="G29" s="11">
        <f t="shared" ref="G29" si="5">D29*F29</f>
        <v>0</v>
      </c>
    </row>
    <row r="30" spans="2:7" x14ac:dyDescent="0.3">
      <c r="B30" s="59" t="s">
        <v>36</v>
      </c>
      <c r="C30" s="60"/>
      <c r="D30" s="60"/>
      <c r="E30" s="60"/>
      <c r="F30" s="61"/>
      <c r="G30" s="20">
        <f>SUM(G32:G34)</f>
        <v>0</v>
      </c>
    </row>
    <row r="31" spans="2:7" x14ac:dyDescent="0.3">
      <c r="B31" s="67" t="s">
        <v>135</v>
      </c>
      <c r="C31" s="68"/>
      <c r="D31" s="68"/>
      <c r="E31" s="68"/>
      <c r="F31" s="68"/>
      <c r="G31" s="69"/>
    </row>
    <row r="32" spans="2:7" ht="75" x14ac:dyDescent="0.3">
      <c r="B32" s="5" t="s">
        <v>16</v>
      </c>
      <c r="C32" s="6" t="s">
        <v>139</v>
      </c>
      <c r="D32" s="47">
        <v>320</v>
      </c>
      <c r="E32" s="7" t="s">
        <v>10</v>
      </c>
      <c r="F32" s="9"/>
      <c r="G32" s="11">
        <f t="shared" ref="G32:G34" si="6">D32*F32</f>
        <v>0</v>
      </c>
    </row>
    <row r="33" spans="2:7" ht="36" x14ac:dyDescent="0.3">
      <c r="B33" s="1" t="s">
        <v>17</v>
      </c>
      <c r="C33" s="2" t="s">
        <v>63</v>
      </c>
      <c r="D33" s="47">
        <v>11</v>
      </c>
      <c r="E33" s="4" t="s">
        <v>13</v>
      </c>
      <c r="F33" s="9"/>
      <c r="G33" s="11">
        <f t="shared" si="6"/>
        <v>0</v>
      </c>
    </row>
    <row r="34" spans="2:7" ht="36" x14ac:dyDescent="0.3">
      <c r="B34" s="5" t="s">
        <v>4</v>
      </c>
      <c r="C34" s="6" t="s">
        <v>140</v>
      </c>
      <c r="D34" s="47">
        <v>1</v>
      </c>
      <c r="E34" s="7" t="s">
        <v>19</v>
      </c>
      <c r="F34" s="9"/>
      <c r="G34" s="11">
        <f t="shared" si="6"/>
        <v>0</v>
      </c>
    </row>
    <row r="35" spans="2:7" x14ac:dyDescent="0.3">
      <c r="B35" s="59" t="s">
        <v>37</v>
      </c>
      <c r="C35" s="60"/>
      <c r="D35" s="60"/>
      <c r="E35" s="60"/>
      <c r="F35" s="61"/>
      <c r="G35" s="20">
        <f>SUM(G37:G41)</f>
        <v>0</v>
      </c>
    </row>
    <row r="36" spans="2:7" x14ac:dyDescent="0.3">
      <c r="B36" s="64" t="s">
        <v>134</v>
      </c>
      <c r="C36" s="65"/>
      <c r="D36" s="65"/>
      <c r="E36" s="65"/>
      <c r="F36" s="65"/>
      <c r="G36" s="66"/>
    </row>
    <row r="37" spans="2:7" ht="33" x14ac:dyDescent="0.3">
      <c r="B37" s="5" t="s">
        <v>16</v>
      </c>
      <c r="C37" s="6" t="s">
        <v>130</v>
      </c>
      <c r="D37" s="47">
        <v>3</v>
      </c>
      <c r="E37" s="7" t="s">
        <v>18</v>
      </c>
      <c r="F37" s="9"/>
      <c r="G37" s="11">
        <f>D37*F37</f>
        <v>0</v>
      </c>
    </row>
    <row r="38" spans="2:7" ht="45" x14ac:dyDescent="0.3">
      <c r="B38" s="5" t="s">
        <v>17</v>
      </c>
      <c r="C38" s="6" t="s">
        <v>131</v>
      </c>
      <c r="D38" s="47">
        <v>2</v>
      </c>
      <c r="E38" s="7" t="s">
        <v>18</v>
      </c>
      <c r="F38" s="9"/>
      <c r="G38" s="11">
        <f>D38*F38</f>
        <v>0</v>
      </c>
    </row>
    <row r="39" spans="2:7" ht="55.5" x14ac:dyDescent="0.3">
      <c r="B39" s="5" t="s">
        <v>2</v>
      </c>
      <c r="C39" s="6" t="s">
        <v>110</v>
      </c>
      <c r="D39" s="47">
        <v>2</v>
      </c>
      <c r="E39" s="7" t="s">
        <v>18</v>
      </c>
      <c r="F39" s="9"/>
      <c r="G39" s="11">
        <f>D39*F39</f>
        <v>0</v>
      </c>
    </row>
    <row r="40" spans="2:7" ht="55.5" x14ac:dyDescent="0.3">
      <c r="B40" s="5" t="s">
        <v>3</v>
      </c>
      <c r="C40" s="6" t="s">
        <v>132</v>
      </c>
      <c r="D40" s="47">
        <v>1</v>
      </c>
      <c r="E40" s="7" t="s">
        <v>18</v>
      </c>
      <c r="F40" s="9"/>
      <c r="G40" s="11">
        <f>D40*F40</f>
        <v>0</v>
      </c>
    </row>
    <row r="41" spans="2:7" ht="66" x14ac:dyDescent="0.3">
      <c r="B41" s="5" t="s">
        <v>4</v>
      </c>
      <c r="C41" s="6" t="s">
        <v>133</v>
      </c>
      <c r="D41" s="47">
        <v>1</v>
      </c>
      <c r="E41" s="7" t="s">
        <v>18</v>
      </c>
      <c r="F41" s="9"/>
      <c r="G41" s="11">
        <f>D41*F41</f>
        <v>0</v>
      </c>
    </row>
    <row r="42" spans="2:7" x14ac:dyDescent="0.3">
      <c r="B42" s="59" t="s">
        <v>69</v>
      </c>
      <c r="C42" s="60"/>
      <c r="D42" s="60"/>
      <c r="E42" s="60"/>
      <c r="F42" s="61"/>
      <c r="G42" s="20">
        <f>SUM(G43:G45)</f>
        <v>0</v>
      </c>
    </row>
    <row r="43" spans="2:7" ht="24" x14ac:dyDescent="0.3">
      <c r="B43" s="1" t="s">
        <v>16</v>
      </c>
      <c r="C43" s="2" t="s">
        <v>136</v>
      </c>
      <c r="D43" s="47">
        <v>1200</v>
      </c>
      <c r="E43" s="4" t="s">
        <v>10</v>
      </c>
      <c r="F43" s="9"/>
      <c r="G43" s="11">
        <f>D43*F43</f>
        <v>0</v>
      </c>
    </row>
    <row r="44" spans="2:7" ht="24" x14ac:dyDescent="0.3">
      <c r="B44" s="1" t="s">
        <v>17</v>
      </c>
      <c r="C44" s="2" t="s">
        <v>116</v>
      </c>
      <c r="D44" s="47">
        <v>360</v>
      </c>
      <c r="E44" s="4" t="s">
        <v>10</v>
      </c>
      <c r="F44" s="9"/>
      <c r="G44" s="11">
        <f>D44*F44</f>
        <v>0</v>
      </c>
    </row>
    <row r="45" spans="2:7" x14ac:dyDescent="0.3">
      <c r="B45" s="1" t="s">
        <v>2</v>
      </c>
      <c r="C45" s="2" t="s">
        <v>138</v>
      </c>
      <c r="D45" s="47">
        <v>56.5</v>
      </c>
      <c r="E45" s="4" t="s">
        <v>10</v>
      </c>
      <c r="F45" s="9"/>
      <c r="G45" s="11">
        <f>D45*F45</f>
        <v>0</v>
      </c>
    </row>
    <row r="46" spans="2:7" x14ac:dyDescent="0.3">
      <c r="B46" s="59" t="s">
        <v>70</v>
      </c>
      <c r="C46" s="60"/>
      <c r="D46" s="60"/>
      <c r="E46" s="60"/>
      <c r="F46" s="61"/>
      <c r="G46" s="20">
        <f>SUM(G47:G49)</f>
        <v>0</v>
      </c>
    </row>
    <row r="47" spans="2:7" ht="36" x14ac:dyDescent="0.3">
      <c r="B47" s="5" t="s">
        <v>16</v>
      </c>
      <c r="C47" s="6" t="s">
        <v>66</v>
      </c>
      <c r="D47" s="47">
        <v>1</v>
      </c>
      <c r="E47" s="7" t="s">
        <v>19</v>
      </c>
      <c r="F47" s="9"/>
      <c r="G47" s="11">
        <f>D47*F47</f>
        <v>0</v>
      </c>
    </row>
    <row r="48" spans="2:7" ht="36" x14ac:dyDescent="0.3">
      <c r="B48" s="5" t="s">
        <v>17</v>
      </c>
      <c r="C48" s="6" t="s">
        <v>141</v>
      </c>
      <c r="D48" s="47">
        <v>56.5</v>
      </c>
      <c r="E48" s="7" t="s">
        <v>10</v>
      </c>
      <c r="F48" s="9"/>
      <c r="G48" s="11">
        <f t="shared" ref="G48:G49" si="7">D48*F48</f>
        <v>0</v>
      </c>
    </row>
    <row r="49" spans="2:7" ht="36" x14ac:dyDescent="0.3">
      <c r="B49" s="5" t="s">
        <v>2</v>
      </c>
      <c r="C49" s="6" t="s">
        <v>142</v>
      </c>
      <c r="D49" s="47">
        <v>1</v>
      </c>
      <c r="E49" s="7" t="s">
        <v>19</v>
      </c>
      <c r="F49" s="9"/>
      <c r="G49" s="11">
        <f t="shared" si="7"/>
        <v>0</v>
      </c>
    </row>
    <row r="50" spans="2:7" x14ac:dyDescent="0.3">
      <c r="B50" s="59" t="s">
        <v>71</v>
      </c>
      <c r="C50" s="60"/>
      <c r="D50" s="60"/>
      <c r="E50" s="60"/>
      <c r="F50" s="61"/>
      <c r="G50" s="20">
        <f>SUM(G51:G52)</f>
        <v>0</v>
      </c>
    </row>
    <row r="51" spans="2:7" ht="24" x14ac:dyDescent="0.3">
      <c r="B51" s="5" t="s">
        <v>16</v>
      </c>
      <c r="C51" s="6" t="s">
        <v>61</v>
      </c>
      <c r="D51" s="47">
        <v>1</v>
      </c>
      <c r="E51" s="7" t="s">
        <v>19</v>
      </c>
      <c r="F51" s="9"/>
      <c r="G51" s="11">
        <f>D51*F51</f>
        <v>0</v>
      </c>
    </row>
    <row r="52" spans="2:7" ht="24" x14ac:dyDescent="0.3">
      <c r="B52" s="5" t="s">
        <v>17</v>
      </c>
      <c r="C52" s="6" t="s">
        <v>117</v>
      </c>
      <c r="D52" s="47">
        <v>1</v>
      </c>
      <c r="E52" s="7" t="s">
        <v>19</v>
      </c>
      <c r="F52" s="9"/>
      <c r="G52" s="11">
        <f>D52*F52</f>
        <v>0</v>
      </c>
    </row>
    <row r="53" spans="2:7" x14ac:dyDescent="0.3">
      <c r="B53" s="59" t="s">
        <v>72</v>
      </c>
      <c r="C53" s="60"/>
      <c r="D53" s="60"/>
      <c r="E53" s="60"/>
      <c r="F53" s="61"/>
      <c r="G53" s="20">
        <f>SUM(G54)</f>
        <v>0</v>
      </c>
    </row>
    <row r="54" spans="2:7" ht="14.5" thickBot="1" x14ac:dyDescent="0.35">
      <c r="B54" s="22"/>
      <c r="C54" s="23"/>
      <c r="D54" s="32"/>
      <c r="E54" s="24"/>
      <c r="F54" s="25"/>
      <c r="G54" s="26"/>
    </row>
    <row r="55" spans="2:7" ht="16" thickBot="1" x14ac:dyDescent="0.4">
      <c r="B55" s="62" t="s">
        <v>25</v>
      </c>
      <c r="C55" s="63"/>
      <c r="D55" s="63"/>
      <c r="E55" s="63"/>
      <c r="F55" s="63"/>
      <c r="G55" s="27">
        <f>G53+G50+G46+G42+G35+G30+G16+G11+G7</f>
        <v>0</v>
      </c>
    </row>
  </sheetData>
  <mergeCells count="20">
    <mergeCell ref="B36:G36"/>
    <mergeCell ref="B31:G31"/>
    <mergeCell ref="B28:F28"/>
    <mergeCell ref="B17:F17"/>
    <mergeCell ref="D1:G1"/>
    <mergeCell ref="B2:G2"/>
    <mergeCell ref="B3:G3"/>
    <mergeCell ref="B4:G4"/>
    <mergeCell ref="B55:F55"/>
    <mergeCell ref="B5:B6"/>
    <mergeCell ref="C5:C6"/>
    <mergeCell ref="B53:F53"/>
    <mergeCell ref="B11:F11"/>
    <mergeCell ref="B7:F7"/>
    <mergeCell ref="B16:F16"/>
    <mergeCell ref="B30:F30"/>
    <mergeCell ref="B35:F35"/>
    <mergeCell ref="B42:F42"/>
    <mergeCell ref="B46:F46"/>
    <mergeCell ref="B50:F50"/>
  </mergeCells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B1111-7331-4E91-A6E5-DCB18C28092C}">
  <sheetPr>
    <tabColor rgb="FF66CCFF"/>
  </sheetPr>
  <dimension ref="B1:M30"/>
  <sheetViews>
    <sheetView zoomScaleNormal="100" workbookViewId="0">
      <selection activeCell="G28" sqref="G28"/>
    </sheetView>
  </sheetViews>
  <sheetFormatPr defaultRowHeight="14" x14ac:dyDescent="0.3"/>
  <cols>
    <col min="1" max="1" width="3.75" customWidth="1"/>
    <col min="2" max="2" width="11.5" bestFit="1" customWidth="1"/>
    <col min="3" max="3" width="41.83203125" customWidth="1"/>
    <col min="4" max="4" width="6.83203125" style="33" bestFit="1" customWidth="1"/>
    <col min="5" max="5" width="6.58203125" bestFit="1" customWidth="1"/>
    <col min="6" max="6" width="8.25" style="10" bestFit="1" customWidth="1"/>
    <col min="7" max="7" width="21.83203125" style="10" customWidth="1"/>
    <col min="8" max="8" width="15.58203125" bestFit="1" customWidth="1"/>
    <col min="9" max="9" width="12.33203125" bestFit="1" customWidth="1"/>
    <col min="10" max="10" width="9.58203125" bestFit="1" customWidth="1"/>
  </cols>
  <sheetData>
    <row r="1" spans="2:13" ht="18" x14ac:dyDescent="0.3">
      <c r="C1" s="13"/>
      <c r="D1" s="54" t="s">
        <v>82</v>
      </c>
      <c r="E1" s="54"/>
      <c r="F1" s="54"/>
      <c r="G1" s="54"/>
    </row>
    <row r="2" spans="2:13" ht="72.75" customHeight="1" x14ac:dyDescent="0.3">
      <c r="B2" s="55" t="s">
        <v>84</v>
      </c>
      <c r="C2" s="55"/>
      <c r="D2" s="55"/>
      <c r="E2" s="55"/>
      <c r="F2" s="55"/>
      <c r="G2" s="55"/>
    </row>
    <row r="3" spans="2:13" ht="17.5" x14ac:dyDescent="0.3">
      <c r="B3" s="56" t="s">
        <v>87</v>
      </c>
      <c r="C3" s="56"/>
      <c r="D3" s="56"/>
      <c r="E3" s="56"/>
      <c r="F3" s="56"/>
      <c r="G3" s="56"/>
    </row>
    <row r="4" spans="2:13" x14ac:dyDescent="0.3">
      <c r="B4" s="57" t="s">
        <v>68</v>
      </c>
      <c r="C4" s="57"/>
      <c r="D4" s="57"/>
      <c r="E4" s="57"/>
      <c r="F4" s="57"/>
      <c r="G4" s="57"/>
    </row>
    <row r="5" spans="2:13" x14ac:dyDescent="0.3">
      <c r="B5" s="58" t="s">
        <v>0</v>
      </c>
      <c r="C5" s="58" t="s">
        <v>9</v>
      </c>
      <c r="D5" s="28" t="s">
        <v>7</v>
      </c>
      <c r="E5" s="21" t="s">
        <v>5</v>
      </c>
      <c r="F5" s="18" t="s">
        <v>6</v>
      </c>
      <c r="G5" s="15" t="s">
        <v>8</v>
      </c>
    </row>
    <row r="6" spans="2:13" ht="16.5" customHeight="1" x14ac:dyDescent="0.3">
      <c r="B6" s="58"/>
      <c r="C6" s="58"/>
      <c r="D6" s="29"/>
      <c r="E6" s="19"/>
      <c r="F6" s="15"/>
      <c r="G6" s="15" t="s">
        <v>1</v>
      </c>
      <c r="H6" s="12"/>
      <c r="I6" s="12"/>
      <c r="J6" s="12"/>
      <c r="K6" s="12"/>
      <c r="L6" s="12"/>
      <c r="M6" s="12"/>
    </row>
    <row r="7" spans="2:13" x14ac:dyDescent="0.3">
      <c r="B7" s="59" t="s">
        <v>33</v>
      </c>
      <c r="C7" s="60"/>
      <c r="D7" s="60"/>
      <c r="E7" s="60"/>
      <c r="F7" s="61"/>
      <c r="G7" s="20">
        <f>SUM(G8:G8)</f>
        <v>0</v>
      </c>
      <c r="H7" s="12"/>
      <c r="I7" s="12"/>
      <c r="J7" s="12"/>
      <c r="K7" s="12"/>
      <c r="L7" s="12"/>
      <c r="M7" s="12"/>
    </row>
    <row r="8" spans="2:13" x14ac:dyDescent="0.3">
      <c r="B8" s="1"/>
      <c r="C8" s="2"/>
      <c r="D8" s="30"/>
      <c r="E8" s="4"/>
      <c r="F8" s="8"/>
      <c r="G8" s="3"/>
      <c r="H8" s="12" t="s">
        <v>23</v>
      </c>
      <c r="I8" s="12" t="s">
        <v>20</v>
      </c>
      <c r="J8" s="12" t="s">
        <v>21</v>
      </c>
      <c r="K8" s="12" t="s">
        <v>22</v>
      </c>
      <c r="L8" s="12"/>
      <c r="M8" s="12"/>
    </row>
    <row r="9" spans="2:13" x14ac:dyDescent="0.3">
      <c r="B9" s="59" t="s">
        <v>34</v>
      </c>
      <c r="C9" s="60"/>
      <c r="D9" s="60"/>
      <c r="E9" s="60"/>
      <c r="F9" s="61"/>
      <c r="G9" s="20">
        <f>SUM(G10:G12)</f>
        <v>0</v>
      </c>
    </row>
    <row r="10" spans="2:13" x14ac:dyDescent="0.3">
      <c r="B10" s="1" t="s">
        <v>16</v>
      </c>
      <c r="C10" s="2" t="s">
        <v>143</v>
      </c>
      <c r="D10" s="47">
        <v>18584</v>
      </c>
      <c r="E10" s="4" t="s">
        <v>40</v>
      </c>
      <c r="F10" s="9"/>
      <c r="G10" s="3">
        <f t="shared" ref="G10:G12" si="0">D10*F10</f>
        <v>0</v>
      </c>
    </row>
    <row r="11" spans="2:13" x14ac:dyDescent="0.3">
      <c r="B11" s="1" t="s">
        <v>17</v>
      </c>
      <c r="C11" s="2" t="s">
        <v>144</v>
      </c>
      <c r="D11" s="47">
        <v>395</v>
      </c>
      <c r="E11" s="4" t="s">
        <v>40</v>
      </c>
      <c r="F11" s="9"/>
      <c r="G11" s="3">
        <f t="shared" si="0"/>
        <v>0</v>
      </c>
    </row>
    <row r="12" spans="2:13" x14ac:dyDescent="0.3">
      <c r="B12" s="1" t="s">
        <v>2</v>
      </c>
      <c r="C12" s="2" t="s">
        <v>43</v>
      </c>
      <c r="D12" s="47">
        <v>5837</v>
      </c>
      <c r="E12" s="4" t="s">
        <v>40</v>
      </c>
      <c r="F12" s="9"/>
      <c r="G12" s="3">
        <f t="shared" si="0"/>
        <v>0</v>
      </c>
    </row>
    <row r="13" spans="2:13" x14ac:dyDescent="0.3">
      <c r="B13" s="59" t="s">
        <v>35</v>
      </c>
      <c r="C13" s="60"/>
      <c r="D13" s="60"/>
      <c r="E13" s="60"/>
      <c r="F13" s="61"/>
      <c r="G13" s="20">
        <f>SUM(G14:G17)</f>
        <v>0</v>
      </c>
    </row>
    <row r="14" spans="2:13" ht="96" x14ac:dyDescent="0.3">
      <c r="B14" s="5" t="s">
        <v>16</v>
      </c>
      <c r="C14" s="6" t="s">
        <v>146</v>
      </c>
      <c r="D14" s="47">
        <v>100</v>
      </c>
      <c r="E14" s="7" t="s">
        <v>10</v>
      </c>
      <c r="F14" s="9"/>
      <c r="G14" s="11">
        <f t="shared" ref="G14" si="1">D14*F14</f>
        <v>0</v>
      </c>
    </row>
    <row r="15" spans="2:13" ht="87" x14ac:dyDescent="0.3">
      <c r="B15" s="5" t="s">
        <v>16</v>
      </c>
      <c r="C15" s="6" t="s">
        <v>147</v>
      </c>
      <c r="D15" s="47">
        <v>383</v>
      </c>
      <c r="E15" s="7" t="s">
        <v>10</v>
      </c>
      <c r="F15" s="9"/>
      <c r="G15" s="11">
        <f t="shared" ref="G15" si="2">D15*F15</f>
        <v>0</v>
      </c>
    </row>
    <row r="16" spans="2:13" ht="75" x14ac:dyDescent="0.3">
      <c r="B16" s="5" t="s">
        <v>17</v>
      </c>
      <c r="C16" s="6" t="s">
        <v>148</v>
      </c>
      <c r="D16" s="47">
        <v>90</v>
      </c>
      <c r="E16" s="7" t="s">
        <v>10</v>
      </c>
      <c r="F16" s="9"/>
      <c r="G16" s="11">
        <f t="shared" ref="G16" si="3">D16*F16</f>
        <v>0</v>
      </c>
    </row>
    <row r="17" spans="2:7" x14ac:dyDescent="0.3">
      <c r="B17" s="5" t="s">
        <v>17</v>
      </c>
      <c r="C17" s="6" t="s">
        <v>145</v>
      </c>
      <c r="D17" s="47">
        <v>1</v>
      </c>
      <c r="E17" s="7" t="s">
        <v>19</v>
      </c>
      <c r="F17" s="9"/>
      <c r="G17" s="11">
        <f>D17*F17</f>
        <v>0</v>
      </c>
    </row>
    <row r="18" spans="2:7" x14ac:dyDescent="0.3">
      <c r="B18" s="59" t="s">
        <v>36</v>
      </c>
      <c r="C18" s="60"/>
      <c r="D18" s="60"/>
      <c r="E18" s="60"/>
      <c r="F18" s="61"/>
      <c r="G18" s="20">
        <f>G19</f>
        <v>0</v>
      </c>
    </row>
    <row r="19" spans="2:7" x14ac:dyDescent="0.3">
      <c r="B19" s="5"/>
      <c r="C19" s="6"/>
      <c r="D19" s="31"/>
      <c r="E19" s="7"/>
      <c r="F19" s="9"/>
      <c r="G19" s="11"/>
    </row>
    <row r="20" spans="2:7" x14ac:dyDescent="0.3">
      <c r="B20" s="59" t="s">
        <v>37</v>
      </c>
      <c r="C20" s="60"/>
      <c r="D20" s="60"/>
      <c r="E20" s="60"/>
      <c r="F20" s="61"/>
      <c r="G20" s="20">
        <f>SUM(G21:G21)</f>
        <v>0</v>
      </c>
    </row>
    <row r="21" spans="2:7" x14ac:dyDescent="0.3">
      <c r="B21" s="5"/>
      <c r="C21" s="6"/>
      <c r="D21" s="31"/>
      <c r="E21" s="7"/>
      <c r="F21" s="9"/>
      <c r="G21" s="11"/>
    </row>
    <row r="22" spans="2:7" x14ac:dyDescent="0.3">
      <c r="B22" s="59" t="s">
        <v>69</v>
      </c>
      <c r="C22" s="60"/>
      <c r="D22" s="60"/>
      <c r="E22" s="60"/>
      <c r="F22" s="61"/>
      <c r="G22" s="20">
        <f>SUM(G23:G23)</f>
        <v>0</v>
      </c>
    </row>
    <row r="23" spans="2:7" x14ac:dyDescent="0.3">
      <c r="B23" s="5"/>
      <c r="C23" s="6"/>
      <c r="D23" s="31"/>
      <c r="E23" s="7"/>
      <c r="F23" s="9"/>
      <c r="G23" s="11"/>
    </row>
    <row r="24" spans="2:7" x14ac:dyDescent="0.3">
      <c r="B24" s="59" t="s">
        <v>70</v>
      </c>
      <c r="C24" s="60"/>
      <c r="D24" s="60"/>
      <c r="E24" s="60"/>
      <c r="F24" s="61"/>
      <c r="G24" s="20">
        <f>G25</f>
        <v>0</v>
      </c>
    </row>
    <row r="25" spans="2:7" ht="36" x14ac:dyDescent="0.3">
      <c r="B25" s="5">
        <v>1</v>
      </c>
      <c r="C25" s="6" t="s">
        <v>66</v>
      </c>
      <c r="D25" s="47">
        <v>1</v>
      </c>
      <c r="E25" s="7" t="s">
        <v>19</v>
      </c>
      <c r="F25" s="9"/>
      <c r="G25" s="11">
        <f>D25*F25</f>
        <v>0</v>
      </c>
    </row>
    <row r="26" spans="2:7" x14ac:dyDescent="0.3">
      <c r="B26" s="59" t="s">
        <v>71</v>
      </c>
      <c r="C26" s="60"/>
      <c r="D26" s="60"/>
      <c r="E26" s="60"/>
      <c r="F26" s="61"/>
      <c r="G26" s="20">
        <f>SUM(G27)</f>
        <v>0</v>
      </c>
    </row>
    <row r="27" spans="2:7" x14ac:dyDescent="0.3">
      <c r="B27" s="5"/>
      <c r="C27" s="6"/>
      <c r="D27" s="46"/>
      <c r="E27" s="7"/>
      <c r="F27" s="9"/>
      <c r="G27" s="11"/>
    </row>
    <row r="28" spans="2:7" x14ac:dyDescent="0.3">
      <c r="B28" s="59" t="s">
        <v>72</v>
      </c>
      <c r="C28" s="60"/>
      <c r="D28" s="60"/>
      <c r="E28" s="60"/>
      <c r="F28" s="61"/>
      <c r="G28" s="20">
        <f>SUM(G29)</f>
        <v>0</v>
      </c>
    </row>
    <row r="29" spans="2:7" ht="24.5" thickBot="1" x14ac:dyDescent="0.35">
      <c r="B29" s="22" t="s">
        <v>16</v>
      </c>
      <c r="C29" s="23" t="s">
        <v>76</v>
      </c>
      <c r="D29" s="50">
        <v>1</v>
      </c>
      <c r="E29" s="24" t="s">
        <v>19</v>
      </c>
      <c r="F29" s="25"/>
      <c r="G29" s="26">
        <f t="shared" ref="G29" si="4">D29*F29</f>
        <v>0</v>
      </c>
    </row>
    <row r="30" spans="2:7" ht="16" thickBot="1" x14ac:dyDescent="0.4">
      <c r="B30" s="62" t="s">
        <v>25</v>
      </c>
      <c r="C30" s="63"/>
      <c r="D30" s="63"/>
      <c r="E30" s="63"/>
      <c r="F30" s="63"/>
      <c r="G30" s="27">
        <f>G28+G26+G24+G22+G20+G18+G13+G9+G7</f>
        <v>0</v>
      </c>
    </row>
  </sheetData>
  <mergeCells count="16">
    <mergeCell ref="D1:G1"/>
    <mergeCell ref="B2:G2"/>
    <mergeCell ref="B3:G3"/>
    <mergeCell ref="B4:G4"/>
    <mergeCell ref="B5:B6"/>
    <mergeCell ref="C5:C6"/>
    <mergeCell ref="B24:F24"/>
    <mergeCell ref="B26:F26"/>
    <mergeCell ref="B28:F28"/>
    <mergeCell ref="B30:F30"/>
    <mergeCell ref="B7:F7"/>
    <mergeCell ref="B9:F9"/>
    <mergeCell ref="B13:F13"/>
    <mergeCell ref="B18:F18"/>
    <mergeCell ref="B20:F20"/>
    <mergeCell ref="B22:F22"/>
  </mergeCells>
  <phoneticPr fontId="2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133BB-8136-4834-9082-8F9FC20C72F0}">
  <sheetPr>
    <tabColor rgb="FFA7E2FF"/>
  </sheetPr>
  <dimension ref="B1:M30"/>
  <sheetViews>
    <sheetView zoomScaleNormal="100" workbookViewId="0">
      <selection activeCell="G28" sqref="G28"/>
    </sheetView>
  </sheetViews>
  <sheetFormatPr defaultRowHeight="14" x14ac:dyDescent="0.3"/>
  <cols>
    <col min="1" max="1" width="3.75" customWidth="1"/>
    <col min="2" max="2" width="11.5" bestFit="1" customWidth="1"/>
    <col min="3" max="3" width="41.83203125" customWidth="1"/>
    <col min="4" max="4" width="6.83203125" style="33" bestFit="1" customWidth="1"/>
    <col min="5" max="5" width="6.58203125" bestFit="1" customWidth="1"/>
    <col min="6" max="6" width="8.25" style="10" bestFit="1" customWidth="1"/>
    <col min="7" max="7" width="21.83203125" style="10" customWidth="1"/>
    <col min="8" max="8" width="15.58203125" bestFit="1" customWidth="1"/>
    <col min="9" max="9" width="12.33203125" bestFit="1" customWidth="1"/>
    <col min="10" max="10" width="9.58203125" bestFit="1" customWidth="1"/>
  </cols>
  <sheetData>
    <row r="1" spans="2:13" ht="18" x14ac:dyDescent="0.3">
      <c r="C1" s="13"/>
      <c r="D1" s="54" t="s">
        <v>82</v>
      </c>
      <c r="E1" s="54"/>
      <c r="F1" s="54"/>
      <c r="G1" s="54"/>
    </row>
    <row r="2" spans="2:13" ht="72.75" customHeight="1" x14ac:dyDescent="0.3">
      <c r="B2" s="55" t="s">
        <v>84</v>
      </c>
      <c r="C2" s="55"/>
      <c r="D2" s="55"/>
      <c r="E2" s="55"/>
      <c r="F2" s="55"/>
      <c r="G2" s="55"/>
    </row>
    <row r="3" spans="2:13" ht="18.75" customHeight="1" x14ac:dyDescent="0.3">
      <c r="B3" s="56" t="s">
        <v>88</v>
      </c>
      <c r="C3" s="56"/>
      <c r="D3" s="56"/>
      <c r="E3" s="56"/>
      <c r="F3" s="56"/>
      <c r="G3" s="56"/>
    </row>
    <row r="4" spans="2:13" x14ac:dyDescent="0.3">
      <c r="B4" s="57" t="s">
        <v>68</v>
      </c>
      <c r="C4" s="57"/>
      <c r="D4" s="57"/>
      <c r="E4" s="57"/>
      <c r="F4" s="57"/>
      <c r="G4" s="57"/>
    </row>
    <row r="5" spans="2:13" x14ac:dyDescent="0.3">
      <c r="B5" s="58" t="s">
        <v>0</v>
      </c>
      <c r="C5" s="58" t="s">
        <v>9</v>
      </c>
      <c r="D5" s="28" t="s">
        <v>7</v>
      </c>
      <c r="E5" s="35" t="s">
        <v>5</v>
      </c>
      <c r="F5" s="18" t="s">
        <v>6</v>
      </c>
      <c r="G5" s="15" t="s">
        <v>8</v>
      </c>
    </row>
    <row r="6" spans="2:13" ht="16.5" customHeight="1" x14ac:dyDescent="0.3">
      <c r="B6" s="58"/>
      <c r="C6" s="58"/>
      <c r="D6" s="29"/>
      <c r="E6" s="19"/>
      <c r="F6" s="15"/>
      <c r="G6" s="15" t="s">
        <v>1</v>
      </c>
      <c r="H6" s="12"/>
      <c r="I6" s="12"/>
      <c r="J6" s="12"/>
      <c r="K6" s="12"/>
      <c r="L6" s="12"/>
      <c r="M6" s="12"/>
    </row>
    <row r="7" spans="2:13" x14ac:dyDescent="0.3">
      <c r="B7" s="59" t="s">
        <v>33</v>
      </c>
      <c r="C7" s="60"/>
      <c r="D7" s="60"/>
      <c r="E7" s="60"/>
      <c r="F7" s="61"/>
      <c r="G7" s="20">
        <f>SUM(G8:G8)</f>
        <v>0</v>
      </c>
      <c r="H7" s="12"/>
      <c r="I7" s="12"/>
      <c r="J7" s="12"/>
      <c r="K7" s="12"/>
      <c r="L7" s="12"/>
      <c r="M7" s="12"/>
    </row>
    <row r="8" spans="2:13" x14ac:dyDescent="0.3">
      <c r="B8" s="1"/>
      <c r="C8" s="2"/>
      <c r="D8" s="30"/>
      <c r="E8" s="4"/>
      <c r="F8" s="8"/>
      <c r="G8" s="3"/>
      <c r="H8" s="12" t="s">
        <v>23</v>
      </c>
      <c r="I8" s="12" t="s">
        <v>20</v>
      </c>
      <c r="J8" s="12" t="s">
        <v>21</v>
      </c>
      <c r="K8" s="12" t="s">
        <v>22</v>
      </c>
      <c r="L8" s="12"/>
      <c r="M8" s="12"/>
    </row>
    <row r="9" spans="2:13" x14ac:dyDescent="0.3">
      <c r="B9" s="59" t="s">
        <v>34</v>
      </c>
      <c r="C9" s="60"/>
      <c r="D9" s="60"/>
      <c r="E9" s="60"/>
      <c r="F9" s="61"/>
      <c r="G9" s="20">
        <f>SUM(G10:G12)</f>
        <v>0</v>
      </c>
    </row>
    <row r="10" spans="2:13" x14ac:dyDescent="0.3">
      <c r="B10" s="1" t="s">
        <v>16</v>
      </c>
      <c r="C10" s="2" t="s">
        <v>143</v>
      </c>
      <c r="D10" s="47">
        <v>8454</v>
      </c>
      <c r="E10" s="4" t="s">
        <v>40</v>
      </c>
      <c r="F10" s="9"/>
      <c r="G10" s="3">
        <f t="shared" ref="G10:G12" si="0">D10*F10</f>
        <v>0</v>
      </c>
    </row>
    <row r="11" spans="2:13" x14ac:dyDescent="0.3">
      <c r="B11" s="1" t="s">
        <v>17</v>
      </c>
      <c r="C11" s="2" t="s">
        <v>144</v>
      </c>
      <c r="D11" s="47">
        <v>235</v>
      </c>
      <c r="E11" s="4" t="s">
        <v>40</v>
      </c>
      <c r="F11" s="9"/>
      <c r="G11" s="3">
        <f t="shared" si="0"/>
        <v>0</v>
      </c>
    </row>
    <row r="12" spans="2:13" x14ac:dyDescent="0.3">
      <c r="B12" s="1" t="s">
        <v>2</v>
      </c>
      <c r="C12" s="2" t="s">
        <v>43</v>
      </c>
      <c r="D12" s="47">
        <v>1765</v>
      </c>
      <c r="E12" s="4" t="s">
        <v>40</v>
      </c>
      <c r="F12" s="9"/>
      <c r="G12" s="3">
        <f t="shared" si="0"/>
        <v>0</v>
      </c>
    </row>
    <row r="13" spans="2:13" x14ac:dyDescent="0.3">
      <c r="B13" s="59" t="s">
        <v>35</v>
      </c>
      <c r="C13" s="60"/>
      <c r="D13" s="60"/>
      <c r="E13" s="60"/>
      <c r="F13" s="61"/>
      <c r="G13" s="20">
        <f>SUM(G14:G17)</f>
        <v>0</v>
      </c>
    </row>
    <row r="14" spans="2:13" ht="96" x14ac:dyDescent="0.3">
      <c r="B14" s="5" t="s">
        <v>16</v>
      </c>
      <c r="C14" s="6" t="s">
        <v>146</v>
      </c>
      <c r="D14" s="47">
        <v>49</v>
      </c>
      <c r="E14" s="7" t="s">
        <v>10</v>
      </c>
      <c r="F14" s="9"/>
      <c r="G14" s="11">
        <f t="shared" ref="G14:G16" si="1">D14*F14</f>
        <v>0</v>
      </c>
    </row>
    <row r="15" spans="2:13" ht="87" x14ac:dyDescent="0.3">
      <c r="B15" s="5" t="s">
        <v>16</v>
      </c>
      <c r="C15" s="6" t="s">
        <v>147</v>
      </c>
      <c r="D15" s="47">
        <v>104</v>
      </c>
      <c r="E15" s="7" t="s">
        <v>10</v>
      </c>
      <c r="F15" s="9"/>
      <c r="G15" s="11">
        <f t="shared" si="1"/>
        <v>0</v>
      </c>
    </row>
    <row r="16" spans="2:13" ht="75" x14ac:dyDescent="0.3">
      <c r="B16" s="5" t="s">
        <v>17</v>
      </c>
      <c r="C16" s="6" t="s">
        <v>148</v>
      </c>
      <c r="D16" s="47">
        <v>47</v>
      </c>
      <c r="E16" s="7" t="s">
        <v>10</v>
      </c>
      <c r="F16" s="9"/>
      <c r="G16" s="11">
        <f t="shared" si="1"/>
        <v>0</v>
      </c>
    </row>
    <row r="17" spans="2:7" x14ac:dyDescent="0.3">
      <c r="B17" s="5" t="s">
        <v>17</v>
      </c>
      <c r="C17" s="6" t="s">
        <v>145</v>
      </c>
      <c r="D17" s="47">
        <v>1</v>
      </c>
      <c r="E17" s="7" t="s">
        <v>19</v>
      </c>
      <c r="F17" s="9"/>
      <c r="G17" s="11">
        <f>D17*F17</f>
        <v>0</v>
      </c>
    </row>
    <row r="18" spans="2:7" x14ac:dyDescent="0.3">
      <c r="B18" s="59" t="s">
        <v>36</v>
      </c>
      <c r="C18" s="60"/>
      <c r="D18" s="60"/>
      <c r="E18" s="60"/>
      <c r="F18" s="61"/>
      <c r="G18" s="20">
        <f>G19</f>
        <v>0</v>
      </c>
    </row>
    <row r="19" spans="2:7" x14ac:dyDescent="0.3">
      <c r="B19" s="5"/>
      <c r="C19" s="6"/>
      <c r="D19" s="31"/>
      <c r="E19" s="7"/>
      <c r="F19" s="9"/>
      <c r="G19" s="11"/>
    </row>
    <row r="20" spans="2:7" x14ac:dyDescent="0.3">
      <c r="B20" s="59" t="s">
        <v>37</v>
      </c>
      <c r="C20" s="60"/>
      <c r="D20" s="60"/>
      <c r="E20" s="60"/>
      <c r="F20" s="61"/>
      <c r="G20" s="20">
        <f>SUM(G21:G21)</f>
        <v>0</v>
      </c>
    </row>
    <row r="21" spans="2:7" x14ac:dyDescent="0.3">
      <c r="B21" s="5"/>
      <c r="C21" s="6"/>
      <c r="D21" s="31"/>
      <c r="E21" s="7"/>
      <c r="F21" s="9"/>
      <c r="G21" s="11"/>
    </row>
    <row r="22" spans="2:7" x14ac:dyDescent="0.3">
      <c r="B22" s="59" t="s">
        <v>69</v>
      </c>
      <c r="C22" s="60"/>
      <c r="D22" s="60"/>
      <c r="E22" s="60"/>
      <c r="F22" s="61"/>
      <c r="G22" s="20">
        <f>SUM(G23:G23)</f>
        <v>0</v>
      </c>
    </row>
    <row r="23" spans="2:7" x14ac:dyDescent="0.3">
      <c r="B23" s="5"/>
      <c r="C23" s="6"/>
      <c r="D23" s="31"/>
      <c r="E23" s="7"/>
      <c r="F23" s="9"/>
      <c r="G23" s="11"/>
    </row>
    <row r="24" spans="2:7" x14ac:dyDescent="0.3">
      <c r="B24" s="59" t="s">
        <v>70</v>
      </c>
      <c r="C24" s="60"/>
      <c r="D24" s="60"/>
      <c r="E24" s="60"/>
      <c r="F24" s="61"/>
      <c r="G24" s="20">
        <f>G25</f>
        <v>0</v>
      </c>
    </row>
    <row r="25" spans="2:7" ht="36" x14ac:dyDescent="0.3">
      <c r="B25" s="5">
        <v>1</v>
      </c>
      <c r="C25" s="6" t="s">
        <v>66</v>
      </c>
      <c r="D25" s="47">
        <v>1</v>
      </c>
      <c r="E25" s="7" t="s">
        <v>19</v>
      </c>
      <c r="F25" s="9"/>
      <c r="G25" s="11">
        <f>D25*F25</f>
        <v>0</v>
      </c>
    </row>
    <row r="26" spans="2:7" x14ac:dyDescent="0.3">
      <c r="B26" s="59" t="s">
        <v>71</v>
      </c>
      <c r="C26" s="60"/>
      <c r="D26" s="60"/>
      <c r="E26" s="60"/>
      <c r="F26" s="61"/>
      <c r="G26" s="20">
        <f>SUM(G27)</f>
        <v>0</v>
      </c>
    </row>
    <row r="27" spans="2:7" x14ac:dyDescent="0.3">
      <c r="B27" s="5"/>
      <c r="C27" s="6"/>
      <c r="D27" s="46"/>
      <c r="E27" s="7"/>
      <c r="F27" s="9"/>
      <c r="G27" s="11"/>
    </row>
    <row r="28" spans="2:7" x14ac:dyDescent="0.3">
      <c r="B28" s="59" t="s">
        <v>72</v>
      </c>
      <c r="C28" s="60"/>
      <c r="D28" s="60"/>
      <c r="E28" s="60"/>
      <c r="F28" s="61"/>
      <c r="G28" s="20">
        <f>SUM(G29)</f>
        <v>0</v>
      </c>
    </row>
    <row r="29" spans="2:7" ht="24.5" thickBot="1" x14ac:dyDescent="0.35">
      <c r="B29" s="22" t="s">
        <v>16</v>
      </c>
      <c r="C29" s="23" t="s">
        <v>76</v>
      </c>
      <c r="D29" s="50">
        <v>1</v>
      </c>
      <c r="E29" s="24" t="s">
        <v>19</v>
      </c>
      <c r="F29" s="25"/>
      <c r="G29" s="26">
        <f t="shared" ref="G29" si="2">D29*F29</f>
        <v>0</v>
      </c>
    </row>
    <row r="30" spans="2:7" ht="16" thickBot="1" x14ac:dyDescent="0.4">
      <c r="B30" s="62" t="s">
        <v>25</v>
      </c>
      <c r="C30" s="63"/>
      <c r="D30" s="63"/>
      <c r="E30" s="63"/>
      <c r="F30" s="63"/>
      <c r="G30" s="27">
        <f>G28+G26+G24+G22+G20+G18+G13+G9+G7</f>
        <v>0</v>
      </c>
    </row>
  </sheetData>
  <mergeCells count="16">
    <mergeCell ref="D1:G1"/>
    <mergeCell ref="B2:G2"/>
    <mergeCell ref="B3:G3"/>
    <mergeCell ref="B4:G4"/>
    <mergeCell ref="B5:B6"/>
    <mergeCell ref="C5:C6"/>
    <mergeCell ref="B24:F24"/>
    <mergeCell ref="B26:F26"/>
    <mergeCell ref="B28:F28"/>
    <mergeCell ref="B30:F30"/>
    <mergeCell ref="B7:F7"/>
    <mergeCell ref="B9:F9"/>
    <mergeCell ref="B13:F13"/>
    <mergeCell ref="B18:F18"/>
    <mergeCell ref="B20:F20"/>
    <mergeCell ref="B22:F2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86611-9C33-4E67-B72D-7A8843F42087}">
  <sheetPr>
    <tabColor rgb="FFD9F2FF"/>
  </sheetPr>
  <dimension ref="B1:M30"/>
  <sheetViews>
    <sheetView zoomScaleNormal="100" workbookViewId="0">
      <selection activeCell="G28" sqref="G28"/>
    </sheetView>
  </sheetViews>
  <sheetFormatPr defaultRowHeight="14" x14ac:dyDescent="0.3"/>
  <cols>
    <col min="1" max="1" width="3.75" customWidth="1"/>
    <col min="2" max="2" width="11.5" bestFit="1" customWidth="1"/>
    <col min="3" max="3" width="41.83203125" customWidth="1"/>
    <col min="4" max="4" width="6.83203125" style="33" bestFit="1" customWidth="1"/>
    <col min="5" max="5" width="6.58203125" bestFit="1" customWidth="1"/>
    <col min="6" max="6" width="8.25" style="10" bestFit="1" customWidth="1"/>
    <col min="7" max="7" width="21.83203125" style="10" customWidth="1"/>
    <col min="8" max="8" width="15.58203125" bestFit="1" customWidth="1"/>
    <col min="9" max="9" width="12.33203125" bestFit="1" customWidth="1"/>
    <col min="10" max="10" width="9.58203125" bestFit="1" customWidth="1"/>
  </cols>
  <sheetData>
    <row r="1" spans="2:13" ht="18" x14ac:dyDescent="0.3">
      <c r="C1" s="13"/>
      <c r="D1" s="54" t="s">
        <v>82</v>
      </c>
      <c r="E1" s="54"/>
      <c r="F1" s="54"/>
      <c r="G1" s="54"/>
    </row>
    <row r="2" spans="2:13" ht="72.75" customHeight="1" x14ac:dyDescent="0.3">
      <c r="B2" s="55" t="s">
        <v>84</v>
      </c>
      <c r="C2" s="55"/>
      <c r="D2" s="55"/>
      <c r="E2" s="55"/>
      <c r="F2" s="55"/>
      <c r="G2" s="55"/>
    </row>
    <row r="3" spans="2:13" ht="18.75" customHeight="1" x14ac:dyDescent="0.3">
      <c r="B3" s="56" t="s">
        <v>89</v>
      </c>
      <c r="C3" s="56"/>
      <c r="D3" s="56"/>
      <c r="E3" s="56"/>
      <c r="F3" s="56"/>
      <c r="G3" s="56"/>
    </row>
    <row r="4" spans="2:13" x14ac:dyDescent="0.3">
      <c r="B4" s="57" t="s">
        <v>68</v>
      </c>
      <c r="C4" s="57"/>
      <c r="D4" s="57"/>
      <c r="E4" s="57"/>
      <c r="F4" s="57"/>
      <c r="G4" s="57"/>
    </row>
    <row r="5" spans="2:13" x14ac:dyDescent="0.3">
      <c r="B5" s="58" t="s">
        <v>0</v>
      </c>
      <c r="C5" s="58" t="s">
        <v>9</v>
      </c>
      <c r="D5" s="28" t="s">
        <v>7</v>
      </c>
      <c r="E5" s="35" t="s">
        <v>5</v>
      </c>
      <c r="F5" s="18" t="s">
        <v>6</v>
      </c>
      <c r="G5" s="15" t="s">
        <v>8</v>
      </c>
    </row>
    <row r="6" spans="2:13" ht="16.5" customHeight="1" x14ac:dyDescent="0.3">
      <c r="B6" s="58"/>
      <c r="C6" s="58"/>
      <c r="D6" s="29"/>
      <c r="E6" s="19"/>
      <c r="F6" s="15"/>
      <c r="G6" s="15" t="s">
        <v>1</v>
      </c>
      <c r="H6" s="12"/>
      <c r="I6" s="12"/>
      <c r="J6" s="12"/>
      <c r="K6" s="12"/>
      <c r="L6" s="12"/>
      <c r="M6" s="12"/>
    </row>
    <row r="7" spans="2:13" x14ac:dyDescent="0.3">
      <c r="B7" s="59" t="s">
        <v>33</v>
      </c>
      <c r="C7" s="60"/>
      <c r="D7" s="60"/>
      <c r="E7" s="60"/>
      <c r="F7" s="61"/>
      <c r="G7" s="20">
        <f>SUM(G8:G8)</f>
        <v>0</v>
      </c>
      <c r="H7" s="12"/>
      <c r="I7" s="12"/>
      <c r="J7" s="12"/>
      <c r="K7" s="12"/>
      <c r="L7" s="12"/>
      <c r="M7" s="12"/>
    </row>
    <row r="8" spans="2:13" x14ac:dyDescent="0.3">
      <c r="B8" s="1"/>
      <c r="C8" s="2"/>
      <c r="D8" s="30"/>
      <c r="E8" s="4"/>
      <c r="F8" s="8"/>
      <c r="G8" s="3"/>
      <c r="H8" s="12" t="s">
        <v>23</v>
      </c>
      <c r="I8" s="12" t="s">
        <v>20</v>
      </c>
      <c r="J8" s="12" t="s">
        <v>21</v>
      </c>
      <c r="K8" s="12" t="s">
        <v>22</v>
      </c>
      <c r="L8" s="12"/>
      <c r="M8" s="12"/>
    </row>
    <row r="9" spans="2:13" x14ac:dyDescent="0.3">
      <c r="B9" s="59" t="s">
        <v>34</v>
      </c>
      <c r="C9" s="60"/>
      <c r="D9" s="60"/>
      <c r="E9" s="60"/>
      <c r="F9" s="61"/>
      <c r="G9" s="20">
        <f>SUM(G10:G12)</f>
        <v>0</v>
      </c>
    </row>
    <row r="10" spans="2:13" x14ac:dyDescent="0.3">
      <c r="B10" s="1" t="s">
        <v>16</v>
      </c>
      <c r="C10" s="2" t="s">
        <v>143</v>
      </c>
      <c r="D10" s="47">
        <v>28520</v>
      </c>
      <c r="E10" s="4" t="s">
        <v>40</v>
      </c>
      <c r="F10" s="9"/>
      <c r="G10" s="3">
        <f t="shared" ref="G10:G12" si="0">D10*F10</f>
        <v>0</v>
      </c>
    </row>
    <row r="11" spans="2:13" x14ac:dyDescent="0.3">
      <c r="B11" s="1" t="s">
        <v>17</v>
      </c>
      <c r="C11" s="2" t="s">
        <v>144</v>
      </c>
      <c r="D11" s="47">
        <v>5924</v>
      </c>
      <c r="E11" s="4" t="s">
        <v>40</v>
      </c>
      <c r="F11" s="9"/>
      <c r="G11" s="3">
        <f t="shared" si="0"/>
        <v>0</v>
      </c>
    </row>
    <row r="12" spans="2:13" x14ac:dyDescent="0.3">
      <c r="B12" s="1" t="s">
        <v>2</v>
      </c>
      <c r="C12" s="2" t="s">
        <v>43</v>
      </c>
      <c r="D12" s="47">
        <v>441</v>
      </c>
      <c r="E12" s="4" t="s">
        <v>40</v>
      </c>
      <c r="F12" s="9"/>
      <c r="G12" s="3">
        <f t="shared" si="0"/>
        <v>0</v>
      </c>
    </row>
    <row r="13" spans="2:13" x14ac:dyDescent="0.3">
      <c r="B13" s="59" t="s">
        <v>35</v>
      </c>
      <c r="C13" s="60"/>
      <c r="D13" s="60"/>
      <c r="E13" s="60"/>
      <c r="F13" s="61"/>
      <c r="G13" s="20">
        <f>SUM(G14:G17)</f>
        <v>0</v>
      </c>
    </row>
    <row r="14" spans="2:13" ht="43.5" x14ac:dyDescent="0.3">
      <c r="B14" s="5" t="s">
        <v>16</v>
      </c>
      <c r="C14" s="6" t="s">
        <v>149</v>
      </c>
      <c r="D14" s="47">
        <v>128</v>
      </c>
      <c r="E14" s="7" t="s">
        <v>10</v>
      </c>
      <c r="F14" s="9"/>
      <c r="G14" s="11">
        <f t="shared" ref="G14:G16" si="1">D14*F14</f>
        <v>0</v>
      </c>
    </row>
    <row r="15" spans="2:13" ht="55.5" x14ac:dyDescent="0.3">
      <c r="B15" s="5" t="s">
        <v>16</v>
      </c>
      <c r="C15" s="6" t="s">
        <v>150</v>
      </c>
      <c r="D15" s="47">
        <v>280</v>
      </c>
      <c r="E15" s="7" t="s">
        <v>10</v>
      </c>
      <c r="F15" s="9"/>
      <c r="G15" s="11">
        <f t="shared" si="1"/>
        <v>0</v>
      </c>
    </row>
    <row r="16" spans="2:13" ht="43.5" x14ac:dyDescent="0.3">
      <c r="B16" s="5" t="s">
        <v>17</v>
      </c>
      <c r="C16" s="6" t="s">
        <v>151</v>
      </c>
      <c r="D16" s="47">
        <v>128</v>
      </c>
      <c r="E16" s="7" t="s">
        <v>10</v>
      </c>
      <c r="F16" s="9"/>
      <c r="G16" s="11">
        <f t="shared" si="1"/>
        <v>0</v>
      </c>
    </row>
    <row r="17" spans="2:7" x14ac:dyDescent="0.3">
      <c r="B17" s="5" t="s">
        <v>17</v>
      </c>
      <c r="C17" s="6" t="s">
        <v>145</v>
      </c>
      <c r="D17" s="47">
        <v>1</v>
      </c>
      <c r="E17" s="7" t="s">
        <v>19</v>
      </c>
      <c r="F17" s="9"/>
      <c r="G17" s="11">
        <f>D17*F17</f>
        <v>0</v>
      </c>
    </row>
    <row r="18" spans="2:7" x14ac:dyDescent="0.3">
      <c r="B18" s="59" t="s">
        <v>36</v>
      </c>
      <c r="C18" s="60"/>
      <c r="D18" s="60"/>
      <c r="E18" s="60"/>
      <c r="F18" s="61"/>
      <c r="G18" s="20">
        <f>G19</f>
        <v>0</v>
      </c>
    </row>
    <row r="19" spans="2:7" x14ac:dyDescent="0.3">
      <c r="B19" s="5"/>
      <c r="C19" s="6"/>
      <c r="D19" s="31"/>
      <c r="E19" s="7"/>
      <c r="F19" s="9"/>
      <c r="G19" s="11"/>
    </row>
    <row r="20" spans="2:7" x14ac:dyDescent="0.3">
      <c r="B20" s="59" t="s">
        <v>37</v>
      </c>
      <c r="C20" s="60"/>
      <c r="D20" s="60"/>
      <c r="E20" s="60"/>
      <c r="F20" s="61"/>
      <c r="G20" s="20">
        <f>SUM(G21:G21)</f>
        <v>0</v>
      </c>
    </row>
    <row r="21" spans="2:7" ht="55.5" x14ac:dyDescent="0.3">
      <c r="B21" s="1" t="s">
        <v>16</v>
      </c>
      <c r="C21" s="2" t="s">
        <v>152</v>
      </c>
      <c r="D21" s="47">
        <v>4</v>
      </c>
      <c r="E21" s="4" t="s">
        <v>18</v>
      </c>
      <c r="F21" s="9"/>
      <c r="G21" s="11">
        <f>D21*F21</f>
        <v>0</v>
      </c>
    </row>
    <row r="22" spans="2:7" x14ac:dyDescent="0.3">
      <c r="B22" s="59" t="s">
        <v>69</v>
      </c>
      <c r="C22" s="60"/>
      <c r="D22" s="60"/>
      <c r="E22" s="60"/>
      <c r="F22" s="61"/>
      <c r="G22" s="20">
        <f>SUM(G23:G23)</f>
        <v>0</v>
      </c>
    </row>
    <row r="23" spans="2:7" x14ac:dyDescent="0.3">
      <c r="B23" s="5"/>
      <c r="C23" s="6"/>
      <c r="D23" s="31"/>
      <c r="E23" s="7"/>
      <c r="F23" s="9"/>
      <c r="G23" s="11"/>
    </row>
    <row r="24" spans="2:7" x14ac:dyDescent="0.3">
      <c r="B24" s="59" t="s">
        <v>70</v>
      </c>
      <c r="C24" s="60"/>
      <c r="D24" s="60"/>
      <c r="E24" s="60"/>
      <c r="F24" s="61"/>
      <c r="G24" s="20">
        <f>G25</f>
        <v>0</v>
      </c>
    </row>
    <row r="25" spans="2:7" ht="36" x14ac:dyDescent="0.3">
      <c r="B25" s="5">
        <v>1</v>
      </c>
      <c r="C25" s="6" t="s">
        <v>66</v>
      </c>
      <c r="D25" s="47">
        <v>1</v>
      </c>
      <c r="E25" s="7" t="s">
        <v>19</v>
      </c>
      <c r="F25" s="9"/>
      <c r="G25" s="11">
        <f>D25*F25</f>
        <v>0</v>
      </c>
    </row>
    <row r="26" spans="2:7" x14ac:dyDescent="0.3">
      <c r="B26" s="59" t="s">
        <v>71</v>
      </c>
      <c r="C26" s="60"/>
      <c r="D26" s="60"/>
      <c r="E26" s="60"/>
      <c r="F26" s="61"/>
      <c r="G26" s="20">
        <f>SUM(G27)</f>
        <v>0</v>
      </c>
    </row>
    <row r="27" spans="2:7" x14ac:dyDescent="0.3">
      <c r="B27" s="5"/>
      <c r="C27" s="6"/>
      <c r="D27" s="46"/>
      <c r="E27" s="7"/>
      <c r="F27" s="9"/>
      <c r="G27" s="11"/>
    </row>
    <row r="28" spans="2:7" x14ac:dyDescent="0.3">
      <c r="B28" s="59" t="s">
        <v>72</v>
      </c>
      <c r="C28" s="60"/>
      <c r="D28" s="60"/>
      <c r="E28" s="60"/>
      <c r="F28" s="61"/>
      <c r="G28" s="20">
        <f>SUM(G29)</f>
        <v>0</v>
      </c>
    </row>
    <row r="29" spans="2:7" ht="24.5" thickBot="1" x14ac:dyDescent="0.35">
      <c r="B29" s="22" t="s">
        <v>16</v>
      </c>
      <c r="C29" s="23" t="s">
        <v>76</v>
      </c>
      <c r="D29" s="50">
        <v>1</v>
      </c>
      <c r="E29" s="24" t="s">
        <v>19</v>
      </c>
      <c r="F29" s="25"/>
      <c r="G29" s="26">
        <f t="shared" ref="G29" si="2">D29*F29</f>
        <v>0</v>
      </c>
    </row>
    <row r="30" spans="2:7" ht="16" thickBot="1" x14ac:dyDescent="0.4">
      <c r="B30" s="62" t="s">
        <v>25</v>
      </c>
      <c r="C30" s="63"/>
      <c r="D30" s="63"/>
      <c r="E30" s="63"/>
      <c r="F30" s="63"/>
      <c r="G30" s="27">
        <f>G28+G26+G24+G22+G20+G18+G13+G9+G7</f>
        <v>0</v>
      </c>
    </row>
  </sheetData>
  <mergeCells count="16">
    <mergeCell ref="D1:G1"/>
    <mergeCell ref="B2:G2"/>
    <mergeCell ref="B3:G3"/>
    <mergeCell ref="B4:G4"/>
    <mergeCell ref="B5:B6"/>
    <mergeCell ref="C5:C6"/>
    <mergeCell ref="B24:F24"/>
    <mergeCell ref="B26:F26"/>
    <mergeCell ref="B28:F28"/>
    <mergeCell ref="B30:F30"/>
    <mergeCell ref="B7:F7"/>
    <mergeCell ref="B9:F9"/>
    <mergeCell ref="B13:F13"/>
    <mergeCell ref="B18:F18"/>
    <mergeCell ref="B20:F20"/>
    <mergeCell ref="B22:F2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2139B-7EE8-4231-A0EE-9DDB7B67742F}">
  <dimension ref="B1:M25"/>
  <sheetViews>
    <sheetView topLeftCell="A4" zoomScaleNormal="100" workbookViewId="0">
      <selection activeCell="J24" sqref="J24"/>
    </sheetView>
  </sheetViews>
  <sheetFormatPr defaultRowHeight="14" x14ac:dyDescent="0.3"/>
  <cols>
    <col min="1" max="1" width="3.75" customWidth="1"/>
    <col min="2" max="2" width="11.5" bestFit="1" customWidth="1"/>
    <col min="3" max="3" width="41.83203125" customWidth="1"/>
    <col min="4" max="4" width="7.25" style="33" bestFit="1" customWidth="1"/>
    <col min="5" max="5" width="6.58203125" bestFit="1" customWidth="1"/>
    <col min="6" max="6" width="8.25" style="10" bestFit="1" customWidth="1"/>
    <col min="7" max="7" width="21.83203125" style="10" customWidth="1"/>
    <col min="8" max="8" width="15.58203125" bestFit="1" customWidth="1"/>
    <col min="9" max="9" width="12.33203125" bestFit="1" customWidth="1"/>
    <col min="10" max="10" width="9.58203125" bestFit="1" customWidth="1"/>
  </cols>
  <sheetData>
    <row r="1" spans="2:13" ht="18" x14ac:dyDescent="0.3">
      <c r="C1" s="13"/>
      <c r="D1" s="54" t="s">
        <v>82</v>
      </c>
      <c r="E1" s="54"/>
      <c r="F1" s="54"/>
      <c r="G1" s="54"/>
    </row>
    <row r="2" spans="2:13" ht="72.75" customHeight="1" x14ac:dyDescent="0.3">
      <c r="B2" s="55" t="s">
        <v>84</v>
      </c>
      <c r="C2" s="55"/>
      <c r="D2" s="55"/>
      <c r="E2" s="55"/>
      <c r="F2" s="55"/>
      <c r="G2" s="55"/>
    </row>
    <row r="3" spans="2:13" ht="17.5" x14ac:dyDescent="0.3">
      <c r="B3" s="56" t="s">
        <v>102</v>
      </c>
      <c r="C3" s="56"/>
      <c r="D3" s="56"/>
      <c r="E3" s="56"/>
      <c r="F3" s="56"/>
      <c r="G3" s="56"/>
    </row>
    <row r="4" spans="2:13" x14ac:dyDescent="0.3">
      <c r="B4" s="57" t="s">
        <v>68</v>
      </c>
      <c r="C4" s="57"/>
      <c r="D4" s="57"/>
      <c r="E4" s="57"/>
      <c r="F4" s="57"/>
      <c r="G4" s="57"/>
    </row>
    <row r="5" spans="2:13" x14ac:dyDescent="0.3">
      <c r="B5" s="58" t="s">
        <v>0</v>
      </c>
      <c r="C5" s="58" t="s">
        <v>9</v>
      </c>
      <c r="D5" s="28" t="s">
        <v>7</v>
      </c>
      <c r="E5" s="21" t="s">
        <v>5</v>
      </c>
      <c r="F5" s="18" t="s">
        <v>6</v>
      </c>
      <c r="G5" s="15" t="s">
        <v>8</v>
      </c>
    </row>
    <row r="6" spans="2:13" ht="16.5" customHeight="1" x14ac:dyDescent="0.3">
      <c r="B6" s="58"/>
      <c r="C6" s="58"/>
      <c r="D6" s="29"/>
      <c r="E6" s="19"/>
      <c r="F6" s="15"/>
      <c r="G6" s="15" t="s">
        <v>1</v>
      </c>
      <c r="H6" s="12"/>
      <c r="I6" s="12"/>
      <c r="J6" s="12"/>
      <c r="K6" s="12"/>
      <c r="L6" s="12"/>
      <c r="M6" s="12"/>
    </row>
    <row r="7" spans="2:13" x14ac:dyDescent="0.3">
      <c r="B7" s="59" t="s">
        <v>33</v>
      </c>
      <c r="C7" s="60"/>
      <c r="D7" s="60"/>
      <c r="E7" s="60"/>
      <c r="F7" s="61"/>
      <c r="G7" s="20">
        <f>SUM(G8:G8)</f>
        <v>0</v>
      </c>
      <c r="H7" s="12"/>
      <c r="I7" s="12"/>
      <c r="J7" s="12"/>
      <c r="K7" s="12"/>
      <c r="L7" s="12"/>
      <c r="M7" s="12"/>
    </row>
    <row r="8" spans="2:13" x14ac:dyDescent="0.3">
      <c r="B8" s="1"/>
      <c r="C8" s="2"/>
      <c r="D8" s="30"/>
      <c r="E8" s="4"/>
      <c r="F8" s="8"/>
      <c r="G8" s="3"/>
      <c r="H8" s="12" t="s">
        <v>23</v>
      </c>
      <c r="I8" s="12" t="s">
        <v>20</v>
      </c>
      <c r="J8" s="12" t="s">
        <v>21</v>
      </c>
      <c r="K8" s="12" t="s">
        <v>22</v>
      </c>
      <c r="L8" s="12"/>
      <c r="M8" s="12"/>
    </row>
    <row r="9" spans="2:13" x14ac:dyDescent="0.3">
      <c r="B9" s="59" t="s">
        <v>34</v>
      </c>
      <c r="C9" s="60"/>
      <c r="D9" s="60"/>
      <c r="E9" s="60"/>
      <c r="F9" s="61"/>
      <c r="G9" s="20">
        <f>SUM(G10:G10)</f>
        <v>0</v>
      </c>
    </row>
    <row r="10" spans="2:13" x14ac:dyDescent="0.3">
      <c r="B10" s="1">
        <v>1</v>
      </c>
      <c r="C10" s="2" t="s">
        <v>143</v>
      </c>
      <c r="D10" s="30">
        <v>23200</v>
      </c>
      <c r="E10" s="4" t="s">
        <v>40</v>
      </c>
      <c r="F10" s="9"/>
      <c r="G10" s="3">
        <f t="shared" ref="G10" si="0">D10*F10</f>
        <v>0</v>
      </c>
    </row>
    <row r="11" spans="2:13" x14ac:dyDescent="0.3">
      <c r="B11" s="59" t="s">
        <v>35</v>
      </c>
      <c r="C11" s="60"/>
      <c r="D11" s="60"/>
      <c r="E11" s="60"/>
      <c r="F11" s="61"/>
      <c r="G11" s="20">
        <f>SUM(G12:G12)</f>
        <v>0</v>
      </c>
    </row>
    <row r="12" spans="2:13" x14ac:dyDescent="0.3">
      <c r="B12" s="5"/>
      <c r="C12" s="6"/>
      <c r="D12" s="31"/>
      <c r="E12" s="7"/>
      <c r="F12" s="9"/>
      <c r="G12" s="11"/>
    </row>
    <row r="13" spans="2:13" x14ac:dyDescent="0.3">
      <c r="B13" s="59" t="s">
        <v>36</v>
      </c>
      <c r="C13" s="60"/>
      <c r="D13" s="60"/>
      <c r="E13" s="60"/>
      <c r="F13" s="61"/>
      <c r="G13" s="20">
        <f>G14</f>
        <v>0</v>
      </c>
    </row>
    <row r="14" spans="2:13" ht="45" x14ac:dyDescent="0.3">
      <c r="B14" s="5" t="s">
        <v>16</v>
      </c>
      <c r="C14" s="6" t="s">
        <v>156</v>
      </c>
      <c r="D14" s="31">
        <v>1</v>
      </c>
      <c r="E14" s="7" t="s">
        <v>19</v>
      </c>
      <c r="F14" s="9"/>
      <c r="G14" s="11"/>
    </row>
    <row r="15" spans="2:13" x14ac:dyDescent="0.3">
      <c r="B15" s="59" t="s">
        <v>37</v>
      </c>
      <c r="C15" s="60"/>
      <c r="D15" s="60"/>
      <c r="E15" s="60"/>
      <c r="F15" s="61"/>
      <c r="G15" s="20">
        <f>SUM(G16:G16)</f>
        <v>0</v>
      </c>
    </row>
    <row r="16" spans="2:13" x14ac:dyDescent="0.3">
      <c r="B16" s="5"/>
      <c r="C16" s="6"/>
      <c r="D16" s="31"/>
      <c r="E16" s="7"/>
      <c r="F16" s="9"/>
      <c r="G16" s="11"/>
    </row>
    <row r="17" spans="2:7" x14ac:dyDescent="0.3">
      <c r="B17" s="59" t="s">
        <v>69</v>
      </c>
      <c r="C17" s="60"/>
      <c r="D17" s="60"/>
      <c r="E17" s="60"/>
      <c r="F17" s="61"/>
      <c r="G17" s="20">
        <f>SUM(G18:G18)</f>
        <v>0</v>
      </c>
    </row>
    <row r="18" spans="2:7" x14ac:dyDescent="0.3">
      <c r="B18" s="5"/>
      <c r="C18" s="6"/>
      <c r="D18" s="31"/>
      <c r="E18" s="7"/>
      <c r="F18" s="9"/>
      <c r="G18" s="11"/>
    </row>
    <row r="19" spans="2:7" x14ac:dyDescent="0.3">
      <c r="B19" s="59" t="s">
        <v>70</v>
      </c>
      <c r="C19" s="60"/>
      <c r="D19" s="60"/>
      <c r="E19" s="60"/>
      <c r="F19" s="61"/>
      <c r="G19" s="20">
        <f>G20</f>
        <v>0</v>
      </c>
    </row>
    <row r="20" spans="2:7" ht="36" x14ac:dyDescent="0.3">
      <c r="B20" s="5" t="s">
        <v>16</v>
      </c>
      <c r="C20" s="6" t="s">
        <v>66</v>
      </c>
      <c r="D20" s="31">
        <v>1</v>
      </c>
      <c r="E20" s="7" t="s">
        <v>19</v>
      </c>
      <c r="F20" s="9"/>
      <c r="G20" s="11">
        <f>D20*F20</f>
        <v>0</v>
      </c>
    </row>
    <row r="21" spans="2:7" x14ac:dyDescent="0.3">
      <c r="B21" s="59" t="s">
        <v>71</v>
      </c>
      <c r="C21" s="60"/>
      <c r="D21" s="60"/>
      <c r="E21" s="60"/>
      <c r="F21" s="61"/>
      <c r="G21" s="20">
        <f>SUM(G22)</f>
        <v>0</v>
      </c>
    </row>
    <row r="22" spans="2:7" x14ac:dyDescent="0.3">
      <c r="B22" s="5" t="s">
        <v>16</v>
      </c>
      <c r="C22" s="6"/>
      <c r="D22" s="31"/>
      <c r="E22" s="7"/>
      <c r="F22" s="9"/>
      <c r="G22" s="11"/>
    </row>
    <row r="23" spans="2:7" x14ac:dyDescent="0.3">
      <c r="B23" s="59" t="s">
        <v>72</v>
      </c>
      <c r="C23" s="60"/>
      <c r="D23" s="60"/>
      <c r="E23" s="60"/>
      <c r="F23" s="61"/>
      <c r="G23" s="20">
        <f>SUM(G24)</f>
        <v>0</v>
      </c>
    </row>
    <row r="24" spans="2:7" ht="24.5" thickBot="1" x14ac:dyDescent="0.35">
      <c r="B24" s="22" t="s">
        <v>16</v>
      </c>
      <c r="C24" s="23" t="s">
        <v>76</v>
      </c>
      <c r="D24" s="32">
        <v>1</v>
      </c>
      <c r="E24" s="24" t="s">
        <v>19</v>
      </c>
      <c r="F24" s="25"/>
      <c r="G24" s="26">
        <f>D24*F24</f>
        <v>0</v>
      </c>
    </row>
    <row r="25" spans="2:7" ht="16" thickBot="1" x14ac:dyDescent="0.4">
      <c r="B25" s="62" t="s">
        <v>25</v>
      </c>
      <c r="C25" s="63"/>
      <c r="D25" s="63"/>
      <c r="E25" s="63"/>
      <c r="F25" s="63"/>
      <c r="G25" s="27">
        <f>G23+G21+G19+G17+G15+G13+G11+G9+G7</f>
        <v>0</v>
      </c>
    </row>
  </sheetData>
  <mergeCells count="16">
    <mergeCell ref="D1:G1"/>
    <mergeCell ref="B2:G2"/>
    <mergeCell ref="B3:G3"/>
    <mergeCell ref="B4:G4"/>
    <mergeCell ref="B5:B6"/>
    <mergeCell ref="C5:C6"/>
    <mergeCell ref="B19:F19"/>
    <mergeCell ref="B21:F21"/>
    <mergeCell ref="B23:F23"/>
    <mergeCell ref="B25:F25"/>
    <mergeCell ref="B7:F7"/>
    <mergeCell ref="B9:F9"/>
    <mergeCell ref="B11:F11"/>
    <mergeCell ref="B13:F13"/>
    <mergeCell ref="B15:F15"/>
    <mergeCell ref="B17:F17"/>
  </mergeCells>
  <phoneticPr fontId="2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3DCF2-79B8-4FA1-AA51-32565B38059C}">
  <dimension ref="B1:M17"/>
  <sheetViews>
    <sheetView zoomScaleNormal="100" workbookViewId="0">
      <selection activeCell="G17" sqref="G17"/>
    </sheetView>
  </sheetViews>
  <sheetFormatPr defaultRowHeight="14" x14ac:dyDescent="0.3"/>
  <cols>
    <col min="1" max="1" width="3.75" customWidth="1"/>
    <col min="2" max="2" width="11.5" bestFit="1" customWidth="1"/>
    <col min="3" max="3" width="37.5" customWidth="1"/>
    <col min="4" max="4" width="8.33203125" style="33" bestFit="1" customWidth="1"/>
    <col min="5" max="5" width="6.58203125" bestFit="1" customWidth="1"/>
    <col min="6" max="6" width="8.25" style="10" bestFit="1" customWidth="1"/>
    <col min="7" max="7" width="21.83203125" style="10" customWidth="1"/>
    <col min="8" max="8" width="15.58203125" bestFit="1" customWidth="1"/>
    <col min="9" max="9" width="12.33203125" bestFit="1" customWidth="1"/>
    <col min="10" max="10" width="9.58203125" bestFit="1" customWidth="1"/>
  </cols>
  <sheetData>
    <row r="1" spans="2:13" ht="18" x14ac:dyDescent="0.3">
      <c r="C1" s="13"/>
      <c r="D1" s="54" t="s">
        <v>82</v>
      </c>
      <c r="E1" s="54"/>
      <c r="F1" s="54"/>
      <c r="G1" s="54"/>
    </row>
    <row r="2" spans="2:13" ht="72.75" customHeight="1" x14ac:dyDescent="0.3">
      <c r="B2" s="55" t="s">
        <v>84</v>
      </c>
      <c r="C2" s="55"/>
      <c r="D2" s="55"/>
      <c r="E2" s="55"/>
      <c r="F2" s="55"/>
      <c r="G2" s="55"/>
    </row>
    <row r="3" spans="2:13" ht="22.5" x14ac:dyDescent="0.3">
      <c r="B3" s="73" t="s">
        <v>28</v>
      </c>
      <c r="C3" s="73"/>
      <c r="D3" s="73"/>
      <c r="E3" s="73"/>
      <c r="F3" s="73"/>
      <c r="G3" s="73"/>
    </row>
    <row r="4" spans="2:13" ht="30.75" customHeight="1" x14ac:dyDescent="0.3">
      <c r="B4" s="57" t="s">
        <v>24</v>
      </c>
      <c r="C4" s="57"/>
      <c r="D4" s="57"/>
      <c r="E4" s="57"/>
      <c r="F4" s="57"/>
      <c r="G4" s="57"/>
    </row>
    <row r="5" spans="2:13" x14ac:dyDescent="0.3">
      <c r="B5" s="75" t="s">
        <v>73</v>
      </c>
      <c r="C5" s="76"/>
      <c r="D5" s="76"/>
      <c r="E5" s="76"/>
      <c r="F5" s="77"/>
      <c r="G5" s="81" t="s">
        <v>74</v>
      </c>
    </row>
    <row r="6" spans="2:13" x14ac:dyDescent="0.3">
      <c r="B6" s="78"/>
      <c r="C6" s="79"/>
      <c r="D6" s="79"/>
      <c r="E6" s="79"/>
      <c r="F6" s="80"/>
      <c r="G6" s="82"/>
      <c r="H6" s="12"/>
      <c r="I6" s="12"/>
      <c r="J6" s="12"/>
      <c r="K6" s="12"/>
      <c r="L6" s="12"/>
      <c r="M6" s="12"/>
    </row>
    <row r="7" spans="2:13" x14ac:dyDescent="0.3">
      <c r="B7" s="72" t="s">
        <v>33</v>
      </c>
      <c r="C7" s="72"/>
      <c r="D7" s="72"/>
      <c r="E7" s="72"/>
      <c r="F7" s="72"/>
      <c r="G7" s="20">
        <f>'Obiekt 1 - Budynek Prasy Rolowe'!G7+'Obiekt 3+p1 - SO20 i SO6_SO7'!G7+'Obiekt 6 -Galeria transportu 2'!G7+'Obiekt 7 -Galeria transportu 3 '!G7+'Obiekt 8 -Galeria transportu 4'!G7+'Obiekt p2 Budynek MC4'!G7</f>
        <v>0</v>
      </c>
      <c r="H7" s="12"/>
      <c r="I7" s="12"/>
      <c r="J7" s="12"/>
      <c r="K7" s="12"/>
      <c r="L7" s="12"/>
      <c r="M7" s="12"/>
    </row>
    <row r="8" spans="2:13" x14ac:dyDescent="0.3">
      <c r="B8" s="72" t="s">
        <v>34</v>
      </c>
      <c r="C8" s="72"/>
      <c r="D8" s="72"/>
      <c r="E8" s="72"/>
      <c r="F8" s="72"/>
      <c r="G8" s="20">
        <f>'Obiekt 1 - Budynek Prasy Rolowe'!G14+'Obiekt 3+p1 - SO20 i SO6_SO7'!G11+'Obiekt 6 -Galeria transportu 2'!G9+'Obiekt 7 -Galeria transportu 3 '!G9+'Obiekt 8 -Galeria transportu 4'!G9+'Obiekt p2 Budynek MC4'!G9</f>
        <v>0</v>
      </c>
    </row>
    <row r="9" spans="2:13" x14ac:dyDescent="0.3">
      <c r="B9" s="72" t="s">
        <v>35</v>
      </c>
      <c r="C9" s="72"/>
      <c r="D9" s="72"/>
      <c r="E9" s="72"/>
      <c r="F9" s="72"/>
      <c r="G9" s="20">
        <f>'Obiekt 1 - Budynek Prasy Rolowe'!G24+'Obiekt 3+p1 - SO20 i SO6_SO7'!G16+'Obiekt 6 -Galeria transportu 2'!G13+'Obiekt 7 -Galeria transportu 3 '!G13+'Obiekt 8 -Galeria transportu 4'!G13+'Obiekt p2 Budynek MC4'!G11</f>
        <v>0</v>
      </c>
    </row>
    <row r="10" spans="2:13" x14ac:dyDescent="0.3">
      <c r="B10" s="72" t="s">
        <v>36</v>
      </c>
      <c r="C10" s="72"/>
      <c r="D10" s="72"/>
      <c r="E10" s="72"/>
      <c r="F10" s="72"/>
      <c r="G10" s="20">
        <f>'Obiekt 1 - Budynek Prasy Rolowe'!G38+'Obiekt 3+p1 - SO20 i SO6_SO7'!G30+'Obiekt 6 -Galeria transportu 2'!G18+'Obiekt 7 -Galeria transportu 3 '!G18+'Obiekt 8 -Galeria transportu 4'!G18+'Obiekt p2 Budynek MC4'!G13</f>
        <v>0</v>
      </c>
    </row>
    <row r="11" spans="2:13" x14ac:dyDescent="0.3">
      <c r="B11" s="72" t="s">
        <v>37</v>
      </c>
      <c r="C11" s="72"/>
      <c r="D11" s="72"/>
      <c r="E11" s="72"/>
      <c r="F11" s="72"/>
      <c r="G11" s="20">
        <f>'Obiekt 1 - Budynek Prasy Rolowe'!G40+'Obiekt 3+p1 - SO20 i SO6_SO7'!G35+'Obiekt 6 -Galeria transportu 2'!G20+'Obiekt 7 -Galeria transportu 3 '!G20+'Obiekt 8 -Galeria transportu 4'!G20+'Obiekt p2 Budynek MC4'!G15</f>
        <v>0</v>
      </c>
    </row>
    <row r="12" spans="2:13" x14ac:dyDescent="0.3">
      <c r="B12" s="72" t="s">
        <v>69</v>
      </c>
      <c r="C12" s="72"/>
      <c r="D12" s="72"/>
      <c r="E12" s="72"/>
      <c r="F12" s="72"/>
      <c r="G12" s="20">
        <f>'Obiekt 1 - Budynek Prasy Rolowe'!G505+'Obiekt 3+p1 - SO20 i SO6_SO7'!G42+'Obiekt 6 -Galeria transportu 2'!G22+'Obiekt 7 -Galeria transportu 3 '!G22+'Obiekt 8 -Galeria transportu 4'!G22</f>
        <v>0</v>
      </c>
    </row>
    <row r="13" spans="2:13" x14ac:dyDescent="0.3">
      <c r="B13" s="72" t="s">
        <v>70</v>
      </c>
      <c r="C13" s="72"/>
      <c r="D13" s="72"/>
      <c r="E13" s="72"/>
      <c r="F13" s="72"/>
      <c r="G13" s="20">
        <f>'Obiekt 1 - Budynek Prasy Rolowe'!G53+'Obiekt 3+p1 - SO20 i SO6_SO7'!G46+'Obiekt 6 -Galeria transportu 2'!G24+'Obiekt 7 -Galeria transportu 3 '!G24+'Obiekt 8 -Galeria transportu 4'!G24+'Obiekt p2 Budynek MC4'!G19</f>
        <v>0</v>
      </c>
    </row>
    <row r="14" spans="2:13" x14ac:dyDescent="0.3">
      <c r="B14" s="72" t="s">
        <v>71</v>
      </c>
      <c r="C14" s="72"/>
      <c r="D14" s="72"/>
      <c r="E14" s="72"/>
      <c r="F14" s="72"/>
      <c r="G14" s="20">
        <f>'Obiekt 1 - Budynek Prasy Rolowe'!G55+'Obiekt 3+p1 - SO20 i SO6_SO7'!G50+'Obiekt 6 -Galeria transportu 2'!G26+'Obiekt 7 -Galeria transportu 3 '!G26+'Obiekt 8 -Galeria transportu 4'!G26+'Obiekt p2 Budynek MC4'!G21</f>
        <v>0</v>
      </c>
    </row>
    <row r="15" spans="2:13" x14ac:dyDescent="0.3">
      <c r="B15" s="72" t="s">
        <v>72</v>
      </c>
      <c r="C15" s="72"/>
      <c r="D15" s="72"/>
      <c r="E15" s="72"/>
      <c r="F15" s="72"/>
      <c r="G15" s="20">
        <f>'Obiekt 1 - Budynek Prasy Rolowe'!G58+'Obiekt 3+p1 - SO20 i SO6_SO7'!G53+'Obiekt 6 -Galeria transportu 2'!G28+'Obiekt 7 -Galeria transportu 3 '!G28+'Obiekt 8 -Galeria transportu 4'!G28+'Obiekt p2 Budynek MC4'!G23</f>
        <v>0</v>
      </c>
    </row>
    <row r="16" spans="2:13" x14ac:dyDescent="0.3">
      <c r="B16" s="72" t="s">
        <v>155</v>
      </c>
      <c r="C16" s="72"/>
      <c r="D16" s="72"/>
      <c r="E16" s="72"/>
      <c r="F16" s="72"/>
      <c r="G16" s="20">
        <f>'Obiekt 1 - Budynek Prasy Rolowe'!G60</f>
        <v>0</v>
      </c>
    </row>
    <row r="17" spans="2:7" x14ac:dyDescent="0.3">
      <c r="B17" s="74" t="s">
        <v>25</v>
      </c>
      <c r="C17" s="74"/>
      <c r="D17" s="74"/>
      <c r="E17" s="74"/>
      <c r="F17" s="74"/>
      <c r="G17" s="16">
        <f>SUM(G7:G16)</f>
        <v>0</v>
      </c>
    </row>
  </sheetData>
  <mergeCells count="17">
    <mergeCell ref="B17:F17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D1:G1"/>
    <mergeCell ref="B2:G2"/>
    <mergeCell ref="B3:G3"/>
    <mergeCell ref="B4:G4"/>
    <mergeCell ref="B5:F6"/>
    <mergeCell ref="G5:G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E3E5D-01ED-4FBE-8450-0CFD0D405A32}">
  <dimension ref="B1:F21"/>
  <sheetViews>
    <sheetView tabSelected="1" topLeftCell="A16" workbookViewId="0">
      <selection activeCell="C5" sqref="C5:F5"/>
    </sheetView>
  </sheetViews>
  <sheetFormatPr defaultRowHeight="14" x14ac:dyDescent="0.3"/>
  <cols>
    <col min="1" max="1" width="3.75" customWidth="1"/>
    <col min="2" max="2" width="4.5" customWidth="1"/>
    <col min="6" max="6" width="82.75" customWidth="1"/>
  </cols>
  <sheetData>
    <row r="1" spans="2:6" ht="21" customHeight="1" thickBot="1" x14ac:dyDescent="0.35">
      <c r="B1" s="85" t="s">
        <v>82</v>
      </c>
      <c r="C1" s="85"/>
      <c r="D1" s="85"/>
      <c r="E1" s="85"/>
      <c r="F1" s="85"/>
    </row>
    <row r="2" spans="2:6" ht="63.75" customHeight="1" x14ac:dyDescent="0.3">
      <c r="B2" s="86" t="s">
        <v>84</v>
      </c>
      <c r="C2" s="87"/>
      <c r="D2" s="87"/>
      <c r="E2" s="87"/>
      <c r="F2" s="88"/>
    </row>
    <row r="3" spans="2:6" ht="28.5" customHeight="1" x14ac:dyDescent="0.3">
      <c r="B3" s="89" t="s">
        <v>26</v>
      </c>
      <c r="C3" s="90"/>
      <c r="D3" s="90"/>
      <c r="E3" s="90"/>
      <c r="F3" s="91"/>
    </row>
    <row r="4" spans="2:6" ht="18" customHeight="1" x14ac:dyDescent="0.3">
      <c r="B4" s="92" t="s">
        <v>24</v>
      </c>
      <c r="C4" s="93"/>
      <c r="D4" s="93"/>
      <c r="E4" s="93"/>
      <c r="F4" s="94"/>
    </row>
    <row r="5" spans="2:6" ht="246.75" customHeight="1" x14ac:dyDescent="0.3">
      <c r="B5" s="14" t="s">
        <v>16</v>
      </c>
      <c r="C5" s="83" t="s">
        <v>31</v>
      </c>
      <c r="D5" s="84"/>
      <c r="E5" s="84"/>
      <c r="F5" s="84"/>
    </row>
    <row r="6" spans="2:6" ht="29.25" customHeight="1" x14ac:dyDescent="0.3">
      <c r="B6" s="14" t="s">
        <v>17</v>
      </c>
      <c r="C6" s="83" t="s">
        <v>80</v>
      </c>
      <c r="D6" s="84"/>
      <c r="E6" s="84"/>
      <c r="F6" s="84"/>
    </row>
    <row r="7" spans="2:6" ht="58.5" customHeight="1" x14ac:dyDescent="0.3">
      <c r="B7" s="14" t="s">
        <v>2</v>
      </c>
      <c r="C7" s="83" t="s">
        <v>27</v>
      </c>
      <c r="D7" s="84"/>
      <c r="E7" s="84"/>
      <c r="F7" s="84"/>
    </row>
    <row r="8" spans="2:6" ht="32.25" customHeight="1" x14ac:dyDescent="0.3">
      <c r="B8" s="14" t="s">
        <v>3</v>
      </c>
      <c r="C8" s="95" t="s">
        <v>81</v>
      </c>
      <c r="D8" s="96"/>
      <c r="E8" s="96"/>
      <c r="F8" s="97"/>
    </row>
    <row r="9" spans="2:6" ht="60" customHeight="1" x14ac:dyDescent="0.3">
      <c r="B9" s="14" t="s">
        <v>4</v>
      </c>
      <c r="C9" s="83" t="s">
        <v>157</v>
      </c>
      <c r="D9" s="84"/>
      <c r="E9" s="84"/>
      <c r="F9" s="84"/>
    </row>
    <row r="10" spans="2:6" ht="19.5" customHeight="1" x14ac:dyDescent="0.3">
      <c r="B10" s="14" t="s">
        <v>11</v>
      </c>
      <c r="C10" s="83" t="s">
        <v>29</v>
      </c>
      <c r="D10" s="84"/>
      <c r="E10" s="84"/>
      <c r="F10" s="84"/>
    </row>
    <row r="11" spans="2:6" ht="30.75" customHeight="1" x14ac:dyDescent="0.3">
      <c r="B11" s="14" t="s">
        <v>12</v>
      </c>
      <c r="C11" s="83" t="s">
        <v>30</v>
      </c>
      <c r="D11" s="84"/>
      <c r="E11" s="84"/>
      <c r="F11" s="84"/>
    </row>
    <row r="12" spans="2:6" ht="44.25" customHeight="1" x14ac:dyDescent="0.3">
      <c r="B12" s="14" t="s">
        <v>14</v>
      </c>
      <c r="C12" s="83" t="s">
        <v>32</v>
      </c>
      <c r="D12" s="84"/>
      <c r="E12" s="84"/>
      <c r="F12" s="84"/>
    </row>
    <row r="13" spans="2:6" ht="32.25" customHeight="1" x14ac:dyDescent="0.3">
      <c r="B13" s="14" t="s">
        <v>15</v>
      </c>
      <c r="C13" s="83" t="s">
        <v>38</v>
      </c>
      <c r="D13" s="84"/>
      <c r="E13" s="84"/>
      <c r="F13" s="84"/>
    </row>
    <row r="14" spans="2:6" ht="42" customHeight="1" x14ac:dyDescent="0.3">
      <c r="B14" s="14" t="s">
        <v>44</v>
      </c>
      <c r="C14" s="98" t="s">
        <v>39</v>
      </c>
      <c r="D14" s="98"/>
      <c r="E14" s="98"/>
      <c r="F14" s="98"/>
    </row>
    <row r="15" spans="2:6" ht="44.25" customHeight="1" x14ac:dyDescent="0.3">
      <c r="B15" s="14" t="s">
        <v>46</v>
      </c>
      <c r="C15" s="98" t="s">
        <v>45</v>
      </c>
      <c r="D15" s="98"/>
      <c r="E15" s="98"/>
      <c r="F15" s="98"/>
    </row>
    <row r="16" spans="2:6" ht="28.5" customHeight="1" x14ac:dyDescent="0.3">
      <c r="B16" s="14" t="s">
        <v>51</v>
      </c>
      <c r="C16" s="98" t="s">
        <v>47</v>
      </c>
      <c r="D16" s="98"/>
      <c r="E16" s="98"/>
      <c r="F16" s="98"/>
    </row>
    <row r="17" spans="2:6" x14ac:dyDescent="0.3">
      <c r="B17" s="14" t="s">
        <v>53</v>
      </c>
      <c r="C17" s="98" t="s">
        <v>52</v>
      </c>
      <c r="D17" s="98"/>
      <c r="E17" s="98"/>
      <c r="F17" s="98"/>
    </row>
    <row r="18" spans="2:6" ht="30" customHeight="1" x14ac:dyDescent="0.3">
      <c r="B18" s="14" t="s">
        <v>55</v>
      </c>
      <c r="C18" s="98" t="s">
        <v>54</v>
      </c>
      <c r="D18" s="98"/>
      <c r="E18" s="98"/>
      <c r="F18" s="98"/>
    </row>
    <row r="19" spans="2:6" ht="29.25" customHeight="1" x14ac:dyDescent="0.3">
      <c r="B19" s="14" t="s">
        <v>59</v>
      </c>
      <c r="C19" s="98" t="s">
        <v>56</v>
      </c>
      <c r="D19" s="98"/>
      <c r="E19" s="98"/>
      <c r="F19" s="98"/>
    </row>
    <row r="20" spans="2:6" ht="30.75" customHeight="1" x14ac:dyDescent="0.3">
      <c r="B20" s="14" t="s">
        <v>75</v>
      </c>
      <c r="C20" s="83" t="s">
        <v>60</v>
      </c>
      <c r="D20" s="83"/>
      <c r="E20" s="83"/>
      <c r="F20" s="83"/>
    </row>
    <row r="21" spans="2:6" ht="31.5" customHeight="1" x14ac:dyDescent="0.3">
      <c r="B21" s="14" t="s">
        <v>77</v>
      </c>
      <c r="C21" s="83" t="s">
        <v>83</v>
      </c>
      <c r="D21" s="83"/>
      <c r="E21" s="83"/>
      <c r="F21" s="83"/>
    </row>
  </sheetData>
  <mergeCells count="21">
    <mergeCell ref="C21:F21"/>
    <mergeCell ref="C8:F8"/>
    <mergeCell ref="C16:F16"/>
    <mergeCell ref="C17:F17"/>
    <mergeCell ref="C18:F18"/>
    <mergeCell ref="C19:F19"/>
    <mergeCell ref="C20:F20"/>
    <mergeCell ref="C11:F11"/>
    <mergeCell ref="C12:F12"/>
    <mergeCell ref="C13:F13"/>
    <mergeCell ref="C14:F14"/>
    <mergeCell ref="C15:F15"/>
    <mergeCell ref="C10:F10"/>
    <mergeCell ref="C5:F5"/>
    <mergeCell ref="C6:F6"/>
    <mergeCell ref="B1:F1"/>
    <mergeCell ref="C7:F7"/>
    <mergeCell ref="C9:F9"/>
    <mergeCell ref="B2:F2"/>
    <mergeCell ref="B3:F3"/>
    <mergeCell ref="B4:F4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Obiekt 1 - Budynek Prasy Rolowe</vt:lpstr>
      <vt:lpstr>Obiekt 3+p1 - SO20 i SO6_SO7</vt:lpstr>
      <vt:lpstr>Obiekt 6 -Galeria transportu 2</vt:lpstr>
      <vt:lpstr>Obiekt 7 -Galeria transportu 3 </vt:lpstr>
      <vt:lpstr>Obiekt 8 -Galeria transportu 4</vt:lpstr>
      <vt:lpstr>Obiekt p2 Budynek MC4</vt:lpstr>
      <vt:lpstr>Podsumowanie</vt:lpstr>
      <vt:lpstr>Uwagi</vt:lpstr>
    </vt:vector>
  </TitlesOfParts>
  <Company>HeidelbergCement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Farion, Krzysztof (Chorula) POL</dc:creator>
  <cp:lastModifiedBy>Maslowska, Kinga (Chorula) POL</cp:lastModifiedBy>
  <cp:lastPrinted>2022-12-13T12:15:50Z</cp:lastPrinted>
  <dcterms:created xsi:type="dcterms:W3CDTF">2022-12-12T10:23:43Z</dcterms:created>
  <dcterms:modified xsi:type="dcterms:W3CDTF">2023-07-17T09:27:45Z</dcterms:modified>
</cp:coreProperties>
</file>