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PIA_DANYCH_PRZED_REINSTALACJĄ\dysk_dane\2020\73 - ODPADY\"/>
    </mc:Choice>
  </mc:AlternateContent>
  <bookViews>
    <workbookView xWindow="-105" yWindow="-105" windowWidth="19395" windowHeight="10395" firstSheet="4" activeTab="8"/>
  </bookViews>
  <sheets>
    <sheet name="RAZEM" sheetId="25" r:id="rId1"/>
    <sheet name="ODPADY KRZESINY 2021" sheetId="5" r:id="rId2"/>
    <sheet name="ODPADY KRZESINY 2022" sheetId="28" r:id="rId3"/>
    <sheet name="OPDADY LESZNO 2021" sheetId="8" r:id="rId4"/>
    <sheet name="ODPADY LESZNO 2022" sheetId="29" r:id="rId5"/>
    <sheet name="ODPADY ŚREM 2021" sheetId="9" r:id="rId6"/>
    <sheet name="ODPADY ŚREM 2022" sheetId="30" r:id="rId7"/>
    <sheet name="ODPADY BABKI 2021" sheetId="10" r:id="rId8"/>
    <sheet name="ODPADY BABKI 2022" sheetId="3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1" l="1"/>
  <c r="H10" i="31"/>
  <c r="G10" i="31"/>
  <c r="I10" i="31" s="1"/>
  <c r="H9" i="31"/>
  <c r="G9" i="31"/>
  <c r="I9" i="31" s="1"/>
  <c r="H11" i="31" l="1"/>
  <c r="I11" i="31"/>
  <c r="F15" i="25" s="1"/>
  <c r="D13" i="30"/>
  <c r="H12" i="30"/>
  <c r="G12" i="30"/>
  <c r="I12" i="30" s="1"/>
  <c r="H11" i="30"/>
  <c r="G11" i="30"/>
  <c r="I11" i="30" s="1"/>
  <c r="H10" i="30"/>
  <c r="G10" i="30"/>
  <c r="I10" i="30" s="1"/>
  <c r="H9" i="30"/>
  <c r="G9" i="30"/>
  <c r="I9" i="30" s="1"/>
  <c r="D13" i="29"/>
  <c r="H12" i="29"/>
  <c r="G12" i="29"/>
  <c r="I12" i="29" s="1"/>
  <c r="H11" i="29"/>
  <c r="G11" i="29"/>
  <c r="I11" i="29" s="1"/>
  <c r="H10" i="29"/>
  <c r="G10" i="29"/>
  <c r="I10" i="29" s="1"/>
  <c r="H9" i="29"/>
  <c r="G9" i="29"/>
  <c r="I9" i="29" s="1"/>
  <c r="D46" i="28"/>
  <c r="H45" i="28"/>
  <c r="G45" i="28"/>
  <c r="I45" i="28" s="1"/>
  <c r="H44" i="28"/>
  <c r="G44" i="28"/>
  <c r="I44" i="28" s="1"/>
  <c r="H43" i="28"/>
  <c r="G43" i="28"/>
  <c r="I43" i="28" s="1"/>
  <c r="H42" i="28"/>
  <c r="G42" i="28"/>
  <c r="I42" i="28" s="1"/>
  <c r="H41" i="28"/>
  <c r="G41" i="28"/>
  <c r="I41" i="28" s="1"/>
  <c r="H40" i="28"/>
  <c r="G40" i="28"/>
  <c r="I40" i="28" s="1"/>
  <c r="H39" i="28"/>
  <c r="G39" i="28"/>
  <c r="I39" i="28" s="1"/>
  <c r="H38" i="28"/>
  <c r="G38" i="28"/>
  <c r="I38" i="28" s="1"/>
  <c r="H37" i="28"/>
  <c r="G37" i="28"/>
  <c r="I37" i="28" s="1"/>
  <c r="H36" i="28"/>
  <c r="G36" i="28"/>
  <c r="I36" i="28" s="1"/>
  <c r="H35" i="28"/>
  <c r="G35" i="28"/>
  <c r="I35" i="28" s="1"/>
  <c r="H34" i="28"/>
  <c r="G34" i="28"/>
  <c r="I34" i="28" s="1"/>
  <c r="H33" i="28"/>
  <c r="G33" i="28"/>
  <c r="I33" i="28" s="1"/>
  <c r="H32" i="28"/>
  <c r="G32" i="28"/>
  <c r="I32" i="28" s="1"/>
  <c r="H31" i="28"/>
  <c r="G31" i="28"/>
  <c r="I31" i="28" s="1"/>
  <c r="H30" i="28"/>
  <c r="G30" i="28"/>
  <c r="I30" i="28" s="1"/>
  <c r="H29" i="28"/>
  <c r="G29" i="28"/>
  <c r="I29" i="28" s="1"/>
  <c r="H28" i="28"/>
  <c r="G28" i="28"/>
  <c r="I28" i="28" s="1"/>
  <c r="H27" i="28"/>
  <c r="G27" i="28"/>
  <c r="I27" i="28" s="1"/>
  <c r="G26" i="28"/>
  <c r="I26" i="28" s="1"/>
  <c r="H25" i="28"/>
  <c r="G25" i="28"/>
  <c r="I25" i="28" s="1"/>
  <c r="H24" i="28"/>
  <c r="G24" i="28"/>
  <c r="I24" i="28" s="1"/>
  <c r="H23" i="28"/>
  <c r="G23" i="28"/>
  <c r="I23" i="28" s="1"/>
  <c r="H22" i="28"/>
  <c r="G22" i="28"/>
  <c r="I22" i="28" s="1"/>
  <c r="H21" i="28"/>
  <c r="G21" i="28"/>
  <c r="I21" i="28" s="1"/>
  <c r="H20" i="28"/>
  <c r="G20" i="28"/>
  <c r="I20" i="28" s="1"/>
  <c r="H19" i="28"/>
  <c r="G19" i="28"/>
  <c r="I19" i="28" s="1"/>
  <c r="H18" i="28"/>
  <c r="G18" i="28"/>
  <c r="I18" i="28" s="1"/>
  <c r="H17" i="28"/>
  <c r="G17" i="28"/>
  <c r="I17" i="28" s="1"/>
  <c r="H16" i="28"/>
  <c r="G16" i="28"/>
  <c r="I16" i="28" s="1"/>
  <c r="H15" i="28"/>
  <c r="G15" i="28"/>
  <c r="I15" i="28" s="1"/>
  <c r="H14" i="28"/>
  <c r="G14" i="28"/>
  <c r="I14" i="28" s="1"/>
  <c r="H13" i="28"/>
  <c r="G13" i="28"/>
  <c r="I13" i="28" s="1"/>
  <c r="H12" i="28"/>
  <c r="G12" i="28"/>
  <c r="I12" i="28" s="1"/>
  <c r="H11" i="28"/>
  <c r="G11" i="28"/>
  <c r="I11" i="28" s="1"/>
  <c r="H10" i="28"/>
  <c r="G10" i="28"/>
  <c r="I10" i="28" s="1"/>
  <c r="H9" i="28"/>
  <c r="G9" i="28"/>
  <c r="I9" i="28" s="1"/>
  <c r="F16" i="25" l="1"/>
  <c r="I46" i="28"/>
  <c r="C15" i="25" s="1"/>
  <c r="C16" i="25" s="1"/>
  <c r="H46" i="28"/>
  <c r="H13" i="30"/>
  <c r="H13" i="29"/>
  <c r="I13" i="30"/>
  <c r="E15" i="25" s="1"/>
  <c r="E16" i="25" s="1"/>
  <c r="I13" i="29"/>
  <c r="D15" i="25" s="1"/>
  <c r="D16" i="25" s="1"/>
  <c r="G15" i="25" l="1"/>
  <c r="G16" i="25" s="1"/>
  <c r="D13" i="8"/>
  <c r="H12" i="8"/>
  <c r="G12" i="8"/>
  <c r="I12" i="8" s="1"/>
  <c r="H11" i="8"/>
  <c r="G11" i="8"/>
  <c r="I11" i="8" s="1"/>
  <c r="H10" i="8"/>
  <c r="G10" i="8"/>
  <c r="I10" i="8" s="1"/>
  <c r="H9" i="8"/>
  <c r="G9" i="8"/>
  <c r="I9" i="8" s="1"/>
  <c r="D46" i="5"/>
  <c r="H45" i="5"/>
  <c r="G45" i="5"/>
  <c r="I45" i="5" s="1"/>
  <c r="H44" i="5"/>
  <c r="G44" i="5"/>
  <c r="I44" i="5" s="1"/>
  <c r="H43" i="5"/>
  <c r="G43" i="5"/>
  <c r="I43" i="5" s="1"/>
  <c r="H42" i="5"/>
  <c r="G42" i="5"/>
  <c r="I42" i="5" s="1"/>
  <c r="H41" i="5"/>
  <c r="G41" i="5"/>
  <c r="I41" i="5" s="1"/>
  <c r="H40" i="5"/>
  <c r="G40" i="5"/>
  <c r="I40" i="5" s="1"/>
  <c r="H39" i="5"/>
  <c r="G39" i="5"/>
  <c r="I39" i="5" s="1"/>
  <c r="H38" i="5"/>
  <c r="G38" i="5"/>
  <c r="I38" i="5" s="1"/>
  <c r="H37" i="5"/>
  <c r="G37" i="5"/>
  <c r="I37" i="5" s="1"/>
  <c r="H36" i="5"/>
  <c r="G36" i="5"/>
  <c r="I36" i="5" s="1"/>
  <c r="H35" i="5"/>
  <c r="G35" i="5"/>
  <c r="I35" i="5" s="1"/>
  <c r="H34" i="5"/>
  <c r="G34" i="5"/>
  <c r="I34" i="5" s="1"/>
  <c r="H33" i="5"/>
  <c r="G33" i="5"/>
  <c r="I33" i="5" s="1"/>
  <c r="H32" i="5"/>
  <c r="G32" i="5"/>
  <c r="I32" i="5" s="1"/>
  <c r="H31" i="5"/>
  <c r="G31" i="5"/>
  <c r="I31" i="5" s="1"/>
  <c r="H30" i="5"/>
  <c r="G30" i="5"/>
  <c r="I30" i="5" s="1"/>
  <c r="H29" i="5"/>
  <c r="G29" i="5"/>
  <c r="I29" i="5" s="1"/>
  <c r="H28" i="5"/>
  <c r="G28" i="5"/>
  <c r="I28" i="5" s="1"/>
  <c r="H27" i="5"/>
  <c r="G27" i="5"/>
  <c r="I27" i="5" s="1"/>
  <c r="G26" i="5"/>
  <c r="I26" i="5" s="1"/>
  <c r="H25" i="5"/>
  <c r="G25" i="5"/>
  <c r="I25" i="5" s="1"/>
  <c r="H24" i="5"/>
  <c r="G24" i="5"/>
  <c r="I24" i="5" s="1"/>
  <c r="H23" i="5"/>
  <c r="G23" i="5"/>
  <c r="I23" i="5" s="1"/>
  <c r="H22" i="5"/>
  <c r="G22" i="5"/>
  <c r="I22" i="5" s="1"/>
  <c r="H21" i="5"/>
  <c r="G21" i="5"/>
  <c r="I21" i="5" s="1"/>
  <c r="H20" i="5"/>
  <c r="G20" i="5"/>
  <c r="I20" i="5" s="1"/>
  <c r="H19" i="5"/>
  <c r="G19" i="5"/>
  <c r="I19" i="5" s="1"/>
  <c r="H18" i="5"/>
  <c r="G18" i="5"/>
  <c r="I18" i="5" s="1"/>
  <c r="H17" i="5"/>
  <c r="G17" i="5"/>
  <c r="I17" i="5" s="1"/>
  <c r="H16" i="5"/>
  <c r="G16" i="5"/>
  <c r="I16" i="5" s="1"/>
  <c r="H15" i="5"/>
  <c r="G15" i="5"/>
  <c r="I15" i="5" s="1"/>
  <c r="H14" i="5"/>
  <c r="G14" i="5"/>
  <c r="I14" i="5" s="1"/>
  <c r="H13" i="5"/>
  <c r="G13" i="5"/>
  <c r="I13" i="5" s="1"/>
  <c r="H12" i="5"/>
  <c r="G12" i="5"/>
  <c r="I12" i="5" s="1"/>
  <c r="H11" i="5"/>
  <c r="G11" i="5"/>
  <c r="I11" i="5" s="1"/>
  <c r="H10" i="5"/>
  <c r="G10" i="5"/>
  <c r="I10" i="5" s="1"/>
  <c r="H9" i="5"/>
  <c r="G9" i="5"/>
  <c r="I9" i="5" s="1"/>
  <c r="H13" i="8" l="1"/>
  <c r="I13" i="8"/>
  <c r="D10" i="25" s="1"/>
  <c r="H46" i="5"/>
  <c r="I46" i="5"/>
  <c r="C10" i="25" s="1"/>
  <c r="D11" i="25" l="1"/>
  <c r="D5" i="25"/>
  <c r="D6" i="25" s="1"/>
  <c r="C5" i="25"/>
  <c r="C11" i="25"/>
  <c r="D11" i="10"/>
  <c r="C6" i="25" l="1"/>
  <c r="H10" i="10"/>
  <c r="G10" i="10"/>
  <c r="I10" i="10" s="1"/>
  <c r="H9" i="10"/>
  <c r="G9" i="10"/>
  <c r="I9" i="10" s="1"/>
  <c r="D13" i="9"/>
  <c r="H12" i="9"/>
  <c r="G12" i="9"/>
  <c r="I12" i="9" s="1"/>
  <c r="H11" i="9"/>
  <c r="G11" i="9"/>
  <c r="I11" i="9" s="1"/>
  <c r="H10" i="9"/>
  <c r="G10" i="9"/>
  <c r="I10" i="9" s="1"/>
  <c r="H9" i="9"/>
  <c r="G9" i="9"/>
  <c r="I9" i="9" s="1"/>
  <c r="H13" i="9" l="1"/>
  <c r="I13" i="9"/>
  <c r="E10" i="25" s="1"/>
  <c r="I11" i="10"/>
  <c r="F10" i="25" s="1"/>
  <c r="H11" i="10"/>
  <c r="F11" i="25" l="1"/>
  <c r="F5" i="25"/>
  <c r="F6" i="25" s="1"/>
  <c r="E5" i="25"/>
  <c r="E11" i="25"/>
  <c r="G10" i="25"/>
  <c r="G11" i="25" s="1"/>
  <c r="E6" i="25" l="1"/>
  <c r="G5" i="25"/>
  <c r="G6" i="25" s="1"/>
</calcChain>
</file>

<file path=xl/sharedStrings.xml><?xml version="1.0" encoding="utf-8"?>
<sst xmlns="http://schemas.openxmlformats.org/spreadsheetml/2006/main" count="518" uniqueCount="136">
  <si>
    <t>UWAGI</t>
  </si>
  <si>
    <t>L.p.</t>
  </si>
  <si>
    <t>Kod odpadów</t>
  </si>
  <si>
    <t>Rodzaj odpadów</t>
  </si>
  <si>
    <t>Szacunkowe kwoty za odbiór odpadów</t>
  </si>
  <si>
    <t xml:space="preserve">Kwota jednostkowa netto </t>
  </si>
  <si>
    <t>Kwota jednostkowa brutto</t>
  </si>
  <si>
    <t xml:space="preserve">Suma brutto </t>
  </si>
  <si>
    <t>PLN</t>
  </si>
  <si>
    <t>1.</t>
  </si>
  <si>
    <t>04 02 09</t>
  </si>
  <si>
    <t>Odpady materiałów złożonych</t>
  </si>
  <si>
    <t>2.</t>
  </si>
  <si>
    <t>06 04 04 *</t>
  </si>
  <si>
    <t>Odpady zawierające rtęć</t>
  </si>
  <si>
    <t>3.</t>
  </si>
  <si>
    <t>07 01 04*</t>
  </si>
  <si>
    <t xml:space="preserve">Inne rozpuszczalniki organiczne, roztwory z przemywania i ciecze macierzyste </t>
  </si>
  <si>
    <t>4.</t>
  </si>
  <si>
    <t>ODPAD ZAWIERAJĄCY HYDRAZYNĘ</t>
  </si>
  <si>
    <t>5.</t>
  </si>
  <si>
    <t>07 02 17</t>
  </si>
  <si>
    <t>Odpady zawierające silikony inne niż wymienione w 07 02 16</t>
  </si>
  <si>
    <t>6.</t>
  </si>
  <si>
    <t>07 06 99</t>
  </si>
  <si>
    <t>Inne niewymienione odpady</t>
  </si>
  <si>
    <t>7.</t>
  </si>
  <si>
    <t>08 01 11*</t>
  </si>
  <si>
    <t>Odpady farb i lakierów zawierające rozpuszczalniki organiczne lub inne substancje niebezpieczne</t>
  </si>
  <si>
    <t>8.</t>
  </si>
  <si>
    <t>08 03 17*</t>
  </si>
  <si>
    <t>Odpadowy toner drukarski zawierający substancje niebezpieczne</t>
  </si>
  <si>
    <t>9.</t>
  </si>
  <si>
    <t>08 04 09*</t>
  </si>
  <si>
    <t>Odpadowe kleje i szczeliwa zawierające rozpuszczalniki organiczne lub inne substancje niebezpieczne</t>
  </si>
  <si>
    <t>10.</t>
  </si>
  <si>
    <t>12 03 01*</t>
  </si>
  <si>
    <t>Wodne ciecze myjące</t>
  </si>
  <si>
    <t>11.</t>
  </si>
  <si>
    <t>12.</t>
  </si>
  <si>
    <t>13 08 99</t>
  </si>
  <si>
    <t>13.</t>
  </si>
  <si>
    <t>15 01 10*</t>
  </si>
  <si>
    <t>Opakowania zawierające pozostałości substancji niebezpiecznych</t>
  </si>
  <si>
    <t>14.</t>
  </si>
  <si>
    <t>15 01 02</t>
  </si>
  <si>
    <t>Opakowania z tworzyw sztucznych</t>
  </si>
  <si>
    <t>15.</t>
  </si>
  <si>
    <t>15 02 02*</t>
  </si>
  <si>
    <t>Sorbenty, materiały filtracyjne (w tym filtry olejowe nieujęte w innych grupach), tkaniny do wycierania (np. szmaty, ścierki) i ubrania ochronne zanieczyszczone substancjami niebezpiecznymi</t>
  </si>
  <si>
    <t>15 02 03</t>
  </si>
  <si>
    <t>16.</t>
  </si>
  <si>
    <t>Sorbenty, materiały filtracyjne, tkaniny do wycierania (np. szmaty, ścierki) i ubrania ochronne inne niż wymienione w 15 02 02</t>
  </si>
  <si>
    <t>17.</t>
  </si>
  <si>
    <t>16 01 07*</t>
  </si>
  <si>
    <t>Filtry olejowe</t>
  </si>
  <si>
    <t>18.</t>
  </si>
  <si>
    <t>16 02 13*</t>
  </si>
  <si>
    <t>Zużyte urządzenia zawierające niebezpieczne elementy inne niż wymienione w 16 02 09 do 16 02 12</t>
  </si>
  <si>
    <t>19.</t>
  </si>
  <si>
    <t>16 01 99</t>
  </si>
  <si>
    <t>20.</t>
  </si>
  <si>
    <t>16 05 07*</t>
  </si>
  <si>
    <t>Zużyte nieorganiczne chemikalia zawierające substancje niebezpieczne</t>
  </si>
  <si>
    <t>21.</t>
  </si>
  <si>
    <t>16 06 01*</t>
  </si>
  <si>
    <t>Baterie i akumulatory ołowiowe</t>
  </si>
  <si>
    <t>22.</t>
  </si>
  <si>
    <t>16 06 02*</t>
  </si>
  <si>
    <t>Baterie i akumulatory niklowo-kadmowe</t>
  </si>
  <si>
    <t>23.</t>
  </si>
  <si>
    <t>16 06 04</t>
  </si>
  <si>
    <t>Baterie alkaliczne</t>
  </si>
  <si>
    <t>24.</t>
  </si>
  <si>
    <t>16 06 05</t>
  </si>
  <si>
    <t>Inne baterie i akumulatory</t>
  </si>
  <si>
    <t>25.</t>
  </si>
  <si>
    <t>16 06 06*</t>
  </si>
  <si>
    <t>Selektywnie gromadzony elektrolit z baterii i akumulatorów</t>
  </si>
  <si>
    <t>26.</t>
  </si>
  <si>
    <t>17 02 03</t>
  </si>
  <si>
    <t>Tworzywa sztuczne</t>
  </si>
  <si>
    <t>27.</t>
  </si>
  <si>
    <t>17 02 04*</t>
  </si>
  <si>
    <t>Odpady drewna, szkła i tworzyw sztucznych zawierające lub zanieczyszczone substancjami niebezpiecznymi</t>
  </si>
  <si>
    <t>28.</t>
  </si>
  <si>
    <t>17 03 02</t>
  </si>
  <si>
    <t>Asfalt inny niż wymieniony w 17 03 01</t>
  </si>
  <si>
    <t>17 03 03*</t>
  </si>
  <si>
    <t>Smoły i produkty smołowe</t>
  </si>
  <si>
    <t>30.</t>
  </si>
  <si>
    <t>17 06 05*</t>
  </si>
  <si>
    <t>Materiały konstrukcyjne zawierające  azbest</t>
  </si>
  <si>
    <t>31.</t>
  </si>
  <si>
    <t>32.</t>
  </si>
  <si>
    <t>33.</t>
  </si>
  <si>
    <t>19 08 05</t>
  </si>
  <si>
    <t>Ustabilizowane komunalne osady ściekowe</t>
  </si>
  <si>
    <t>34.</t>
  </si>
  <si>
    <t>19 12 04</t>
  </si>
  <si>
    <t>Tworzywa sztuczne i guma</t>
  </si>
  <si>
    <t>19 12 08</t>
  </si>
  <si>
    <t>Tekstylia</t>
  </si>
  <si>
    <t>SUMA</t>
  </si>
  <si>
    <t xml:space="preserve"> Szacunkowa ilość odpadów prognozowanych do wytworzenia przez Jednostkę Wojskową 1156 w [Mg]</t>
  </si>
  <si>
    <t>Suma netto</t>
  </si>
  <si>
    <t>Lp</t>
  </si>
  <si>
    <t>17 05 03*</t>
  </si>
  <si>
    <t>Gleba i ziemia, w tym kamienie, zawierające substancje niebezpieczne (np. PCB)</t>
  </si>
  <si>
    <t>Jednostka masy</t>
  </si>
  <si>
    <t>Mg</t>
  </si>
  <si>
    <t>Inne rozpuszczalniki organiczne, roztwory z przemywania i ciecze macierzyste (konieczność wypompowania ze zbiornika podziemnego)</t>
  </si>
  <si>
    <t>29.</t>
  </si>
  <si>
    <t>Szacunkowa wycena odbioru odpadów, odpadów niebezpiecznych i innych niż niebezpieczne przewidywanych do wytworzenia w roku 2021 w JW. 4430 (ul.Sikorskiego 2, ŚREM)</t>
  </si>
  <si>
    <t xml:space="preserve">Sorbenty, materiały filtracyjne (w tym filtry olejowe nieujęte w innych grupach), tkaniny do wycierania (np.szmaty, ścierki) i ubrania ochronne zanieczyszczone substancjami niebezpiecznymi </t>
  </si>
  <si>
    <t>Szacunkowa wycena odbioru odpadów, odpadów niebezpiecznych i innych niż niebezpieczne przewidywanych do wytworzenia w roku 2021 w JW. 2748 m.Babki k/Poznania</t>
  </si>
  <si>
    <t>ZAŁĄCZNIK 5</t>
  </si>
  <si>
    <t xml:space="preserve">Szacunkowa wycena odbioru odpadów odpadów niebezpiecznych i innych niż niebezpieczne przewidywanych do wytworzenia w roku 2021 w JW. 1156     (ul.Silniki 1, 61-325 Poznań) </t>
  </si>
  <si>
    <t>RAZEM W LATACH 2021-2022 w zł BRUTTO</t>
  </si>
  <si>
    <t xml:space="preserve">Szacunkowa wycena odbioru odpadów odpadów niebezpiecznych i innych niż niebezpieczne przewidywanych do wytworzenia                                                             w roku 2022 w JW. 1156     (ul.Silniki 1, 61-325 Poznań) </t>
  </si>
  <si>
    <t xml:space="preserve">Szacunkowa wycena odbioru odpadów, odpadów niebezpiecznych i innych niż niebezpieczne przewidywanych do wytworzenia                                     w roku 2021 w JW. 1517  (ul.Racławicka, Leszno) </t>
  </si>
  <si>
    <t xml:space="preserve">Szacunkowa wycena odbioru odpadów, odpadów niebezpiecznych i innych niż niebezpieczne przewidywanych do wytworzenia w roku 2022 w JW. 1517  (ul.Racławicka, Leszno) </t>
  </si>
  <si>
    <t>Szacunkowa wycena odbioru odpadów, odpadów niebezpiecznych i innych niż niebezpieczne przewidywanych do wytworzenia w roku 2022 w JW. 4430 (ul.Sikorskiego 2, ŚREM)</t>
  </si>
  <si>
    <t>Szacunkowa wycena odbioru odpadów, odpadów niebezpiecznych i innych niż niebezpieczne przewidywanych do wytworzenia w roku 2022 w JW. 2748 m.Babki k/Poznania</t>
  </si>
  <si>
    <t>Razem:</t>
  </si>
  <si>
    <t>Krzesiny
1156</t>
  </si>
  <si>
    <t>Leszno
1517</t>
  </si>
  <si>
    <t>Śrem
4430</t>
  </si>
  <si>
    <t>RAZEM W LATACH 2021 w zł BRUTTO</t>
  </si>
  <si>
    <t>RAZEM W LATACH 2022 w zł BRUTTO</t>
  </si>
  <si>
    <t>Odpady niebezpieczne</t>
  </si>
  <si>
    <t>Babki</t>
  </si>
  <si>
    <t>Czytelne podpisy osób uprawnionych</t>
  </si>
  <si>
    <t>do reprezentowania wykonawców</t>
  </si>
  <si>
    <t xml:space="preserve">ZAŁĄCZNIK  5 </t>
  </si>
  <si>
    <t xml:space="preserve">ZAŁĄCZNIK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</si>
</sst>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 wrapText="1"/>
    </xf>
    <xf numFmtId="4" fontId="6" fillId="5" borderId="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/>
    </xf>
    <xf numFmtId="0" fontId="10" fillId="0" borderId="3" xfId="0" applyFont="1" applyBorder="1"/>
    <xf numFmtId="164" fontId="0" fillId="0" borderId="3" xfId="0" applyNumberFormat="1" applyBorder="1"/>
    <xf numFmtId="164" fontId="10" fillId="0" borderId="3" xfId="0" applyNumberFormat="1" applyFont="1" applyBorder="1"/>
    <xf numFmtId="0" fontId="10" fillId="6" borderId="3" xfId="0" applyFont="1" applyFill="1" applyBorder="1" applyAlignment="1">
      <alignment horizontal="right"/>
    </xf>
    <xf numFmtId="164" fontId="10" fillId="6" borderId="3" xfId="0" applyNumberFormat="1" applyFont="1" applyFill="1" applyBorder="1"/>
    <xf numFmtId="4" fontId="2" fillId="7" borderId="3" xfId="0" applyNumberFormat="1" applyFont="1" applyFill="1" applyBorder="1" applyAlignment="1">
      <alignment horizontal="center" vertical="center"/>
    </xf>
    <xf numFmtId="4" fontId="2" fillId="7" borderId="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right"/>
    </xf>
    <xf numFmtId="0" fontId="10" fillId="6" borderId="3" xfId="0" applyFont="1" applyFill="1" applyBorder="1"/>
    <xf numFmtId="0" fontId="10" fillId="6" borderId="3" xfId="0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4" borderId="13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2" fillId="7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2" fillId="7" borderId="0" xfId="0" applyFont="1" applyFill="1" applyAlignment="1">
      <alignment horizontal="right"/>
    </xf>
    <xf numFmtId="0" fontId="5" fillId="4" borderId="14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5" borderId="8" xfId="0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wrapText="1"/>
    </xf>
    <xf numFmtId="0" fontId="3" fillId="5" borderId="9" xfId="0" applyFont="1" applyFill="1" applyBorder="1" applyAlignment="1">
      <alignment horizontal="right" wrapText="1"/>
    </xf>
    <xf numFmtId="0" fontId="3" fillId="5" borderId="10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16"/>
  <sheetViews>
    <sheetView workbookViewId="0">
      <selection activeCell="B13" sqref="B13:B14"/>
    </sheetView>
  </sheetViews>
  <sheetFormatPr defaultRowHeight="12.75" x14ac:dyDescent="0.2"/>
  <cols>
    <col min="2" max="2" width="23.42578125" bestFit="1" customWidth="1"/>
    <col min="3" max="3" width="12.85546875" bestFit="1" customWidth="1"/>
    <col min="4" max="6" width="11.5703125" bestFit="1" customWidth="1"/>
    <col min="7" max="7" width="12.7109375" bestFit="1" customWidth="1"/>
  </cols>
  <sheetData>
    <row r="3" spans="2:7" ht="15.75" customHeight="1" x14ac:dyDescent="0.25">
      <c r="B3" s="65"/>
      <c r="C3" s="66" t="s">
        <v>118</v>
      </c>
      <c r="D3" s="66"/>
      <c r="E3" s="66"/>
      <c r="F3" s="66"/>
      <c r="G3" s="66" t="s">
        <v>124</v>
      </c>
    </row>
    <row r="4" spans="2:7" ht="30" x14ac:dyDescent="0.25">
      <c r="B4" s="65"/>
      <c r="C4" s="55" t="s">
        <v>125</v>
      </c>
      <c r="D4" s="55" t="s">
        <v>126</v>
      </c>
      <c r="E4" s="55" t="s">
        <v>127</v>
      </c>
      <c r="F4" s="56" t="s">
        <v>131</v>
      </c>
      <c r="G4" s="66"/>
    </row>
    <row r="5" spans="2:7" ht="15" x14ac:dyDescent="0.25">
      <c r="B5" s="57" t="s">
        <v>130</v>
      </c>
      <c r="C5" s="58">
        <f>SUM(C10,C15)</f>
        <v>0</v>
      </c>
      <c r="D5" s="58">
        <f t="shared" ref="D5:F5" si="0">SUM(D10,D15)</f>
        <v>0</v>
      </c>
      <c r="E5" s="58">
        <f t="shared" si="0"/>
        <v>0</v>
      </c>
      <c r="F5" s="58">
        <f t="shared" si="0"/>
        <v>0</v>
      </c>
      <c r="G5" s="59">
        <f>SUM(C5:F5)</f>
        <v>0</v>
      </c>
    </row>
    <row r="6" spans="2:7" ht="15" x14ac:dyDescent="0.25">
      <c r="B6" s="60" t="s">
        <v>124</v>
      </c>
      <c r="C6" s="59">
        <f>SUM(C5:C5)</f>
        <v>0</v>
      </c>
      <c r="D6" s="59">
        <f>SUM(D5:D5)</f>
        <v>0</v>
      </c>
      <c r="E6" s="59">
        <f>SUM(E5:E5)</f>
        <v>0</v>
      </c>
      <c r="F6" s="59">
        <f>SUM(F5:F5)</f>
        <v>0</v>
      </c>
      <c r="G6" s="61">
        <f>SUM(G5:G5)</f>
        <v>0</v>
      </c>
    </row>
    <row r="7" spans="2:7" ht="15" customHeight="1" x14ac:dyDescent="0.2"/>
    <row r="8" spans="2:7" ht="15.75" customHeight="1" x14ac:dyDescent="0.25">
      <c r="B8" s="65"/>
      <c r="C8" s="66" t="s">
        <v>128</v>
      </c>
      <c r="D8" s="66"/>
      <c r="E8" s="66"/>
      <c r="F8" s="66"/>
      <c r="G8" s="66" t="s">
        <v>124</v>
      </c>
    </row>
    <row r="9" spans="2:7" ht="30" x14ac:dyDescent="0.25">
      <c r="B9" s="65"/>
      <c r="C9" s="55" t="s">
        <v>125</v>
      </c>
      <c r="D9" s="55" t="s">
        <v>126</v>
      </c>
      <c r="E9" s="55" t="s">
        <v>127</v>
      </c>
      <c r="F9" s="56" t="s">
        <v>131</v>
      </c>
      <c r="G9" s="66"/>
    </row>
    <row r="10" spans="2:7" ht="15" x14ac:dyDescent="0.25">
      <c r="B10" s="57" t="s">
        <v>130</v>
      </c>
      <c r="C10" s="58">
        <f>'ODPADY KRZESINY 2021'!I46</f>
        <v>0</v>
      </c>
      <c r="D10" s="58">
        <f>'OPDADY LESZNO 2021'!I13</f>
        <v>0</v>
      </c>
      <c r="E10" s="58">
        <f>'ODPADY ŚREM 2021'!I13</f>
        <v>0</v>
      </c>
      <c r="F10" s="58">
        <f>'ODPADY BABKI 2021'!I11</f>
        <v>0</v>
      </c>
      <c r="G10" s="59">
        <f>SUM(C10:F10)</f>
        <v>0</v>
      </c>
    </row>
    <row r="11" spans="2:7" ht="15.75" customHeight="1" x14ac:dyDescent="0.25">
      <c r="B11" s="60" t="s">
        <v>124</v>
      </c>
      <c r="C11" s="59">
        <f>SUM(C10:C10)</f>
        <v>0</v>
      </c>
      <c r="D11" s="59">
        <f>SUM(D10:D10)</f>
        <v>0</v>
      </c>
      <c r="E11" s="59">
        <f>SUM(E10:E10)</f>
        <v>0</v>
      </c>
      <c r="F11" s="59">
        <f>SUM(F10:F10)</f>
        <v>0</v>
      </c>
      <c r="G11" s="61">
        <f>SUM(G10:G10)</f>
        <v>0</v>
      </c>
    </row>
    <row r="13" spans="2:7" ht="15" x14ac:dyDescent="0.25">
      <c r="B13" s="65"/>
      <c r="C13" s="66" t="s">
        <v>129</v>
      </c>
      <c r="D13" s="66"/>
      <c r="E13" s="66"/>
      <c r="F13" s="66"/>
      <c r="G13" s="66" t="s">
        <v>124</v>
      </c>
    </row>
    <row r="14" spans="2:7" ht="30" x14ac:dyDescent="0.25">
      <c r="B14" s="65"/>
      <c r="C14" s="55" t="s">
        <v>125</v>
      </c>
      <c r="D14" s="55" t="s">
        <v>126</v>
      </c>
      <c r="E14" s="55" t="s">
        <v>127</v>
      </c>
      <c r="F14" s="56" t="s">
        <v>131</v>
      </c>
      <c r="G14" s="66"/>
    </row>
    <row r="15" spans="2:7" ht="15" x14ac:dyDescent="0.25">
      <c r="B15" s="57" t="s">
        <v>130</v>
      </c>
      <c r="C15" s="58">
        <f>'ODPADY KRZESINY 2022'!I46</f>
        <v>0</v>
      </c>
      <c r="D15" s="58">
        <f>'ODPADY LESZNO 2022'!I13</f>
        <v>0</v>
      </c>
      <c r="E15" s="58">
        <f>'ODPADY ŚREM 2022'!I13</f>
        <v>0</v>
      </c>
      <c r="F15" s="58">
        <f>'ODPADY BABKI 2022'!I11</f>
        <v>0</v>
      </c>
      <c r="G15" s="59">
        <f>SUM(C15:F15)</f>
        <v>0</v>
      </c>
    </row>
    <row r="16" spans="2:7" ht="15" x14ac:dyDescent="0.25">
      <c r="B16" s="60" t="s">
        <v>124</v>
      </c>
      <c r="C16" s="59">
        <f>SUM(C15:C15)</f>
        <v>0</v>
      </c>
      <c r="D16" s="59">
        <f>SUM(D15:D15)</f>
        <v>0</v>
      </c>
      <c r="E16" s="59">
        <f>SUM(E15:E15)</f>
        <v>0</v>
      </c>
      <c r="F16" s="59">
        <f>SUM(F15:F15)</f>
        <v>0</v>
      </c>
      <c r="G16" s="61">
        <f>SUM(G15:G15)</f>
        <v>0</v>
      </c>
    </row>
  </sheetData>
  <mergeCells count="9">
    <mergeCell ref="B13:B14"/>
    <mergeCell ref="C13:F13"/>
    <mergeCell ref="G13:G14"/>
    <mergeCell ref="B3:B4"/>
    <mergeCell ref="C3:F3"/>
    <mergeCell ref="G3:G4"/>
    <mergeCell ref="B8:B9"/>
    <mergeCell ref="C8:F8"/>
    <mergeCell ref="G8:G9"/>
  </mergeCells>
  <pageMargins left="1.496062992125984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2"/>
  <sheetViews>
    <sheetView zoomScaleNormal="100" workbookViewId="0">
      <selection activeCell="N6" sqref="N6"/>
    </sheetView>
  </sheetViews>
  <sheetFormatPr defaultRowHeight="12.75" x14ac:dyDescent="0.2"/>
  <cols>
    <col min="1" max="1" width="5.42578125" customWidth="1"/>
    <col min="2" max="2" width="13.5703125" customWidth="1"/>
    <col min="3" max="3" width="28" customWidth="1"/>
    <col min="4" max="4" width="12.28515625" customWidth="1"/>
    <col min="5" max="5" width="9" customWidth="1"/>
    <col min="8" max="9" width="9.85546875" customWidth="1"/>
    <col min="10" max="10" width="13.85546875" customWidth="1"/>
  </cols>
  <sheetData>
    <row r="1" spans="1:10" ht="16.5" x14ac:dyDescent="0.3">
      <c r="A1" s="1"/>
      <c r="B1" s="1"/>
      <c r="C1" s="1"/>
      <c r="D1" s="1"/>
      <c r="E1" s="1"/>
      <c r="F1" s="1"/>
      <c r="G1" s="72"/>
      <c r="H1" s="72"/>
      <c r="I1" s="72"/>
      <c r="J1" s="64" t="s">
        <v>134</v>
      </c>
    </row>
    <row r="2" spans="1:10" ht="17.25" thickBot="1" x14ac:dyDescent="0.35">
      <c r="A2" s="1"/>
      <c r="B2" s="1"/>
      <c r="C2" s="1"/>
      <c r="D2" s="1"/>
      <c r="E2" s="1"/>
      <c r="F2" s="1"/>
      <c r="G2" s="16"/>
      <c r="H2" s="16"/>
      <c r="I2" s="16"/>
      <c r="J2" s="16"/>
    </row>
    <row r="3" spans="1:10" ht="16.5" customHeight="1" x14ac:dyDescent="0.2">
      <c r="A3" s="73" t="s">
        <v>117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30.75" customHeight="1" thickBot="1" x14ac:dyDescent="0.25">
      <c r="A4" s="76"/>
      <c r="B4" s="77"/>
      <c r="C4" s="77"/>
      <c r="D4" s="77"/>
      <c r="E4" s="77"/>
      <c r="F4" s="77"/>
      <c r="G4" s="77"/>
      <c r="H4" s="77"/>
      <c r="I4" s="77"/>
      <c r="J4" s="78"/>
    </row>
    <row r="5" spans="1:10" ht="38.25" customHeight="1" x14ac:dyDescent="0.2">
      <c r="A5" s="79" t="s">
        <v>1</v>
      </c>
      <c r="B5" s="79" t="s">
        <v>2</v>
      </c>
      <c r="C5" s="79" t="s">
        <v>3</v>
      </c>
      <c r="D5" s="41"/>
      <c r="E5" s="41"/>
      <c r="F5" s="81" t="s">
        <v>4</v>
      </c>
      <c r="G5" s="81"/>
      <c r="H5" s="81"/>
      <c r="I5" s="81"/>
      <c r="J5" s="83" t="s">
        <v>0</v>
      </c>
    </row>
    <row r="6" spans="1:10" ht="102" customHeight="1" x14ac:dyDescent="0.2">
      <c r="A6" s="80"/>
      <c r="B6" s="80"/>
      <c r="C6" s="80"/>
      <c r="D6" s="14" t="s">
        <v>104</v>
      </c>
      <c r="E6" s="14" t="s">
        <v>109</v>
      </c>
      <c r="F6" s="82"/>
      <c r="G6" s="82"/>
      <c r="H6" s="82"/>
      <c r="I6" s="82"/>
      <c r="J6" s="83"/>
    </row>
    <row r="7" spans="1:10" ht="38.25" x14ac:dyDescent="0.2">
      <c r="A7" s="80"/>
      <c r="B7" s="80"/>
      <c r="C7" s="80"/>
      <c r="D7" s="7"/>
      <c r="E7" s="7"/>
      <c r="F7" s="13" t="s">
        <v>5</v>
      </c>
      <c r="G7" s="13" t="s">
        <v>6</v>
      </c>
      <c r="H7" s="13" t="s">
        <v>105</v>
      </c>
      <c r="I7" s="13" t="s">
        <v>7</v>
      </c>
      <c r="J7" s="83"/>
    </row>
    <row r="8" spans="1:10" ht="12.75" customHeight="1" x14ac:dyDescent="0.2">
      <c r="A8" s="80"/>
      <c r="B8" s="80"/>
      <c r="C8" s="80"/>
      <c r="D8" s="11"/>
      <c r="E8" s="11"/>
      <c r="F8" s="15" t="s">
        <v>8</v>
      </c>
      <c r="G8" s="15" t="s">
        <v>8</v>
      </c>
      <c r="H8" s="15" t="s">
        <v>8</v>
      </c>
      <c r="I8" s="15" t="s">
        <v>8</v>
      </c>
      <c r="J8" s="81"/>
    </row>
    <row r="9" spans="1:10" ht="50.25" customHeight="1" x14ac:dyDescent="0.2">
      <c r="A9" s="8" t="s">
        <v>9</v>
      </c>
      <c r="B9" s="18" t="s">
        <v>10</v>
      </c>
      <c r="C9" s="17" t="s">
        <v>11</v>
      </c>
      <c r="D9" s="21">
        <v>0.3</v>
      </c>
      <c r="E9" s="21" t="s">
        <v>110</v>
      </c>
      <c r="F9" s="63"/>
      <c r="G9" s="21">
        <f t="shared" ref="G9:G12" si="0">F9*1.08</f>
        <v>0</v>
      </c>
      <c r="H9" s="21">
        <f>(F9*D9)</f>
        <v>0</v>
      </c>
      <c r="I9" s="21">
        <f t="shared" ref="I9:I20" si="1">G9*D9</f>
        <v>0</v>
      </c>
      <c r="J9" s="21"/>
    </row>
    <row r="10" spans="1:10" ht="30" customHeight="1" x14ac:dyDescent="0.2">
      <c r="A10" s="8" t="s">
        <v>12</v>
      </c>
      <c r="B10" s="18" t="s">
        <v>13</v>
      </c>
      <c r="C10" s="17" t="s">
        <v>14</v>
      </c>
      <c r="D10" s="21">
        <v>5.0000000000000001E-3</v>
      </c>
      <c r="E10" s="21" t="s">
        <v>110</v>
      </c>
      <c r="F10" s="63"/>
      <c r="G10" s="21">
        <f t="shared" si="0"/>
        <v>0</v>
      </c>
      <c r="H10" s="21">
        <f t="shared" ref="H10:H20" si="2">(F10*D10)</f>
        <v>0</v>
      </c>
      <c r="I10" s="21">
        <f t="shared" si="1"/>
        <v>0</v>
      </c>
      <c r="J10" s="21"/>
    </row>
    <row r="11" spans="1:10" ht="30.75" customHeight="1" x14ac:dyDescent="0.2">
      <c r="A11" s="90" t="s">
        <v>15</v>
      </c>
      <c r="B11" s="91" t="s">
        <v>16</v>
      </c>
      <c r="C11" s="92" t="s">
        <v>17</v>
      </c>
      <c r="D11" s="87">
        <v>0.1</v>
      </c>
      <c r="E11" s="84" t="s">
        <v>110</v>
      </c>
      <c r="F11" s="97"/>
      <c r="G11" s="98">
        <f t="shared" si="0"/>
        <v>0</v>
      </c>
      <c r="H11" s="70">
        <f t="shared" si="2"/>
        <v>0</v>
      </c>
      <c r="I11" s="87">
        <f t="shared" si="1"/>
        <v>0</v>
      </c>
      <c r="J11" s="70"/>
    </row>
    <row r="12" spans="1:10" ht="64.5" customHeight="1" x14ac:dyDescent="0.2">
      <c r="A12" s="90"/>
      <c r="B12" s="91"/>
      <c r="C12" s="92"/>
      <c r="D12" s="87"/>
      <c r="E12" s="85"/>
      <c r="F12" s="97"/>
      <c r="G12" s="98">
        <f t="shared" si="0"/>
        <v>0</v>
      </c>
      <c r="H12" s="86">
        <f t="shared" si="2"/>
        <v>0</v>
      </c>
      <c r="I12" s="87">
        <f t="shared" si="1"/>
        <v>0</v>
      </c>
      <c r="J12" s="71"/>
    </row>
    <row r="13" spans="1:10" ht="51" customHeight="1" x14ac:dyDescent="0.2">
      <c r="A13" s="93" t="s">
        <v>18</v>
      </c>
      <c r="B13" s="95" t="s">
        <v>16</v>
      </c>
      <c r="C13" s="105" t="s">
        <v>111</v>
      </c>
      <c r="D13" s="87">
        <v>5</v>
      </c>
      <c r="E13" s="84" t="s">
        <v>110</v>
      </c>
      <c r="F13" s="97"/>
      <c r="G13" s="98">
        <f>F13*1.08</f>
        <v>0</v>
      </c>
      <c r="H13" s="70">
        <f t="shared" si="2"/>
        <v>0</v>
      </c>
      <c r="I13" s="87">
        <f t="shared" si="1"/>
        <v>0</v>
      </c>
      <c r="J13" s="88" t="s">
        <v>19</v>
      </c>
    </row>
    <row r="14" spans="1:10" ht="52.5" customHeight="1" x14ac:dyDescent="0.2">
      <c r="A14" s="94"/>
      <c r="B14" s="96"/>
      <c r="C14" s="106"/>
      <c r="D14" s="87"/>
      <c r="E14" s="85"/>
      <c r="F14" s="97"/>
      <c r="G14" s="98">
        <f t="shared" ref="G14:G20" si="3">F14*1.08</f>
        <v>0</v>
      </c>
      <c r="H14" s="86">
        <f t="shared" si="2"/>
        <v>0</v>
      </c>
      <c r="I14" s="87">
        <f t="shared" si="1"/>
        <v>0</v>
      </c>
      <c r="J14" s="89"/>
    </row>
    <row r="15" spans="1:10" ht="38.25" customHeight="1" x14ac:dyDescent="0.2">
      <c r="A15" s="8" t="s">
        <v>20</v>
      </c>
      <c r="B15" s="18" t="s">
        <v>21</v>
      </c>
      <c r="C15" s="19" t="s">
        <v>22</v>
      </c>
      <c r="D15" s="20">
        <v>0.05</v>
      </c>
      <c r="E15" s="20" t="s">
        <v>110</v>
      </c>
      <c r="F15" s="62"/>
      <c r="G15" s="21">
        <f t="shared" si="3"/>
        <v>0</v>
      </c>
      <c r="H15" s="21">
        <f t="shared" si="2"/>
        <v>0</v>
      </c>
      <c r="I15" s="20">
        <f t="shared" si="1"/>
        <v>0</v>
      </c>
      <c r="J15" s="20"/>
    </row>
    <row r="16" spans="1:10" ht="34.5" customHeight="1" x14ac:dyDescent="0.2">
      <c r="A16" s="8" t="s">
        <v>23</v>
      </c>
      <c r="B16" s="18" t="s">
        <v>24</v>
      </c>
      <c r="C16" s="19" t="s">
        <v>25</v>
      </c>
      <c r="D16" s="20">
        <v>0.05</v>
      </c>
      <c r="E16" s="20" t="s">
        <v>110</v>
      </c>
      <c r="F16" s="62"/>
      <c r="G16" s="21">
        <f t="shared" si="3"/>
        <v>0</v>
      </c>
      <c r="H16" s="21">
        <f t="shared" si="2"/>
        <v>0</v>
      </c>
      <c r="I16" s="20">
        <f t="shared" si="1"/>
        <v>0</v>
      </c>
      <c r="J16" s="20"/>
    </row>
    <row r="17" spans="1:10" ht="66" x14ac:dyDescent="0.2">
      <c r="A17" s="8" t="s">
        <v>26</v>
      </c>
      <c r="B17" s="18" t="s">
        <v>27</v>
      </c>
      <c r="C17" s="19" t="s">
        <v>28</v>
      </c>
      <c r="D17" s="20">
        <v>0.05</v>
      </c>
      <c r="E17" s="20" t="s">
        <v>110</v>
      </c>
      <c r="F17" s="62"/>
      <c r="G17" s="21">
        <f t="shared" si="3"/>
        <v>0</v>
      </c>
      <c r="H17" s="21">
        <f t="shared" si="2"/>
        <v>0</v>
      </c>
      <c r="I17" s="20">
        <f t="shared" si="1"/>
        <v>0</v>
      </c>
      <c r="J17" s="20"/>
    </row>
    <row r="18" spans="1:10" ht="49.5" customHeight="1" x14ac:dyDescent="0.2">
      <c r="A18" s="8" t="s">
        <v>29</v>
      </c>
      <c r="B18" s="18" t="s">
        <v>30</v>
      </c>
      <c r="C18" s="19" t="s">
        <v>31</v>
      </c>
      <c r="D18" s="20">
        <v>0.2</v>
      </c>
      <c r="E18" s="20" t="s">
        <v>110</v>
      </c>
      <c r="F18" s="62"/>
      <c r="G18" s="21">
        <f t="shared" si="3"/>
        <v>0</v>
      </c>
      <c r="H18" s="21">
        <f t="shared" si="2"/>
        <v>0</v>
      </c>
      <c r="I18" s="20">
        <f t="shared" si="1"/>
        <v>0</v>
      </c>
      <c r="J18" s="20"/>
    </row>
    <row r="19" spans="1:10" ht="66" x14ac:dyDescent="0.2">
      <c r="A19" s="8" t="s">
        <v>32</v>
      </c>
      <c r="B19" s="18" t="s">
        <v>33</v>
      </c>
      <c r="C19" s="19" t="s">
        <v>34</v>
      </c>
      <c r="D19" s="20">
        <v>0.05</v>
      </c>
      <c r="E19" s="20" t="s">
        <v>110</v>
      </c>
      <c r="F19" s="62"/>
      <c r="G19" s="21">
        <f t="shared" si="3"/>
        <v>0</v>
      </c>
      <c r="H19" s="21">
        <f t="shared" si="2"/>
        <v>0</v>
      </c>
      <c r="I19" s="20">
        <f t="shared" si="1"/>
        <v>0</v>
      </c>
      <c r="J19" s="20"/>
    </row>
    <row r="20" spans="1:10" ht="16.5" x14ac:dyDescent="0.2">
      <c r="A20" s="8" t="s">
        <v>35</v>
      </c>
      <c r="B20" s="18" t="s">
        <v>36</v>
      </c>
      <c r="C20" s="19" t="s">
        <v>37</v>
      </c>
      <c r="D20" s="20">
        <v>0.1</v>
      </c>
      <c r="E20" s="20" t="s">
        <v>110</v>
      </c>
      <c r="F20" s="62"/>
      <c r="G20" s="21">
        <f t="shared" si="3"/>
        <v>0</v>
      </c>
      <c r="H20" s="21">
        <f t="shared" si="2"/>
        <v>0</v>
      </c>
      <c r="I20" s="20">
        <f t="shared" si="1"/>
        <v>0</v>
      </c>
      <c r="J20" s="20"/>
    </row>
    <row r="21" spans="1:10" ht="49.5" customHeight="1" x14ac:dyDescent="0.2">
      <c r="A21" s="8" t="s">
        <v>38</v>
      </c>
      <c r="B21" s="18" t="s">
        <v>40</v>
      </c>
      <c r="C21" s="19" t="s">
        <v>25</v>
      </c>
      <c r="D21" s="20">
        <v>1.3</v>
      </c>
      <c r="E21" s="20" t="s">
        <v>110</v>
      </c>
      <c r="F21" s="62"/>
      <c r="G21" s="21">
        <f t="shared" ref="G21:G45" si="4">F21*1.08</f>
        <v>0</v>
      </c>
      <c r="H21" s="21">
        <f t="shared" ref="H21:H25" si="5">(F21*D21)</f>
        <v>0</v>
      </c>
      <c r="I21" s="20">
        <f t="shared" ref="I21:I44" si="6">G21*D21</f>
        <v>0</v>
      </c>
      <c r="J21" s="20"/>
    </row>
    <row r="22" spans="1:10" ht="49.5" x14ac:dyDescent="0.2">
      <c r="A22" s="8" t="s">
        <v>39</v>
      </c>
      <c r="B22" s="18" t="s">
        <v>42</v>
      </c>
      <c r="C22" s="19" t="s">
        <v>43</v>
      </c>
      <c r="D22" s="20">
        <v>0.6</v>
      </c>
      <c r="E22" s="20" t="s">
        <v>110</v>
      </c>
      <c r="F22" s="62"/>
      <c r="G22" s="21">
        <f t="shared" si="4"/>
        <v>0</v>
      </c>
      <c r="H22" s="21">
        <f t="shared" si="5"/>
        <v>0</v>
      </c>
      <c r="I22" s="20">
        <f t="shared" si="6"/>
        <v>0</v>
      </c>
      <c r="J22" s="20"/>
    </row>
    <row r="23" spans="1:10" ht="16.5" x14ac:dyDescent="0.2">
      <c r="A23" s="8" t="s">
        <v>41</v>
      </c>
      <c r="B23" s="18" t="s">
        <v>45</v>
      </c>
      <c r="C23" s="19" t="s">
        <v>46</v>
      </c>
      <c r="D23" s="20">
        <v>0.6</v>
      </c>
      <c r="E23" s="20" t="s">
        <v>110</v>
      </c>
      <c r="F23" s="62"/>
      <c r="G23" s="21">
        <f t="shared" si="4"/>
        <v>0</v>
      </c>
      <c r="H23" s="21">
        <f t="shared" si="5"/>
        <v>0</v>
      </c>
      <c r="I23" s="20">
        <f t="shared" si="6"/>
        <v>0</v>
      </c>
      <c r="J23" s="20"/>
    </row>
    <row r="24" spans="1:10" ht="115.5" x14ac:dyDescent="0.2">
      <c r="A24" s="8" t="s">
        <v>44</v>
      </c>
      <c r="B24" s="22" t="s">
        <v>48</v>
      </c>
      <c r="C24" s="23" t="s">
        <v>49</v>
      </c>
      <c r="D24" s="24">
        <v>2.5</v>
      </c>
      <c r="E24" s="24" t="s">
        <v>110</v>
      </c>
      <c r="F24" s="62"/>
      <c r="G24" s="25">
        <f t="shared" si="4"/>
        <v>0</v>
      </c>
      <c r="H24" s="25">
        <f t="shared" si="5"/>
        <v>0</v>
      </c>
      <c r="I24" s="24">
        <f t="shared" si="6"/>
        <v>0</v>
      </c>
      <c r="J24" s="24"/>
    </row>
    <row r="25" spans="1:10" ht="16.5" customHeight="1" x14ac:dyDescent="0.2">
      <c r="A25" s="93" t="s">
        <v>47</v>
      </c>
      <c r="B25" s="91" t="s">
        <v>50</v>
      </c>
      <c r="C25" s="100" t="s">
        <v>52</v>
      </c>
      <c r="D25" s="87">
        <v>0.3</v>
      </c>
      <c r="E25" s="84" t="s">
        <v>110</v>
      </c>
      <c r="F25" s="97"/>
      <c r="G25" s="98">
        <f t="shared" si="4"/>
        <v>0</v>
      </c>
      <c r="H25" s="70">
        <f t="shared" si="5"/>
        <v>0</v>
      </c>
      <c r="I25" s="87">
        <f t="shared" si="6"/>
        <v>0</v>
      </c>
      <c r="J25" s="84"/>
    </row>
    <row r="26" spans="1:10" ht="16.5" customHeight="1" x14ac:dyDescent="0.2">
      <c r="A26" s="107"/>
      <c r="B26" s="91"/>
      <c r="C26" s="101"/>
      <c r="D26" s="87"/>
      <c r="E26" s="85"/>
      <c r="F26" s="97"/>
      <c r="G26" s="98">
        <f t="shared" si="4"/>
        <v>0</v>
      </c>
      <c r="H26" s="86"/>
      <c r="I26" s="87">
        <f t="shared" si="6"/>
        <v>0</v>
      </c>
      <c r="J26" s="99"/>
    </row>
    <row r="27" spans="1:10" ht="66" x14ac:dyDescent="0.2">
      <c r="A27" s="34" t="s">
        <v>51</v>
      </c>
      <c r="B27" s="18" t="s">
        <v>50</v>
      </c>
      <c r="C27" s="19" t="s">
        <v>52</v>
      </c>
      <c r="D27" s="20">
        <v>0.3</v>
      </c>
      <c r="E27" s="20" t="s">
        <v>110</v>
      </c>
      <c r="F27" s="62"/>
      <c r="G27" s="21">
        <f t="shared" si="4"/>
        <v>0</v>
      </c>
      <c r="H27" s="21">
        <f t="shared" ref="H27:H45" si="7">(F27*D27)</f>
        <v>0</v>
      </c>
      <c r="I27" s="20">
        <f t="shared" si="6"/>
        <v>0</v>
      </c>
      <c r="J27" s="20"/>
    </row>
    <row r="28" spans="1:10" ht="16.5" x14ac:dyDescent="0.2">
      <c r="A28" s="8" t="s">
        <v>53</v>
      </c>
      <c r="B28" s="18" t="s">
        <v>54</v>
      </c>
      <c r="C28" s="19" t="s">
        <v>55</v>
      </c>
      <c r="D28" s="20">
        <v>1</v>
      </c>
      <c r="E28" s="20" t="s">
        <v>110</v>
      </c>
      <c r="F28" s="62"/>
      <c r="G28" s="21">
        <f t="shared" si="4"/>
        <v>0</v>
      </c>
      <c r="H28" s="21">
        <f t="shared" si="7"/>
        <v>0</v>
      </c>
      <c r="I28" s="20">
        <f t="shared" si="6"/>
        <v>0</v>
      </c>
      <c r="J28" s="20"/>
    </row>
    <row r="29" spans="1:10" ht="66" x14ac:dyDescent="0.2">
      <c r="A29" s="8" t="s">
        <v>56</v>
      </c>
      <c r="B29" s="18" t="s">
        <v>57</v>
      </c>
      <c r="C29" s="19" t="s">
        <v>58</v>
      </c>
      <c r="D29" s="20">
        <v>0.4</v>
      </c>
      <c r="E29" s="20" t="s">
        <v>110</v>
      </c>
      <c r="F29" s="62"/>
      <c r="G29" s="21">
        <f t="shared" si="4"/>
        <v>0</v>
      </c>
      <c r="H29" s="21">
        <f t="shared" si="7"/>
        <v>0</v>
      </c>
      <c r="I29" s="20">
        <f t="shared" si="6"/>
        <v>0</v>
      </c>
      <c r="J29" s="20"/>
    </row>
    <row r="30" spans="1:10" ht="16.5" x14ac:dyDescent="0.2">
      <c r="A30" s="8" t="s">
        <v>59</v>
      </c>
      <c r="B30" s="18" t="s">
        <v>60</v>
      </c>
      <c r="C30" s="19" t="s">
        <v>25</v>
      </c>
      <c r="D30" s="20">
        <v>0.2</v>
      </c>
      <c r="E30" s="20" t="s">
        <v>110</v>
      </c>
      <c r="F30" s="62"/>
      <c r="G30" s="21">
        <f t="shared" si="4"/>
        <v>0</v>
      </c>
      <c r="H30" s="21">
        <f t="shared" si="7"/>
        <v>0</v>
      </c>
      <c r="I30" s="20">
        <f t="shared" si="6"/>
        <v>0</v>
      </c>
      <c r="J30" s="20"/>
    </row>
    <row r="31" spans="1:10" ht="49.5" x14ac:dyDescent="0.2">
      <c r="A31" s="8" t="s">
        <v>61</v>
      </c>
      <c r="B31" s="18" t="s">
        <v>62</v>
      </c>
      <c r="C31" s="19" t="s">
        <v>63</v>
      </c>
      <c r="D31" s="20">
        <v>0.7</v>
      </c>
      <c r="E31" s="20" t="s">
        <v>110</v>
      </c>
      <c r="F31" s="62"/>
      <c r="G31" s="21">
        <f t="shared" si="4"/>
        <v>0</v>
      </c>
      <c r="H31" s="21">
        <f t="shared" si="7"/>
        <v>0</v>
      </c>
      <c r="I31" s="20">
        <f t="shared" si="6"/>
        <v>0</v>
      </c>
      <c r="J31" s="20"/>
    </row>
    <row r="32" spans="1:10" ht="16.5" x14ac:dyDescent="0.2">
      <c r="A32" s="8" t="s">
        <v>64</v>
      </c>
      <c r="B32" s="18" t="s">
        <v>65</v>
      </c>
      <c r="C32" s="19" t="s">
        <v>66</v>
      </c>
      <c r="D32" s="20">
        <v>1.4999999999999999E-2</v>
      </c>
      <c r="E32" s="20" t="s">
        <v>110</v>
      </c>
      <c r="F32" s="62"/>
      <c r="G32" s="21">
        <f t="shared" si="4"/>
        <v>0</v>
      </c>
      <c r="H32" s="21">
        <f t="shared" si="7"/>
        <v>0</v>
      </c>
      <c r="I32" s="20">
        <f t="shared" si="6"/>
        <v>0</v>
      </c>
      <c r="J32" s="20"/>
    </row>
    <row r="33" spans="1:10" ht="33" x14ac:dyDescent="0.2">
      <c r="A33" s="8" t="s">
        <v>67</v>
      </c>
      <c r="B33" s="18" t="s">
        <v>68</v>
      </c>
      <c r="C33" s="19" t="s">
        <v>69</v>
      </c>
      <c r="D33" s="20">
        <v>8.9999999999999993E-3</v>
      </c>
      <c r="E33" s="20" t="s">
        <v>110</v>
      </c>
      <c r="F33" s="62"/>
      <c r="G33" s="21">
        <f t="shared" si="4"/>
        <v>0</v>
      </c>
      <c r="H33" s="21">
        <f t="shared" si="7"/>
        <v>0</v>
      </c>
      <c r="I33" s="20">
        <f t="shared" si="6"/>
        <v>0</v>
      </c>
      <c r="J33" s="20"/>
    </row>
    <row r="34" spans="1:10" ht="16.5" x14ac:dyDescent="0.2">
      <c r="A34" s="8" t="s">
        <v>70</v>
      </c>
      <c r="B34" s="18" t="s">
        <v>71</v>
      </c>
      <c r="C34" s="19" t="s">
        <v>72</v>
      </c>
      <c r="D34" s="20">
        <v>3.2000000000000001E-2</v>
      </c>
      <c r="E34" s="20" t="s">
        <v>110</v>
      </c>
      <c r="F34" s="62"/>
      <c r="G34" s="21">
        <f t="shared" si="4"/>
        <v>0</v>
      </c>
      <c r="H34" s="21">
        <f t="shared" si="7"/>
        <v>0</v>
      </c>
      <c r="I34" s="20">
        <f t="shared" si="6"/>
        <v>0</v>
      </c>
      <c r="J34" s="20"/>
    </row>
    <row r="35" spans="1:10" ht="16.5" x14ac:dyDescent="0.2">
      <c r="A35" s="8" t="s">
        <v>73</v>
      </c>
      <c r="B35" s="18" t="s">
        <v>74</v>
      </c>
      <c r="C35" s="19" t="s">
        <v>75</v>
      </c>
      <c r="D35" s="20">
        <v>0.06</v>
      </c>
      <c r="E35" s="20" t="s">
        <v>110</v>
      </c>
      <c r="F35" s="62"/>
      <c r="G35" s="21">
        <f t="shared" si="4"/>
        <v>0</v>
      </c>
      <c r="H35" s="21">
        <f t="shared" si="7"/>
        <v>0</v>
      </c>
      <c r="I35" s="20">
        <f t="shared" si="6"/>
        <v>0</v>
      </c>
      <c r="J35" s="20"/>
    </row>
    <row r="36" spans="1:10" ht="33" x14ac:dyDescent="0.2">
      <c r="A36" s="8" t="s">
        <v>76</v>
      </c>
      <c r="B36" s="18" t="s">
        <v>77</v>
      </c>
      <c r="C36" s="19" t="s">
        <v>78</v>
      </c>
      <c r="D36" s="20">
        <v>0.05</v>
      </c>
      <c r="E36" s="20" t="s">
        <v>110</v>
      </c>
      <c r="F36" s="62"/>
      <c r="G36" s="21">
        <f t="shared" si="4"/>
        <v>0</v>
      </c>
      <c r="H36" s="21">
        <f t="shared" si="7"/>
        <v>0</v>
      </c>
      <c r="I36" s="20">
        <f t="shared" si="6"/>
        <v>0</v>
      </c>
      <c r="J36" s="20"/>
    </row>
    <row r="37" spans="1:10" ht="16.5" x14ac:dyDescent="0.2">
      <c r="A37" s="8" t="s">
        <v>79</v>
      </c>
      <c r="B37" s="18" t="s">
        <v>80</v>
      </c>
      <c r="C37" s="19" t="s">
        <v>81</v>
      </c>
      <c r="D37" s="20">
        <v>0.6</v>
      </c>
      <c r="E37" s="20" t="s">
        <v>110</v>
      </c>
      <c r="F37" s="62"/>
      <c r="G37" s="21">
        <f t="shared" si="4"/>
        <v>0</v>
      </c>
      <c r="H37" s="21">
        <f t="shared" si="7"/>
        <v>0</v>
      </c>
      <c r="I37" s="20">
        <f t="shared" si="6"/>
        <v>0</v>
      </c>
      <c r="J37" s="20"/>
    </row>
    <row r="38" spans="1:10" ht="66" x14ac:dyDescent="0.2">
      <c r="A38" s="8" t="s">
        <v>82</v>
      </c>
      <c r="B38" s="18" t="s">
        <v>83</v>
      </c>
      <c r="C38" s="19" t="s">
        <v>84</v>
      </c>
      <c r="D38" s="20">
        <v>0.01</v>
      </c>
      <c r="E38" s="20" t="s">
        <v>110</v>
      </c>
      <c r="F38" s="62"/>
      <c r="G38" s="21">
        <f t="shared" si="4"/>
        <v>0</v>
      </c>
      <c r="H38" s="21">
        <f t="shared" si="7"/>
        <v>0</v>
      </c>
      <c r="I38" s="20">
        <f t="shared" si="6"/>
        <v>0</v>
      </c>
      <c r="J38" s="20"/>
    </row>
    <row r="39" spans="1:10" ht="33" x14ac:dyDescent="0.2">
      <c r="A39" s="8" t="s">
        <v>85</v>
      </c>
      <c r="B39" s="18" t="s">
        <v>86</v>
      </c>
      <c r="C39" s="19" t="s">
        <v>87</v>
      </c>
      <c r="D39" s="20">
        <v>50</v>
      </c>
      <c r="E39" s="20" t="s">
        <v>110</v>
      </c>
      <c r="F39" s="62"/>
      <c r="G39" s="21">
        <f t="shared" si="4"/>
        <v>0</v>
      </c>
      <c r="H39" s="21">
        <f t="shared" si="7"/>
        <v>0</v>
      </c>
      <c r="I39" s="20">
        <f t="shared" si="6"/>
        <v>0</v>
      </c>
      <c r="J39" s="20"/>
    </row>
    <row r="40" spans="1:10" ht="16.5" x14ac:dyDescent="0.2">
      <c r="A40" s="8" t="s">
        <v>112</v>
      </c>
      <c r="B40" s="18" t="s">
        <v>88</v>
      </c>
      <c r="C40" s="19" t="s">
        <v>89</v>
      </c>
      <c r="D40" s="20">
        <v>0.52500000000000002</v>
      </c>
      <c r="E40" s="20" t="s">
        <v>110</v>
      </c>
      <c r="F40" s="62"/>
      <c r="G40" s="21">
        <f t="shared" si="4"/>
        <v>0</v>
      </c>
      <c r="H40" s="21">
        <f t="shared" si="7"/>
        <v>0</v>
      </c>
      <c r="I40" s="20">
        <f t="shared" si="6"/>
        <v>0</v>
      </c>
      <c r="J40" s="20"/>
    </row>
    <row r="41" spans="1:10" ht="49.5" x14ac:dyDescent="0.2">
      <c r="A41" s="8" t="s">
        <v>90</v>
      </c>
      <c r="B41" s="18" t="s">
        <v>107</v>
      </c>
      <c r="C41" s="19" t="s">
        <v>108</v>
      </c>
      <c r="D41" s="20">
        <v>1</v>
      </c>
      <c r="E41" s="20" t="s">
        <v>110</v>
      </c>
      <c r="F41" s="62"/>
      <c r="G41" s="21">
        <f t="shared" si="4"/>
        <v>0</v>
      </c>
      <c r="H41" s="21">
        <f t="shared" si="7"/>
        <v>0</v>
      </c>
      <c r="I41" s="20">
        <f t="shared" si="6"/>
        <v>0</v>
      </c>
      <c r="J41" s="20"/>
    </row>
    <row r="42" spans="1:10" ht="33" x14ac:dyDescent="0.2">
      <c r="A42" s="8" t="s">
        <v>93</v>
      </c>
      <c r="B42" s="18" t="s">
        <v>91</v>
      </c>
      <c r="C42" s="19" t="s">
        <v>92</v>
      </c>
      <c r="D42" s="20">
        <v>0.05</v>
      </c>
      <c r="E42" s="20" t="s">
        <v>110</v>
      </c>
      <c r="F42" s="62"/>
      <c r="G42" s="21">
        <f t="shared" si="4"/>
        <v>0</v>
      </c>
      <c r="H42" s="21">
        <f t="shared" si="7"/>
        <v>0</v>
      </c>
      <c r="I42" s="20">
        <f t="shared" si="6"/>
        <v>0</v>
      </c>
      <c r="J42" s="20"/>
    </row>
    <row r="43" spans="1:10" ht="33" x14ac:dyDescent="0.2">
      <c r="A43" s="8" t="s">
        <v>94</v>
      </c>
      <c r="B43" s="18" t="s">
        <v>96</v>
      </c>
      <c r="C43" s="19" t="s">
        <v>97</v>
      </c>
      <c r="D43" s="20">
        <v>60</v>
      </c>
      <c r="E43" s="20" t="s">
        <v>110</v>
      </c>
      <c r="F43" s="62"/>
      <c r="G43" s="21">
        <f t="shared" si="4"/>
        <v>0</v>
      </c>
      <c r="H43" s="21">
        <f t="shared" si="7"/>
        <v>0</v>
      </c>
      <c r="I43" s="20">
        <f t="shared" si="6"/>
        <v>0</v>
      </c>
      <c r="J43" s="20"/>
    </row>
    <row r="44" spans="1:10" ht="19.5" customHeight="1" x14ac:dyDescent="0.2">
      <c r="A44" s="8" t="s">
        <v>95</v>
      </c>
      <c r="B44" s="18" t="s">
        <v>99</v>
      </c>
      <c r="C44" s="19" t="s">
        <v>100</v>
      </c>
      <c r="D44" s="20">
        <v>0.3</v>
      </c>
      <c r="E44" s="20" t="s">
        <v>110</v>
      </c>
      <c r="F44" s="62"/>
      <c r="G44" s="21">
        <f t="shared" si="4"/>
        <v>0</v>
      </c>
      <c r="H44" s="21">
        <f t="shared" si="7"/>
        <v>0</v>
      </c>
      <c r="I44" s="20">
        <f t="shared" si="6"/>
        <v>0</v>
      </c>
      <c r="J44" s="20"/>
    </row>
    <row r="45" spans="1:10" ht="21.75" customHeight="1" x14ac:dyDescent="0.2">
      <c r="A45" s="8" t="s">
        <v>98</v>
      </c>
      <c r="B45" s="18" t="s">
        <v>101</v>
      </c>
      <c r="C45" s="19" t="s">
        <v>102</v>
      </c>
      <c r="D45" s="20">
        <v>0.6</v>
      </c>
      <c r="E45" s="20" t="s">
        <v>110</v>
      </c>
      <c r="F45" s="62"/>
      <c r="G45" s="21">
        <f t="shared" si="4"/>
        <v>0</v>
      </c>
      <c r="H45" s="21">
        <f t="shared" si="7"/>
        <v>0</v>
      </c>
      <c r="I45" s="20">
        <f>G45*D45</f>
        <v>0</v>
      </c>
      <c r="J45" s="20"/>
    </row>
    <row r="46" spans="1:10" ht="53.25" customHeight="1" x14ac:dyDescent="0.2">
      <c r="A46" s="102" t="s">
        <v>103</v>
      </c>
      <c r="B46" s="103"/>
      <c r="C46" s="104"/>
      <c r="D46" s="48">
        <f>SUM(D9:D45)</f>
        <v>127.056</v>
      </c>
      <c r="E46" s="48"/>
      <c r="F46" s="48"/>
      <c r="G46" s="48"/>
      <c r="H46" s="48">
        <f>SUM(H9:H45)</f>
        <v>0</v>
      </c>
      <c r="I46" s="48">
        <f>SUM(I9:I45)</f>
        <v>0</v>
      </c>
      <c r="J46" s="48"/>
    </row>
    <row r="50" spans="2:3" ht="23.25" customHeight="1" x14ac:dyDescent="0.2">
      <c r="B50" s="67"/>
      <c r="C50" s="67"/>
    </row>
    <row r="51" spans="2:3" x14ac:dyDescent="0.2">
      <c r="B51" s="68" t="s">
        <v>132</v>
      </c>
      <c r="C51" s="68"/>
    </row>
    <row r="52" spans="2:3" x14ac:dyDescent="0.2">
      <c r="B52" s="69" t="s">
        <v>133</v>
      </c>
      <c r="C52" s="69"/>
    </row>
  </sheetData>
  <mergeCells count="41">
    <mergeCell ref="A46:C46"/>
    <mergeCell ref="E13:E14"/>
    <mergeCell ref="C13:C14"/>
    <mergeCell ref="G25:G26"/>
    <mergeCell ref="A25:A26"/>
    <mergeCell ref="I11:I12"/>
    <mergeCell ref="H25:H26"/>
    <mergeCell ref="I25:I26"/>
    <mergeCell ref="J25:J26"/>
    <mergeCell ref="B25:B26"/>
    <mergeCell ref="C25:C26"/>
    <mergeCell ref="D25:D26"/>
    <mergeCell ref="F25:F26"/>
    <mergeCell ref="E25:E26"/>
    <mergeCell ref="F13:F14"/>
    <mergeCell ref="G13:G14"/>
    <mergeCell ref="F11:F12"/>
    <mergeCell ref="G11:G12"/>
    <mergeCell ref="H11:H12"/>
    <mergeCell ref="B11:B12"/>
    <mergeCell ref="C11:C12"/>
    <mergeCell ref="D11:D12"/>
    <mergeCell ref="A13:A14"/>
    <mergeCell ref="B13:B14"/>
    <mergeCell ref="D13:D14"/>
    <mergeCell ref="B50:C50"/>
    <mergeCell ref="B51:C51"/>
    <mergeCell ref="B52:C52"/>
    <mergeCell ref="J11:J12"/>
    <mergeCell ref="G1:I1"/>
    <mergeCell ref="A3:J4"/>
    <mergeCell ref="A5:A8"/>
    <mergeCell ref="B5:B8"/>
    <mergeCell ref="C5:C8"/>
    <mergeCell ref="F5:I6"/>
    <mergeCell ref="J5:J8"/>
    <mergeCell ref="E11:E12"/>
    <mergeCell ref="H13:H14"/>
    <mergeCell ref="I13:I14"/>
    <mergeCell ref="J13:J14"/>
    <mergeCell ref="A11:A12"/>
  </mergeCells>
  <pageMargins left="0.70866141732283472" right="0.70866141732283472" top="0.74803149606299213" bottom="0.74803149606299213" header="0.31496062992125984" footer="0.31496062992125984"/>
  <pageSetup paperSize="9" scale="7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31" zoomScaleNormal="100" workbookViewId="0">
      <selection activeCell="J1" sqref="J1"/>
    </sheetView>
  </sheetViews>
  <sheetFormatPr defaultRowHeight="12.75" x14ac:dyDescent="0.2"/>
  <cols>
    <col min="1" max="1" width="5.42578125" customWidth="1"/>
    <col min="2" max="2" width="13.5703125" customWidth="1"/>
    <col min="3" max="3" width="28" customWidth="1"/>
    <col min="4" max="4" width="12.28515625" customWidth="1"/>
    <col min="5" max="5" width="9" customWidth="1"/>
    <col min="8" max="8" width="12" customWidth="1"/>
    <col min="9" max="9" width="13" customWidth="1"/>
    <col min="10" max="10" width="13.85546875" customWidth="1"/>
  </cols>
  <sheetData>
    <row r="1" spans="1:10" ht="17.25" thickBot="1" x14ac:dyDescent="0.35">
      <c r="A1" s="1"/>
      <c r="B1" s="1"/>
      <c r="C1" s="1"/>
      <c r="D1" s="1"/>
      <c r="E1" s="1"/>
      <c r="F1" s="1"/>
      <c r="G1" s="72"/>
      <c r="H1" s="72"/>
      <c r="I1" s="72"/>
      <c r="J1" s="64" t="s">
        <v>134</v>
      </c>
    </row>
    <row r="2" spans="1:10" ht="3.75" hidden="1" customHeight="1" x14ac:dyDescent="0.3">
      <c r="A2" s="1"/>
      <c r="B2" s="1"/>
      <c r="C2" s="1"/>
      <c r="D2" s="1"/>
      <c r="E2" s="1"/>
      <c r="F2" s="1"/>
      <c r="G2" s="33"/>
      <c r="H2" s="33"/>
      <c r="I2" s="33"/>
      <c r="J2" s="33"/>
    </row>
    <row r="3" spans="1:10" ht="12.75" customHeight="1" x14ac:dyDescent="0.2">
      <c r="A3" s="108" t="s">
        <v>119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25.5" customHeight="1" thickBot="1" x14ac:dyDescent="0.25">
      <c r="A4" s="111"/>
      <c r="B4" s="112"/>
      <c r="C4" s="112"/>
      <c r="D4" s="112"/>
      <c r="E4" s="112"/>
      <c r="F4" s="112"/>
      <c r="G4" s="112"/>
      <c r="H4" s="112"/>
      <c r="I4" s="112"/>
      <c r="J4" s="113"/>
    </row>
    <row r="5" spans="1:10" ht="15.75" x14ac:dyDescent="0.2">
      <c r="A5" s="114" t="s">
        <v>1</v>
      </c>
      <c r="B5" s="114" t="s">
        <v>2</v>
      </c>
      <c r="C5" s="114" t="s">
        <v>3</v>
      </c>
      <c r="D5" s="42"/>
      <c r="E5" s="42"/>
      <c r="F5" s="116" t="s">
        <v>4</v>
      </c>
      <c r="G5" s="116"/>
      <c r="H5" s="116"/>
      <c r="I5" s="116"/>
      <c r="J5" s="118" t="s">
        <v>0</v>
      </c>
    </row>
    <row r="6" spans="1:10" ht="173.25" x14ac:dyDescent="0.2">
      <c r="A6" s="115"/>
      <c r="B6" s="115"/>
      <c r="C6" s="115"/>
      <c r="D6" s="42" t="s">
        <v>104</v>
      </c>
      <c r="E6" s="42" t="s">
        <v>109</v>
      </c>
      <c r="F6" s="117"/>
      <c r="G6" s="117"/>
      <c r="H6" s="117"/>
      <c r="I6" s="117"/>
      <c r="J6" s="118"/>
    </row>
    <row r="7" spans="1:10" ht="63" x14ac:dyDescent="0.2">
      <c r="A7" s="115"/>
      <c r="B7" s="115"/>
      <c r="C7" s="115"/>
      <c r="D7" s="43"/>
      <c r="E7" s="43"/>
      <c r="F7" s="44" t="s">
        <v>5</v>
      </c>
      <c r="G7" s="44" t="s">
        <v>6</v>
      </c>
      <c r="H7" s="44" t="s">
        <v>105</v>
      </c>
      <c r="I7" s="44" t="s">
        <v>7</v>
      </c>
      <c r="J7" s="118"/>
    </row>
    <row r="8" spans="1:10" ht="15.75" x14ac:dyDescent="0.2">
      <c r="A8" s="115"/>
      <c r="B8" s="115"/>
      <c r="C8" s="115"/>
      <c r="D8" s="45"/>
      <c r="E8" s="45"/>
      <c r="F8" s="46" t="s">
        <v>8</v>
      </c>
      <c r="G8" s="46" t="s">
        <v>8</v>
      </c>
      <c r="H8" s="46" t="s">
        <v>8</v>
      </c>
      <c r="I8" s="46" t="s">
        <v>8</v>
      </c>
      <c r="J8" s="116"/>
    </row>
    <row r="9" spans="1:10" ht="16.5" x14ac:dyDescent="0.2">
      <c r="A9" s="8" t="s">
        <v>9</v>
      </c>
      <c r="B9" s="28" t="s">
        <v>10</v>
      </c>
      <c r="C9" s="29" t="s">
        <v>11</v>
      </c>
      <c r="D9" s="26">
        <v>0.3</v>
      </c>
      <c r="E9" s="26" t="s">
        <v>110</v>
      </c>
      <c r="F9" s="63"/>
      <c r="G9" s="26">
        <f t="shared" ref="G9:G12" si="0">F9*1.08</f>
        <v>0</v>
      </c>
      <c r="H9" s="26">
        <f>(F9*D9)</f>
        <v>0</v>
      </c>
      <c r="I9" s="26">
        <f t="shared" ref="I9:I44" si="1">G9*D9</f>
        <v>0</v>
      </c>
      <c r="J9" s="26"/>
    </row>
    <row r="10" spans="1:10" ht="30" customHeight="1" x14ac:dyDescent="0.2">
      <c r="A10" s="8" t="s">
        <v>12</v>
      </c>
      <c r="B10" s="28" t="s">
        <v>13</v>
      </c>
      <c r="C10" s="29" t="s">
        <v>14</v>
      </c>
      <c r="D10" s="26">
        <v>5.0000000000000001E-3</v>
      </c>
      <c r="E10" s="26" t="s">
        <v>110</v>
      </c>
      <c r="F10" s="63"/>
      <c r="G10" s="26">
        <f t="shared" si="0"/>
        <v>0</v>
      </c>
      <c r="H10" s="26">
        <f t="shared" ref="H10:H25" si="2">(F10*D10)</f>
        <v>0</v>
      </c>
      <c r="I10" s="26">
        <f t="shared" si="1"/>
        <v>0</v>
      </c>
      <c r="J10" s="26"/>
    </row>
    <row r="11" spans="1:10" ht="30" customHeight="1" x14ac:dyDescent="0.2">
      <c r="A11" s="90" t="s">
        <v>15</v>
      </c>
      <c r="B11" s="91" t="s">
        <v>16</v>
      </c>
      <c r="C11" s="92" t="s">
        <v>17</v>
      </c>
      <c r="D11" s="87">
        <v>0.1</v>
      </c>
      <c r="E11" s="84" t="s">
        <v>110</v>
      </c>
      <c r="F11" s="97"/>
      <c r="G11" s="98">
        <f t="shared" si="0"/>
        <v>0</v>
      </c>
      <c r="H11" s="70">
        <f t="shared" si="2"/>
        <v>0</v>
      </c>
      <c r="I11" s="87">
        <f t="shared" si="1"/>
        <v>0</v>
      </c>
      <c r="J11" s="70"/>
    </row>
    <row r="12" spans="1:10" ht="66.75" customHeight="1" x14ac:dyDescent="0.2">
      <c r="A12" s="90"/>
      <c r="B12" s="91"/>
      <c r="C12" s="92"/>
      <c r="D12" s="87"/>
      <c r="E12" s="85"/>
      <c r="F12" s="97"/>
      <c r="G12" s="98">
        <f t="shared" si="0"/>
        <v>0</v>
      </c>
      <c r="H12" s="86">
        <f t="shared" si="2"/>
        <v>0</v>
      </c>
      <c r="I12" s="87">
        <f t="shared" si="1"/>
        <v>0</v>
      </c>
      <c r="J12" s="71"/>
    </row>
    <row r="13" spans="1:10" ht="30" customHeight="1" x14ac:dyDescent="0.2">
      <c r="A13" s="93" t="s">
        <v>18</v>
      </c>
      <c r="B13" s="95" t="s">
        <v>16</v>
      </c>
      <c r="C13" s="105" t="s">
        <v>111</v>
      </c>
      <c r="D13" s="87">
        <v>5</v>
      </c>
      <c r="E13" s="84" t="s">
        <v>110</v>
      </c>
      <c r="F13" s="97"/>
      <c r="G13" s="98">
        <f>F13*1.08</f>
        <v>0</v>
      </c>
      <c r="H13" s="70">
        <f t="shared" si="2"/>
        <v>0</v>
      </c>
      <c r="I13" s="87">
        <f t="shared" si="1"/>
        <v>0</v>
      </c>
      <c r="J13" s="88" t="s">
        <v>19</v>
      </c>
    </row>
    <row r="14" spans="1:10" x14ac:dyDescent="0.2">
      <c r="A14" s="94"/>
      <c r="B14" s="96"/>
      <c r="C14" s="106"/>
      <c r="D14" s="87"/>
      <c r="E14" s="85"/>
      <c r="F14" s="97"/>
      <c r="G14" s="98">
        <f t="shared" ref="G14:G45" si="3">F14*1.08</f>
        <v>0</v>
      </c>
      <c r="H14" s="86">
        <f t="shared" si="2"/>
        <v>0</v>
      </c>
      <c r="I14" s="87">
        <f t="shared" si="1"/>
        <v>0</v>
      </c>
      <c r="J14" s="89"/>
    </row>
    <row r="15" spans="1:10" ht="33" x14ac:dyDescent="0.2">
      <c r="A15" s="8" t="s">
        <v>20</v>
      </c>
      <c r="B15" s="28" t="s">
        <v>21</v>
      </c>
      <c r="C15" s="30" t="s">
        <v>22</v>
      </c>
      <c r="D15" s="27">
        <v>0.05</v>
      </c>
      <c r="E15" s="27" t="s">
        <v>110</v>
      </c>
      <c r="F15" s="62"/>
      <c r="G15" s="26">
        <f t="shared" si="3"/>
        <v>0</v>
      </c>
      <c r="H15" s="26">
        <f t="shared" si="2"/>
        <v>0</v>
      </c>
      <c r="I15" s="27">
        <f t="shared" si="1"/>
        <v>0</v>
      </c>
      <c r="J15" s="27"/>
    </row>
    <row r="16" spans="1:10" ht="29.25" customHeight="1" x14ac:dyDescent="0.2">
      <c r="A16" s="8" t="s">
        <v>23</v>
      </c>
      <c r="B16" s="28" t="s">
        <v>24</v>
      </c>
      <c r="C16" s="30" t="s">
        <v>25</v>
      </c>
      <c r="D16" s="27">
        <v>0.05</v>
      </c>
      <c r="E16" s="27" t="s">
        <v>110</v>
      </c>
      <c r="F16" s="62"/>
      <c r="G16" s="26">
        <f t="shared" si="3"/>
        <v>0</v>
      </c>
      <c r="H16" s="26">
        <f t="shared" si="2"/>
        <v>0</v>
      </c>
      <c r="I16" s="27">
        <f t="shared" si="1"/>
        <v>0</v>
      </c>
      <c r="J16" s="27"/>
    </row>
    <row r="17" spans="1:10" ht="66" x14ac:dyDescent="0.2">
      <c r="A17" s="8" t="s">
        <v>26</v>
      </c>
      <c r="B17" s="28" t="s">
        <v>27</v>
      </c>
      <c r="C17" s="30" t="s">
        <v>28</v>
      </c>
      <c r="D17" s="27">
        <v>0.05</v>
      </c>
      <c r="E17" s="27" t="s">
        <v>110</v>
      </c>
      <c r="F17" s="62"/>
      <c r="G17" s="26">
        <f t="shared" si="3"/>
        <v>0</v>
      </c>
      <c r="H17" s="26">
        <f t="shared" si="2"/>
        <v>0</v>
      </c>
      <c r="I17" s="27">
        <f t="shared" si="1"/>
        <v>0</v>
      </c>
      <c r="J17" s="27"/>
    </row>
    <row r="18" spans="1:10" ht="49.5" x14ac:dyDescent="0.2">
      <c r="A18" s="8" t="s">
        <v>29</v>
      </c>
      <c r="B18" s="28" t="s">
        <v>30</v>
      </c>
      <c r="C18" s="30" t="s">
        <v>31</v>
      </c>
      <c r="D18" s="27">
        <v>0.2</v>
      </c>
      <c r="E18" s="27" t="s">
        <v>110</v>
      </c>
      <c r="F18" s="62"/>
      <c r="G18" s="26">
        <f t="shared" si="3"/>
        <v>0</v>
      </c>
      <c r="H18" s="26">
        <f t="shared" si="2"/>
        <v>0</v>
      </c>
      <c r="I18" s="27">
        <f t="shared" si="1"/>
        <v>0</v>
      </c>
      <c r="J18" s="27"/>
    </row>
    <row r="19" spans="1:10" ht="66" x14ac:dyDescent="0.2">
      <c r="A19" s="8" t="s">
        <v>32</v>
      </c>
      <c r="B19" s="28" t="s">
        <v>33</v>
      </c>
      <c r="C19" s="30" t="s">
        <v>34</v>
      </c>
      <c r="D19" s="27">
        <v>0.05</v>
      </c>
      <c r="E19" s="27" t="s">
        <v>110</v>
      </c>
      <c r="F19" s="62"/>
      <c r="G19" s="26">
        <f t="shared" si="3"/>
        <v>0</v>
      </c>
      <c r="H19" s="26">
        <f t="shared" si="2"/>
        <v>0</v>
      </c>
      <c r="I19" s="27">
        <f t="shared" si="1"/>
        <v>0</v>
      </c>
      <c r="J19" s="27"/>
    </row>
    <row r="20" spans="1:10" ht="16.5" x14ac:dyDescent="0.2">
      <c r="A20" s="8" t="s">
        <v>35</v>
      </c>
      <c r="B20" s="28" t="s">
        <v>36</v>
      </c>
      <c r="C20" s="30" t="s">
        <v>37</v>
      </c>
      <c r="D20" s="27">
        <v>0.1</v>
      </c>
      <c r="E20" s="27" t="s">
        <v>110</v>
      </c>
      <c r="F20" s="62"/>
      <c r="G20" s="26">
        <f t="shared" si="3"/>
        <v>0</v>
      </c>
      <c r="H20" s="26">
        <f t="shared" si="2"/>
        <v>0</v>
      </c>
      <c r="I20" s="27">
        <f t="shared" si="1"/>
        <v>0</v>
      </c>
      <c r="J20" s="27"/>
    </row>
    <row r="21" spans="1:10" ht="16.5" x14ac:dyDescent="0.2">
      <c r="A21" s="8" t="s">
        <v>38</v>
      </c>
      <c r="B21" s="28" t="s">
        <v>40</v>
      </c>
      <c r="C21" s="30" t="s">
        <v>25</v>
      </c>
      <c r="D21" s="27">
        <v>1.3</v>
      </c>
      <c r="E21" s="27" t="s">
        <v>110</v>
      </c>
      <c r="F21" s="62"/>
      <c r="G21" s="26">
        <f t="shared" si="3"/>
        <v>0</v>
      </c>
      <c r="H21" s="26">
        <f t="shared" si="2"/>
        <v>0</v>
      </c>
      <c r="I21" s="27">
        <f t="shared" si="1"/>
        <v>0</v>
      </c>
      <c r="J21" s="27"/>
    </row>
    <row r="22" spans="1:10" ht="49.5" x14ac:dyDescent="0.2">
      <c r="A22" s="8" t="s">
        <v>39</v>
      </c>
      <c r="B22" s="28" t="s">
        <v>42</v>
      </c>
      <c r="C22" s="30" t="s">
        <v>43</v>
      </c>
      <c r="D22" s="27">
        <v>0.6</v>
      </c>
      <c r="E22" s="27" t="s">
        <v>110</v>
      </c>
      <c r="F22" s="62"/>
      <c r="G22" s="26">
        <f t="shared" si="3"/>
        <v>0</v>
      </c>
      <c r="H22" s="26">
        <f t="shared" si="2"/>
        <v>0</v>
      </c>
      <c r="I22" s="27">
        <f t="shared" si="1"/>
        <v>0</v>
      </c>
      <c r="J22" s="27"/>
    </row>
    <row r="23" spans="1:10" ht="16.5" x14ac:dyDescent="0.2">
      <c r="A23" s="8" t="s">
        <v>41</v>
      </c>
      <c r="B23" s="28" t="s">
        <v>45</v>
      </c>
      <c r="C23" s="30" t="s">
        <v>46</v>
      </c>
      <c r="D23" s="27">
        <v>0.6</v>
      </c>
      <c r="E23" s="27" t="s">
        <v>110</v>
      </c>
      <c r="F23" s="62"/>
      <c r="G23" s="26">
        <f t="shared" si="3"/>
        <v>0</v>
      </c>
      <c r="H23" s="26">
        <f t="shared" si="2"/>
        <v>0</v>
      </c>
      <c r="I23" s="27">
        <f t="shared" si="1"/>
        <v>0</v>
      </c>
      <c r="J23" s="27"/>
    </row>
    <row r="24" spans="1:10" ht="115.5" x14ac:dyDescent="0.2">
      <c r="A24" s="8" t="s">
        <v>44</v>
      </c>
      <c r="B24" s="22" t="s">
        <v>48</v>
      </c>
      <c r="C24" s="23" t="s">
        <v>49</v>
      </c>
      <c r="D24" s="24">
        <v>2.5</v>
      </c>
      <c r="E24" s="24" t="s">
        <v>110</v>
      </c>
      <c r="F24" s="62"/>
      <c r="G24" s="25">
        <f t="shared" si="3"/>
        <v>0</v>
      </c>
      <c r="H24" s="25">
        <f t="shared" si="2"/>
        <v>0</v>
      </c>
      <c r="I24" s="24">
        <f t="shared" si="1"/>
        <v>0</v>
      </c>
      <c r="J24" s="24"/>
    </row>
    <row r="25" spans="1:10" x14ac:dyDescent="0.2">
      <c r="A25" s="93" t="s">
        <v>47</v>
      </c>
      <c r="B25" s="91" t="s">
        <v>50</v>
      </c>
      <c r="C25" s="100" t="s">
        <v>52</v>
      </c>
      <c r="D25" s="87">
        <v>0.3</v>
      </c>
      <c r="E25" s="84" t="s">
        <v>110</v>
      </c>
      <c r="F25" s="97"/>
      <c r="G25" s="98">
        <f t="shared" si="3"/>
        <v>0</v>
      </c>
      <c r="H25" s="70">
        <f t="shared" si="2"/>
        <v>0</v>
      </c>
      <c r="I25" s="87">
        <f t="shared" si="1"/>
        <v>0</v>
      </c>
      <c r="J25" s="84"/>
    </row>
    <row r="26" spans="1:10" x14ac:dyDescent="0.2">
      <c r="A26" s="107"/>
      <c r="B26" s="91"/>
      <c r="C26" s="101"/>
      <c r="D26" s="87"/>
      <c r="E26" s="85"/>
      <c r="F26" s="97"/>
      <c r="G26" s="98">
        <f t="shared" si="3"/>
        <v>0</v>
      </c>
      <c r="H26" s="86"/>
      <c r="I26" s="87">
        <f t="shared" si="1"/>
        <v>0</v>
      </c>
      <c r="J26" s="99"/>
    </row>
    <row r="27" spans="1:10" ht="66" x14ac:dyDescent="0.2">
      <c r="A27" s="34" t="s">
        <v>51</v>
      </c>
      <c r="B27" s="28" t="s">
        <v>50</v>
      </c>
      <c r="C27" s="30" t="s">
        <v>52</v>
      </c>
      <c r="D27" s="27">
        <v>0.3</v>
      </c>
      <c r="E27" s="27" t="s">
        <v>110</v>
      </c>
      <c r="F27" s="62"/>
      <c r="G27" s="26">
        <f t="shared" si="3"/>
        <v>0</v>
      </c>
      <c r="H27" s="26">
        <f t="shared" ref="H27:H45" si="4">(F27*D27)</f>
        <v>0</v>
      </c>
      <c r="I27" s="27">
        <f t="shared" si="1"/>
        <v>0</v>
      </c>
      <c r="J27" s="27"/>
    </row>
    <row r="28" spans="1:10" ht="16.5" x14ac:dyDescent="0.2">
      <c r="A28" s="8" t="s">
        <v>53</v>
      </c>
      <c r="B28" s="28" t="s">
        <v>54</v>
      </c>
      <c r="C28" s="30" t="s">
        <v>55</v>
      </c>
      <c r="D28" s="27">
        <v>1</v>
      </c>
      <c r="E28" s="27" t="s">
        <v>110</v>
      </c>
      <c r="F28" s="62"/>
      <c r="G28" s="26">
        <f t="shared" si="3"/>
        <v>0</v>
      </c>
      <c r="H28" s="26">
        <f t="shared" si="4"/>
        <v>0</v>
      </c>
      <c r="I28" s="27">
        <f t="shared" si="1"/>
        <v>0</v>
      </c>
      <c r="J28" s="27"/>
    </row>
    <row r="29" spans="1:10" ht="66" x14ac:dyDescent="0.2">
      <c r="A29" s="8" t="s">
        <v>56</v>
      </c>
      <c r="B29" s="28" t="s">
        <v>57</v>
      </c>
      <c r="C29" s="30" t="s">
        <v>58</v>
      </c>
      <c r="D29" s="27">
        <v>0.4</v>
      </c>
      <c r="E29" s="27" t="s">
        <v>110</v>
      </c>
      <c r="F29" s="62"/>
      <c r="G29" s="26">
        <f t="shared" si="3"/>
        <v>0</v>
      </c>
      <c r="H29" s="26">
        <f t="shared" si="4"/>
        <v>0</v>
      </c>
      <c r="I29" s="27">
        <f t="shared" si="1"/>
        <v>0</v>
      </c>
      <c r="J29" s="27"/>
    </row>
    <row r="30" spans="1:10" ht="16.5" x14ac:dyDescent="0.2">
      <c r="A30" s="8" t="s">
        <v>59</v>
      </c>
      <c r="B30" s="28" t="s">
        <v>60</v>
      </c>
      <c r="C30" s="30" t="s">
        <v>25</v>
      </c>
      <c r="D30" s="27">
        <v>0.2</v>
      </c>
      <c r="E30" s="27" t="s">
        <v>110</v>
      </c>
      <c r="F30" s="62"/>
      <c r="G30" s="26">
        <f t="shared" si="3"/>
        <v>0</v>
      </c>
      <c r="H30" s="26">
        <f t="shared" si="4"/>
        <v>0</v>
      </c>
      <c r="I30" s="27">
        <f t="shared" si="1"/>
        <v>0</v>
      </c>
      <c r="J30" s="27"/>
    </row>
    <row r="31" spans="1:10" ht="49.5" x14ac:dyDescent="0.2">
      <c r="A31" s="8" t="s">
        <v>61</v>
      </c>
      <c r="B31" s="28" t="s">
        <v>62</v>
      </c>
      <c r="C31" s="30" t="s">
        <v>63</v>
      </c>
      <c r="D31" s="27">
        <v>0.7</v>
      </c>
      <c r="E31" s="27" t="s">
        <v>110</v>
      </c>
      <c r="F31" s="62"/>
      <c r="G31" s="26">
        <f t="shared" si="3"/>
        <v>0</v>
      </c>
      <c r="H31" s="26">
        <f t="shared" si="4"/>
        <v>0</v>
      </c>
      <c r="I31" s="27">
        <f t="shared" si="1"/>
        <v>0</v>
      </c>
      <c r="J31" s="27"/>
    </row>
    <row r="32" spans="1:10" ht="16.5" x14ac:dyDescent="0.2">
      <c r="A32" s="8" t="s">
        <v>64</v>
      </c>
      <c r="B32" s="28" t="s">
        <v>65</v>
      </c>
      <c r="C32" s="30" t="s">
        <v>66</v>
      </c>
      <c r="D32" s="27">
        <v>1.4999999999999999E-2</v>
      </c>
      <c r="E32" s="27" t="s">
        <v>110</v>
      </c>
      <c r="F32" s="62"/>
      <c r="G32" s="26">
        <f t="shared" si="3"/>
        <v>0</v>
      </c>
      <c r="H32" s="26">
        <f t="shared" si="4"/>
        <v>0</v>
      </c>
      <c r="I32" s="27">
        <f t="shared" si="1"/>
        <v>0</v>
      </c>
      <c r="J32" s="27"/>
    </row>
    <row r="33" spans="1:10" ht="33" x14ac:dyDescent="0.2">
      <c r="A33" s="8" t="s">
        <v>67</v>
      </c>
      <c r="B33" s="28" t="s">
        <v>68</v>
      </c>
      <c r="C33" s="30" t="s">
        <v>69</v>
      </c>
      <c r="D33" s="27">
        <v>8.9999999999999993E-3</v>
      </c>
      <c r="E33" s="27" t="s">
        <v>110</v>
      </c>
      <c r="F33" s="62"/>
      <c r="G33" s="26">
        <f t="shared" si="3"/>
        <v>0</v>
      </c>
      <c r="H33" s="26">
        <f t="shared" si="4"/>
        <v>0</v>
      </c>
      <c r="I33" s="27">
        <f t="shared" si="1"/>
        <v>0</v>
      </c>
      <c r="J33" s="27"/>
    </row>
    <row r="34" spans="1:10" ht="16.5" x14ac:dyDescent="0.2">
      <c r="A34" s="8" t="s">
        <v>70</v>
      </c>
      <c r="B34" s="28" t="s">
        <v>71</v>
      </c>
      <c r="C34" s="30" t="s">
        <v>72</v>
      </c>
      <c r="D34" s="27">
        <v>3.2000000000000001E-2</v>
      </c>
      <c r="E34" s="27" t="s">
        <v>110</v>
      </c>
      <c r="F34" s="62"/>
      <c r="G34" s="26">
        <f t="shared" si="3"/>
        <v>0</v>
      </c>
      <c r="H34" s="26">
        <f t="shared" si="4"/>
        <v>0</v>
      </c>
      <c r="I34" s="27">
        <f t="shared" si="1"/>
        <v>0</v>
      </c>
      <c r="J34" s="27"/>
    </row>
    <row r="35" spans="1:10" ht="16.5" x14ac:dyDescent="0.2">
      <c r="A35" s="8" t="s">
        <v>73</v>
      </c>
      <c r="B35" s="28" t="s">
        <v>74</v>
      </c>
      <c r="C35" s="30" t="s">
        <v>75</v>
      </c>
      <c r="D35" s="27">
        <v>0.06</v>
      </c>
      <c r="E35" s="27" t="s">
        <v>110</v>
      </c>
      <c r="F35" s="62"/>
      <c r="G35" s="26">
        <f t="shared" si="3"/>
        <v>0</v>
      </c>
      <c r="H35" s="26">
        <f t="shared" si="4"/>
        <v>0</v>
      </c>
      <c r="I35" s="27">
        <f t="shared" si="1"/>
        <v>0</v>
      </c>
      <c r="J35" s="27"/>
    </row>
    <row r="36" spans="1:10" ht="33" x14ac:dyDescent="0.2">
      <c r="A36" s="8" t="s">
        <v>76</v>
      </c>
      <c r="B36" s="28" t="s">
        <v>77</v>
      </c>
      <c r="C36" s="30" t="s">
        <v>78</v>
      </c>
      <c r="D36" s="27">
        <v>0.05</v>
      </c>
      <c r="E36" s="27" t="s">
        <v>110</v>
      </c>
      <c r="F36" s="62"/>
      <c r="G36" s="26">
        <f t="shared" si="3"/>
        <v>0</v>
      </c>
      <c r="H36" s="26">
        <f t="shared" si="4"/>
        <v>0</v>
      </c>
      <c r="I36" s="27">
        <f t="shared" si="1"/>
        <v>0</v>
      </c>
      <c r="J36" s="27"/>
    </row>
    <row r="37" spans="1:10" ht="16.5" x14ac:dyDescent="0.2">
      <c r="A37" s="8" t="s">
        <v>79</v>
      </c>
      <c r="B37" s="28" t="s">
        <v>80</v>
      </c>
      <c r="C37" s="30" t="s">
        <v>81</v>
      </c>
      <c r="D37" s="27">
        <v>0.6</v>
      </c>
      <c r="E37" s="27" t="s">
        <v>110</v>
      </c>
      <c r="F37" s="62"/>
      <c r="G37" s="26">
        <f t="shared" si="3"/>
        <v>0</v>
      </c>
      <c r="H37" s="26">
        <f t="shared" si="4"/>
        <v>0</v>
      </c>
      <c r="I37" s="27">
        <f t="shared" si="1"/>
        <v>0</v>
      </c>
      <c r="J37" s="27"/>
    </row>
    <row r="38" spans="1:10" ht="66" x14ac:dyDescent="0.2">
      <c r="A38" s="8" t="s">
        <v>82</v>
      </c>
      <c r="B38" s="28" t="s">
        <v>83</v>
      </c>
      <c r="C38" s="30" t="s">
        <v>84</v>
      </c>
      <c r="D38" s="27">
        <v>0.01</v>
      </c>
      <c r="E38" s="27" t="s">
        <v>110</v>
      </c>
      <c r="F38" s="62"/>
      <c r="G38" s="26">
        <f t="shared" si="3"/>
        <v>0</v>
      </c>
      <c r="H38" s="26">
        <f t="shared" si="4"/>
        <v>0</v>
      </c>
      <c r="I38" s="27">
        <f t="shared" si="1"/>
        <v>0</v>
      </c>
      <c r="J38" s="27"/>
    </row>
    <row r="39" spans="1:10" ht="33" x14ac:dyDescent="0.2">
      <c r="A39" s="8" t="s">
        <v>85</v>
      </c>
      <c r="B39" s="28" t="s">
        <v>86</v>
      </c>
      <c r="C39" s="30" t="s">
        <v>87</v>
      </c>
      <c r="D39" s="27">
        <v>50</v>
      </c>
      <c r="E39" s="27" t="s">
        <v>110</v>
      </c>
      <c r="F39" s="62"/>
      <c r="G39" s="26">
        <f t="shared" si="3"/>
        <v>0</v>
      </c>
      <c r="H39" s="26">
        <f t="shared" si="4"/>
        <v>0</v>
      </c>
      <c r="I39" s="27">
        <f t="shared" si="1"/>
        <v>0</v>
      </c>
      <c r="J39" s="27"/>
    </row>
    <row r="40" spans="1:10" ht="16.5" x14ac:dyDescent="0.2">
      <c r="A40" s="8" t="s">
        <v>112</v>
      </c>
      <c r="B40" s="28" t="s">
        <v>88</v>
      </c>
      <c r="C40" s="30" t="s">
        <v>89</v>
      </c>
      <c r="D40" s="27">
        <v>0.52500000000000002</v>
      </c>
      <c r="E40" s="27" t="s">
        <v>110</v>
      </c>
      <c r="F40" s="62"/>
      <c r="G40" s="26">
        <f t="shared" si="3"/>
        <v>0</v>
      </c>
      <c r="H40" s="26">
        <f t="shared" si="4"/>
        <v>0</v>
      </c>
      <c r="I40" s="27">
        <f t="shared" si="1"/>
        <v>0</v>
      </c>
      <c r="J40" s="27"/>
    </row>
    <row r="41" spans="1:10" ht="49.5" x14ac:dyDescent="0.2">
      <c r="A41" s="8" t="s">
        <v>90</v>
      </c>
      <c r="B41" s="28" t="s">
        <v>107</v>
      </c>
      <c r="C41" s="30" t="s">
        <v>108</v>
      </c>
      <c r="D41" s="27">
        <v>1</v>
      </c>
      <c r="E41" s="27" t="s">
        <v>110</v>
      </c>
      <c r="F41" s="62"/>
      <c r="G41" s="26">
        <f t="shared" si="3"/>
        <v>0</v>
      </c>
      <c r="H41" s="26">
        <f t="shared" si="4"/>
        <v>0</v>
      </c>
      <c r="I41" s="27">
        <f t="shared" si="1"/>
        <v>0</v>
      </c>
      <c r="J41" s="27"/>
    </row>
    <row r="42" spans="1:10" ht="33" x14ac:dyDescent="0.2">
      <c r="A42" s="8" t="s">
        <v>93</v>
      </c>
      <c r="B42" s="28" t="s">
        <v>91</v>
      </c>
      <c r="C42" s="30" t="s">
        <v>92</v>
      </c>
      <c r="D42" s="27">
        <v>0.05</v>
      </c>
      <c r="E42" s="27" t="s">
        <v>110</v>
      </c>
      <c r="F42" s="62"/>
      <c r="G42" s="26">
        <f t="shared" si="3"/>
        <v>0</v>
      </c>
      <c r="H42" s="26">
        <f t="shared" si="4"/>
        <v>0</v>
      </c>
      <c r="I42" s="27">
        <f t="shared" si="1"/>
        <v>0</v>
      </c>
      <c r="J42" s="27"/>
    </row>
    <row r="43" spans="1:10" ht="44.25" customHeight="1" x14ac:dyDescent="0.2">
      <c r="A43" s="8" t="s">
        <v>94</v>
      </c>
      <c r="B43" s="28" t="s">
        <v>96</v>
      </c>
      <c r="C43" s="30" t="s">
        <v>97</v>
      </c>
      <c r="D43" s="27">
        <v>60</v>
      </c>
      <c r="E43" s="27" t="s">
        <v>110</v>
      </c>
      <c r="F43" s="62"/>
      <c r="G43" s="26">
        <f t="shared" si="3"/>
        <v>0</v>
      </c>
      <c r="H43" s="26">
        <f t="shared" si="4"/>
        <v>0</v>
      </c>
      <c r="I43" s="27">
        <f t="shared" si="1"/>
        <v>0</v>
      </c>
      <c r="J43" s="27"/>
    </row>
    <row r="44" spans="1:10" ht="26.25" customHeight="1" x14ac:dyDescent="0.2">
      <c r="A44" s="8" t="s">
        <v>95</v>
      </c>
      <c r="B44" s="28" t="s">
        <v>99</v>
      </c>
      <c r="C44" s="30" t="s">
        <v>100</v>
      </c>
      <c r="D44" s="27">
        <v>0.3</v>
      </c>
      <c r="E44" s="27" t="s">
        <v>110</v>
      </c>
      <c r="F44" s="62"/>
      <c r="G44" s="26">
        <f t="shared" si="3"/>
        <v>0</v>
      </c>
      <c r="H44" s="26">
        <f t="shared" si="4"/>
        <v>0</v>
      </c>
      <c r="I44" s="27">
        <f t="shared" si="1"/>
        <v>0</v>
      </c>
      <c r="J44" s="27"/>
    </row>
    <row r="45" spans="1:10" ht="26.25" customHeight="1" x14ac:dyDescent="0.2">
      <c r="A45" s="8" t="s">
        <v>98</v>
      </c>
      <c r="B45" s="28" t="s">
        <v>101</v>
      </c>
      <c r="C45" s="30" t="s">
        <v>102</v>
      </c>
      <c r="D45" s="27">
        <v>0.6</v>
      </c>
      <c r="E45" s="27" t="s">
        <v>110</v>
      </c>
      <c r="F45" s="62"/>
      <c r="G45" s="26">
        <f t="shared" si="3"/>
        <v>0</v>
      </c>
      <c r="H45" s="26">
        <f t="shared" si="4"/>
        <v>0</v>
      </c>
      <c r="I45" s="27">
        <f>G45*D45</f>
        <v>0</v>
      </c>
      <c r="J45" s="27"/>
    </row>
    <row r="46" spans="1:10" ht="25.5" customHeight="1" x14ac:dyDescent="0.2">
      <c r="A46" s="102" t="s">
        <v>103</v>
      </c>
      <c r="B46" s="103"/>
      <c r="C46" s="104"/>
      <c r="D46" s="48">
        <f>SUM(D9:D45)</f>
        <v>127.056</v>
      </c>
      <c r="E46" s="48"/>
      <c r="F46" s="48"/>
      <c r="G46" s="48"/>
      <c r="H46" s="48">
        <f>SUM(H9:H45)</f>
        <v>0</v>
      </c>
      <c r="I46" s="48">
        <f>SUM(I9:I45)</f>
        <v>0</v>
      </c>
      <c r="J46" s="48"/>
    </row>
    <row r="49" spans="2:3" x14ac:dyDescent="0.2">
      <c r="B49" s="67"/>
      <c r="C49" s="67"/>
    </row>
    <row r="50" spans="2:3" x14ac:dyDescent="0.2">
      <c r="B50" s="68" t="s">
        <v>132</v>
      </c>
      <c r="C50" s="68"/>
    </row>
    <row r="51" spans="2:3" x14ac:dyDescent="0.2">
      <c r="B51" s="69" t="s">
        <v>133</v>
      </c>
      <c r="C51" s="69"/>
    </row>
  </sheetData>
  <mergeCells count="41">
    <mergeCell ref="J25:J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13:A14"/>
    <mergeCell ref="B13:B14"/>
    <mergeCell ref="C13:C14"/>
    <mergeCell ref="D13:D14"/>
    <mergeCell ref="J13:J14"/>
    <mergeCell ref="E13:E14"/>
    <mergeCell ref="F13:F14"/>
    <mergeCell ref="G13:G14"/>
    <mergeCell ref="H13:H14"/>
    <mergeCell ref="I13:I14"/>
    <mergeCell ref="F11:F12"/>
    <mergeCell ref="G1:I1"/>
    <mergeCell ref="A3:J4"/>
    <mergeCell ref="A5:A8"/>
    <mergeCell ref="B5:B8"/>
    <mergeCell ref="C5:C8"/>
    <mergeCell ref="F5:I6"/>
    <mergeCell ref="J5:J8"/>
    <mergeCell ref="G11:G12"/>
    <mergeCell ref="H11:H12"/>
    <mergeCell ref="I11:I12"/>
    <mergeCell ref="J11:J12"/>
    <mergeCell ref="A11:A12"/>
    <mergeCell ref="B11:B12"/>
    <mergeCell ref="B49:C49"/>
    <mergeCell ref="B50:C50"/>
    <mergeCell ref="B51:C51"/>
    <mergeCell ref="E11:E12"/>
    <mergeCell ref="C11:C12"/>
    <mergeCell ref="D11:D12"/>
    <mergeCell ref="A46:C46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9"/>
  <sheetViews>
    <sheetView topLeftCell="A10" zoomScaleNormal="100" workbookViewId="0">
      <selection activeCell="G1" sqref="G1:J1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10" max="10" width="11.85546875" customWidth="1"/>
  </cols>
  <sheetData>
    <row r="1" spans="1:10" ht="16.5" x14ac:dyDescent="0.3">
      <c r="A1" s="1"/>
      <c r="B1" s="1"/>
      <c r="C1" s="1"/>
      <c r="D1" s="1"/>
      <c r="E1" s="1"/>
      <c r="F1" s="1"/>
      <c r="G1" s="122" t="s">
        <v>116</v>
      </c>
      <c r="H1" s="122"/>
      <c r="I1" s="122"/>
      <c r="J1" s="122"/>
    </row>
    <row r="2" spans="1:10" ht="9.75" customHeight="1" thickBot="1" x14ac:dyDescent="0.35">
      <c r="A2" s="1"/>
      <c r="B2" s="1"/>
      <c r="C2" s="1"/>
      <c r="D2" s="1"/>
      <c r="E2" s="1"/>
      <c r="F2" s="1"/>
      <c r="G2" s="16"/>
      <c r="H2" s="16"/>
      <c r="I2" s="16"/>
      <c r="J2" s="16"/>
    </row>
    <row r="3" spans="1:10" ht="12.75" customHeight="1" x14ac:dyDescent="0.2">
      <c r="A3" s="108" t="s">
        <v>120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24.75" customHeight="1" thickBot="1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0" ht="12.75" customHeight="1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83" t="s">
        <v>109</v>
      </c>
      <c r="F5" s="131" t="s">
        <v>4</v>
      </c>
      <c r="G5" s="132"/>
      <c r="H5" s="132"/>
      <c r="I5" s="133"/>
      <c r="J5" s="83" t="s">
        <v>0</v>
      </c>
    </row>
    <row r="6" spans="1:10" ht="35.25" customHeight="1" x14ac:dyDescent="0.2">
      <c r="A6" s="128"/>
      <c r="B6" s="128"/>
      <c r="C6" s="128"/>
      <c r="D6" s="129"/>
      <c r="E6" s="83"/>
      <c r="F6" s="134"/>
      <c r="G6" s="135"/>
      <c r="H6" s="135"/>
      <c r="I6" s="136"/>
      <c r="J6" s="83"/>
    </row>
    <row r="7" spans="1:10" ht="38.25" x14ac:dyDescent="0.2">
      <c r="A7" s="128"/>
      <c r="B7" s="128"/>
      <c r="C7" s="128"/>
      <c r="D7" s="129"/>
      <c r="E7" s="83"/>
      <c r="F7" s="13" t="s">
        <v>5</v>
      </c>
      <c r="G7" s="13" t="s">
        <v>6</v>
      </c>
      <c r="H7" s="13" t="s">
        <v>105</v>
      </c>
      <c r="I7" s="13" t="s">
        <v>7</v>
      </c>
      <c r="J7" s="83"/>
    </row>
    <row r="8" spans="1:10" ht="12.75" customHeight="1" x14ac:dyDescent="0.2">
      <c r="A8" s="79"/>
      <c r="B8" s="79"/>
      <c r="C8" s="79"/>
      <c r="D8" s="130"/>
      <c r="E8" s="81"/>
      <c r="F8" s="15" t="s">
        <v>8</v>
      </c>
      <c r="G8" s="15" t="s">
        <v>8</v>
      </c>
      <c r="H8" s="15" t="s">
        <v>8</v>
      </c>
      <c r="I8" s="15" t="s">
        <v>8</v>
      </c>
      <c r="J8" s="81"/>
    </row>
    <row r="9" spans="1:10" ht="69" customHeight="1" x14ac:dyDescent="0.2">
      <c r="A9" s="8">
        <v>1</v>
      </c>
      <c r="B9" s="18" t="s">
        <v>42</v>
      </c>
      <c r="C9" s="19" t="s">
        <v>43</v>
      </c>
      <c r="D9" s="20">
        <v>0.1</v>
      </c>
      <c r="E9" s="20" t="s">
        <v>110</v>
      </c>
      <c r="F9" s="62"/>
      <c r="G9" s="21">
        <f t="shared" ref="G9:G12" si="0">F9*1.08</f>
        <v>0</v>
      </c>
      <c r="H9" s="21">
        <f t="shared" ref="H9:H12" si="1">(F9*D9)</f>
        <v>0</v>
      </c>
      <c r="I9" s="20">
        <f t="shared" ref="I9:I12" si="2">G9*D9</f>
        <v>0</v>
      </c>
      <c r="J9" s="20"/>
    </row>
    <row r="10" spans="1:10" ht="151.5" customHeight="1" x14ac:dyDescent="0.2">
      <c r="A10" s="8">
        <v>2</v>
      </c>
      <c r="B10" s="18" t="s">
        <v>48</v>
      </c>
      <c r="C10" s="19" t="s">
        <v>49</v>
      </c>
      <c r="D10" s="20">
        <v>0.5</v>
      </c>
      <c r="E10" s="20" t="s">
        <v>110</v>
      </c>
      <c r="F10" s="62"/>
      <c r="G10" s="21">
        <f t="shared" si="0"/>
        <v>0</v>
      </c>
      <c r="H10" s="21">
        <f t="shared" si="1"/>
        <v>0</v>
      </c>
      <c r="I10" s="20">
        <f t="shared" si="2"/>
        <v>0</v>
      </c>
      <c r="J10" s="20"/>
    </row>
    <row r="11" spans="1:10" ht="36" customHeight="1" x14ac:dyDescent="0.2">
      <c r="A11" s="8">
        <v>3</v>
      </c>
      <c r="B11" s="18" t="s">
        <v>54</v>
      </c>
      <c r="C11" s="19" t="s">
        <v>55</v>
      </c>
      <c r="D11" s="20">
        <v>0.3</v>
      </c>
      <c r="E11" s="20" t="s">
        <v>110</v>
      </c>
      <c r="F11" s="62"/>
      <c r="G11" s="21">
        <f t="shared" si="0"/>
        <v>0</v>
      </c>
      <c r="H11" s="21">
        <f t="shared" si="1"/>
        <v>0</v>
      </c>
      <c r="I11" s="20">
        <f t="shared" si="2"/>
        <v>0</v>
      </c>
      <c r="J11" s="20"/>
    </row>
    <row r="12" spans="1:10" ht="78.75" customHeight="1" x14ac:dyDescent="0.2">
      <c r="A12" s="8">
        <v>4</v>
      </c>
      <c r="B12" s="18" t="s">
        <v>57</v>
      </c>
      <c r="C12" s="19" t="s">
        <v>58</v>
      </c>
      <c r="D12" s="20">
        <v>0.2</v>
      </c>
      <c r="E12" s="20" t="s">
        <v>110</v>
      </c>
      <c r="F12" s="62"/>
      <c r="G12" s="21">
        <f t="shared" si="0"/>
        <v>0</v>
      </c>
      <c r="H12" s="21">
        <f t="shared" si="1"/>
        <v>0</v>
      </c>
      <c r="I12" s="20">
        <f t="shared" si="2"/>
        <v>0</v>
      </c>
      <c r="J12" s="20"/>
    </row>
    <row r="13" spans="1:10" ht="26.25" customHeight="1" x14ac:dyDescent="0.2">
      <c r="A13" s="119" t="s">
        <v>103</v>
      </c>
      <c r="B13" s="120"/>
      <c r="C13" s="121"/>
      <c r="D13" s="49">
        <f>SUM(D9:D12)</f>
        <v>1.0999999999999999</v>
      </c>
      <c r="E13" s="49"/>
      <c r="F13" s="50"/>
      <c r="G13" s="50"/>
      <c r="H13" s="49">
        <f>SUM(H9:H12)</f>
        <v>0</v>
      </c>
      <c r="I13" s="49">
        <f>SUM(I9:I12)</f>
        <v>0</v>
      </c>
      <c r="J13" s="49"/>
    </row>
    <row r="17" spans="2:3" x14ac:dyDescent="0.2">
      <c r="B17" s="67"/>
      <c r="C17" s="67"/>
    </row>
    <row r="18" spans="2:3" x14ac:dyDescent="0.2">
      <c r="B18" s="68" t="s">
        <v>132</v>
      </c>
      <c r="C18" s="68"/>
    </row>
    <row r="19" spans="2:3" x14ac:dyDescent="0.2">
      <c r="B19" s="69" t="s">
        <v>133</v>
      </c>
      <c r="C19" s="69"/>
    </row>
  </sheetData>
  <mergeCells count="13">
    <mergeCell ref="B17:C17"/>
    <mergeCell ref="B18:C18"/>
    <mergeCell ref="B19:C19"/>
    <mergeCell ref="A13:C13"/>
    <mergeCell ref="G1:J1"/>
    <mergeCell ref="A3:J4"/>
    <mergeCell ref="A5:A8"/>
    <mergeCell ref="B5:B8"/>
    <mergeCell ref="C5:C8"/>
    <mergeCell ref="D5:D8"/>
    <mergeCell ref="E5:E8"/>
    <mergeCell ref="F5:I6"/>
    <mergeCell ref="J5:J8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G1" sqref="G1:J1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10" max="10" width="11.85546875" customWidth="1"/>
  </cols>
  <sheetData>
    <row r="1" spans="1:10" ht="16.5" x14ac:dyDescent="0.3">
      <c r="A1" s="1"/>
      <c r="B1" s="1"/>
      <c r="C1" s="1"/>
      <c r="D1" s="1"/>
      <c r="E1" s="1"/>
      <c r="F1" s="1"/>
      <c r="G1" s="122" t="s">
        <v>135</v>
      </c>
      <c r="H1" s="122"/>
      <c r="I1" s="122"/>
      <c r="J1" s="122"/>
    </row>
    <row r="2" spans="1:10" ht="17.25" thickBot="1" x14ac:dyDescent="0.35">
      <c r="A2" s="1"/>
      <c r="B2" s="1"/>
      <c r="C2" s="1"/>
      <c r="D2" s="1"/>
      <c r="E2" s="1"/>
      <c r="F2" s="1"/>
      <c r="G2" s="33"/>
      <c r="H2" s="33"/>
      <c r="I2" s="33"/>
      <c r="J2" s="33"/>
    </row>
    <row r="3" spans="1:10" ht="12.75" customHeight="1" x14ac:dyDescent="0.2">
      <c r="A3" s="108" t="s">
        <v>121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24" customHeight="1" thickBot="1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0" ht="12.75" customHeight="1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83" t="s">
        <v>109</v>
      </c>
      <c r="F5" s="131" t="s">
        <v>4</v>
      </c>
      <c r="G5" s="132"/>
      <c r="H5" s="132"/>
      <c r="I5" s="133"/>
      <c r="J5" s="83" t="s">
        <v>0</v>
      </c>
    </row>
    <row r="6" spans="1:10" ht="12.75" customHeight="1" x14ac:dyDescent="0.2">
      <c r="A6" s="128"/>
      <c r="B6" s="128"/>
      <c r="C6" s="128"/>
      <c r="D6" s="129"/>
      <c r="E6" s="83"/>
      <c r="F6" s="134"/>
      <c r="G6" s="135"/>
      <c r="H6" s="135"/>
      <c r="I6" s="136"/>
      <c r="J6" s="83"/>
    </row>
    <row r="7" spans="1:10" ht="38.25" x14ac:dyDescent="0.2">
      <c r="A7" s="128"/>
      <c r="B7" s="128"/>
      <c r="C7" s="128"/>
      <c r="D7" s="129"/>
      <c r="E7" s="83"/>
      <c r="F7" s="31" t="s">
        <v>5</v>
      </c>
      <c r="G7" s="31" t="s">
        <v>6</v>
      </c>
      <c r="H7" s="31" t="s">
        <v>105</v>
      </c>
      <c r="I7" s="31" t="s">
        <v>7</v>
      </c>
      <c r="J7" s="83"/>
    </row>
    <row r="8" spans="1:10" ht="12.75" customHeight="1" x14ac:dyDescent="0.2">
      <c r="A8" s="79"/>
      <c r="B8" s="79"/>
      <c r="C8" s="79"/>
      <c r="D8" s="130"/>
      <c r="E8" s="81"/>
      <c r="F8" s="32" t="s">
        <v>8</v>
      </c>
      <c r="G8" s="32" t="s">
        <v>8</v>
      </c>
      <c r="H8" s="32" t="s">
        <v>8</v>
      </c>
      <c r="I8" s="32" t="s">
        <v>8</v>
      </c>
      <c r="J8" s="81"/>
    </row>
    <row r="9" spans="1:10" ht="49.5" x14ac:dyDescent="0.2">
      <c r="A9" s="8">
        <v>1</v>
      </c>
      <c r="B9" s="40" t="s">
        <v>42</v>
      </c>
      <c r="C9" s="30" t="s">
        <v>43</v>
      </c>
      <c r="D9" s="27">
        <v>0.1</v>
      </c>
      <c r="E9" s="27" t="s">
        <v>110</v>
      </c>
      <c r="F9" s="62"/>
      <c r="G9" s="26">
        <f t="shared" ref="G9:G12" si="0">F9*1.08</f>
        <v>0</v>
      </c>
      <c r="H9" s="26">
        <f t="shared" ref="H9:H12" si="1">(F9*D9)</f>
        <v>0</v>
      </c>
      <c r="I9" s="27">
        <f t="shared" ref="I9:I12" si="2">G9*D9</f>
        <v>0</v>
      </c>
      <c r="J9" s="27"/>
    </row>
    <row r="10" spans="1:10" ht="148.5" x14ac:dyDescent="0.2">
      <c r="A10" s="8">
        <v>2</v>
      </c>
      <c r="B10" s="40" t="s">
        <v>48</v>
      </c>
      <c r="C10" s="30" t="s">
        <v>49</v>
      </c>
      <c r="D10" s="27">
        <v>0.5</v>
      </c>
      <c r="E10" s="27" t="s">
        <v>110</v>
      </c>
      <c r="F10" s="62"/>
      <c r="G10" s="26">
        <f t="shared" si="0"/>
        <v>0</v>
      </c>
      <c r="H10" s="26">
        <f t="shared" si="1"/>
        <v>0</v>
      </c>
      <c r="I10" s="27">
        <f t="shared" si="2"/>
        <v>0</v>
      </c>
      <c r="J10" s="27"/>
    </row>
    <row r="11" spans="1:10" ht="36" customHeight="1" x14ac:dyDescent="0.2">
      <c r="A11" s="8">
        <v>3</v>
      </c>
      <c r="B11" s="40" t="s">
        <v>54</v>
      </c>
      <c r="C11" s="30" t="s">
        <v>55</v>
      </c>
      <c r="D11" s="27">
        <v>0.3</v>
      </c>
      <c r="E11" s="27" t="s">
        <v>110</v>
      </c>
      <c r="F11" s="62"/>
      <c r="G11" s="26">
        <f t="shared" si="0"/>
        <v>0</v>
      </c>
      <c r="H11" s="26">
        <f t="shared" si="1"/>
        <v>0</v>
      </c>
      <c r="I11" s="27">
        <f t="shared" si="2"/>
        <v>0</v>
      </c>
      <c r="J11" s="27"/>
    </row>
    <row r="12" spans="1:10" ht="82.5" x14ac:dyDescent="0.2">
      <c r="A12" s="8">
        <v>4</v>
      </c>
      <c r="B12" s="40" t="s">
        <v>57</v>
      </c>
      <c r="C12" s="30" t="s">
        <v>58</v>
      </c>
      <c r="D12" s="27">
        <v>0.2</v>
      </c>
      <c r="E12" s="27" t="s">
        <v>110</v>
      </c>
      <c r="F12" s="62"/>
      <c r="G12" s="26">
        <f t="shared" si="0"/>
        <v>0</v>
      </c>
      <c r="H12" s="26">
        <f t="shared" si="1"/>
        <v>0</v>
      </c>
      <c r="I12" s="27">
        <f t="shared" si="2"/>
        <v>0</v>
      </c>
      <c r="J12" s="27"/>
    </row>
    <row r="13" spans="1:10" ht="40.5" customHeight="1" x14ac:dyDescent="0.2">
      <c r="A13" s="119" t="s">
        <v>103</v>
      </c>
      <c r="B13" s="120"/>
      <c r="C13" s="121"/>
      <c r="D13" s="49">
        <f>SUM(D9:D12)</f>
        <v>1.0999999999999999</v>
      </c>
      <c r="E13" s="49"/>
      <c r="F13" s="50"/>
      <c r="G13" s="50"/>
      <c r="H13" s="49">
        <f>SUM(H9:H12)</f>
        <v>0</v>
      </c>
      <c r="I13" s="49">
        <f>SUM(I9:I12)</f>
        <v>0</v>
      </c>
      <c r="J13" s="49"/>
    </row>
    <row r="17" spans="2:3" x14ac:dyDescent="0.2">
      <c r="B17" s="67"/>
      <c r="C17" s="67"/>
    </row>
    <row r="18" spans="2:3" x14ac:dyDescent="0.2">
      <c r="B18" s="68" t="s">
        <v>132</v>
      </c>
      <c r="C18" s="68"/>
    </row>
    <row r="19" spans="2:3" x14ac:dyDescent="0.2">
      <c r="B19" s="69" t="s">
        <v>133</v>
      </c>
      <c r="C19" s="69"/>
    </row>
  </sheetData>
  <mergeCells count="13">
    <mergeCell ref="G1:J1"/>
    <mergeCell ref="A3:J4"/>
    <mergeCell ref="F5:I6"/>
    <mergeCell ref="J5:J8"/>
    <mergeCell ref="D5:D8"/>
    <mergeCell ref="E5:E8"/>
    <mergeCell ref="B17:C17"/>
    <mergeCell ref="B18:C18"/>
    <mergeCell ref="B19:C19"/>
    <mergeCell ref="A13:C13"/>
    <mergeCell ref="A5:A8"/>
    <mergeCell ref="B5:B8"/>
    <mergeCell ref="C5:C8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"/>
  <sheetViews>
    <sheetView zoomScaleNormal="100" workbookViewId="0">
      <selection activeCell="B17" sqref="B17:C19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8" max="8" width="9.7109375" bestFit="1" customWidth="1"/>
    <col min="9" max="9" width="10.28515625" bestFit="1" customWidth="1"/>
    <col min="10" max="10" width="11.85546875" customWidth="1"/>
  </cols>
  <sheetData>
    <row r="1" spans="1:10" ht="16.5" x14ac:dyDescent="0.3">
      <c r="A1" s="1"/>
      <c r="B1" s="1"/>
      <c r="C1" s="1"/>
      <c r="D1" s="1"/>
      <c r="E1" s="1"/>
      <c r="F1" s="1"/>
      <c r="G1" s="72"/>
      <c r="H1" s="72"/>
      <c r="I1" s="72"/>
      <c r="J1" s="64" t="s">
        <v>116</v>
      </c>
    </row>
    <row r="2" spans="1:10" ht="1.5" customHeight="1" thickBot="1" x14ac:dyDescent="0.3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x14ac:dyDescent="0.2">
      <c r="A3" s="73" t="s">
        <v>113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 ht="36.75" customHeight="1" thickBo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5"/>
    </row>
    <row r="5" spans="1:10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83" t="s">
        <v>109</v>
      </c>
      <c r="F5" s="131" t="s">
        <v>4</v>
      </c>
      <c r="G5" s="132"/>
      <c r="H5" s="132"/>
      <c r="I5" s="133"/>
      <c r="J5" s="83" t="s">
        <v>0</v>
      </c>
    </row>
    <row r="6" spans="1:10" x14ac:dyDescent="0.2">
      <c r="A6" s="128"/>
      <c r="B6" s="128"/>
      <c r="C6" s="128"/>
      <c r="D6" s="129"/>
      <c r="E6" s="83"/>
      <c r="F6" s="134"/>
      <c r="G6" s="135"/>
      <c r="H6" s="135"/>
      <c r="I6" s="136"/>
      <c r="J6" s="81"/>
    </row>
    <row r="7" spans="1:10" ht="38.25" x14ac:dyDescent="0.2">
      <c r="A7" s="128"/>
      <c r="B7" s="128"/>
      <c r="C7" s="128"/>
      <c r="D7" s="129"/>
      <c r="E7" s="83"/>
      <c r="F7" s="10" t="s">
        <v>5</v>
      </c>
      <c r="G7" s="10" t="s">
        <v>6</v>
      </c>
      <c r="H7" s="10" t="s">
        <v>105</v>
      </c>
      <c r="I7" s="10" t="s">
        <v>7</v>
      </c>
      <c r="J7" s="146"/>
    </row>
    <row r="8" spans="1:10" x14ac:dyDescent="0.2">
      <c r="A8" s="79"/>
      <c r="B8" s="79"/>
      <c r="C8" s="79"/>
      <c r="D8" s="130"/>
      <c r="E8" s="81"/>
      <c r="F8" s="3" t="s">
        <v>8</v>
      </c>
      <c r="G8" s="3" t="s">
        <v>8</v>
      </c>
      <c r="H8" s="3" t="s">
        <v>8</v>
      </c>
      <c r="I8" s="3" t="s">
        <v>8</v>
      </c>
      <c r="J8" s="86"/>
    </row>
    <row r="9" spans="1:10" ht="63" customHeight="1" x14ac:dyDescent="0.2">
      <c r="A9" s="8">
        <v>1</v>
      </c>
      <c r="B9" s="40" t="s">
        <v>42</v>
      </c>
      <c r="C9" s="5" t="s">
        <v>43</v>
      </c>
      <c r="D9" s="6">
        <v>0.03</v>
      </c>
      <c r="E9" s="12" t="s">
        <v>110</v>
      </c>
      <c r="F9" s="62"/>
      <c r="G9" s="4">
        <f t="shared" ref="G9:G12" si="0">F9*1.08</f>
        <v>0</v>
      </c>
      <c r="H9" s="4">
        <f t="shared" ref="H9:H12" si="1">(F9*D9)</f>
        <v>0</v>
      </c>
      <c r="I9" s="6">
        <f t="shared" ref="I9:I12" si="2">G9*D9</f>
        <v>0</v>
      </c>
      <c r="J9" s="6"/>
    </row>
    <row r="10" spans="1:10" ht="141.75" customHeight="1" x14ac:dyDescent="0.2">
      <c r="A10" s="8">
        <v>2</v>
      </c>
      <c r="B10" s="40" t="s">
        <v>48</v>
      </c>
      <c r="C10" s="5" t="s">
        <v>49</v>
      </c>
      <c r="D10" s="6">
        <v>0.3</v>
      </c>
      <c r="E10" s="12" t="s">
        <v>110</v>
      </c>
      <c r="F10" s="62"/>
      <c r="G10" s="4">
        <f t="shared" si="0"/>
        <v>0</v>
      </c>
      <c r="H10" s="4">
        <f t="shared" si="1"/>
        <v>0</v>
      </c>
      <c r="I10" s="6">
        <f t="shared" si="2"/>
        <v>0</v>
      </c>
      <c r="J10" s="6"/>
    </row>
    <row r="11" spans="1:10" ht="70.5" customHeight="1" x14ac:dyDescent="0.2">
      <c r="A11" s="8">
        <v>3</v>
      </c>
      <c r="B11" s="40" t="s">
        <v>54</v>
      </c>
      <c r="C11" s="5" t="s">
        <v>55</v>
      </c>
      <c r="D11" s="6">
        <v>0.3</v>
      </c>
      <c r="E11" s="12" t="s">
        <v>110</v>
      </c>
      <c r="F11" s="62"/>
      <c r="G11" s="4">
        <f t="shared" si="0"/>
        <v>0</v>
      </c>
      <c r="H11" s="4">
        <f t="shared" si="1"/>
        <v>0</v>
      </c>
      <c r="I11" s="6">
        <f t="shared" si="2"/>
        <v>0</v>
      </c>
      <c r="J11" s="6"/>
    </row>
    <row r="12" spans="1:10" ht="85.5" customHeight="1" x14ac:dyDescent="0.2">
      <c r="A12" s="8">
        <v>4</v>
      </c>
      <c r="B12" s="40" t="s">
        <v>57</v>
      </c>
      <c r="C12" s="5" t="s">
        <v>58</v>
      </c>
      <c r="D12" s="6">
        <v>0.1</v>
      </c>
      <c r="E12" s="12" t="s">
        <v>110</v>
      </c>
      <c r="F12" s="62"/>
      <c r="G12" s="4">
        <f t="shared" si="0"/>
        <v>0</v>
      </c>
      <c r="H12" s="4">
        <f t="shared" si="1"/>
        <v>0</v>
      </c>
      <c r="I12" s="6">
        <f t="shared" si="2"/>
        <v>0</v>
      </c>
      <c r="J12" s="6"/>
    </row>
    <row r="13" spans="1:10" ht="48" customHeight="1" x14ac:dyDescent="0.2">
      <c r="A13" s="138" t="s">
        <v>103</v>
      </c>
      <c r="B13" s="139"/>
      <c r="C13" s="140"/>
      <c r="D13" s="48">
        <f>SUM(D9:D12)</f>
        <v>0.72999999999999987</v>
      </c>
      <c r="E13" s="48"/>
      <c r="F13" s="48"/>
      <c r="G13" s="48"/>
      <c r="H13" s="48">
        <f>SUM(H9:H12)</f>
        <v>0</v>
      </c>
      <c r="I13" s="48">
        <f>SUM(I9:I12)</f>
        <v>0</v>
      </c>
      <c r="J13" s="48"/>
    </row>
    <row r="17" spans="1:10" x14ac:dyDescent="0.2">
      <c r="B17" s="67"/>
      <c r="C17" s="67"/>
    </row>
    <row r="18" spans="1:10" x14ac:dyDescent="0.2">
      <c r="B18" s="68" t="s">
        <v>132</v>
      </c>
      <c r="C18" s="68"/>
    </row>
    <row r="19" spans="1:10" ht="16.5" x14ac:dyDescent="0.3">
      <c r="A19" s="1"/>
      <c r="B19" s="69" t="s">
        <v>133</v>
      </c>
      <c r="C19" s="69"/>
      <c r="D19" s="1"/>
      <c r="E19" s="1"/>
      <c r="F19" s="1"/>
      <c r="G19" s="137"/>
      <c r="H19" s="137"/>
      <c r="I19" s="137"/>
      <c r="J19" s="137"/>
    </row>
    <row r="20" spans="1:10" ht="16.5" x14ac:dyDescent="0.3">
      <c r="A20" s="1"/>
      <c r="B20" s="1"/>
      <c r="C20" s="1"/>
      <c r="D20" s="1"/>
      <c r="E20" s="1"/>
      <c r="F20" s="1"/>
    </row>
  </sheetData>
  <mergeCells count="15">
    <mergeCell ref="G19:J19"/>
    <mergeCell ref="A13:C13"/>
    <mergeCell ref="G1:I1"/>
    <mergeCell ref="A3:J4"/>
    <mergeCell ref="A5:A8"/>
    <mergeCell ref="B5:B8"/>
    <mergeCell ref="C5:C8"/>
    <mergeCell ref="D5:D8"/>
    <mergeCell ref="F5:I6"/>
    <mergeCell ref="J5:J6"/>
    <mergeCell ref="J7:J8"/>
    <mergeCell ref="E5:E8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B17" sqref="B17:C19"/>
    </sheetView>
  </sheetViews>
  <sheetFormatPr defaultRowHeight="12.75" x14ac:dyDescent="0.2"/>
  <cols>
    <col min="1" max="1" width="5.5703125" customWidth="1"/>
    <col min="2" max="2" width="13.140625" customWidth="1"/>
    <col min="3" max="3" width="23" customWidth="1"/>
    <col min="4" max="4" width="15.7109375" customWidth="1"/>
    <col min="5" max="5" width="9.85546875" customWidth="1"/>
    <col min="10" max="10" width="11.85546875" customWidth="1"/>
  </cols>
  <sheetData>
    <row r="1" spans="1:10" ht="16.5" x14ac:dyDescent="0.3">
      <c r="A1" s="1"/>
      <c r="B1" s="1"/>
      <c r="C1" s="1"/>
      <c r="D1" s="1"/>
      <c r="E1" s="1"/>
      <c r="F1" s="1"/>
      <c r="G1" s="72"/>
      <c r="H1" s="72"/>
      <c r="I1" s="72"/>
      <c r="J1" s="64" t="s">
        <v>116</v>
      </c>
    </row>
    <row r="2" spans="1:10" ht="17.25" thickBot="1" x14ac:dyDescent="0.35">
      <c r="A2" s="1"/>
      <c r="B2" s="1"/>
      <c r="C2" s="1"/>
      <c r="D2" s="1"/>
      <c r="E2" s="1"/>
      <c r="F2" s="1"/>
      <c r="G2" s="33"/>
      <c r="H2" s="33"/>
      <c r="I2" s="33"/>
      <c r="J2" s="33"/>
    </row>
    <row r="3" spans="1:10" x14ac:dyDescent="0.2">
      <c r="A3" s="73" t="s">
        <v>122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 ht="43.5" customHeight="1" thickBot="1" x14ac:dyDescent="0.25">
      <c r="A4" s="143"/>
      <c r="B4" s="144"/>
      <c r="C4" s="144"/>
      <c r="D4" s="144"/>
      <c r="E4" s="144"/>
      <c r="F4" s="144"/>
      <c r="G4" s="144"/>
      <c r="H4" s="144"/>
      <c r="I4" s="144"/>
      <c r="J4" s="145"/>
    </row>
    <row r="5" spans="1:10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83" t="s">
        <v>109</v>
      </c>
      <c r="F5" s="131" t="s">
        <v>4</v>
      </c>
      <c r="G5" s="132"/>
      <c r="H5" s="132"/>
      <c r="I5" s="133"/>
      <c r="J5" s="83" t="s">
        <v>0</v>
      </c>
    </row>
    <row r="6" spans="1:10" x14ac:dyDescent="0.2">
      <c r="A6" s="128"/>
      <c r="B6" s="128"/>
      <c r="C6" s="128"/>
      <c r="D6" s="129"/>
      <c r="E6" s="83"/>
      <c r="F6" s="134"/>
      <c r="G6" s="135"/>
      <c r="H6" s="135"/>
      <c r="I6" s="136"/>
      <c r="J6" s="81"/>
    </row>
    <row r="7" spans="1:10" ht="38.25" x14ac:dyDescent="0.2">
      <c r="A7" s="128"/>
      <c r="B7" s="128"/>
      <c r="C7" s="128"/>
      <c r="D7" s="129"/>
      <c r="E7" s="83"/>
      <c r="F7" s="31" t="s">
        <v>5</v>
      </c>
      <c r="G7" s="31" t="s">
        <v>6</v>
      </c>
      <c r="H7" s="31" t="s">
        <v>105</v>
      </c>
      <c r="I7" s="31" t="s">
        <v>7</v>
      </c>
      <c r="J7" s="146"/>
    </row>
    <row r="8" spans="1:10" x14ac:dyDescent="0.2">
      <c r="A8" s="79"/>
      <c r="B8" s="79"/>
      <c r="C8" s="79"/>
      <c r="D8" s="130"/>
      <c r="E8" s="81"/>
      <c r="F8" s="32" t="s">
        <v>8</v>
      </c>
      <c r="G8" s="32" t="s">
        <v>8</v>
      </c>
      <c r="H8" s="32" t="s">
        <v>8</v>
      </c>
      <c r="I8" s="32" t="s">
        <v>8</v>
      </c>
      <c r="J8" s="86"/>
    </row>
    <row r="9" spans="1:10" ht="49.5" x14ac:dyDescent="0.2">
      <c r="A9" s="8">
        <v>2</v>
      </c>
      <c r="B9" s="28" t="s">
        <v>42</v>
      </c>
      <c r="C9" s="30" t="s">
        <v>43</v>
      </c>
      <c r="D9" s="27">
        <v>0.03</v>
      </c>
      <c r="E9" s="27" t="s">
        <v>110</v>
      </c>
      <c r="F9" s="62"/>
      <c r="G9" s="26">
        <f t="shared" ref="G9:G12" si="0">F9*1.08</f>
        <v>0</v>
      </c>
      <c r="H9" s="26">
        <f t="shared" ref="H9:H12" si="1">(F9*D9)</f>
        <v>0</v>
      </c>
      <c r="I9" s="27">
        <f t="shared" ref="I9:I12" si="2">G9*D9</f>
        <v>0</v>
      </c>
      <c r="J9" s="27"/>
    </row>
    <row r="10" spans="1:10" ht="148.5" x14ac:dyDescent="0.2">
      <c r="A10" s="8">
        <v>3</v>
      </c>
      <c r="B10" s="28" t="s">
        <v>48</v>
      </c>
      <c r="C10" s="30" t="s">
        <v>49</v>
      </c>
      <c r="D10" s="27">
        <v>0.3</v>
      </c>
      <c r="E10" s="27" t="s">
        <v>110</v>
      </c>
      <c r="F10" s="62"/>
      <c r="G10" s="26">
        <f t="shared" si="0"/>
        <v>0</v>
      </c>
      <c r="H10" s="26">
        <f t="shared" si="1"/>
        <v>0</v>
      </c>
      <c r="I10" s="27">
        <f t="shared" si="2"/>
        <v>0</v>
      </c>
      <c r="J10" s="27"/>
    </row>
    <row r="11" spans="1:10" ht="34.5" customHeight="1" x14ac:dyDescent="0.2">
      <c r="A11" s="8">
        <v>4</v>
      </c>
      <c r="B11" s="28" t="s">
        <v>54</v>
      </c>
      <c r="C11" s="30" t="s">
        <v>55</v>
      </c>
      <c r="D11" s="27">
        <v>0.3</v>
      </c>
      <c r="E11" s="27" t="s">
        <v>110</v>
      </c>
      <c r="F11" s="62"/>
      <c r="G11" s="26">
        <f t="shared" si="0"/>
        <v>0</v>
      </c>
      <c r="H11" s="26">
        <f t="shared" si="1"/>
        <v>0</v>
      </c>
      <c r="I11" s="27">
        <f t="shared" si="2"/>
        <v>0</v>
      </c>
      <c r="J11" s="27"/>
    </row>
    <row r="12" spans="1:10" ht="82.5" x14ac:dyDescent="0.2">
      <c r="A12" s="8">
        <v>5</v>
      </c>
      <c r="B12" s="28" t="s">
        <v>57</v>
      </c>
      <c r="C12" s="30" t="s">
        <v>58</v>
      </c>
      <c r="D12" s="27">
        <v>0.1</v>
      </c>
      <c r="E12" s="27" t="s">
        <v>110</v>
      </c>
      <c r="F12" s="62"/>
      <c r="G12" s="26">
        <f t="shared" si="0"/>
        <v>0</v>
      </c>
      <c r="H12" s="26">
        <f t="shared" si="1"/>
        <v>0</v>
      </c>
      <c r="I12" s="27">
        <f t="shared" si="2"/>
        <v>0</v>
      </c>
      <c r="J12" s="27"/>
    </row>
    <row r="13" spans="1:10" ht="16.5" x14ac:dyDescent="0.2">
      <c r="A13" s="119" t="s">
        <v>103</v>
      </c>
      <c r="B13" s="120"/>
      <c r="C13" s="121"/>
      <c r="D13" s="49">
        <f>SUM(D9:D12)</f>
        <v>0.72999999999999987</v>
      </c>
      <c r="E13" s="49"/>
      <c r="F13" s="50"/>
      <c r="G13" s="50"/>
      <c r="H13" s="49">
        <f>SUM(H9:H12)</f>
        <v>0</v>
      </c>
      <c r="I13" s="49">
        <f>SUM(I9:I12)</f>
        <v>0</v>
      </c>
      <c r="J13" s="49"/>
    </row>
    <row r="17" spans="2:3" x14ac:dyDescent="0.2">
      <c r="B17" s="67"/>
      <c r="C17" s="67"/>
    </row>
    <row r="18" spans="2:3" x14ac:dyDescent="0.2">
      <c r="B18" s="68" t="s">
        <v>132</v>
      </c>
      <c r="C18" s="68"/>
    </row>
    <row r="19" spans="2:3" x14ac:dyDescent="0.2">
      <c r="B19" s="69" t="s">
        <v>133</v>
      </c>
      <c r="C19" s="69"/>
    </row>
  </sheetData>
  <mergeCells count="14">
    <mergeCell ref="B17:C17"/>
    <mergeCell ref="B18:C18"/>
    <mergeCell ref="B19:C19"/>
    <mergeCell ref="A13:C13"/>
    <mergeCell ref="G1:I1"/>
    <mergeCell ref="A3:J4"/>
    <mergeCell ref="A5:A8"/>
    <mergeCell ref="B5:B8"/>
    <mergeCell ref="C5:C8"/>
    <mergeCell ref="D5:D8"/>
    <mergeCell ref="E5:E8"/>
    <mergeCell ref="F5:I6"/>
    <mergeCell ref="J5:J6"/>
    <mergeCell ref="J7:J8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zoomScaleNormal="100" workbookViewId="0">
      <selection activeCell="J1" sqref="J1"/>
    </sheetView>
  </sheetViews>
  <sheetFormatPr defaultRowHeight="12.75" x14ac:dyDescent="0.2"/>
  <cols>
    <col min="1" max="1" width="3.5703125" customWidth="1"/>
    <col min="2" max="2" width="13" customWidth="1"/>
    <col min="3" max="3" width="29.7109375" customWidth="1"/>
    <col min="4" max="4" width="18.140625" customWidth="1"/>
    <col min="10" max="10" width="11.85546875" customWidth="1"/>
  </cols>
  <sheetData>
    <row r="1" spans="1:10" ht="16.5" x14ac:dyDescent="0.3">
      <c r="A1" s="1"/>
      <c r="B1" s="1"/>
      <c r="C1" s="1"/>
      <c r="D1" s="1"/>
      <c r="E1" s="1"/>
      <c r="F1" s="1"/>
      <c r="G1" s="72"/>
      <c r="H1" s="72"/>
      <c r="I1" s="72"/>
      <c r="J1" s="64" t="s">
        <v>116</v>
      </c>
    </row>
    <row r="2" spans="1:10" ht="17.25" thickBot="1" x14ac:dyDescent="0.3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ht="12.75" customHeight="1" x14ac:dyDescent="0.2">
      <c r="A3" s="108" t="s">
        <v>115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27.75" customHeight="1" thickBot="1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0" ht="16.5" customHeight="1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150" t="s">
        <v>109</v>
      </c>
      <c r="F5" s="131" t="s">
        <v>4</v>
      </c>
      <c r="G5" s="132"/>
      <c r="H5" s="132"/>
      <c r="I5" s="133"/>
      <c r="J5" s="83" t="s">
        <v>0</v>
      </c>
    </row>
    <row r="6" spans="1:10" ht="16.5" customHeight="1" x14ac:dyDescent="0.2">
      <c r="A6" s="128"/>
      <c r="B6" s="128"/>
      <c r="C6" s="128"/>
      <c r="D6" s="83"/>
      <c r="E6" s="150"/>
      <c r="F6" s="134"/>
      <c r="G6" s="135"/>
      <c r="H6" s="135"/>
      <c r="I6" s="136"/>
      <c r="J6" s="81"/>
    </row>
    <row r="7" spans="1:10" ht="38.25" customHeight="1" x14ac:dyDescent="0.2">
      <c r="A7" s="128"/>
      <c r="B7" s="128"/>
      <c r="C7" s="128"/>
      <c r="D7" s="83"/>
      <c r="E7" s="150"/>
      <c r="F7" s="10" t="s">
        <v>5</v>
      </c>
      <c r="G7" s="10" t="s">
        <v>6</v>
      </c>
      <c r="H7" s="10" t="s">
        <v>105</v>
      </c>
      <c r="I7" s="10" t="s">
        <v>7</v>
      </c>
      <c r="J7" s="146"/>
    </row>
    <row r="8" spans="1:10" ht="16.5" customHeight="1" x14ac:dyDescent="0.2">
      <c r="A8" s="79"/>
      <c r="B8" s="79"/>
      <c r="C8" s="79"/>
      <c r="D8" s="81"/>
      <c r="E8" s="151"/>
      <c r="F8" s="3" t="s">
        <v>8</v>
      </c>
      <c r="G8" s="3" t="s">
        <v>8</v>
      </c>
      <c r="H8" s="3" t="s">
        <v>8</v>
      </c>
      <c r="I8" s="3" t="s">
        <v>8</v>
      </c>
      <c r="J8" s="86"/>
    </row>
    <row r="9" spans="1:10" ht="78.75" customHeight="1" x14ac:dyDescent="0.2">
      <c r="A9" s="8">
        <v>1</v>
      </c>
      <c r="B9" s="40" t="s">
        <v>42</v>
      </c>
      <c r="C9" s="9" t="s">
        <v>43</v>
      </c>
      <c r="D9" s="47">
        <v>1.5</v>
      </c>
      <c r="E9" s="9" t="s">
        <v>110</v>
      </c>
      <c r="F9" s="62"/>
      <c r="G9" s="25">
        <f>F9*1.08</f>
        <v>0</v>
      </c>
      <c r="H9" s="25">
        <f>F9*D9</f>
        <v>0</v>
      </c>
      <c r="I9" s="24">
        <f>G9*D9</f>
        <v>0</v>
      </c>
      <c r="J9" s="6"/>
    </row>
    <row r="10" spans="1:10" ht="78.75" customHeight="1" x14ac:dyDescent="0.2">
      <c r="A10" s="8">
        <v>2</v>
      </c>
      <c r="B10" s="40" t="s">
        <v>48</v>
      </c>
      <c r="C10" s="9" t="s">
        <v>114</v>
      </c>
      <c r="D10" s="47">
        <v>0.5</v>
      </c>
      <c r="E10" s="9" t="s">
        <v>110</v>
      </c>
      <c r="F10" s="62"/>
      <c r="G10" s="25">
        <f>F10*1.08</f>
        <v>0</v>
      </c>
      <c r="H10" s="25">
        <f>(F10*D10)</f>
        <v>0</v>
      </c>
      <c r="I10" s="24">
        <f>G10*D10</f>
        <v>0</v>
      </c>
      <c r="J10" s="6"/>
    </row>
    <row r="11" spans="1:10" ht="24.75" customHeight="1" x14ac:dyDescent="0.3">
      <c r="A11" s="147" t="s">
        <v>103</v>
      </c>
      <c r="B11" s="148"/>
      <c r="C11" s="149"/>
      <c r="D11" s="51">
        <f>SUM(D9:D10)</f>
        <v>2</v>
      </c>
      <c r="E11" s="52"/>
      <c r="F11" s="53"/>
      <c r="G11" s="53"/>
      <c r="H11" s="51">
        <f>SUM(H9:H10)</f>
        <v>0</v>
      </c>
      <c r="I11" s="51">
        <f>SUM(I9:I10)</f>
        <v>0</v>
      </c>
      <c r="J11" s="51"/>
    </row>
    <row r="15" spans="1:10" x14ac:dyDescent="0.2">
      <c r="B15" s="67"/>
      <c r="C15" s="67"/>
    </row>
    <row r="16" spans="1:10" x14ac:dyDescent="0.2">
      <c r="B16" s="68" t="s">
        <v>132</v>
      </c>
      <c r="C16" s="68"/>
    </row>
    <row r="17" spans="2:3" x14ac:dyDescent="0.2">
      <c r="B17" s="69" t="s">
        <v>133</v>
      </c>
      <c r="C17" s="69"/>
    </row>
  </sheetData>
  <mergeCells count="14">
    <mergeCell ref="B15:C15"/>
    <mergeCell ref="B16:C16"/>
    <mergeCell ref="B17:C17"/>
    <mergeCell ref="A11:C11"/>
    <mergeCell ref="G1:I1"/>
    <mergeCell ref="A3:J4"/>
    <mergeCell ref="A5:A8"/>
    <mergeCell ref="B5:B8"/>
    <mergeCell ref="C5:C8"/>
    <mergeCell ref="D5:D8"/>
    <mergeCell ref="F5:I6"/>
    <mergeCell ref="J5:J6"/>
    <mergeCell ref="J7:J8"/>
    <mergeCell ref="E5:E8"/>
  </mergeCells>
  <pageMargins left="0.5118110236220472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RowHeight="12.75" x14ac:dyDescent="0.2"/>
  <cols>
    <col min="3" max="3" width="17.140625" customWidth="1"/>
    <col min="5" max="5" width="12.85546875" customWidth="1"/>
    <col min="6" max="6" width="13.7109375" customWidth="1"/>
    <col min="7" max="7" width="14" customWidth="1"/>
    <col min="8" max="8" width="11.7109375" customWidth="1"/>
    <col min="9" max="9" width="12.28515625" customWidth="1"/>
    <col min="10" max="10" width="15.42578125" customWidth="1"/>
  </cols>
  <sheetData>
    <row r="1" spans="1:10" ht="16.5" x14ac:dyDescent="0.3">
      <c r="J1" s="64" t="s">
        <v>116</v>
      </c>
    </row>
    <row r="2" spans="1:10" ht="17.25" thickBot="1" x14ac:dyDescent="0.35">
      <c r="A2" s="1"/>
      <c r="B2" s="1"/>
      <c r="C2" s="1"/>
      <c r="D2" s="1"/>
      <c r="E2" s="1"/>
      <c r="F2" s="1"/>
      <c r="G2" s="37"/>
      <c r="H2" s="37"/>
      <c r="I2" s="37"/>
      <c r="J2" s="37"/>
    </row>
    <row r="3" spans="1:10" ht="12.75" customHeight="1" x14ac:dyDescent="0.2">
      <c r="A3" s="108" t="s">
        <v>123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27" customHeight="1" thickBot="1" x14ac:dyDescent="0.25">
      <c r="A4" s="125"/>
      <c r="B4" s="126"/>
      <c r="C4" s="126"/>
      <c r="D4" s="126"/>
      <c r="E4" s="126"/>
      <c r="F4" s="126"/>
      <c r="G4" s="126"/>
      <c r="H4" s="126"/>
      <c r="I4" s="126"/>
      <c r="J4" s="127"/>
    </row>
    <row r="5" spans="1:10" x14ac:dyDescent="0.2">
      <c r="A5" s="128" t="s">
        <v>106</v>
      </c>
      <c r="B5" s="128" t="s">
        <v>2</v>
      </c>
      <c r="C5" s="128" t="s">
        <v>3</v>
      </c>
      <c r="D5" s="83" t="s">
        <v>104</v>
      </c>
      <c r="E5" s="150" t="s">
        <v>109</v>
      </c>
      <c r="F5" s="131" t="s">
        <v>4</v>
      </c>
      <c r="G5" s="132"/>
      <c r="H5" s="132"/>
      <c r="I5" s="133"/>
      <c r="J5" s="83" t="s">
        <v>0</v>
      </c>
    </row>
    <row r="6" spans="1:10" x14ac:dyDescent="0.2">
      <c r="A6" s="128"/>
      <c r="B6" s="128"/>
      <c r="C6" s="128"/>
      <c r="D6" s="83"/>
      <c r="E6" s="150"/>
      <c r="F6" s="134"/>
      <c r="G6" s="135"/>
      <c r="H6" s="135"/>
      <c r="I6" s="136"/>
      <c r="J6" s="81"/>
    </row>
    <row r="7" spans="1:10" ht="38.25" x14ac:dyDescent="0.2">
      <c r="A7" s="128"/>
      <c r="B7" s="128"/>
      <c r="C7" s="128"/>
      <c r="D7" s="83"/>
      <c r="E7" s="150"/>
      <c r="F7" s="35" t="s">
        <v>5</v>
      </c>
      <c r="G7" s="35" t="s">
        <v>6</v>
      </c>
      <c r="H7" s="35" t="s">
        <v>105</v>
      </c>
      <c r="I7" s="35" t="s">
        <v>7</v>
      </c>
      <c r="J7" s="146"/>
    </row>
    <row r="8" spans="1:10" x14ac:dyDescent="0.2">
      <c r="A8" s="79"/>
      <c r="B8" s="79"/>
      <c r="C8" s="79"/>
      <c r="D8" s="81"/>
      <c r="E8" s="151"/>
      <c r="F8" s="36" t="s">
        <v>8</v>
      </c>
      <c r="G8" s="36" t="s">
        <v>8</v>
      </c>
      <c r="H8" s="36" t="s">
        <v>8</v>
      </c>
      <c r="I8" s="36" t="s">
        <v>8</v>
      </c>
      <c r="J8" s="86"/>
    </row>
    <row r="9" spans="1:10" ht="78.75" customHeight="1" x14ac:dyDescent="0.2">
      <c r="A9" s="8">
        <v>1</v>
      </c>
      <c r="B9" s="40" t="s">
        <v>42</v>
      </c>
      <c r="C9" s="9" t="s">
        <v>43</v>
      </c>
      <c r="D9" s="47">
        <v>1.5</v>
      </c>
      <c r="E9" s="9" t="s">
        <v>110</v>
      </c>
      <c r="F9" s="62"/>
      <c r="G9" s="39">
        <f>F9*1.08</f>
        <v>0</v>
      </c>
      <c r="H9" s="39">
        <f>F9*D9</f>
        <v>0</v>
      </c>
      <c r="I9" s="38">
        <f>G9*D9</f>
        <v>0</v>
      </c>
      <c r="J9" s="38"/>
    </row>
    <row r="10" spans="1:10" ht="78.75" customHeight="1" x14ac:dyDescent="0.2">
      <c r="A10" s="8">
        <v>2</v>
      </c>
      <c r="B10" s="40" t="s">
        <v>48</v>
      </c>
      <c r="C10" s="9" t="s">
        <v>114</v>
      </c>
      <c r="D10" s="47">
        <v>0.5</v>
      </c>
      <c r="E10" s="9" t="s">
        <v>110</v>
      </c>
      <c r="F10" s="62"/>
      <c r="G10" s="39">
        <f>F10*1.08</f>
        <v>0</v>
      </c>
      <c r="H10" s="39">
        <f>(F10*D10)</f>
        <v>0</v>
      </c>
      <c r="I10" s="38">
        <f>G10*D10</f>
        <v>0</v>
      </c>
      <c r="J10" s="38"/>
    </row>
    <row r="11" spans="1:10" ht="39.75" customHeight="1" x14ac:dyDescent="0.2">
      <c r="A11" s="152" t="s">
        <v>103</v>
      </c>
      <c r="B11" s="153"/>
      <c r="C11" s="154"/>
      <c r="D11" s="49">
        <f>SUM(D9:D10)</f>
        <v>2</v>
      </c>
      <c r="E11" s="54"/>
      <c r="F11" s="50"/>
      <c r="G11" s="50"/>
      <c r="H11" s="49">
        <f>SUM(H9:H10)</f>
        <v>0</v>
      </c>
      <c r="I11" s="49">
        <f>SUM(I9:I10)</f>
        <v>0</v>
      </c>
      <c r="J11" s="49"/>
    </row>
    <row r="15" spans="1:10" x14ac:dyDescent="0.2">
      <c r="B15" s="67"/>
      <c r="C15" s="67"/>
    </row>
    <row r="16" spans="1:10" x14ac:dyDescent="0.2">
      <c r="B16" s="68" t="s">
        <v>132</v>
      </c>
      <c r="C16" s="68"/>
    </row>
    <row r="17" spans="2:3" x14ac:dyDescent="0.2">
      <c r="B17" s="69" t="s">
        <v>133</v>
      </c>
      <c r="C17" s="69"/>
    </row>
  </sheetData>
  <mergeCells count="13">
    <mergeCell ref="B15:C15"/>
    <mergeCell ref="B16:C16"/>
    <mergeCell ref="B17:C17"/>
    <mergeCell ref="A11:C11"/>
    <mergeCell ref="A3:J4"/>
    <mergeCell ref="A5:A8"/>
    <mergeCell ref="B5:B8"/>
    <mergeCell ref="C5:C8"/>
    <mergeCell ref="D5:D8"/>
    <mergeCell ref="E5:E8"/>
    <mergeCell ref="F5:I6"/>
    <mergeCell ref="J5:J6"/>
    <mergeCell ref="J7:J8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RAZEM</vt:lpstr>
      <vt:lpstr>ODPADY KRZESINY 2021</vt:lpstr>
      <vt:lpstr>ODPADY KRZESINY 2022</vt:lpstr>
      <vt:lpstr>OPDADY LESZNO 2021</vt:lpstr>
      <vt:lpstr>ODPADY LESZNO 2022</vt:lpstr>
      <vt:lpstr>ODPADY ŚREM 2021</vt:lpstr>
      <vt:lpstr>ODPADY ŚREM 2022</vt:lpstr>
      <vt:lpstr>ODPADY BABKI 2021</vt:lpstr>
      <vt:lpstr>ODPADY BABKI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WZI</dc:creator>
  <cp:lastModifiedBy>Treumann Małgorzata</cp:lastModifiedBy>
  <cp:lastPrinted>2020-11-20T09:07:13Z</cp:lastPrinted>
  <dcterms:created xsi:type="dcterms:W3CDTF">2007-02-28T11:27:13Z</dcterms:created>
  <dcterms:modified xsi:type="dcterms:W3CDTF">2020-11-20T09:07:19Z</dcterms:modified>
</cp:coreProperties>
</file>