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ZZK" sheetId="1" r:id="rId1"/>
    <sheet name="D" sheetId="2" r:id="rId2"/>
    <sheet name="E_ENEA" sheetId="3" r:id="rId3"/>
    <sheet name="E_Osw" sheetId="4" r:id="rId4"/>
    <sheet name="T_Orange KM" sheetId="5" r:id="rId5"/>
    <sheet name="T_Orange KS" sheetId="6" r:id="rId6"/>
    <sheet name="T_INEA" sheetId="7" r:id="rId7"/>
    <sheet name="T_KK_SS" sheetId="8" r:id="rId8"/>
    <sheet name="I_G" sheetId="9" r:id="rId9"/>
    <sheet name="I_KD" sheetId="10" r:id="rId10"/>
    <sheet name="I_W" sheetId="11" r:id="rId11"/>
    <sheet name="I_KS" sheetId="12" r:id="rId12"/>
  </sheets>
  <definedNames>
    <definedName name="_xlnm.Print_Area" localSheetId="1">'D'!$D$1:$J$140</definedName>
    <definedName name="_xlnm.Print_Area" localSheetId="2">'E_ENEA'!$D$1:$J$51</definedName>
    <definedName name="_xlnm.Print_Area" localSheetId="3">'E_Osw'!$D$1:$J$73</definedName>
    <definedName name="_xlnm.Print_Area" localSheetId="8">'I_G'!$B$2:$H$44</definedName>
    <definedName name="_xlnm.Print_Area" localSheetId="9">'I_KD'!$B$2:$H$54</definedName>
    <definedName name="_xlnm.Print_Area" localSheetId="11">'I_KS'!$B$2:$H$30</definedName>
    <definedName name="_xlnm.Print_Area" localSheetId="10">'I_W'!$B$2:$H$46</definedName>
    <definedName name="_xlnm.Print_Area" localSheetId="6">'T_INEA'!$B$2:$H$29</definedName>
    <definedName name="_xlnm.Print_Area" localSheetId="7">'T_KK_SS'!$B$2:$H$16</definedName>
    <definedName name="_xlnm.Print_Area" localSheetId="4">'T_Orange KM'!$B$2:$H$38</definedName>
    <definedName name="_xlnm.Print_Area" localSheetId="5">'T_Orange KS'!$B$2:$H$33</definedName>
    <definedName name="_xlnm.Print_Area" localSheetId="0">'ZZK'!$F$1:$H$24</definedName>
    <definedName name="OLE_LINK1" localSheetId="1">'D'!$D$2</definedName>
    <definedName name="OLE_LINK1" localSheetId="2">'E_ENEA'!$D$2</definedName>
    <definedName name="OLE_LINK1" localSheetId="3">'E_Osw'!$D$2</definedName>
    <definedName name="_xlnm.Print_Titles" localSheetId="1">'D'!$3:$3</definedName>
    <definedName name="_xlnm.Print_Titles" localSheetId="2">'E_ENEA'!$6:$6</definedName>
    <definedName name="_xlnm.Print_Titles" localSheetId="3">'E_Osw'!$5:$5</definedName>
  </definedNames>
  <calcPr fullCalcOnLoad="1"/>
</workbook>
</file>

<file path=xl/sharedStrings.xml><?xml version="1.0" encoding="utf-8"?>
<sst xmlns="http://schemas.openxmlformats.org/spreadsheetml/2006/main" count="1361" uniqueCount="471">
  <si>
    <t>Opis pozycji</t>
  </si>
  <si>
    <t>Ilość</t>
  </si>
  <si>
    <t>Roboty przygotowawcze</t>
  </si>
  <si>
    <t>Roboty rozbiórkowe</t>
  </si>
  <si>
    <t>m</t>
  </si>
  <si>
    <t>m2</t>
  </si>
  <si>
    <t>m3</t>
  </si>
  <si>
    <t>Roboty ziemne</t>
  </si>
  <si>
    <t>Podbudowy</t>
  </si>
  <si>
    <t>Roboty wykończeniowe</t>
  </si>
  <si>
    <t>Część</t>
  </si>
  <si>
    <t>Wyszczególnienie elementów rozliczeniowych</t>
  </si>
  <si>
    <t>RAZEM</t>
  </si>
  <si>
    <t>VAT 23 %</t>
  </si>
  <si>
    <t>Wartość zł</t>
  </si>
  <si>
    <t>J.m.</t>
  </si>
  <si>
    <t>kpl.</t>
  </si>
  <si>
    <t>odc.</t>
  </si>
  <si>
    <t>Wykonanie ręczne przekopów próbnych co 25 m, o szerokości 0,5 m, na głębokość robót ziemnych</t>
  </si>
  <si>
    <t>Mechaniczne profilowanie i zagęszczenie podłoża pod warstwy konstrukcyjne nawierzchni</t>
  </si>
  <si>
    <t>Ułożenie geosiatki o włóknach szklanych wstępnie przesączona asfaltem (bez uwzględnienia zakładów)</t>
  </si>
  <si>
    <t>Ławy betonowe z oporem, C 12/15 pod krawężniki</t>
  </si>
  <si>
    <t>Numer SSTWiOR</t>
  </si>
  <si>
    <t>Elementy bezpieczeństwa ruchu</t>
  </si>
  <si>
    <t>szt.</t>
  </si>
  <si>
    <t>kpl</t>
  </si>
  <si>
    <t>Wartość netto</t>
  </si>
  <si>
    <t>Nawierzchnie</t>
  </si>
  <si>
    <t>Elementy ulic</t>
  </si>
  <si>
    <t>Ławy betonowe z oporem, C 12/15 pod obrzeża</t>
  </si>
  <si>
    <t>Ławy betonowe z oporem, C 12/15 pod ściek</t>
  </si>
  <si>
    <t>D-05.03.23.</t>
  </si>
  <si>
    <t>ha</t>
  </si>
  <si>
    <t>WARTOŚĆ KOSZTORYSOWA:</t>
  </si>
  <si>
    <t>Wysięgniki do znaków drogowych (stalowe, ocynkowane)</t>
  </si>
  <si>
    <t>Rozbiórka nawierzchni z kruszywa wraz z wywozem materiału z rozbiórki na składowisko Wykonawcy z utylizacją</t>
  </si>
  <si>
    <t>Pomiary reflektometryczne linii światłowodowych</t>
  </si>
  <si>
    <t>Pomiary tłumienności optycznej linii światłowodowych metodą transmisyjną</t>
  </si>
  <si>
    <t>Pomiary tłumienności odbicia wstecznego (reflektancji) złączek światłowodowych</t>
  </si>
  <si>
    <t>Pomiary współczynnika dyspersji chromatycznej światłowodów</t>
  </si>
  <si>
    <t>Podłoża z materiałów sypkich pod kanały i obiekty - grubość podłoża: 15 cm. Materiał z dokopu (zakupiony)</t>
  </si>
  <si>
    <t>Wykonanie studni wpustowej, betonowej prefabrykowanej DN500 mm (w świetle) z osadnikiem wysokości 1,0m poniżej wylotu przykanalika ze studzienki wraz z wpustem żeliwnym kl. D400,</t>
  </si>
  <si>
    <t>próba</t>
  </si>
  <si>
    <t>Cena jedn.</t>
  </si>
  <si>
    <t>D-07.07.01</t>
  </si>
  <si>
    <t>Budowa studni kablowych prefabrykowanych rozdzielczych SKR2</t>
  </si>
  <si>
    <t>Budowa studni kablowych prefabrykowanych rozdzielczych SKR1</t>
  </si>
  <si>
    <t>SPECJALNOŚĆ DROGOWA</t>
  </si>
  <si>
    <t>SPECJALNOŚĆ INSTALACYJNA - GAZOCIĄG</t>
  </si>
  <si>
    <t>SPECJALNOŚĆ INSTALACYJNA - KANALIZACJA DESZCZOWA</t>
  </si>
  <si>
    <t>Rura przewodowa z rur PE100 PN16 SDR 11 o średnicy Dz32 mm wraz z taśmą ostrzegawczą i drutem sygnalizacyjnym</t>
  </si>
  <si>
    <t>Przewód lokalizacyjny DY (CuDY min. 2,5 mm2), zabezpieczonym żółtą izolacją z tworzywa sztucznego</t>
  </si>
  <si>
    <t>Rura przewodowa z rur PE100 PN16 SDR 11 o średnicy Dz40 mm wraz z taśmą ostrzegawczą i drutem sygnalizacyjnym</t>
  </si>
  <si>
    <t>D-01.03.01</t>
  </si>
  <si>
    <t>D-01.03.02</t>
  </si>
  <si>
    <t>D-01.03.04</t>
  </si>
  <si>
    <t>Rozbiórka podbudowy betonowej wraz z wywozem na składowisko Wykonawcy z utylizacją</t>
  </si>
  <si>
    <t>Wykonanie mechaniczne wykopów z zabezpieczeniem istniejącej sieci uzbrojenia terenu na czas robót oraz z transportem urobku na składowisko Wykonawcy</t>
  </si>
  <si>
    <t>Wykonanie ręczne wykopów z zabezpieczeniem istniejącej sieci uzbrojenia terenu na czas robót oraz z transportem urobku na składowisko Wykonawcy</t>
  </si>
  <si>
    <t>Nawierzchnia z płytek chodnikowych 40x40 cm żółtych z fakturą rozpoznawalną przez niewidomych (wypustki) gr. 8 cm na podsypce cementowo-piaskowej gr. 5 cm</t>
  </si>
  <si>
    <t>Frezowanie nawierzchni bitumicznej wraz z wywozem na składowisko Zamawiającego</t>
  </si>
  <si>
    <t>Regulacja pionowa: włazów studni kanalizacyjnych (za pomocą pierścieni, kręgów, stożków i adapterów z tworzywa sztucznego lub betonowych, połączonych masą polimerową spajająco-uszczelniającą)</t>
  </si>
  <si>
    <t>Wykonanie studni betonowej prefabrykowanej DN1000 mm (w świetle) wraz z włazem żeliwnym typu ciężkiego Dn600 mm klasy D-400, płytą żelbetową pokrywającą, pierścieniem dystansowym, przejściami szczelnymi oraz stopniami złazowymi,</t>
  </si>
  <si>
    <t>Rozbudowa skrzyżowania drogi wojewódzkiej nr 194 z drogą powiatową nr 2407P w m. Kobylnica</t>
  </si>
  <si>
    <t>SPECJALNOŚĆ TELEKOMUNIKACYJNA - INEA S.A.</t>
  </si>
  <si>
    <t>SPECJALNOŚĆ INSTALACYJNA - WODOCIĄG</t>
  </si>
  <si>
    <t>SPECJALNOŚĆ INSTALACYJNA - KANALIZACJA SANITARNA</t>
  </si>
  <si>
    <t>Nasypanie warstwy piasku na dnie rowu kablowego o szerokości do 0.4 m</t>
  </si>
  <si>
    <t>Układanie kabli o masie do 3.0 kg/m w rurach, pustakach lub kanałach zamkniętych - istniejące kable nN</t>
  </si>
  <si>
    <t>Układanie kabli o masie do 5.5 kg/m w rowach kablowych ręcznie - kable NA2XS(F)2Y 1x150, 12/20 kV</t>
  </si>
  <si>
    <t>Układanie kabli o masie do 5.5 kg/m w rurach, pustakach lub kanałach zamkniętych - kable NA2XS(F)2Y 1x150, 12/20 kV</t>
  </si>
  <si>
    <t>Układanie kabli o masie do 3.0 kg/m w rowach kablowych ręcznie - kabel NAY2Y-J 4x150, 0,6/1 kV</t>
  </si>
  <si>
    <t>Układanie kabli o masie do 3.0 kg/m w rurach, pustakach lub kanałach zamkniętych - kabel NAY2Y-J 4x150, 0,6/1 kV</t>
  </si>
  <si>
    <t>Układanie kabli o masie do 3.0 kg/m bezpośrednio na słupach betonowych - kabel NAY2Y-J 4x150, 0,6/1 kV</t>
  </si>
  <si>
    <t>Układanie kabli o masie do 3.0 kg/m przez wciąganie do rur osłonowych mocowanych na słupach betonowych - kabel NAY2Y-J 4x150, 0,6/1 kV</t>
  </si>
  <si>
    <t>Wymiana słupów żelbetowych linii NN pojedynczych bez ustojów</t>
  </si>
  <si>
    <t>Regulacja zwisów przewodów o przekroju ponad 50 mm2 linii NN</t>
  </si>
  <si>
    <t>Pomiar wyładowań niezupełnych</t>
  </si>
  <si>
    <t>Badanie linii kablowej S.N.</t>
  </si>
  <si>
    <t>Badanie linii kablowej N.N.- kabel 4-żyłowy</t>
  </si>
  <si>
    <t>Transport wewnętrzny prefabrykatów żelbetowych na odległość do 20.0 km - analogia przewóz zdemontowanego słupa, osprzętu i kabli</t>
  </si>
  <si>
    <t>Usunięcie kolizji z siecią elektroenergetyczną</t>
  </si>
  <si>
    <t>Przebudowa oświetlenia drogowego</t>
  </si>
  <si>
    <t>Demontaż opraw oświetlenia zewnętrznego na trzpieniu słupa lub wysięgniku</t>
  </si>
  <si>
    <t>Demontaż wysięgników rurowych o ciężarze do 30 kg mocowanych na słupie lub ścianie</t>
  </si>
  <si>
    <t>Demontaż osprzętu sieciowego i konstrukcji metalowych linii NN - bezpiecznik lub odgromnik na słupie stojącym</t>
  </si>
  <si>
    <t>Demontaż tabliczek bezpiecznikowych</t>
  </si>
  <si>
    <t>Demontaż słupów oświetleniowych o masie 100-300 kg</t>
  </si>
  <si>
    <t>Demontaż przewodów nieizolowanych linii NN o przekroju do 95 mm2 z przeznaczeniem na złom - analogia przewód AsXSn 2x25</t>
  </si>
  <si>
    <t>Układanie kabli o masie do 0.5 kg/m w rurach, pustakach lub kanałach zamkniętych - kabel istniejący</t>
  </si>
  <si>
    <t>Transport wewnętrzny prefabrykatów żelbetowych na odległość do 20.0 km - analogia przewóz zdemontowanych latarni, osprzętu, przewodów i kabli</t>
  </si>
  <si>
    <t>km</t>
  </si>
  <si>
    <t>t</t>
  </si>
  <si>
    <t>Łączenie przewodów instalacji odgromowej lub przewodów wyrównawczych z bednarki o przekroju do 200 mm2 w wykopie</t>
  </si>
  <si>
    <t>Układanie kabli o masie do 1.0 kg/m w rurach, pustakach lub kanałach zamkniętych</t>
  </si>
  <si>
    <t>Zabezpieczenie podziemnej części słupa</t>
  </si>
  <si>
    <t>Montaż wysięgników rurowych jednoramiennych o długości 1,5 m, o masie do 30 kg na słupie</t>
  </si>
  <si>
    <t>Montaż wysięgników rurowych dwuramiennych o długości 1,5 m, o masie do 30 kg na słupie</t>
  </si>
  <si>
    <t>Montaż przewodów do opraw oświetleniowych - wciąganie w słupy, rury osłonowe i wysięgniki przy wysokości latarń do 12 m</t>
  </si>
  <si>
    <t>Montaż opraw oświetlenia zewnętrznego na wysięgniku - oprawa drogowa typu LED o mocy 13 W</t>
  </si>
  <si>
    <t>Montaż opraw oświetlenia zewnętrznego na wysięgniku - oprawa drogowa typu LED o mocy 35 W</t>
  </si>
  <si>
    <t>Montaż opraw oświetlenia zewnętrznego na wysięgniku - oprawa drogowa typu LED o mocy 62 W</t>
  </si>
  <si>
    <t>Montaż i stawianie słupów oświetleniowych o masie do 100 kg - słupy o wysokości 7 m</t>
  </si>
  <si>
    <t>Montaż przewodów do opraw oświetleniowych - wciąganie w słupy, rury osłonowe i wysięgniki przy wysokości latarń do 7 m</t>
  </si>
  <si>
    <t>Montaż opraw oświetlenia zewnętrznego na słupie - analogia oprawy doświetlenia przejść dla pieszych o mocy 62 W</t>
  </si>
  <si>
    <t>Podłączenie przewodów pojedynczych o przekroju żyły do 50 mm2 pod zaciski lub bolce</t>
  </si>
  <si>
    <t>Malowanie drzwi, drzwiczek i elementów pełnych o powierzchni do 0.5 m2</t>
  </si>
  <si>
    <t>Malowanie liter i cyfr na powierzchniach zewnętrznych</t>
  </si>
  <si>
    <t>Sprawdzenie i pomiar 1-fazowego obwodu elektrycznego niskiego napięcia</t>
  </si>
  <si>
    <t>Pomiar rezystancji izolacji instalacji elektrycznej - obwód 1-fazowy (pomiar pierwszy)</t>
  </si>
  <si>
    <t>Pomiar rezystancji izolacji instalacji elektrycznej - obwód 1-fazowy (każdy następny pomiar)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</si>
  <si>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</si>
  <si>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</si>
  <si>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</si>
  <si>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Badania i pomiary instalacji skuteczności zerowania (każdy następny pomiar)</t>
  </si>
  <si>
    <t>Pomiar luminancji i natężenia oświetlenia</t>
  </si>
  <si>
    <t>Wywiezienie gruzu i nadmiaru gruntu z załadunkiem, wyładunkiem i kosztami składowania</t>
  </si>
  <si>
    <t>Budowa oświetlenia drogowego</t>
  </si>
  <si>
    <t>Instalacja zasilania znaków aktywnych</t>
  </si>
  <si>
    <t>Montaż znaków drogowych podświetlanych na maszcie wraz z wykonaniem fundamentu</t>
  </si>
  <si>
    <t>Badanie linii kablowej N.N.- kabel 3-żyłowy</t>
  </si>
  <si>
    <t>Demontaż urządzeń sygnalizacji świetlnej</t>
  </si>
  <si>
    <t>Konsole sygnalizatorów ulicznych mocowane na konstrukcji (1 konsola w komplecie) - demontaż</t>
  </si>
  <si>
    <t>Demontaż słupów oświetleniowych o masie do 100 kg - analogia słupki HY</t>
  </si>
  <si>
    <t>Demontaż kabli wielożyłowych o masie do 0.5 kg/m układanych w rurach osłonowych, blokach betonowych lub kanałach zamkniętych</t>
  </si>
  <si>
    <t>Montaż szaf sterowniczych sygnalizacji ulicznej lub oświetlenia zewnętrznego o ciężarze do 100 kg na gotowym fundamencie - analogia demontaż szafy</t>
  </si>
  <si>
    <t>znak.</t>
  </si>
  <si>
    <t>pomiar</t>
  </si>
  <si>
    <t>Przebudowa sieci elektroenergetycznej Enea Operator Sp. z o.o. i Enea Oświetlenie Sp. z o.o.</t>
  </si>
  <si>
    <t>Oświetlenie drogowe, zasilanie znaków aktywnych</t>
  </si>
  <si>
    <t>Przebudowa urządzeń telekomunikacyjnych Operatora Orange Polska S.A. – kable metaliczne</t>
  </si>
  <si>
    <t>Przebudowa urządzeń telekomunikacyjnych Operatora Orange Polska S.A. – kable światłowodowe</t>
  </si>
  <si>
    <t>Przebudowa urządzeń telekomunikacyjnych Operatora INEA S.A.</t>
  </si>
  <si>
    <t xml:space="preserve">Budowa kanalizacji kablowej – sygnalizacja świetlna </t>
  </si>
  <si>
    <t>Montaż elementów mechanicznej ochrony przed ingerencją osób nieuprawnionych w studniach kablowych</t>
  </si>
  <si>
    <t>Zdemontowanie słupów pojedynczych o długości 7 i 8,5 m ze szczudłami żelbetowymi bez ustoju w terenie płaskim</t>
  </si>
  <si>
    <t>Wymiana szaf kablowych - analogia wymiana skrzynki słupowej</t>
  </si>
  <si>
    <t>Montaż złączy przelotowych kabli wypełnionych ułożonych w kanalizacji kablowej - złącze 500 par</t>
  </si>
  <si>
    <t>Montaż złączy przelotowych kabli wypełnionych ułożonych w ziemi - złącze 500 par</t>
  </si>
  <si>
    <t>Montaż złączy przelotowych kabli wypełnionych ułożonych w ziemi - złącze 50 par</t>
  </si>
  <si>
    <t>Pomiary tłumienności skutecznej kabla 500 par</t>
  </si>
  <si>
    <t>Pomiary końcowe prądem stałym kabla 50 par</t>
  </si>
  <si>
    <t>Mechaniczna rozbiórka studni kablowych przy przebudowie - studnia SKR2</t>
  </si>
  <si>
    <t>Mechaniczna rozbiórka studni kablowych przy przebudowie - studnia SKR1</t>
  </si>
  <si>
    <t>Wykopanie kabla wypełnionego w rowie kablowym wykopanym i zasypanym mechanicznie - analogia XzTKMXpw 250x4x0,6</t>
  </si>
  <si>
    <t>Regulacja studzienek telefonicznych + nowa rama i pokrywa z wietrznikiem B125 (analogia)</t>
  </si>
  <si>
    <t>Wciąganie rur kanalizacji wtórnej sprzętem mechanicznym - 2 x RHDPE 32/2,9</t>
  </si>
  <si>
    <t>Budowa rurociągu kablowego w gotowym wykopie - 3 x RHDPE 40/3,7</t>
  </si>
  <si>
    <t>Montaż złączy rur polietylenowych RHDPE 32/40 w kanalizacji</t>
  </si>
  <si>
    <t>Badanie szczelności zmontowanych odcinków rurociągów kablowych o długości do 2 km</t>
  </si>
  <si>
    <t xml:space="preserve">Wciąganie kabli światłowodowych do rurociągów kablowych z rur HDPE Ø 32 mm OKO 86086 Z-XOTKtsd 72J </t>
  </si>
  <si>
    <t xml:space="preserve">Wciąganie kabli światłowodowych do rurociągów kablowych z rur HDPE Ø 32 mm OKD 00053 Z-XOTKtsd 16J </t>
  </si>
  <si>
    <t xml:space="preserve">Wciąganie kabli światłowodowych do rurociągów kablowych z rur HDPE Ø 40 mm OKO 86086 Z-XOTKtsd 72J </t>
  </si>
  <si>
    <t xml:space="preserve">Wciąganie kabli światłowodowych do rurociągów kablowych z rur HDPE Ø 40 mm OKD 00053 Z-XOTKtsd 16J </t>
  </si>
  <si>
    <t>Montaż stelaży zapasów kabli światłowodowych</t>
  </si>
  <si>
    <t>Montaż zasobników złączowych ZK-2</t>
  </si>
  <si>
    <t>Otwarcie muf złączowych kabli światłowodowych w kanalizacji kablowej - analogia</t>
  </si>
  <si>
    <t>Zamknięcie muf złączowych przelotowych kabli światłowodowych w kanalizacji kablowej</t>
  </si>
  <si>
    <t xml:space="preserve">Wyciąganie kabli światłowodowych z rurociągów kablowych z rur HDPE Ø 40 mm - analogia OKO 86086 Z-XOTKtsd 72J </t>
  </si>
  <si>
    <t xml:space="preserve">Wyciąganie kabli światłowodowych z rurociągów kablowych z rur HDPE Ø 40 mm - analogia OKD 00053 Z-XOTKtsd 16J </t>
  </si>
  <si>
    <t>Wykopanie rurociągu kablowego z głębokości 1 m koparkami łyżkowymi - analogia 2xRHDPE 40/3,7</t>
  </si>
  <si>
    <t>Budowa rurociągu kablowego RHDPE 40/3,7 w wykopie wykonanym koparkami łyżkowymi</t>
  </si>
  <si>
    <t>Budowa rurociągu kablowego w gotowym wykopie - RHDPE 40/3,7</t>
  </si>
  <si>
    <t>Wciąganie kabli światłowodowych do rurociągów kablowych z rur HDPE Ø 40 mm K17772 DAC 12J</t>
  </si>
  <si>
    <t>Montaż złączy końcowych kabli światłowodowych</t>
  </si>
  <si>
    <t>Przebudowa sieci gazowej</t>
  </si>
  <si>
    <t>Prace montażowe</t>
  </si>
  <si>
    <t>Rura przewodowa PE, klasy PE100, szeregu SDR11 o średnicy Dz25/3,0 mm w kolorze pomarańczowym</t>
  </si>
  <si>
    <t>Rura przewodowa PE, klasy PE100, szeregu SDR11 o średnicy Dz40 mm w kolorze pomarańczowym</t>
  </si>
  <si>
    <t>Rura przewodowa PE, klasy PE100, szeregu SDR11 o średnicy Dz63/5,8 mm w kolorze pomarańczowym</t>
  </si>
  <si>
    <t>Rura ochronna PE100 SDR34 Dz63mm wraz z kompletem płóz dystansowych</t>
  </si>
  <si>
    <t>Rura ochronna PE100 SDR34 Dz160mm wraz z kompletem płóz dystansowych</t>
  </si>
  <si>
    <t>Taśma ostrzegawcza szerokości 0,2m.</t>
  </si>
  <si>
    <t>Obejma siodłowa do rur PE Dz63/25mm z zaworem odcinającym Dn25mm do przyłączy wraz z obudową, skrzynką uliczną i tabliczką oznaczeniową z kóćcem PE</t>
  </si>
  <si>
    <t>Obejma siodłowa do rur PE Dz63/40mm z zaworem odcinającym Dn40mm do przyłączy wraz z obudową, skrzynką uliczną i tabliczką oznaczeniową z kóćcem PE</t>
  </si>
  <si>
    <t>Elektromufa Dn25-32mm PE</t>
  </si>
  <si>
    <t>Elektromufa Dn40mm PE</t>
  </si>
  <si>
    <t>Elektromufa Dn63mm PE</t>
  </si>
  <si>
    <t>Trójnik równoprzelotowy PE100 Dz63mm</t>
  </si>
  <si>
    <t>Kolano PE100 Dz63mm</t>
  </si>
  <si>
    <t>Mufa redukcyjna Dz63/25mm PE</t>
  </si>
  <si>
    <t>Zaślepka Dz63mm PE</t>
  </si>
  <si>
    <t>Próba szczelności i wytrzymałości sieci gazowych - montaż aparatury kontrolno-pomiarowej</t>
  </si>
  <si>
    <t>Prace demontażowe</t>
  </si>
  <si>
    <t>Istniejący gazociąg Dz40mm do likwidacji</t>
  </si>
  <si>
    <t>Istniejący gazociąg Dz63mm do likwidacji</t>
  </si>
  <si>
    <t>Prace montażowe dla bypass Dz40mm</t>
  </si>
  <si>
    <t>Rozcięcie istniejącego gazociągu Dz63mm</t>
  </si>
  <si>
    <t>Trójnik siodłowy PE dn 63/40mm z nawiertką dn40mm PE</t>
  </si>
  <si>
    <t>Rurociąg do obejścia by-pass PE Dz40mm</t>
  </si>
  <si>
    <t>Zaciski do wstrzymania przepływu gazu dla rur PE o średnicy Dz63 mm wraz z montażem muf naprawczych</t>
  </si>
  <si>
    <t>Fitting odpowietrzający z kolumną wydmuchową do rur Dz63mm</t>
  </si>
  <si>
    <t>Mufa zaślepiająca dn40mm</t>
  </si>
  <si>
    <t>Przebudowa kanalizacji deszczowej</t>
  </si>
  <si>
    <t>Kanalizacja deszczowa</t>
  </si>
  <si>
    <t xml:space="preserve">Roboty ziemne </t>
  </si>
  <si>
    <t>Podłoża z materiałów sypkich pod kanały i obiekty. Materiał z dokopu (zakupiony)</t>
  </si>
  <si>
    <t>Wykonanie kanału z rur PVC SDR34 SN8 kl. S (lita) Dz200mm</t>
  </si>
  <si>
    <t>Wykonanie kanału z rur PVC SDR34 SN8 kl. S (lita) Dz315mm</t>
  </si>
  <si>
    <t>Wykonanie kanału z rur PVC SDR34 SN8 kl. S (lita) Dz400mm</t>
  </si>
  <si>
    <t>Wykonanie połączenia z istniejącą siecią kanalizacyjną - nadbudowa studni</t>
  </si>
  <si>
    <t>Zabezpieczenie istniejących sieci na czas robót</t>
  </si>
  <si>
    <t>Próba wodna szczelności kanałów rurowych /długość próbnego odcinka rurociągu</t>
  </si>
  <si>
    <t>Istniejąca kanalizacja do likwidacji</t>
  </si>
  <si>
    <t>Istniejąca studnia do likwidacji</t>
  </si>
  <si>
    <t>Istniejący wpust do likwidacji</t>
  </si>
  <si>
    <t>Zbiornik retencyjno odparowujący</t>
  </si>
  <si>
    <t>Usunięcie warstwy ziemi urodzajnej /humusu/ za pomocą spycharek, przy grubości warstwy: do 15 cm - grubość warstwy 20 cm</t>
  </si>
  <si>
    <t>Drenaż</t>
  </si>
  <si>
    <t>Kanały z rur drenarskich PCW łączonych za pomocą złączek uniwersalnych o średnicy zewnętrznej: 200 mm</t>
  </si>
  <si>
    <t>Montaż studni drenarskiej tworzywowej Dn425mm wraz z pokrywą żelbetową, dnem i osadnikiem piasku</t>
  </si>
  <si>
    <t>Umocnienie dna zbiornika retencyjnego za pomocą ażurowych płyt betonowych, posadowionych na 10cm podsypce żwirowej (lub geowłókninie separacyjnej)</t>
  </si>
  <si>
    <t>Ułożenie geomembrany grubości 2mm</t>
  </si>
  <si>
    <t>Odwodnienie powierzchniowe wykopów</t>
  </si>
  <si>
    <t>Przebudowa sieci wodociągowej</t>
  </si>
  <si>
    <t>Roboty montażowe</t>
  </si>
  <si>
    <t>Rura przewodowa z rur PE100 PN10 SDR 17 o średnicy Dz90 mm wraz z taśmą ostrzegawczą szerokości i drutem sygnalizacyjnym</t>
  </si>
  <si>
    <t>Rura przewodowa z rur PE100 PN10 SDR 17 o średnicy Dz110 mm wraz z taśmą ostrzegawczą szerokości i drutem sygnalizacyjnym</t>
  </si>
  <si>
    <t>Rura przewodowa z rur PE100 PN10 SDR 17 o średnicy Dz180 mm wraz z taśmą ostrzegawczą szerokości i drutem sygnalizacyjnym</t>
  </si>
  <si>
    <t>Tuleja kołnierzowa do rur PE Dn110mm (z luźnym kołnierzem stalowym, galwanizowanym lub epoksydowany)</t>
  </si>
  <si>
    <t>Tuleja kołnierzowa do rur PE Dn180mm (z luźnym kołnierzem stalowym, galwanizowanym lub epoksydowany)</t>
  </si>
  <si>
    <t>Złączka do rur PE Dz32mm</t>
  </si>
  <si>
    <t>Trójnik żeliwny kołnierzowy równoprzelotowy 90 stopni Dn150mm wraz z blokiem oporowym</t>
  </si>
  <si>
    <t>Tabliczka oznaczeniowa</t>
  </si>
  <si>
    <t>Prace pomocnicze - by pass wody</t>
  </si>
  <si>
    <t>Próba wodna szczelności sieci wodociągowych /długość próbnego odcinka rurociągu - 200 m/, z rur wodociągowych typu HOBAS,PCW,PVC,PE,PEHD, o średnicy: 90 - 200 mm</t>
  </si>
  <si>
    <t>Istniejący wodociąg Dz63mm do likwidacji</t>
  </si>
  <si>
    <t>Istniejący wodociąg Dz160mm do likwidacji</t>
  </si>
  <si>
    <t>Odcięcie, zaślepienie i wypełnienie masą istniejącego wodociągu Dn150mm PVC</t>
  </si>
  <si>
    <t>Przebudowa kanalizacji sanitarnej</t>
  </si>
  <si>
    <t>Rozbiórka nawierzchni bitumicznej wraz z wywozem na składowisko Zamawiającego</t>
  </si>
  <si>
    <t>Rozbiórka metalowego kosza na śmieci wraz z wywozem na składowisko Wykonawcy z utylizacją</t>
  </si>
  <si>
    <t>Słupki blokujące U-12c</t>
  </si>
  <si>
    <t>Podpórki dla rowerzystów</t>
  </si>
  <si>
    <t>D-01.03.03</t>
  </si>
  <si>
    <t>D-01.03.05</t>
  </si>
  <si>
    <t>D-01.03.07</t>
  </si>
  <si>
    <t>D-01.03.06</t>
  </si>
  <si>
    <t>D-03.02.01</t>
  </si>
  <si>
    <t>D-03.02.02</t>
  </si>
  <si>
    <t>Mechaniczne oczyszczenie i skropienie emulsją asfaltową warstw bitumicznych</t>
  </si>
  <si>
    <t>Mechaniczne oczyszczenie i skropienie emulsją asfaltową warstw niebitumicznych</t>
  </si>
  <si>
    <t>Regulacja pionowa: zaworów wodociągowych i gazowych</t>
  </si>
  <si>
    <t>D-01.01.01.</t>
  </si>
  <si>
    <t>D-01.02.01.</t>
  </si>
  <si>
    <t>D-01.02.04.</t>
  </si>
  <si>
    <t>Rozebranie nawierzchni z betonowej kostki brukowej na podsypce wraz z oczyszczeniem, paletowaniem i wywozem na składowisko Wykonawcy z utylizacją</t>
  </si>
  <si>
    <t>Rozebranie nawierzchni z elementów betonowych (betonowe płyty ażurowe) na podsypce wraz z wywozem na składowisko Wykonawcy z utylizacją</t>
  </si>
  <si>
    <t>Rozebranie obrzeży betonowych na podsypce z ławą betonową wraz z wywozem na składowisko Wykonawcy z utylizacją</t>
  </si>
  <si>
    <t>Rozebranie krawężników betonowych na podsypce z ławą wraz z wywozem na składowisko Wykonawcy z utylizacją</t>
  </si>
  <si>
    <t>Rozebranie przepustu z betonowymi ściankami czołowymi z wywozem na składowisko Wykonawcy z utylizacją</t>
  </si>
  <si>
    <t>Rozebranie ogrodzenia metalowego z metalowymi słupkami na podmurówce betonowej oraz fundamentem wraz z wywozem materiału z rozbiórki na składowisko Wykonawcy z utylizacją</t>
  </si>
  <si>
    <t>Rozebranie ogrodzenia z siatki metalowej z metalowymi słupkami na podmurówce betonowej oraz fundamentem wraz z wywozem materiału z rozbiórki na składowisko Wykonawcy z utylizacją</t>
  </si>
  <si>
    <t>Rozbiórka ogrodzenia segmentowego (U-12a) wraz z wywozem na składowisko Wykonawcy z utylizacją</t>
  </si>
  <si>
    <t>Rozbiórka stalowej bariery drogowej wraz z wywozem na składowisko Wykonawcy z utylizacją</t>
  </si>
  <si>
    <t>Rozbiórka słupka metalowego wraz z wywozem materiału na składowisko Wykonawcy z utylizacją</t>
  </si>
  <si>
    <t>Rozbiórka słupka betonowego wraz z wywozem materiału na składowisko Wykonawcy z utylizacją</t>
  </si>
  <si>
    <t>Rozbiórka tablicy reklamowej wraz z konstrukcją wsporczą z wywozem na składowisko Wykonawcy z utylizacją</t>
  </si>
  <si>
    <t>Przestawienie skrzynek na listy</t>
  </si>
  <si>
    <t>Usunięcie istniejącego oznakowania poziomego</t>
  </si>
  <si>
    <t>D-02.00.01. i D-02.01.01.</t>
  </si>
  <si>
    <t>D-02.00.01 i D-02.03.01.</t>
  </si>
  <si>
    <t>D-04.01.01.</t>
  </si>
  <si>
    <t>D-04.07.01.</t>
  </si>
  <si>
    <t>D-04.04.02.</t>
  </si>
  <si>
    <t>Wykonanie podbudowy z mieszanki niezwiązanej z kruszywem C90/3 o uziarnieniu 0/31,5 mm, grubość warstwy po zagęszczeniu 15 cm</t>
  </si>
  <si>
    <t>Wykonanie podbudowy z mieszanki niezwiązanej z kruszywem C90/3 o uziarnieniu 0/31,5 mm, grubość warstwy po zagęszczeniu 18 cm</t>
  </si>
  <si>
    <t>Wykonanie podbudowy z mieszanki niezwiązanej z kruszywem C90/3 o uziarnieniu 0/31,5 mm, grubość warstwy po zagęszczeniu 20 cm</t>
  </si>
  <si>
    <t>D-04.06.01.</t>
  </si>
  <si>
    <t>Wykonanie podbudowy z betonu C 8/10 gr. 15 cm</t>
  </si>
  <si>
    <t>Wykonanie podbudowy z betonu C 8/10 gr. 20 cm</t>
  </si>
  <si>
    <t>D-04.06.02.</t>
  </si>
  <si>
    <t>Wykonanie podbudowa z betonu C 16/20 gr. 20 cm</t>
  </si>
  <si>
    <t>D-04.05.01.</t>
  </si>
  <si>
    <t>Wykonanie warstwy z mieszanki związanej cementem C 3/4 gr. 15 cm</t>
  </si>
  <si>
    <t>Wykonanie warstwy z mieszanki związanej cementem C 5/6, gr. 12 cm</t>
  </si>
  <si>
    <t>Wykonanie warstwy z mieszanki związanej cementem C 5/6, gr. 15 cm</t>
  </si>
  <si>
    <t>Wykonanie warstwy z mieszanki związanej cementem C 5/6, gr. 16 cm</t>
  </si>
  <si>
    <t>Wykonanie warstwy z mieszanki związanej cementem C 5/6, gr. 21 cm</t>
  </si>
  <si>
    <t>D-02.04.01.</t>
  </si>
  <si>
    <t>Wykonanie warstwy mrozoochronnej z gruntu niewysadzinowego naturalnego, grubość warstwy po zagęszczeniu: 20 cm</t>
  </si>
  <si>
    <t>Wykonanie warstwy z mieszanki związanej cementem C 1,5/2,0 gr. 15 cm</t>
  </si>
  <si>
    <t>Wykonanie warstwy z mieszanki związanej cementem C 1,5/2,0 gr. 25 cm</t>
  </si>
  <si>
    <t>D-05.03.13.</t>
  </si>
  <si>
    <t>Nawierzchnia z mieszanek mineralno-asfaltowych - warstwa ścieralna z SMA 8 S, grubość warstwy po zagęszczeniu 4 cm</t>
  </si>
  <si>
    <t>D-05.03.05a.</t>
  </si>
  <si>
    <t>Nawierzchnia z mieszanek mineralno-asfaltowych - warstwa ścieralna z AC 8 S 50/70, grubość warstwy po zagęszczeniu 5 cm</t>
  </si>
  <si>
    <t>Wykonanie w-wy wiążącej z AC 16 W 35/50 - grubość warstwy po zagęszczeniu 6 cm</t>
  </si>
  <si>
    <t>Wykonanie w-wy wiążącej z AC 16 W 35/50 - grubość warstwy po zagęszczeniu 8 cm</t>
  </si>
  <si>
    <t>D-05.03.01.</t>
  </si>
  <si>
    <t>Ułożenie nawierzchni z kostki kamiennej, na podsypce cementowo-piaskowej, przy wysokości kostki: 8/11 cm z wypełnieniem spoin zaprawą cementowo-piaskową</t>
  </si>
  <si>
    <t>Nawierzchnie z kostki kamiennej, na podsypce cementowo-piaskowej, przy wysokości kostki: 15/17 cm z wypełnieniem spoin zaprawą na bazie żywic epoksydowych</t>
  </si>
  <si>
    <t>Nawierzchnie z kostki kamiennej, na podsypce cementowo-piaskowej, przy wysokości kostki: 18 cm z wypełnieniem spoin zaprawą na bazie żywic epoksydowych</t>
  </si>
  <si>
    <t>Wykonanie nawierzchni z mieszanki niezwiązanej z kruszywem C90/3 o uziarnieniu 0/31,5 mm, grubość warstwy po zagęszczeniu 10 cm</t>
  </si>
  <si>
    <t>D.02.03.01c</t>
  </si>
  <si>
    <t>D-05.03.11.</t>
  </si>
  <si>
    <t>D-05.03.26a.</t>
  </si>
  <si>
    <t>D-08.01.01.</t>
  </si>
  <si>
    <t>Krawężniki betonowe o wymiarach: 20x30 cm (typ uliczny)</t>
  </si>
  <si>
    <t>Krawężniki betonowe o wymiarach: 20x22 cm (typ najazdowy)</t>
  </si>
  <si>
    <t>D-08.01.02.</t>
  </si>
  <si>
    <t>Krawężniki betonowy o wymiarach: 15/21x30 cm</t>
  </si>
  <si>
    <t>Krawężniki betonowe o wymiarach: 20x30 cm (typ drogowy)</t>
  </si>
  <si>
    <t>Krawężniki kamienne o wymiarach: 20x30 cm (typ drogowy)</t>
  </si>
  <si>
    <t>Krawężniki kamienne o wymiarach: 20x30 cm (typ uliczny, łukowy)</t>
  </si>
  <si>
    <t>Krawężniki kamienne o wymiarach: 15/21x30 cm (łukowy)</t>
  </si>
  <si>
    <t>Krawężniki betonowe o wymiarach: 12x25 cm</t>
  </si>
  <si>
    <t>D-08.03.01.</t>
  </si>
  <si>
    <t>Ustawienie obrzeży betonowych 30x8 cm</t>
  </si>
  <si>
    <t>Ścieki uliczne z dwóch rzędów brukowej kostki betonowej gr. 8 cm koloru szarego, na podsypce cementowo-piaskowej gr. 5 cm</t>
  </si>
  <si>
    <t>D-08.08.01.</t>
  </si>
  <si>
    <t>D-07.01.01.</t>
  </si>
  <si>
    <t>Oznakowanie poziome grubowarstwowe barwy białej (chemoutwardzalne)</t>
  </si>
  <si>
    <t>D-07.02.01.</t>
  </si>
  <si>
    <t>Przymocowanie tablic znaków drogowych z blachy ocynkowanej (znaki mini, folia II typu)</t>
  </si>
  <si>
    <t>Przymocowanie tablic znaków drogowych z blachy ocynkowanej (znaki średnie, folia II typu)</t>
  </si>
  <si>
    <t>Przymocowanie tablic znaków drogowych z blachy ocynkowanej (znaki mini, folia III typu)</t>
  </si>
  <si>
    <t>Przymocowanie tablic znaków drogowych z blachy ocynkowanej (znaki małe, folia III typu)</t>
  </si>
  <si>
    <t>Przymocowanie tablic znaków drogowych z blachy ocynkowanej (znaki średnie, folia III typu)</t>
  </si>
  <si>
    <t>Przymocowanie znaku E-1 wraz z konstrukcją wsporczą oraz posadowieniem</t>
  </si>
  <si>
    <t>Przymocowanie znaku (E-9)</t>
  </si>
  <si>
    <t>Przymocowanie znaku (E-22a)</t>
  </si>
  <si>
    <t>Przymocowanie znaku (E-22b)</t>
  </si>
  <si>
    <t>D-07.02.02.</t>
  </si>
  <si>
    <t>Ustawienie słupków U-1a</t>
  </si>
  <si>
    <t>Ustawienie słupków U-1b</t>
  </si>
  <si>
    <t>D-07.06.02.</t>
  </si>
  <si>
    <t>Balustrada U-11 A, kolor żółty</t>
  </si>
  <si>
    <t>D-07.05.01.</t>
  </si>
  <si>
    <t>Bariery ochronne stalowe: N2W2A</t>
  </si>
  <si>
    <t>D-07.09.01b</t>
  </si>
  <si>
    <t>Montaż na jezdni punktowych elementów odblaskowych wielokierunkowych barwy białej</t>
  </si>
  <si>
    <t>Montaż na jezdni punktowych elementów odblaskowych wielokierunkowych barwy czerwonej</t>
  </si>
  <si>
    <t>Montaż na jezdni punktowych elementów odblaskowych dwustronnych barwy białej</t>
  </si>
  <si>
    <t>Montaż na jezdni punktowych elementów odblaskowych dwustronnych barwy biało-czerwonej</t>
  </si>
  <si>
    <t>D-06.02.01.</t>
  </si>
  <si>
    <t>Budowa przepustu drogowego z rury PEHD o średnicy Dn400mm na ławie z C3/4 gr. 15 cm i podsypce żwirowo-piaskowej 0/31.5 mm, gr. 15 cm wraz z robotami ziemnymi</t>
  </si>
  <si>
    <t>D-06.01.01.</t>
  </si>
  <si>
    <t>Umocnienie skarp płytami ażurowymi 40x60x8 cm (skarpy rowów, skarpy)</t>
  </si>
  <si>
    <t>Wykonanie ścieku skarpowego</t>
  </si>
  <si>
    <t>Konserwacja istniejącego rowu</t>
  </si>
  <si>
    <t>Plantowanie (obrobienie na czysto) powierzchni skarp i korony nasypów</t>
  </si>
  <si>
    <t>Humusowanie i obsianie skarp i poboczy</t>
  </si>
  <si>
    <t>D-05.03.13. i D-05.03.23.</t>
  </si>
  <si>
    <t>D-05.03.01., D-05.03.13 i D-05.03.23.</t>
  </si>
  <si>
    <t>Regulacja pionowa studzienek telefonicznych</t>
  </si>
  <si>
    <t>Umocnienie wyspy ronda z kostki kamiennej przy wysokości kostki: 8/11 cm na podsypce cementowo-piaskowej 1:3, gr. 5 cm wraz z wypełnieniem spoin, na podbudowie z betonu C 16/20 o grubości warstwy po zagęszczeniu 20 cm</t>
  </si>
  <si>
    <t>Umocnienie skarp i dna rowu z kostki kamiennej przy wysokości kostki: 8/11 cm na podsypce cementowo-piaskowej 1:3, gr. 5 cm wraz z wypełnieniem spoin, na podbudowie z betonu C 8/10 o grubości warstwy po zagęszczeniu 20 cm</t>
  </si>
  <si>
    <t>SPECJALNOŚĆ ELEKTROENERGETYCZNA - OŚWIETLENIE DROGOWE, ZASILANIE ZNAKÓW AKTYWNYCH</t>
  </si>
  <si>
    <t xml:space="preserve">SPECJALNOŚĆ TELEKOMUNIKACYJNA - ORANGE POLSKA S.A. - KABLE METALICZNE </t>
  </si>
  <si>
    <t>SPECJALNOŚĆ TELEKOMUNIKACYJNA - ORANGE POLSKA S.A. - KABLE ŚWIATŁOWODOWE</t>
  </si>
  <si>
    <t>Zasuwa kołnierzowa żeliwna DN80 PN16 z obudową i skrzynką uliczną</t>
  </si>
  <si>
    <t>Zasuwa kołnierzowa żeliwna DN100 PN16 z obudową i skrzynką uliczną</t>
  </si>
  <si>
    <t>Zasuwa kołnierzowa żeliwna DN150 PN16 z obudową i skrzynką uliczną</t>
  </si>
  <si>
    <t>Zwężka dwukołnierzowa żeliwna Dn80/50mm</t>
  </si>
  <si>
    <t>Zwężka dwukołnierzowa żeliwna Dn150/80mm</t>
  </si>
  <si>
    <t>Wykonanie studni betonowej prefabrykowanej DN1200 mm (w świetle) wraz z włazem żeliwnym typu ciężkiego Dn600 mm klasy D-400, płytą żelbetową pokrywającą, pierścieniem dystansowym, przejściami szczelnymi oraz stopniami złazowymi,</t>
  </si>
  <si>
    <t>Lp.</t>
  </si>
  <si>
    <t>Ustawienie hydrantów pożarowych nadziemnych o średnicy: 80 mm wraz z blokiem oporowym</t>
  </si>
  <si>
    <t>Ustawienie hydrantów pożarowych podziemnych o średnicy: 80 mm wraz z blokiem oporowym</t>
  </si>
  <si>
    <t>Regulacja wysokościowa istniejącej armatury</t>
  </si>
  <si>
    <t>Wymiana zwięczenia istniejącej studni wraz z włazem żeliwnym typu ciężkiego Dn600 mm klasy D-400, płytą żelbetową pokrywającą, pierścieniem dystansowym wraz z regulacją wysokościową do nowych rzędnych drogi.</t>
  </si>
  <si>
    <t>Wykonanie złączki kielichowej Dn200mm do połączenia z istniejącym przyłączem.</t>
  </si>
  <si>
    <t>Wykonanie tymczasowego obejścia kanalizacji by-pass</t>
  </si>
  <si>
    <t>Wykonanie wylotu prefabrykowanego według KPED 01.20 o średnicy Dn200mm wraz z zabezpieczeniem dna i skarp odbiornika</t>
  </si>
  <si>
    <t>Wykonanie wylotu prefabrykowanego według KPED 02.16 o średnicy Dn300mm wraz z zabezpieczeniem dna i skarp odbiornika</t>
  </si>
  <si>
    <t>Wykonanie wylotu prefabrykowanego według KPED 02.16 o średnicy Dn400mm wraz z zabezpieczeniem dna i skarp odbiornika</t>
  </si>
  <si>
    <t>Podłoża z materiałów sypkich pod obiekty - warstwa pospółki grub. 30 cm</t>
  </si>
  <si>
    <t>Przewierty mechaniczne dla rury o śr. do 150 mm pod obiektami - analogia - rury polietylenowe o średnicy 160 mm</t>
  </si>
  <si>
    <t>Przewierty mechaniczne dla rury o śr. do 150 mm pod obiektami - dodatek za każdą następną rurę w wiązce</t>
  </si>
  <si>
    <t>Przewierty mechaniczne dla rury o śr. do 150 mm pod obiektami - analogia - rury polietylenowe o średnicy 110 mm</t>
  </si>
  <si>
    <t>Ułożenie rur osłonowych z PCW o śr. do 140 mm - analogia rury PE o średnicy 160 mm</t>
  </si>
  <si>
    <t>Ułożenie rur osłonowych z PCW o śr. do 140 mm - analogia rury PE dzielone o średnicy 110 mm</t>
  </si>
  <si>
    <t>Ułożenie rur osłonowych z PCW o śr. do 140 mm - analogia rury PE o średnicy 110 mm</t>
  </si>
  <si>
    <t>Montaż w rowach muf przelotowych z taśm izolacyjnych na kablach jednożyłowych z żyłami Al o przekroju do 240 mm2 na nap. Do 20 kV o izolacji i powłoce z tworzyw sztucznych</t>
  </si>
  <si>
    <t>Montaż w rowach muf przelotowych z rur termokurczliwych na kablach wielożyłowych z żyłami Al o przekroju do 240 mm2 na nap. Do 1 kV o izolacji i powłoce z tworzyw sztucznych</t>
  </si>
  <si>
    <t>Montaż w rowach muf przelotowych z rur termokurczliwych na kablach wielożyłowych z żyłami Al o przekroju do 70 mm2 na nap. Do 1 kV o izolacji i powłoce z tworzyw sztucznych</t>
  </si>
  <si>
    <t>Ułożenie geowłókniny filtracyjno-separacyjnej bez zakładów</t>
  </si>
  <si>
    <t>Ułożenie rur osłonowych z PCW o śr. do 140 mm - analogia rury polietylenowe o średnicy 75 mm</t>
  </si>
  <si>
    <t>Montaż i stawianie słupów oświetleniowych o masie do 300 kg - słupy o wysokości 9 m</t>
  </si>
  <si>
    <t>kpl. przew.</t>
  </si>
  <si>
    <t>szt. żył</t>
  </si>
  <si>
    <t>Ułożenie rur osłonowych z PCW o śr. do 140 mm - analogia rury polietylenowe o średnicy 50 mm</t>
  </si>
  <si>
    <t>Montaż głowic kablowych - zarobienie na sucho końca kabla Al 4-żyłowego o przekr. do 50 mm2 na nap. do 1 kV o izolacji i powłoce z tworzyw sztucznych</t>
  </si>
  <si>
    <t>Transport wewnętrzny konstrukcji i kształtowników stalowych na odległość do 20.0 km - analogia przewóz zdemontowanego słupa, osprzętu, przewodów i kabli do ZDW Gniezno</t>
  </si>
  <si>
    <t>Formowanie nasypów o wysokości do 3,0 m z zabezpieczeniem istniejącej sieci uzbrojenia terenu na czas robót oraz z zagęszczeniem nasypu, z piasku dostarczanego środkami transportu kołowego, materiał z dokopu</t>
  </si>
  <si>
    <t>D-05.03.05b.</t>
  </si>
  <si>
    <t>D-05.03.05a., D-05.03.05b. i D-05.03.13.</t>
  </si>
  <si>
    <t>Ułożenie nawierzchni z kostki betonowej (szarej) z mikrofazą o gr. 8 cm na podsypce cementowo-piaskowej 1:3, gr. 5 cm wraz z wypełnieniem spoin</t>
  </si>
  <si>
    <t>Ułożenie nawierzchni z kostki betonowej (grafitowej) z mikrofazą o gr. 8 cm na podsypce cementowo-piaskowej 1:3, gr. 5 cm wraz z wypełnieniem spoin</t>
  </si>
  <si>
    <t>Ułożenie nawierzchni z kostki betonowej (czerwonej) z mikrofazą o gr. 8 cm na podsypce cementowo-piaskowej 1:3, gr. 5 cm wraz z wypełnieniem spoin</t>
  </si>
  <si>
    <t>Palisada betonowa z elementów betonowych 16x11x60 cm wraz z ławą z betonu C12/15</t>
  </si>
  <si>
    <t>Ustawienie słupków stalowych ocynkowanych do znaków drogowych (średnica 60,3 mm o grubości ścianki 3 mm)</t>
  </si>
  <si>
    <t>Rozebranie tablic znaków drogowych ze słupkami wraz z sortowaniem, wywozem i utylizacją</t>
  </si>
  <si>
    <t>Pełne umocnienie pionowych ścian wykopów liniowych za pomocą konstrukcji słupowej/palami szalunkowymi wraz z rozbiórką, przy szerokości wykopu do 1,0 m i głębokości do 5,0 m</t>
  </si>
  <si>
    <t>Zasypanie wykopów fundamentów podłużnych, punktowych, rowów, wykopów obiektowych, z zagęszczeniem mechanicznym spycharkami, spycharkami: 74 kW /100 KM/-grub. zagęszczanej warstwy 30 cm, z transportem materiału samochodami samowyładowczymi o ładowności do 5 t, wraz z zakupem materiału. Materiał z dokopu (zakupiony) Zasypka do spodu konstrukcji jezdni.</t>
  </si>
  <si>
    <t>Wykopy oraz przekopy wykonywane na odkład koparkami podsiębiernymi o pojemności łyżki 0,40 m3, z transportem urobku samochodami samowyładowczymi o ładowności do 5 t, na składowisko Wykonawcy. Wykopy oraz przekopy wraz z odwodnieniem.</t>
  </si>
  <si>
    <t>Pełne umocnienie pionowych ścian wykopów liniowych za pomocą konstrukcji słupowej/palami szalunkowymi wraz z rozbiórką, przy szerokości wykopu do 1,0 m i głębokości do 3,0 m</t>
  </si>
  <si>
    <t>Zasypanie wykopów fundamentów podłużnych, punktowych, rowów, wykopów obiektowych, z zagęszczeniem mechanicznym spycharkami, spycharkami: 74 kW /100 KM/-grub. zagęszczanej warstwy 30 cm, z transportem materiału samochodami samowyładowczymi o ładowności do 5 t, wraz z zakupem materiału. Materiał z dokopu (zakupiony) Zasypka do spodu konstrukcji jezdni. Odtworzenie warstwy jezdni.</t>
  </si>
  <si>
    <t>Roboty ziemne (wykop) wykonywane koparkami podsiębiernymi o poj. łyżki 0,60 m3 z transportem urobku samochodami samowyładowczymi o ładowności ponad 5 do 10 t na odległość do 1 km</t>
  </si>
  <si>
    <t>Plantowanie (obrobienie na czysto) powierzchni skarp i dna wykopów wykonywanych mechanicznie</t>
  </si>
  <si>
    <t>Ręczne formowanie nasypów z ziemi dowożonej samochodami samowyładowczymi</t>
  </si>
  <si>
    <t>Zagęszczenie uprzednio rozplantowanego warstwami gruntu w nasypie zagęszczarkami, w gruncie sypkim</t>
  </si>
  <si>
    <t>Wykopy oraz przekopy wykonywane na odkład koparkami podsiębiernymi o pojemności łyżki 0,40 m3, z transportem urobku samochodami samowyładowczymi o ładowności do 5 t, na składowisko Wykonawcy. Uwaga. Rozbiórki nawierzchni uwzględniono w branży drogowej</t>
  </si>
  <si>
    <t>Zasypanie wykopów fundamentów podłużnych, punktowych, rowów, wykopów obiektowych, z zagęszczeniem mechanicznym spycharkami, spycharkami: 74 kW /100 KM/-grub. zagęszczanej warstwy 30 cm, z transportem materiału samochodami samowyładowczymi o ładowności do 5 t, wraz z zakupem materiału. Materiał z dokopu (zakupiony) Uwaga. Zasypka do spodu konstrukcji jezdni. Odtworzenie warstwy jezdni skalkulowane w części drogowej.</t>
  </si>
  <si>
    <t>Demontaż kabli wielożyłowych o masie 3.0-5.5 kg/m układanych</t>
  </si>
  <si>
    <t>Demontaż kabli wielożyłowych o masie 2.0-3.0 kg/m układanych</t>
  </si>
  <si>
    <t>Demontaż kabli wielożyłowych o masie do 2.0 kg/m układanych</t>
  </si>
  <si>
    <t>Montaż uziomów poziomych w wykopie o głębokości do 0.6 m</t>
  </si>
  <si>
    <t>Mechaniczne pogrążanie uziomów pionowych prętowych w gruncie</t>
  </si>
  <si>
    <t>Ręczne zasypywanie rowów dla kabli o głębok.do 0.8 m i szer. dna do 0.4 m</t>
  </si>
  <si>
    <t>Demontaż kabli wielożyłowych o masie do 2.0 kg/m</t>
  </si>
  <si>
    <t>Ręczne kopanie rowów dla kabli o głębok. do 1.0 m i szer. dna do 0.4 m</t>
  </si>
  <si>
    <t>Ręczne kopanie rowów dla kabli o głębok.do 0.8 m i szer. dna do 0.4 m</t>
  </si>
  <si>
    <t>Opaska do nawiercania NWZ/PE Dn180/32mm wraz z zasuwą Dn40mm obudową teleskopową i żeliwną skrzynką uliczną</t>
  </si>
  <si>
    <t>Trójnik żeliwny kołnierzowy redukcyjny 90 stopni Dn150/100mm wraz z blokiem oporowym</t>
  </si>
  <si>
    <t>Trójnik żeliwny kołnierzowy redukcyjny 90 stopni Dn150/80mm wraz z blokiem oporowym</t>
  </si>
  <si>
    <t>Umocnienia umocnienie powierzchniowe skarp odwodnych za pomocą ażurowych płyt betonowych skarpowych, posadowionych na 10cm podsypce żwirowej (lub geowłókninie separacyjnej</t>
  </si>
  <si>
    <t>Wciąganie kabli światłowodowych do rurociągów kablowych z rur HDPE Ø 40 mm K17772 DAC 12J - analogia wyciąganie kabla z rurociągu kablowego</t>
  </si>
  <si>
    <t>Wciągania kabla w powłoce termoplastycznej do kanalizacji kablowej - analogia K17772 DAC 12J</t>
  </si>
  <si>
    <t>Układanie kabla w rowie kablowym wykonanym ręcznie - analogia wykopanie kabla DAC 2J</t>
  </si>
  <si>
    <t>Układanie kabla w rowie kablowym wykopanym i zasypanym mechanicznie DAC 2J</t>
  </si>
  <si>
    <t>Wciągania kabla w powłoce termoplastycznej do kanalizacji kablowej XzTKMXpw 250x4x0,6</t>
  </si>
  <si>
    <t>Wciągania kabla w powłoce termoplastycznej do kanalizacji kablowej XzTKMXpw 25x4x0,6</t>
  </si>
  <si>
    <t>Układanie kabla w rowie kablowym wykopanym i zasypanym mechanicznie XzTKMXpw 250x4x0,6</t>
  </si>
  <si>
    <t>Układanie kabla w rowie kablowym wykopanym i zasypanym mechanicznie XzTKMXpw 25x4x0,6</t>
  </si>
  <si>
    <t>Montaż złączy przelotowych kabli wypełnionych ułożonych w kanalizacji kablowej - złącze 50 par</t>
  </si>
  <si>
    <t>Wykopanie kabla wypełnionego w rowie kablowym wykopanym i zasypanym mechanicznie - analogia XzTKMXpw 25x4x0,6</t>
  </si>
  <si>
    <t>Montaż głowic kablowych - zarobienie na sucho końca kabla Al 4-żyłowego o 50 mm2 na nap. do 1 kV o izolacji i powłoce z tworzyw sztucznych</t>
  </si>
  <si>
    <t>Transport wewnętrzny - dod. za każde nast. 5.0 km dla kol. 01,02 i 03 Krotność = 3</t>
  </si>
  <si>
    <t>Ręczne kopanie rowów dla kabli o 0.8 m i szer. dna do 0.4 m</t>
  </si>
  <si>
    <t>Ręczne zasypywanie rowów dla kabli o 1.0 m i szer. dna do 0.4 m</t>
  </si>
  <si>
    <t>Ręczne zasypywanie rowów dla kabli o 0.8 m i szer. dna do 0.4 m</t>
  </si>
  <si>
    <t>Osłony przeciwolśnieniowe U-19 1200 mm</t>
  </si>
  <si>
    <t>SPECJALNOŚĆ ELEKTROENERGETYCZNA - ENEA OPERATOR SP. Z O.O. I ENEA OŚWIETLENIE SP. Z O.O.</t>
  </si>
  <si>
    <t>Mechaniczne ścinanie drzew, z karczowaniem pni, o średnicy: do 9 cm, z wywozem na składowisko Wykonawcy z utylizacją (dłużyce drzew należy dostarczyć do OD w Murowanej Goślinie (24 km) lub OD Gniezno (40 km))</t>
  </si>
  <si>
    <t>Mechaniczne ścinanie drzew, z karczowaniem pni, o średnicy: 10-15 cm, z wywozem na składowisko Wykonawcy z utylizacją  (dłużyce drzew należy dostarczyć do OD w Murowanej Goślinie (24 km) lub OD Gniezno (40 km))</t>
  </si>
  <si>
    <t>Mechaniczne ścinanie drzew, z karczowaniem pni, o średnicy: 16-25 cm, z wywozem na składowisko Wykonawcy z utylizacją (dłużyce drzew należy dostarczyć do OD w Murowanej Goślinie (24 km) lub OD Gniezno (40 km))</t>
  </si>
  <si>
    <t>Mechaniczne ścinanie drzew, z karczowaniem pni, o średnicy: 26-35 cm, z wywozem na składowisko Wykonawcy z utylizacją (dłużyce drzew należy dostarczyć do OD w Murowanej Goślinie (24 km) lub OD Gniezno (40 km))</t>
  </si>
  <si>
    <t>Mechaniczne ścinanie drzew, z karczowaniem pni, o średnicy: 36-45 cm, z wywozem na składowisko Wykonawcy z utylizacją  (dłużyce drzew należy dostarczyć do OD w Murowanej Goślinie (24 km) lub OD Gniezno (40 km))</t>
  </si>
  <si>
    <t>Mechaniczne ścinanie drzew, z karczowaniem pni, o średnicy: 46-55 cm, z wywozem na składowisko Wykonawcy z utylizacją  (dłużyce drzew należy dostarczyć do OD w Murowanej Goślinie (24 km) lub OD Gniezno (40 km))</t>
  </si>
  <si>
    <t>Mechaniczne ścinanie drzew, z karczowaniem pni, o średnicy: 56-65 cm, z wywozem na składowisko Wykonawcy z utylizacją  (dłużyce drzew należy dostarczyć do OD w Murowanej Goślinie (24 km) lub OD Gniezno (40 km))</t>
  </si>
  <si>
    <t>Wycinka drzew (przy średnicy drzew średnio od 20 do 60 cm), z wywozem na składowisko Wykonawcy z utylizacją  (dłużyce drzew należy dostarczyć do OD w Murowanej Goślinie (24 km) lub OD Gniezno (40 km))</t>
  </si>
  <si>
    <t>Usunięcie karpin (karczowanie pni) z wywozem na składowisko Wykonawcy z utylizacją</t>
  </si>
  <si>
    <t>Odtworzenie (wyznaczenie) trasy i punktów wysokościowych</t>
  </si>
  <si>
    <t>szt</t>
  </si>
  <si>
    <t>Wykonanie podbudowy z betonu asfaltowego z AC 16P 35/50 - grubość warstwy po zagęszczeniu  gr. 10 cm</t>
  </si>
  <si>
    <t>Wykonanie podbudowy z betonu asfaltowego z AC 16P 35/50 - grubość warstwy po zagęszczeniu  gr. 12 cm</t>
  </si>
  <si>
    <t>TABELA ELEMENTÓW ROZLICZENIOWYCH - SPECJALNOŚĆ DROGOWA</t>
  </si>
  <si>
    <t>ZBIORCZE ZESTAWIENIE TABEL ELEMENTÓW ROZLICZENIOWYCH</t>
  </si>
  <si>
    <t>TABELA ELEMENTÓW ROZLICZENIOWYCH - SPECJALNOŚĆ ELEKTROENERGETYCZNA</t>
  </si>
  <si>
    <t>TABELA ELEMENTÓW ROZLICZENIOWYCH - SPECJALNOŚĆ TELEKOMUNIKACYJNA</t>
  </si>
  <si>
    <t>TABELA ELEMENTÓW ROZLICZENIOWYCH - SPECJALNOŚĆ INSTALACYJNA</t>
  </si>
  <si>
    <t>SPECJALNOŚĆ TELEKOMUNIKACYJNA - BUDOWA KANALIZACJI KABLOWEJ - SYGNALIZACJA ŚWIETLNA</t>
  </si>
  <si>
    <t>Budowa kanalizacji kablowej pierwotnej z rur z tworzyw sztucznych w wykopie wykonanym mechanicznie, 2 otw. w ciągu kan - RHDPE 110/6,3</t>
  </si>
  <si>
    <t>Budowa kanalizacji kablowej pierwotnej z rur z tworzyw sztucznych w wykopie wykonanym mechanicznie -1rur. w warstwie, 1 otw. w ciągu kan - analogia budowa rury osłonowej RHDPEp 160/9,1</t>
  </si>
  <si>
    <t>Budowa kanalizacji kablowej pierwotnej z rur z tworzyw sztucznych w wykopie wykonanym mechanicznie -1rur. w warstwie, 1 otw. w ciągu kan - analogia rura osłonowa dwudzielna A 160PS</t>
  </si>
  <si>
    <t>Układanie kabla w rowie kablowym wyknanym ręcznie - analogia pogębienie kabel istniejący</t>
  </si>
  <si>
    <t>Budowa i ustawienie słupów pojedynczych drewnianych o długości 7 i 8,5 m z jedną belką ustojową w terenie płaskim - analogia żelbetowy słup teletechniczny SZT-7</t>
  </si>
  <si>
    <t>Pomiary końcowe prądem stałym kabla 500 pr</t>
  </si>
  <si>
    <t>Likwidacja kanalizacji kablowej pierwotnej z rur z tworzyw sztucznych w wykopie wykonanym mechanicznie -1rur. w warstwie, 1 otw. w ciągu kan - analogia RHDPE 110/6,3</t>
  </si>
  <si>
    <t xml:space="preserve">Montaż złączy przelotowych na kablach światłowodowych ułożonych w ruociągu kablowym w ziemi FOSC 400A </t>
  </si>
  <si>
    <t>Budowa kanalizacji kablowej pierwotnej z rur z tworzyw sztucznych w wykopie wykonanym mechanicznie -1rur. w warstwie, 1 otw. w ciągu kan. - analogia budowa rury osłonowej RHDPEp 160/9,1</t>
  </si>
  <si>
    <t>Budowa kanalizacji kablowej pierwotnej z rur z tworzyw sztucznych w wykopie wykonanym mechanicznie -1rur. w warstwie, 1 otw. w ciągu kan. - analogia rura osłonowa dwudzielna A 160PS</t>
  </si>
  <si>
    <t>Budowa kanalizacji kablowej pierwotnej z rur z tworzyw sztucznych w wykopie wykonanym mechanicznie -1rur. w warstwie RHDPE 110/6,3</t>
  </si>
  <si>
    <t xml:space="preserve">ROBOTY NIEPRZEWIDZIANE (4% WARTOŚCI NETTO) </t>
  </si>
  <si>
    <t>Przymocowanie znaku (E-3 i E-18a)</t>
  </si>
  <si>
    <t xml:space="preserve">SUMA NETTO (12+13) </t>
  </si>
  <si>
    <t>CAŁKOWITA WARTOŚĆ ROBÓT BUDOWLANYCH BRUTTO (14+15)</t>
  </si>
  <si>
    <t>Rozbudowa skrzyżowania drogi wojewódzkiej nr 194 
z drogą powiatową nr 2407P w m. Kobylnica</t>
  </si>
  <si>
    <t>Wykonanie nawierzchni przejazdów dla rowerów w kolorze czerwonym (oznakowanie grubowarstwowe)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</si>
</sst>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0.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"/>
    <numFmt numFmtId="174" formatCode="#,##0.00\ &quot;zł&quot;"/>
    <numFmt numFmtId="175" formatCode="[$-415]d\ mmmm\ yyyy"/>
    <numFmt numFmtId="176" formatCode="#,##0.000"/>
    <numFmt numFmtId="177" formatCode="#,##0.00_ ;\-#,##0.00\ "/>
    <numFmt numFmtId="178" formatCode="0\."/>
    <numFmt numFmtId="179" formatCode="#,##0.0"/>
    <numFmt numFmtId="180" formatCode="0.0"/>
    <numFmt numFmtId="181" formatCode="#,##0.0000"/>
    <numFmt numFmtId="182" formatCode="#,##0.00000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0\ _z_ł_-;\-* #,##0.00000\ _z_ł_-;_-* &quot;-&quot;??\ _z_ł_-;_-@_-"/>
    <numFmt numFmtId="188" formatCode="_-* #,##0.000000\ _z_ł_-;\-* #,##0.000000\ _z_ł_-;_-* &quot;-&quot;??\ _z_ł_-;_-@_-"/>
    <numFmt numFmtId="189" formatCode="_-* #,##0.0000000\ _z_ł_-;\-* #,##0.0000000\ _z_ł_-;_-* &quot;-&quot;??\ _z_ł_-;_-@_-"/>
    <numFmt numFmtId="190" formatCode="#0.000"/>
    <numFmt numFmtId="191" formatCode="#\ ##0.00"/>
    <numFmt numFmtId="192" formatCode="#0.00"/>
    <numFmt numFmtId="193" formatCode="#\ ##0.000"/>
    <numFmt numFmtId="194" formatCode="#0.0000"/>
    <numFmt numFmtId="195" formatCode="#0.00000"/>
    <numFmt numFmtId="196" formatCode="#0.000000"/>
    <numFmt numFmtId="197" formatCode="#0.0000000"/>
    <numFmt numFmtId="198" formatCode="#0.0"/>
    <numFmt numFmtId="199" formatCode="#0"/>
    <numFmt numFmtId="200" formatCode="[$-415]dddd\,\ 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Czcionka tekstu podstawowego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3"/>
      <name val="Arial"/>
      <family val="2"/>
    </font>
    <font>
      <sz val="11"/>
      <color indexed="8"/>
      <name val="Arial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8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sz val="11"/>
      <color theme="1"/>
      <name val="Arial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14"/>
      <color rgb="FF080000"/>
      <name val="Arial"/>
      <family val="2"/>
    </font>
    <font>
      <sz val="9"/>
      <color rgb="FF080000"/>
      <name val="Arial"/>
      <family val="2"/>
    </font>
    <font>
      <b/>
      <sz val="18"/>
      <color rgb="FF080000"/>
      <name val="Arial"/>
      <family val="2"/>
    </font>
    <font>
      <b/>
      <sz val="12"/>
      <color rgb="FF080000"/>
      <name val="Arial"/>
      <family val="2"/>
    </font>
    <font>
      <b/>
      <sz val="10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68" fontId="3" fillId="0" borderId="0" xfId="55" applyNumberFormat="1" applyFont="1" applyFill="1" applyBorder="1" applyAlignment="1" applyProtection="1">
      <alignment horizontal="center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right" vertical="center" wrapText="1"/>
      <protection/>
    </xf>
    <xf numFmtId="168" fontId="6" fillId="0" borderId="0" xfId="55" applyNumberFormat="1" applyFont="1" applyFill="1" applyBorder="1" applyAlignment="1" applyProtection="1">
      <alignment vertical="center"/>
      <protection/>
    </xf>
    <xf numFmtId="0" fontId="5" fillId="0" borderId="10" xfId="55" applyNumberFormat="1" applyFont="1" applyFill="1" applyBorder="1" applyAlignment="1" applyProtection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4" fontId="6" fillId="0" borderId="10" xfId="55" applyNumberFormat="1" applyFont="1" applyFill="1" applyBorder="1" applyAlignment="1" applyProtection="1" quotePrefix="1">
      <alignment horizontal="right" vertical="center"/>
      <protection/>
    </xf>
    <xf numFmtId="4" fontId="6" fillId="0" borderId="10" xfId="55" applyNumberFormat="1" applyFont="1" applyFill="1" applyBorder="1" applyAlignment="1" applyProtection="1">
      <alignment horizontal="right" vertical="center" wrapText="1"/>
      <protection/>
    </xf>
    <xf numFmtId="4" fontId="9" fillId="0" borderId="10" xfId="55" applyNumberFormat="1" applyFont="1" applyFill="1" applyBorder="1" applyAlignment="1" applyProtection="1" quotePrefix="1">
      <alignment horizontal="right" vertical="center"/>
      <protection/>
    </xf>
    <xf numFmtId="0" fontId="6" fillId="0" borderId="10" xfId="55" applyNumberFormat="1" applyFont="1" applyFill="1" applyBorder="1" applyAlignment="1" applyProtection="1" quotePrefix="1">
      <alignment horizontal="center" vertical="top"/>
      <protection/>
    </xf>
    <xf numFmtId="0" fontId="6" fillId="0" borderId="10" xfId="55" applyNumberFormat="1" applyFont="1" applyFill="1" applyBorder="1" applyAlignment="1" applyProtection="1">
      <alignment horizontal="center" vertical="top" wrapText="1"/>
      <protection/>
    </xf>
    <xf numFmtId="0" fontId="14" fillId="0" borderId="10" xfId="55" applyNumberFormat="1" applyFont="1" applyFill="1" applyBorder="1" applyAlignment="1" applyProtection="1">
      <alignment horizontal="left" vertical="center" wrapText="1"/>
      <protection/>
    </xf>
    <xf numFmtId="4" fontId="14" fillId="0" borderId="10" xfId="55" applyNumberFormat="1" applyFont="1" applyFill="1" applyBorder="1" applyAlignment="1" applyProtection="1" quotePrefix="1">
      <alignment horizontal="right" vertical="center"/>
      <protection/>
    </xf>
    <xf numFmtId="0" fontId="4" fillId="0" borderId="0" xfId="54" applyProtection="1">
      <alignment/>
      <protection/>
    </xf>
    <xf numFmtId="0" fontId="57" fillId="0" borderId="10" xfId="51" applyFont="1" applyFill="1" applyBorder="1" applyAlignment="1" applyProtection="1">
      <alignment horizontal="center" vertical="center" wrapText="1"/>
      <protection/>
    </xf>
    <xf numFmtId="0" fontId="7" fillId="0" borderId="10" xfId="51" applyFont="1" applyFill="1" applyBorder="1" applyAlignment="1" applyProtection="1">
      <alignment horizontal="center" vertical="center" wrapText="1"/>
      <protection/>
    </xf>
    <xf numFmtId="192" fontId="7" fillId="0" borderId="10" xfId="51" applyNumberFormat="1" applyFont="1" applyFill="1" applyBorder="1" applyAlignment="1" applyProtection="1">
      <alignment horizontal="right" vertical="center" wrapText="1"/>
      <protection/>
    </xf>
    <xf numFmtId="0" fontId="57" fillId="0" borderId="10" xfId="51" applyFont="1" applyFill="1" applyBorder="1" applyAlignment="1" applyProtection="1">
      <alignment horizontal="right" vertical="center" wrapText="1"/>
      <protection/>
    </xf>
    <xf numFmtId="0" fontId="4" fillId="0" borderId="0" xfId="54" applyAlignment="1" applyProtection="1">
      <alignment horizontal="center" vertical="center"/>
      <protection/>
    </xf>
    <xf numFmtId="0" fontId="57" fillId="0" borderId="11" xfId="51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vertical="top" wrapText="1" readingOrder="1"/>
      <protection/>
    </xf>
    <xf numFmtId="0" fontId="8" fillId="0" borderId="0" xfId="54" applyFont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60" fillId="0" borderId="0" xfId="0" applyFont="1" applyBorder="1" applyAlignment="1" applyProtection="1">
      <alignment vertical="top" wrapText="1" readingOrder="1"/>
      <protection/>
    </xf>
    <xf numFmtId="0" fontId="8" fillId="0" borderId="0" xfId="54" applyFont="1" applyBorder="1" applyProtection="1">
      <alignment/>
      <protection/>
    </xf>
    <xf numFmtId="0" fontId="8" fillId="0" borderId="0" xfId="54" applyFo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/>
      <protection/>
    </xf>
    <xf numFmtId="192" fontId="59" fillId="0" borderId="0" xfId="0" applyNumberFormat="1" applyFont="1" applyFill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left" vertical="center"/>
      <protection/>
    </xf>
    <xf numFmtId="1" fontId="62" fillId="0" borderId="0" xfId="0" applyNumberFormat="1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left" vertical="center" wrapText="1"/>
      <protection/>
    </xf>
    <xf numFmtId="0" fontId="62" fillId="0" borderId="0" xfId="0" applyFont="1" applyFill="1" applyAlignment="1" applyProtection="1">
      <alignment/>
      <protection/>
    </xf>
    <xf numFmtId="192" fontId="62" fillId="0" borderId="0" xfId="0" applyNumberFormat="1" applyFont="1" applyFill="1" applyAlignment="1" applyProtection="1">
      <alignment horizontal="right" vertical="center"/>
      <protection/>
    </xf>
    <xf numFmtId="0" fontId="62" fillId="0" borderId="0" xfId="0" applyFont="1" applyFill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91" fontId="60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7" fillId="0" borderId="10" xfId="0" applyFont="1" applyFill="1" applyBorder="1" applyAlignment="1" applyProtection="1">
      <alignment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/>
      <protection/>
    </xf>
    <xf numFmtId="0" fontId="62" fillId="0" borderId="12" xfId="0" applyFont="1" applyFill="1" applyBorder="1" applyAlignment="1" applyProtection="1">
      <alignment horizontal="left" vertical="center" wrapText="1"/>
      <protection/>
    </xf>
    <xf numFmtId="0" fontId="62" fillId="0" borderId="12" xfId="0" applyFont="1" applyFill="1" applyBorder="1" applyAlignment="1" applyProtection="1">
      <alignment/>
      <protection/>
    </xf>
    <xf numFmtId="192" fontId="62" fillId="0" borderId="12" xfId="0" applyNumberFormat="1" applyFont="1" applyFill="1" applyBorder="1" applyAlignment="1" applyProtection="1">
      <alignment horizontal="center" vertical="center"/>
      <protection/>
    </xf>
    <xf numFmtId="0" fontId="62" fillId="0" borderId="12" xfId="0" applyFont="1" applyFill="1" applyBorder="1" applyAlignment="1" applyProtection="1">
      <alignment horizontal="right"/>
      <protection/>
    </xf>
    <xf numFmtId="192" fontId="7" fillId="0" borderId="10" xfId="51" applyNumberFormat="1" applyFont="1" applyFill="1" applyBorder="1" applyAlignment="1" applyProtection="1">
      <alignment horizontal="center" vertical="center" wrapText="1"/>
      <protection/>
    </xf>
    <xf numFmtId="4" fontId="9" fillId="0" borderId="0" xfId="54" applyNumberFormat="1" applyFont="1" applyAlignment="1" applyProtection="1">
      <alignment horizontal="right"/>
      <protection/>
    </xf>
    <xf numFmtId="49" fontId="63" fillId="0" borderId="0" xfId="0" applyNumberFormat="1" applyFont="1" applyBorder="1" applyAlignment="1" applyProtection="1">
      <alignment vertical="top" wrapText="1" readingOrder="1"/>
      <protection/>
    </xf>
    <xf numFmtId="0" fontId="60" fillId="0" borderId="10" xfId="0" applyFont="1" applyBorder="1" applyAlignment="1" applyProtection="1">
      <alignment vertical="top" wrapText="1" readingOrder="1"/>
      <protection/>
    </xf>
    <xf numFmtId="49" fontId="60" fillId="0" borderId="10" xfId="0" applyNumberFormat="1" applyFont="1" applyBorder="1" applyAlignment="1" applyProtection="1">
      <alignment horizontal="center" vertical="center" wrapText="1" readingOrder="1"/>
      <protection/>
    </xf>
    <xf numFmtId="192" fontId="60" fillId="0" borderId="10" xfId="0" applyNumberFormat="1" applyFont="1" applyBorder="1" applyAlignment="1" applyProtection="1">
      <alignment vertical="center" wrapText="1" readingOrder="1"/>
      <protection/>
    </xf>
    <xf numFmtId="192" fontId="60" fillId="0" borderId="10" xfId="0" applyNumberFormat="1" applyFont="1" applyBorder="1" applyAlignment="1" applyProtection="1">
      <alignment horizontal="right" vertical="center" wrapText="1" readingOrder="1"/>
      <protection/>
    </xf>
    <xf numFmtId="4" fontId="60" fillId="0" borderId="10" xfId="0" applyNumberFormat="1" applyFont="1" applyBorder="1" applyAlignment="1" applyProtection="1">
      <alignment horizontal="right" vertical="center" wrapText="1" readingOrder="1"/>
      <protection/>
    </xf>
    <xf numFmtId="0" fontId="64" fillId="0" borderId="0" xfId="0" applyFont="1" applyBorder="1" applyAlignment="1" applyProtection="1">
      <alignment vertical="top" wrapText="1" readingOrder="1"/>
      <protection/>
    </xf>
    <xf numFmtId="0" fontId="4" fillId="0" borderId="0" xfId="54" applyBorder="1" applyProtection="1">
      <alignment/>
      <protection/>
    </xf>
    <xf numFmtId="4" fontId="9" fillId="0" borderId="10" xfId="54" applyNumberFormat="1" applyFont="1" applyBorder="1" applyAlignment="1" applyProtection="1">
      <alignment horizontal="right"/>
      <protection/>
    </xf>
    <xf numFmtId="192" fontId="62" fillId="0" borderId="0" xfId="0" applyNumberFormat="1" applyFont="1" applyFill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right"/>
      <protection/>
    </xf>
    <xf numFmtId="192" fontId="60" fillId="0" borderId="10" xfId="0" applyNumberFormat="1" applyFont="1" applyBorder="1" applyAlignment="1" applyProtection="1">
      <alignment horizontal="right" vertical="center" wrapText="1" readingOrder="1"/>
      <protection locked="0"/>
    </xf>
    <xf numFmtId="191" fontId="6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2" fillId="0" borderId="12" xfId="0" applyFont="1" applyFill="1" applyBorder="1" applyAlignment="1" applyProtection="1">
      <alignment horizontal="right" vertical="center"/>
      <protection/>
    </xf>
    <xf numFmtId="0" fontId="62" fillId="0" borderId="12" xfId="0" applyFont="1" applyFill="1" applyBorder="1" applyAlignment="1" applyProtection="1">
      <alignment vertical="center"/>
      <protection/>
    </xf>
    <xf numFmtId="4" fontId="57" fillId="0" borderId="10" xfId="0" applyNumberFormat="1" applyFont="1" applyFill="1" applyBorder="1" applyAlignment="1" applyProtection="1">
      <alignment vertical="center" wrapText="1"/>
      <protection/>
    </xf>
    <xf numFmtId="4" fontId="8" fillId="0" borderId="10" xfId="54" applyNumberFormat="1" applyFont="1" applyBorder="1" applyAlignment="1" applyProtection="1">
      <alignment vertical="center"/>
      <protection/>
    </xf>
    <xf numFmtId="0" fontId="4" fillId="0" borderId="10" xfId="54" applyBorder="1" applyProtection="1">
      <alignment/>
      <protection/>
    </xf>
    <xf numFmtId="0" fontId="62" fillId="0" borderId="0" xfId="0" applyFont="1" applyFill="1" applyAlignment="1" applyProtection="1">
      <alignment vertical="center"/>
      <protection/>
    </xf>
    <xf numFmtId="192" fontId="60" fillId="0" borderId="10" xfId="0" applyNumberFormat="1" applyFont="1" applyBorder="1" applyAlignment="1" applyProtection="1">
      <alignment vertical="center" wrapText="1" readingOrder="1"/>
      <protection locked="0"/>
    </xf>
    <xf numFmtId="0" fontId="4" fillId="0" borderId="0" xfId="52" applyProtection="1">
      <alignment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9" fillId="0" borderId="10" xfId="52" applyFont="1" applyBorder="1" applyAlignment="1" applyProtection="1">
      <alignment horizontal="center" vertical="center"/>
      <protection/>
    </xf>
    <xf numFmtId="0" fontId="9" fillId="0" borderId="10" xfId="52" applyFont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Border="1" applyAlignment="1" applyProtection="1">
      <alignment vertical="center" wrapText="1"/>
      <protection/>
    </xf>
    <xf numFmtId="0" fontId="8" fillId="0" borderId="10" xfId="52" applyFont="1" applyBorder="1" applyAlignment="1" applyProtection="1">
      <alignment horizontal="center" vertical="center" wrapText="1"/>
      <protection/>
    </xf>
    <xf numFmtId="2" fontId="8" fillId="0" borderId="10" xfId="52" applyNumberFormat="1" applyFont="1" applyBorder="1" applyAlignment="1" applyProtection="1">
      <alignment vertical="center" wrapText="1"/>
      <protection/>
    </xf>
    <xf numFmtId="4" fontId="9" fillId="0" borderId="10" xfId="52" applyNumberFormat="1" applyFont="1" applyBorder="1" applyAlignment="1" applyProtection="1">
      <alignment horizontal="right"/>
      <protection/>
    </xf>
    <xf numFmtId="0" fontId="4" fillId="0" borderId="0" xfId="52" applyFill="1" applyAlignment="1" applyProtection="1">
      <alignment horizontal="center"/>
      <protection/>
    </xf>
    <xf numFmtId="0" fontId="4" fillId="0" borderId="0" xfId="52" applyAlignment="1" applyProtection="1">
      <alignment horizontal="center"/>
      <protection/>
    </xf>
    <xf numFmtId="2" fontId="8" fillId="0" borderId="10" xfId="52" applyNumberFormat="1" applyFont="1" applyBorder="1" applyAlignment="1" applyProtection="1">
      <alignment vertical="center" wrapText="1"/>
      <protection locked="0"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2" fontId="8" fillId="0" borderId="11" xfId="52" applyNumberFormat="1" applyFont="1" applyBorder="1" applyAlignment="1" applyProtection="1">
      <alignment vertical="center" wrapText="1"/>
      <protection/>
    </xf>
    <xf numFmtId="2" fontId="8" fillId="0" borderId="11" xfId="52" applyNumberFormat="1" applyFont="1" applyBorder="1" applyAlignment="1" applyProtection="1">
      <alignment horizontal="center" vertical="center"/>
      <protection/>
    </xf>
    <xf numFmtId="4" fontId="8" fillId="0" borderId="11" xfId="52" applyNumberFormat="1" applyFont="1" applyBorder="1" applyAlignment="1" applyProtection="1">
      <alignment vertical="center"/>
      <protection/>
    </xf>
    <xf numFmtId="0" fontId="4" fillId="0" borderId="0" xfId="52" applyFill="1" applyProtection="1">
      <alignment/>
      <protection/>
    </xf>
    <xf numFmtId="4" fontId="8" fillId="0" borderId="11" xfId="52" applyNumberFormat="1" applyFont="1" applyBorder="1" applyAlignment="1" applyProtection="1">
      <alignment vertical="center"/>
      <protection locked="0"/>
    </xf>
    <xf numFmtId="2" fontId="8" fillId="0" borderId="11" xfId="52" applyNumberFormat="1" applyFont="1" applyBorder="1" applyAlignment="1" applyProtection="1">
      <alignment horizontal="center" vertical="center" wrapText="1"/>
      <protection/>
    </xf>
    <xf numFmtId="0" fontId="4" fillId="0" borderId="10" xfId="52" applyBorder="1" applyProtection="1">
      <alignment/>
      <protection/>
    </xf>
    <xf numFmtId="0" fontId="4" fillId="0" borderId="10" xfId="52" applyFill="1" applyBorder="1" applyAlignment="1" applyProtection="1">
      <alignment horizontal="center"/>
      <protection/>
    </xf>
    <xf numFmtId="4" fontId="8" fillId="0" borderId="10" xfId="52" applyNumberFormat="1" applyFont="1" applyBorder="1" applyAlignment="1" applyProtection="1">
      <alignment vertical="center"/>
      <protection/>
    </xf>
    <xf numFmtId="4" fontId="8" fillId="0" borderId="10" xfId="52" applyNumberFormat="1" applyFont="1" applyBorder="1" applyAlignment="1" applyProtection="1">
      <alignment vertical="center"/>
      <protection locked="0"/>
    </xf>
    <xf numFmtId="0" fontId="8" fillId="0" borderId="10" xfId="52" applyFont="1" applyBorder="1" applyProtection="1">
      <alignment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62" fillId="0" borderId="0" xfId="0" applyFont="1" applyFill="1" applyAlignment="1" applyProtection="1">
      <alignment horizontal="left" vertical="center"/>
      <protection/>
    </xf>
    <xf numFmtId="192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60" fillId="0" borderId="13" xfId="0" applyFont="1" applyBorder="1" applyAlignment="1" applyProtection="1">
      <alignment vertical="top" wrapText="1" readingOrder="1"/>
      <protection/>
    </xf>
    <xf numFmtId="49" fontId="60" fillId="0" borderId="13" xfId="0" applyNumberFormat="1" applyFont="1" applyBorder="1" applyAlignment="1" applyProtection="1">
      <alignment horizontal="center" vertical="center" wrapText="1" readingOrder="1"/>
      <protection/>
    </xf>
    <xf numFmtId="49" fontId="60" fillId="0" borderId="14" xfId="0" applyNumberFormat="1" applyFont="1" applyBorder="1" applyAlignment="1" applyProtection="1">
      <alignment horizontal="center" vertical="center" wrapText="1" readingOrder="1"/>
      <protection/>
    </xf>
    <xf numFmtId="0" fontId="60" fillId="0" borderId="14" xfId="0" applyFont="1" applyBorder="1" applyAlignment="1" applyProtection="1">
      <alignment vertical="top" wrapText="1" readingOrder="1"/>
      <protection/>
    </xf>
    <xf numFmtId="192" fontId="62" fillId="0" borderId="0" xfId="0" applyNumberFormat="1" applyFont="1" applyAlignment="1" applyProtection="1">
      <alignment horizontal="center" vertical="center"/>
      <protection/>
    </xf>
    <xf numFmtId="192" fontId="4" fillId="0" borderId="0" xfId="52" applyNumberFormat="1" applyProtection="1">
      <alignment/>
      <protection/>
    </xf>
    <xf numFmtId="4" fontId="60" fillId="0" borderId="13" xfId="0" applyNumberFormat="1" applyFont="1" applyBorder="1" applyAlignment="1" applyProtection="1">
      <alignment horizontal="right" vertical="center" wrapText="1" readingOrder="1"/>
      <protection/>
    </xf>
    <xf numFmtId="4" fontId="6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5" fillId="0" borderId="0" xfId="51" applyFont="1" applyBorder="1" applyAlignment="1" applyProtection="1">
      <alignment vertical="top" wrapText="1"/>
      <protection/>
    </xf>
    <xf numFmtId="0" fontId="66" fillId="0" borderId="0" xfId="0" applyFont="1" applyAlignment="1" applyProtection="1">
      <alignment vertical="center" wrapText="1"/>
      <protection/>
    </xf>
    <xf numFmtId="0" fontId="62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62" fillId="0" borderId="0" xfId="0" applyNumberFormat="1" applyFont="1" applyAlignment="1" applyProtection="1">
      <alignment/>
      <protection/>
    </xf>
    <xf numFmtId="4" fontId="62" fillId="0" borderId="0" xfId="0" applyNumberFormat="1" applyFont="1" applyAlignment="1" applyProtection="1">
      <alignment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5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67" fillId="0" borderId="0" xfId="51" applyFont="1" applyBorder="1" applyAlignment="1" applyProtection="1">
      <alignment horizontal="center" vertical="top" wrapText="1"/>
      <protection/>
    </xf>
    <xf numFmtId="168" fontId="6" fillId="0" borderId="0" xfId="55" applyNumberFormat="1" applyFont="1" applyAlignment="1" applyProtection="1">
      <alignment horizontal="center" vertical="center"/>
      <protection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57" fillId="0" borderId="18" xfId="0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18" xfId="0" applyNumberFormat="1" applyFont="1" applyBorder="1" applyAlignment="1" applyProtection="1">
      <alignment horizontal="right" vertical="center" wrapText="1"/>
      <protection/>
    </xf>
    <xf numFmtId="0" fontId="65" fillId="0" borderId="10" xfId="51" applyFont="1" applyBorder="1" applyAlignment="1" applyProtection="1">
      <alignment horizontal="center" vertical="center" wrapText="1"/>
      <protection/>
    </xf>
    <xf numFmtId="0" fontId="68" fillId="0" borderId="10" xfId="51" applyFont="1" applyFill="1" applyBorder="1" applyAlignment="1" applyProtection="1">
      <alignment horizontal="center" vertical="center" wrapText="1"/>
      <protection/>
    </xf>
    <xf numFmtId="0" fontId="69" fillId="0" borderId="10" xfId="5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52" applyFont="1" applyBorder="1" applyAlignment="1" applyProtection="1">
      <alignment horizontal="center" wrapText="1"/>
      <protection/>
    </xf>
    <xf numFmtId="0" fontId="9" fillId="0" borderId="16" xfId="52" applyFont="1" applyBorder="1" applyAlignment="1" applyProtection="1">
      <alignment horizontal="right"/>
      <protection/>
    </xf>
    <xf numFmtId="0" fontId="9" fillId="0" borderId="17" xfId="52" applyFont="1" applyBorder="1" applyAlignment="1" applyProtection="1">
      <alignment horizontal="right"/>
      <protection/>
    </xf>
    <xf numFmtId="0" fontId="9" fillId="0" borderId="18" xfId="52" applyFont="1" applyBorder="1" applyAlignment="1" applyProtection="1">
      <alignment horizontal="right"/>
      <protection/>
    </xf>
    <xf numFmtId="0" fontId="9" fillId="0" borderId="10" xfId="52" applyFont="1" applyBorder="1" applyAlignment="1" applyProtection="1">
      <alignment horizontal="right"/>
      <protection/>
    </xf>
    <xf numFmtId="0" fontId="69" fillId="0" borderId="10" xfId="5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3" xfId="53"/>
    <cellStyle name="Normalny 3" xfId="54"/>
    <cellStyle name="Normalny_TER_choszcz_wa" xfId="55"/>
    <cellStyle name="Normalny_TER_Milsko_droga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Zeros="0" view="pageBreakPreview" zoomScaleSheetLayoutView="100" zoomScalePageLayoutView="70" workbookViewId="0" topLeftCell="C1">
      <selection activeCell="C1" sqref="A1:IV16384"/>
    </sheetView>
  </sheetViews>
  <sheetFormatPr defaultColWidth="8.796875" defaultRowHeight="14.25"/>
  <cols>
    <col min="1" max="3" width="9.59765625" style="118" customWidth="1"/>
    <col min="4" max="4" width="10.59765625" style="118" customWidth="1"/>
    <col min="5" max="5" width="10.59765625" style="119" customWidth="1"/>
    <col min="6" max="6" width="9" style="119" bestFit="1" customWidth="1"/>
    <col min="7" max="7" width="86.8984375" style="119" customWidth="1"/>
    <col min="8" max="8" width="18.59765625" style="119" bestFit="1" customWidth="1"/>
    <col min="9" max="10" width="10.59765625" style="118" customWidth="1"/>
    <col min="11" max="16384" width="9" style="118" customWidth="1"/>
  </cols>
  <sheetData>
    <row r="1" spans="6:8" ht="14.25">
      <c r="F1" s="120"/>
      <c r="G1" s="120"/>
      <c r="H1" s="120"/>
    </row>
    <row r="2" spans="2:13" ht="27.75" customHeight="1">
      <c r="B2" s="4"/>
      <c r="C2" s="4"/>
      <c r="D2" s="4"/>
      <c r="F2" s="134" t="s">
        <v>449</v>
      </c>
      <c r="G2" s="134"/>
      <c r="H2" s="134"/>
      <c r="I2" s="4"/>
      <c r="J2" s="4"/>
      <c r="K2" s="4"/>
      <c r="L2" s="4"/>
      <c r="M2" s="4"/>
    </row>
    <row r="3" spans="5:8" ht="18">
      <c r="E3" s="1"/>
      <c r="F3" s="1"/>
      <c r="G3" s="1"/>
      <c r="H3" s="120"/>
    </row>
    <row r="4" spans="1:13" s="122" customFormat="1" ht="59.25" customHeight="1">
      <c r="A4" s="121"/>
      <c r="B4" s="121"/>
      <c r="C4" s="121"/>
      <c r="D4" s="121"/>
      <c r="F4" s="133" t="s">
        <v>469</v>
      </c>
      <c r="G4" s="133"/>
      <c r="H4" s="133"/>
      <c r="I4" s="121"/>
      <c r="J4" s="121"/>
      <c r="K4" s="121"/>
      <c r="L4" s="121"/>
      <c r="M4" s="121"/>
    </row>
    <row r="5" spans="6:11" ht="23.25" customHeight="1">
      <c r="F5" s="123"/>
      <c r="G5" s="123"/>
      <c r="H5" s="123"/>
      <c r="I5" s="124"/>
      <c r="J5" s="124"/>
      <c r="K5" s="124"/>
    </row>
    <row r="6" spans="4:11" ht="14.25" customHeight="1">
      <c r="D6" s="124"/>
      <c r="F6" s="131" t="s">
        <v>10</v>
      </c>
      <c r="G6" s="131" t="s">
        <v>11</v>
      </c>
      <c r="H6" s="129" t="s">
        <v>14</v>
      </c>
      <c r="I6" s="124"/>
      <c r="J6" s="124"/>
      <c r="K6" s="124"/>
    </row>
    <row r="7" spans="4:11" ht="14.25" customHeight="1">
      <c r="D7" s="124"/>
      <c r="F7" s="132"/>
      <c r="G7" s="132"/>
      <c r="H7" s="130"/>
      <c r="I7" s="124"/>
      <c r="J7" s="124"/>
      <c r="K7" s="124"/>
    </row>
    <row r="8" spans="4:11" ht="18">
      <c r="D8" s="124"/>
      <c r="F8" s="5">
        <v>1</v>
      </c>
      <c r="G8" s="2">
        <v>2</v>
      </c>
      <c r="H8" s="5">
        <v>3</v>
      </c>
      <c r="I8" s="125"/>
      <c r="J8" s="124"/>
      <c r="K8" s="124"/>
    </row>
    <row r="9" spans="4:11" ht="20.25">
      <c r="D9" s="124"/>
      <c r="F9" s="6">
        <v>1</v>
      </c>
      <c r="G9" s="12" t="s">
        <v>47</v>
      </c>
      <c r="H9" s="13">
        <f>D!J136</f>
        <v>0</v>
      </c>
      <c r="I9" s="126"/>
      <c r="J9" s="124"/>
      <c r="K9" s="124"/>
    </row>
    <row r="10" spans="4:11" ht="40.5">
      <c r="D10" s="124"/>
      <c r="F10" s="6">
        <v>2</v>
      </c>
      <c r="G10" s="12" t="s">
        <v>434</v>
      </c>
      <c r="H10" s="13">
        <f>E_ENEA!J48</f>
        <v>0</v>
      </c>
      <c r="I10" s="126"/>
      <c r="J10" s="124"/>
      <c r="K10" s="124"/>
    </row>
    <row r="11" spans="4:11" ht="40.5">
      <c r="D11" s="124"/>
      <c r="F11" s="6">
        <v>3</v>
      </c>
      <c r="G11" s="12" t="s">
        <v>348</v>
      </c>
      <c r="H11" s="13">
        <f>E_Osw!J71</f>
        <v>0</v>
      </c>
      <c r="I11" s="125"/>
      <c r="J11" s="124"/>
      <c r="K11" s="124"/>
    </row>
    <row r="12" spans="4:11" ht="40.5">
      <c r="D12" s="124"/>
      <c r="F12" s="6">
        <v>4</v>
      </c>
      <c r="G12" s="12" t="s">
        <v>349</v>
      </c>
      <c r="H12" s="13">
        <f>'T_Orange KM'!H38</f>
        <v>0</v>
      </c>
      <c r="I12" s="125"/>
      <c r="J12" s="124"/>
      <c r="K12" s="124"/>
    </row>
    <row r="13" spans="4:11" ht="40.5">
      <c r="D13" s="124"/>
      <c r="F13" s="6">
        <v>5</v>
      </c>
      <c r="G13" s="12" t="s">
        <v>350</v>
      </c>
      <c r="H13" s="13">
        <f>'T_Orange KS'!H31</f>
        <v>0</v>
      </c>
      <c r="I13" s="125"/>
      <c r="J13" s="124"/>
      <c r="K13" s="124"/>
    </row>
    <row r="14" spans="4:11" ht="20.25">
      <c r="D14" s="124"/>
      <c r="F14" s="6">
        <v>6</v>
      </c>
      <c r="G14" s="12" t="s">
        <v>64</v>
      </c>
      <c r="H14" s="13">
        <f>T_INEA!H27</f>
        <v>0</v>
      </c>
      <c r="I14" s="125"/>
      <c r="J14" s="124"/>
      <c r="K14" s="124"/>
    </row>
    <row r="15" spans="4:11" ht="40.5">
      <c r="D15" s="124"/>
      <c r="F15" s="6">
        <v>7</v>
      </c>
      <c r="G15" s="12" t="s">
        <v>453</v>
      </c>
      <c r="H15" s="13">
        <f>T_KK_SS!H14</f>
        <v>0</v>
      </c>
      <c r="I15" s="125"/>
      <c r="J15" s="124"/>
      <c r="K15" s="124"/>
    </row>
    <row r="16" spans="4:11" ht="20.25">
      <c r="D16" s="124"/>
      <c r="F16" s="6">
        <v>8</v>
      </c>
      <c r="G16" s="12" t="s">
        <v>48</v>
      </c>
      <c r="H16" s="13">
        <f>I_G!H43</f>
        <v>0</v>
      </c>
      <c r="I16" s="125"/>
      <c r="J16" s="124"/>
      <c r="K16" s="124"/>
    </row>
    <row r="17" spans="4:11" ht="20.25">
      <c r="D17" s="124"/>
      <c r="F17" s="6">
        <v>9</v>
      </c>
      <c r="G17" s="12" t="s">
        <v>49</v>
      </c>
      <c r="H17" s="13">
        <f>I_KD!H52</f>
        <v>0</v>
      </c>
      <c r="I17" s="125"/>
      <c r="J17" s="124"/>
      <c r="K17" s="124"/>
    </row>
    <row r="18" spans="4:11" ht="20.25">
      <c r="D18" s="124"/>
      <c r="F18" s="6">
        <v>10</v>
      </c>
      <c r="G18" s="12" t="s">
        <v>65</v>
      </c>
      <c r="H18" s="13">
        <f>I_W!H44</f>
        <v>0</v>
      </c>
      <c r="I18" s="124"/>
      <c r="J18" s="124"/>
      <c r="K18" s="124"/>
    </row>
    <row r="19" spans="4:11" ht="20.25">
      <c r="D19" s="124"/>
      <c r="F19" s="6">
        <v>11</v>
      </c>
      <c r="G19" s="12" t="s">
        <v>66</v>
      </c>
      <c r="H19" s="13">
        <f>I_KS!H28</f>
        <v>0</v>
      </c>
      <c r="I19" s="124"/>
      <c r="J19" s="124"/>
      <c r="K19" s="124"/>
    </row>
    <row r="20" spans="5:11" ht="20.25">
      <c r="E20" s="120"/>
      <c r="F20" s="10">
        <v>12</v>
      </c>
      <c r="G20" s="3" t="s">
        <v>12</v>
      </c>
      <c r="H20" s="7">
        <f>SUM(H9:H19)</f>
        <v>0</v>
      </c>
      <c r="I20" s="124"/>
      <c r="J20" s="124"/>
      <c r="K20" s="124"/>
    </row>
    <row r="21" spans="6:8" ht="20.25">
      <c r="F21" s="10">
        <v>13</v>
      </c>
      <c r="G21" s="3" t="s">
        <v>465</v>
      </c>
      <c r="H21" s="7">
        <f>ROUND(H20*0.04,2)</f>
        <v>0</v>
      </c>
    </row>
    <row r="22" spans="6:8" ht="20.25">
      <c r="F22" s="10">
        <v>14</v>
      </c>
      <c r="G22" s="3" t="s">
        <v>467</v>
      </c>
      <c r="H22" s="7">
        <f>H20+H21</f>
        <v>0</v>
      </c>
    </row>
    <row r="23" spans="6:8" ht="20.25">
      <c r="F23" s="10">
        <v>15</v>
      </c>
      <c r="G23" s="3" t="s">
        <v>13</v>
      </c>
      <c r="H23" s="7">
        <f>ROUND(H22*0.23,2)</f>
        <v>0</v>
      </c>
    </row>
    <row r="24" spans="6:8" ht="20.25">
      <c r="F24" s="11">
        <v>16</v>
      </c>
      <c r="G24" s="3" t="s">
        <v>468</v>
      </c>
      <c r="H24" s="8">
        <f>H22+H23</f>
        <v>0</v>
      </c>
    </row>
    <row r="31" ht="14.25">
      <c r="H31" s="127"/>
    </row>
    <row r="32" ht="14.25">
      <c r="H32" s="128"/>
    </row>
    <row r="35" spans="2:11" ht="14.25">
      <c r="B35" s="124"/>
      <c r="C35" s="124"/>
      <c r="D35" s="124"/>
      <c r="E35" s="120"/>
      <c r="I35" s="124"/>
      <c r="J35" s="124"/>
      <c r="K35" s="124"/>
    </row>
    <row r="36" spans="2:11" ht="14.25">
      <c r="B36" s="124"/>
      <c r="C36" s="124"/>
      <c r="D36" s="124"/>
      <c r="E36" s="120"/>
      <c r="I36" s="124"/>
      <c r="J36" s="124"/>
      <c r="K36" s="124"/>
    </row>
    <row r="37" spans="2:11" ht="14.25">
      <c r="B37" s="124"/>
      <c r="C37" s="124"/>
      <c r="D37" s="124"/>
      <c r="E37" s="120"/>
      <c r="F37" s="120"/>
      <c r="G37" s="120"/>
      <c r="H37" s="120"/>
      <c r="I37" s="124"/>
      <c r="J37" s="124"/>
      <c r="K37" s="124"/>
    </row>
    <row r="38" spans="2:11" ht="14.25">
      <c r="B38" s="124"/>
      <c r="C38" s="124"/>
      <c r="D38" s="124"/>
      <c r="E38" s="120"/>
      <c r="F38" s="120"/>
      <c r="G38" s="120"/>
      <c r="H38" s="120"/>
      <c r="I38" s="124"/>
      <c r="J38" s="124"/>
      <c r="K38" s="124"/>
    </row>
    <row r="39" spans="2:11" ht="14.25">
      <c r="B39" s="124"/>
      <c r="C39" s="124"/>
      <c r="D39" s="124"/>
      <c r="E39" s="120"/>
      <c r="F39" s="120"/>
      <c r="G39" s="120"/>
      <c r="H39" s="120"/>
      <c r="I39" s="124"/>
      <c r="J39" s="124"/>
      <c r="K39" s="124"/>
    </row>
    <row r="40" spans="2:11" ht="14.25">
      <c r="B40" s="124"/>
      <c r="C40" s="124"/>
      <c r="D40" s="124"/>
      <c r="E40" s="120"/>
      <c r="F40" s="120"/>
      <c r="G40" s="120"/>
      <c r="H40" s="120"/>
      <c r="I40" s="124"/>
      <c r="J40" s="124"/>
      <c r="K40" s="124"/>
    </row>
    <row r="41" spans="6:8" ht="14.25">
      <c r="F41" s="120"/>
      <c r="G41" s="120"/>
      <c r="H41" s="120"/>
    </row>
    <row r="42" spans="6:8" ht="14.25">
      <c r="F42" s="120"/>
      <c r="G42" s="120"/>
      <c r="H42" s="120"/>
    </row>
  </sheetData>
  <sheetProtection password="D284" sheet="1" formatCells="0" formatColumns="0" formatRows="0" insertColumns="0" insertRows="0" insertHyperlinks="0" deleteColumns="0" deleteRows="0" sort="0" autoFilter="0" pivotTables="0"/>
  <mergeCells count="5">
    <mergeCell ref="H6:H7"/>
    <mergeCell ref="G6:G7"/>
    <mergeCell ref="F6:F7"/>
    <mergeCell ref="F4:H4"/>
    <mergeCell ref="F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 alignWithMargins="0">
    <oddFooter>&amp;C&amp;Pz&amp;N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showZeros="0" view="pageBreakPreview" zoomScaleSheetLayoutView="100" zoomScalePageLayoutView="0" workbookViewId="0" topLeftCell="A25">
      <selection activeCell="G37" sqref="G37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2" customWidth="1"/>
    <col min="4" max="4" width="40.59765625" style="83" customWidth="1"/>
    <col min="5" max="5" width="6.09765625" style="9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452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51" t="s">
        <v>193</v>
      </c>
      <c r="C8" s="151"/>
      <c r="D8" s="151"/>
      <c r="E8" s="151"/>
      <c r="F8" s="151"/>
      <c r="G8" s="151"/>
      <c r="H8" s="151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84" t="s">
        <v>1</v>
      </c>
      <c r="G10" s="85" t="s">
        <v>43</v>
      </c>
      <c r="H10" s="86" t="s">
        <v>26</v>
      </c>
    </row>
    <row r="11" spans="2:8" ht="12.75">
      <c r="B11" s="152" t="s">
        <v>194</v>
      </c>
      <c r="C11" s="152"/>
      <c r="D11" s="152"/>
      <c r="E11" s="152"/>
      <c r="F11" s="152"/>
      <c r="G11" s="152"/>
      <c r="H11" s="152"/>
    </row>
    <row r="12" spans="2:8" ht="12.75" customHeight="1">
      <c r="B12" s="106"/>
      <c r="C12" s="107"/>
      <c r="D12" s="145" t="s">
        <v>195</v>
      </c>
      <c r="E12" s="145"/>
      <c r="F12" s="145"/>
      <c r="G12" s="145"/>
      <c r="H12" s="71"/>
    </row>
    <row r="13" spans="2:8" ht="56.25">
      <c r="B13" s="23">
        <v>1</v>
      </c>
      <c r="C13" s="87" t="s">
        <v>238</v>
      </c>
      <c r="D13" s="64" t="s">
        <v>396</v>
      </c>
      <c r="E13" s="65" t="s">
        <v>6</v>
      </c>
      <c r="F13" s="104">
        <v>680</v>
      </c>
      <c r="G13" s="105"/>
      <c r="H13" s="104">
        <f>ROUND(F13*G13,2)</f>
        <v>0</v>
      </c>
    </row>
    <row r="14" spans="2:8" ht="45">
      <c r="B14" s="23">
        <v>2</v>
      </c>
      <c r="C14" s="87" t="s">
        <v>238</v>
      </c>
      <c r="D14" s="64" t="s">
        <v>397</v>
      </c>
      <c r="E14" s="65" t="s">
        <v>5</v>
      </c>
      <c r="F14" s="104">
        <v>2058</v>
      </c>
      <c r="G14" s="105"/>
      <c r="H14" s="104">
        <f aca="true" t="shared" si="0" ref="H14:H31">ROUND(F14*G14,2)</f>
        <v>0</v>
      </c>
    </row>
    <row r="15" spans="2:8" ht="22.5">
      <c r="B15" s="23">
        <v>3</v>
      </c>
      <c r="C15" s="87" t="s">
        <v>238</v>
      </c>
      <c r="D15" s="64" t="s">
        <v>196</v>
      </c>
      <c r="E15" s="65" t="s">
        <v>6</v>
      </c>
      <c r="F15" s="104">
        <v>387</v>
      </c>
      <c r="G15" s="105"/>
      <c r="H15" s="104">
        <f t="shared" si="0"/>
        <v>0</v>
      </c>
    </row>
    <row r="16" spans="2:8" ht="78.75">
      <c r="B16" s="23">
        <v>4</v>
      </c>
      <c r="C16" s="87" t="s">
        <v>238</v>
      </c>
      <c r="D16" s="64" t="s">
        <v>395</v>
      </c>
      <c r="E16" s="65" t="s">
        <v>6</v>
      </c>
      <c r="F16" s="104">
        <v>293</v>
      </c>
      <c r="G16" s="105"/>
      <c r="H16" s="104">
        <f t="shared" si="0"/>
        <v>0</v>
      </c>
    </row>
    <row r="17" spans="2:8" ht="12.75">
      <c r="B17" s="23">
        <v>5</v>
      </c>
      <c r="C17" s="87" t="s">
        <v>238</v>
      </c>
      <c r="D17" s="64" t="s">
        <v>197</v>
      </c>
      <c r="E17" s="65" t="s">
        <v>4</v>
      </c>
      <c r="F17" s="104">
        <v>321</v>
      </c>
      <c r="G17" s="105"/>
      <c r="H17" s="104">
        <f t="shared" si="0"/>
        <v>0</v>
      </c>
    </row>
    <row r="18" spans="2:8" ht="12.75">
      <c r="B18" s="23">
        <v>6</v>
      </c>
      <c r="C18" s="87" t="s">
        <v>238</v>
      </c>
      <c r="D18" s="64" t="s">
        <v>198</v>
      </c>
      <c r="E18" s="65" t="s">
        <v>4</v>
      </c>
      <c r="F18" s="104">
        <v>11.5</v>
      </c>
      <c r="G18" s="105"/>
      <c r="H18" s="104">
        <f t="shared" si="0"/>
        <v>0</v>
      </c>
    </row>
    <row r="19" spans="2:8" ht="12.75">
      <c r="B19" s="23">
        <v>7</v>
      </c>
      <c r="C19" s="87" t="s">
        <v>238</v>
      </c>
      <c r="D19" s="64" t="s">
        <v>199</v>
      </c>
      <c r="E19" s="65" t="s">
        <v>4</v>
      </c>
      <c r="F19" s="104">
        <v>209</v>
      </c>
      <c r="G19" s="105"/>
      <c r="H19" s="104">
        <f t="shared" si="0"/>
        <v>0</v>
      </c>
    </row>
    <row r="20" spans="2:8" ht="56.25">
      <c r="B20" s="23">
        <v>8</v>
      </c>
      <c r="C20" s="87" t="s">
        <v>238</v>
      </c>
      <c r="D20" s="64" t="s">
        <v>62</v>
      </c>
      <c r="E20" s="65" t="s">
        <v>24</v>
      </c>
      <c r="F20" s="104">
        <v>16</v>
      </c>
      <c r="G20" s="105"/>
      <c r="H20" s="104">
        <f t="shared" si="0"/>
        <v>0</v>
      </c>
    </row>
    <row r="21" spans="2:8" ht="45">
      <c r="B21" s="23">
        <v>9</v>
      </c>
      <c r="C21" s="87" t="s">
        <v>238</v>
      </c>
      <c r="D21" s="64" t="s">
        <v>41</v>
      </c>
      <c r="E21" s="65" t="s">
        <v>24</v>
      </c>
      <c r="F21" s="104">
        <v>28</v>
      </c>
      <c r="G21" s="105"/>
      <c r="H21" s="104">
        <f t="shared" si="0"/>
        <v>0</v>
      </c>
    </row>
    <row r="22" spans="2:8" ht="33.75">
      <c r="B22" s="23">
        <v>10</v>
      </c>
      <c r="C22" s="87" t="s">
        <v>238</v>
      </c>
      <c r="D22" s="64" t="s">
        <v>364</v>
      </c>
      <c r="E22" s="65" t="s">
        <v>24</v>
      </c>
      <c r="F22" s="104">
        <v>4</v>
      </c>
      <c r="G22" s="105"/>
      <c r="H22" s="104">
        <f t="shared" si="0"/>
        <v>0</v>
      </c>
    </row>
    <row r="23" spans="2:8" ht="33.75">
      <c r="B23" s="23">
        <v>11</v>
      </c>
      <c r="C23" s="87" t="s">
        <v>238</v>
      </c>
      <c r="D23" s="64" t="s">
        <v>365</v>
      </c>
      <c r="E23" s="65" t="s">
        <v>24</v>
      </c>
      <c r="F23" s="104">
        <v>1</v>
      </c>
      <c r="G23" s="105"/>
      <c r="H23" s="104">
        <f t="shared" si="0"/>
        <v>0</v>
      </c>
    </row>
    <row r="24" spans="2:8" ht="33.75">
      <c r="B24" s="23">
        <v>12</v>
      </c>
      <c r="C24" s="87" t="s">
        <v>238</v>
      </c>
      <c r="D24" s="64" t="s">
        <v>366</v>
      </c>
      <c r="E24" s="65" t="s">
        <v>24</v>
      </c>
      <c r="F24" s="104">
        <v>2</v>
      </c>
      <c r="G24" s="105"/>
      <c r="H24" s="104">
        <f t="shared" si="0"/>
        <v>0</v>
      </c>
    </row>
    <row r="25" spans="2:8" ht="22.5">
      <c r="B25" s="23">
        <v>13</v>
      </c>
      <c r="C25" s="87" t="s">
        <v>238</v>
      </c>
      <c r="D25" s="64" t="s">
        <v>200</v>
      </c>
      <c r="E25" s="65" t="s">
        <v>24</v>
      </c>
      <c r="F25" s="104">
        <v>2</v>
      </c>
      <c r="G25" s="105"/>
      <c r="H25" s="104">
        <f t="shared" si="0"/>
        <v>0</v>
      </c>
    </row>
    <row r="26" spans="2:8" ht="12.75">
      <c r="B26" s="23">
        <v>14</v>
      </c>
      <c r="C26" s="87" t="s">
        <v>238</v>
      </c>
      <c r="D26" s="64" t="s">
        <v>201</v>
      </c>
      <c r="E26" s="65" t="s">
        <v>25</v>
      </c>
      <c r="F26" s="104">
        <v>1</v>
      </c>
      <c r="G26" s="105"/>
      <c r="H26" s="104">
        <f t="shared" si="0"/>
        <v>0</v>
      </c>
    </row>
    <row r="27" spans="2:8" ht="22.5">
      <c r="B27" s="23">
        <v>15</v>
      </c>
      <c r="C27" s="87" t="s">
        <v>238</v>
      </c>
      <c r="D27" s="64" t="s">
        <v>202</v>
      </c>
      <c r="E27" s="65" t="s">
        <v>42</v>
      </c>
      <c r="F27" s="104">
        <v>10</v>
      </c>
      <c r="G27" s="105"/>
      <c r="H27" s="104">
        <f t="shared" si="0"/>
        <v>0</v>
      </c>
    </row>
    <row r="28" spans="2:8" ht="12.75">
      <c r="B28" s="23"/>
      <c r="C28" s="87"/>
      <c r="D28" s="145" t="s">
        <v>183</v>
      </c>
      <c r="E28" s="145"/>
      <c r="F28" s="145"/>
      <c r="G28" s="145"/>
      <c r="H28" s="104"/>
    </row>
    <row r="29" spans="2:8" ht="12.75">
      <c r="B29" s="23">
        <v>16</v>
      </c>
      <c r="C29" s="87" t="s">
        <v>238</v>
      </c>
      <c r="D29" s="64" t="s">
        <v>203</v>
      </c>
      <c r="E29" s="65" t="s">
        <v>4</v>
      </c>
      <c r="F29" s="104">
        <v>244</v>
      </c>
      <c r="G29" s="105"/>
      <c r="H29" s="104">
        <f t="shared" si="0"/>
        <v>0</v>
      </c>
    </row>
    <row r="30" spans="2:8" ht="12.75">
      <c r="B30" s="23">
        <v>17</v>
      </c>
      <c r="C30" s="87" t="s">
        <v>238</v>
      </c>
      <c r="D30" s="64" t="s">
        <v>204</v>
      </c>
      <c r="E30" s="65" t="s">
        <v>25</v>
      </c>
      <c r="F30" s="104">
        <v>6</v>
      </c>
      <c r="G30" s="105"/>
      <c r="H30" s="104">
        <f t="shared" si="0"/>
        <v>0</v>
      </c>
    </row>
    <row r="31" spans="2:8" ht="12.75">
      <c r="B31" s="23">
        <v>18</v>
      </c>
      <c r="C31" s="87" t="s">
        <v>238</v>
      </c>
      <c r="D31" s="64" t="s">
        <v>205</v>
      </c>
      <c r="E31" s="65" t="s">
        <v>25</v>
      </c>
      <c r="F31" s="104">
        <v>2</v>
      </c>
      <c r="G31" s="105"/>
      <c r="H31" s="104">
        <f t="shared" si="0"/>
        <v>0</v>
      </c>
    </row>
    <row r="32" spans="2:8" ht="12.75">
      <c r="B32" s="152" t="s">
        <v>208</v>
      </c>
      <c r="C32" s="152"/>
      <c r="D32" s="152"/>
      <c r="E32" s="152"/>
      <c r="F32" s="152"/>
      <c r="G32" s="152"/>
      <c r="H32" s="152"/>
    </row>
    <row r="33" spans="2:8" ht="12.75">
      <c r="B33" s="23"/>
      <c r="C33" s="87"/>
      <c r="D33" s="145" t="s">
        <v>195</v>
      </c>
      <c r="E33" s="145"/>
      <c r="F33" s="145"/>
      <c r="G33" s="145"/>
      <c r="H33" s="71"/>
    </row>
    <row r="34" spans="2:8" ht="56.25">
      <c r="B34" s="23">
        <v>19</v>
      </c>
      <c r="C34" s="87" t="s">
        <v>238</v>
      </c>
      <c r="D34" s="64" t="s">
        <v>396</v>
      </c>
      <c r="E34" s="65" t="s">
        <v>6</v>
      </c>
      <c r="F34" s="104">
        <v>550</v>
      </c>
      <c r="G34" s="105"/>
      <c r="H34" s="104">
        <f>ROUND(F34*G34,2)</f>
        <v>0</v>
      </c>
    </row>
    <row r="35" spans="2:8" ht="78.75">
      <c r="B35" s="23">
        <v>20</v>
      </c>
      <c r="C35" s="87" t="s">
        <v>238</v>
      </c>
      <c r="D35" s="64" t="s">
        <v>395</v>
      </c>
      <c r="E35" s="65" t="s">
        <v>6</v>
      </c>
      <c r="F35" s="104">
        <v>532</v>
      </c>
      <c r="G35" s="105"/>
      <c r="H35" s="104">
        <f>ROUND(F35*G35,2)</f>
        <v>0</v>
      </c>
    </row>
    <row r="36" spans="2:8" ht="12.75">
      <c r="B36" s="87"/>
      <c r="C36" s="87"/>
      <c r="D36" s="145" t="s">
        <v>166</v>
      </c>
      <c r="E36" s="145"/>
      <c r="F36" s="145"/>
      <c r="G36" s="145"/>
      <c r="H36" s="71"/>
    </row>
    <row r="37" spans="2:8" ht="22.5">
      <c r="B37" s="23">
        <v>21</v>
      </c>
      <c r="C37" s="87" t="s">
        <v>238</v>
      </c>
      <c r="D37" s="64" t="s">
        <v>209</v>
      </c>
      <c r="E37" s="65" t="s">
        <v>4</v>
      </c>
      <c r="F37" s="104">
        <v>550</v>
      </c>
      <c r="G37" s="105"/>
      <c r="H37" s="104">
        <f>ROUND(F37*G37,2)</f>
        <v>0</v>
      </c>
    </row>
    <row r="38" spans="2:8" ht="22.5">
      <c r="B38" s="23">
        <v>22</v>
      </c>
      <c r="C38" s="87" t="s">
        <v>238</v>
      </c>
      <c r="D38" s="64" t="s">
        <v>210</v>
      </c>
      <c r="E38" s="65" t="s">
        <v>24</v>
      </c>
      <c r="F38" s="104">
        <v>31</v>
      </c>
      <c r="G38" s="105"/>
      <c r="H38" s="104">
        <f>ROUND(F38*G38,2)</f>
        <v>0</v>
      </c>
    </row>
    <row r="39" spans="2:8" ht="12.75">
      <c r="B39" s="152" t="s">
        <v>206</v>
      </c>
      <c r="C39" s="152"/>
      <c r="D39" s="152"/>
      <c r="E39" s="152"/>
      <c r="F39" s="152"/>
      <c r="G39" s="152"/>
      <c r="H39" s="152"/>
    </row>
    <row r="40" spans="2:8" ht="12.75">
      <c r="B40" s="23"/>
      <c r="C40" s="87"/>
      <c r="D40" s="145" t="s">
        <v>195</v>
      </c>
      <c r="E40" s="145"/>
      <c r="F40" s="145"/>
      <c r="G40" s="145"/>
      <c r="H40" s="71"/>
    </row>
    <row r="41" spans="2:8" ht="33.75">
      <c r="B41" s="23">
        <v>23</v>
      </c>
      <c r="C41" s="87" t="s">
        <v>238</v>
      </c>
      <c r="D41" s="64" t="s">
        <v>207</v>
      </c>
      <c r="E41" s="65" t="s">
        <v>6</v>
      </c>
      <c r="F41" s="104">
        <v>78</v>
      </c>
      <c r="G41" s="105"/>
      <c r="H41" s="104">
        <f aca="true" t="shared" si="1" ref="H41:H51">ROUND(F41*G41,2)</f>
        <v>0</v>
      </c>
    </row>
    <row r="42" spans="2:8" ht="45">
      <c r="B42" s="23">
        <v>24</v>
      </c>
      <c r="C42" s="87" t="s">
        <v>238</v>
      </c>
      <c r="D42" s="64" t="s">
        <v>399</v>
      </c>
      <c r="E42" s="65" t="s">
        <v>6</v>
      </c>
      <c r="F42" s="104">
        <v>662</v>
      </c>
      <c r="G42" s="105"/>
      <c r="H42" s="104">
        <f t="shared" si="1"/>
        <v>0</v>
      </c>
    </row>
    <row r="43" spans="2:8" ht="22.5">
      <c r="B43" s="23">
        <v>25</v>
      </c>
      <c r="C43" s="87" t="s">
        <v>238</v>
      </c>
      <c r="D43" s="64" t="s">
        <v>400</v>
      </c>
      <c r="E43" s="65" t="s">
        <v>5</v>
      </c>
      <c r="F43" s="104">
        <v>553</v>
      </c>
      <c r="G43" s="105"/>
      <c r="H43" s="104">
        <f t="shared" si="1"/>
        <v>0</v>
      </c>
    </row>
    <row r="44" spans="2:8" ht="22.5">
      <c r="B44" s="23">
        <v>26</v>
      </c>
      <c r="C44" s="87" t="s">
        <v>238</v>
      </c>
      <c r="D44" s="64" t="s">
        <v>401</v>
      </c>
      <c r="E44" s="65" t="s">
        <v>6</v>
      </c>
      <c r="F44" s="104">
        <v>553</v>
      </c>
      <c r="G44" s="105"/>
      <c r="H44" s="104">
        <f t="shared" si="1"/>
        <v>0</v>
      </c>
    </row>
    <row r="45" spans="2:8" ht="22.5">
      <c r="B45" s="23">
        <v>27</v>
      </c>
      <c r="C45" s="87" t="s">
        <v>238</v>
      </c>
      <c r="D45" s="64" t="s">
        <v>402</v>
      </c>
      <c r="E45" s="65" t="s">
        <v>6</v>
      </c>
      <c r="F45" s="104">
        <v>553</v>
      </c>
      <c r="G45" s="105"/>
      <c r="H45" s="104">
        <f t="shared" si="1"/>
        <v>0</v>
      </c>
    </row>
    <row r="46" spans="2:8" ht="22.5">
      <c r="B46" s="23">
        <v>28</v>
      </c>
      <c r="C46" s="87" t="s">
        <v>238</v>
      </c>
      <c r="D46" s="64" t="s">
        <v>367</v>
      </c>
      <c r="E46" s="65" t="s">
        <v>6</v>
      </c>
      <c r="F46" s="104">
        <v>553</v>
      </c>
      <c r="G46" s="105"/>
      <c r="H46" s="104">
        <f t="shared" si="1"/>
        <v>0</v>
      </c>
    </row>
    <row r="47" spans="2:8" ht="12.75">
      <c r="B47" s="23"/>
      <c r="C47" s="87"/>
      <c r="D47" s="145" t="s">
        <v>215</v>
      </c>
      <c r="E47" s="145"/>
      <c r="F47" s="145"/>
      <c r="G47" s="145"/>
      <c r="H47" s="71"/>
    </row>
    <row r="48" spans="2:8" ht="33.75">
      <c r="B48" s="23">
        <v>29</v>
      </c>
      <c r="C48" s="87" t="s">
        <v>238</v>
      </c>
      <c r="D48" s="64" t="s">
        <v>211</v>
      </c>
      <c r="E48" s="65" t="s">
        <v>5</v>
      </c>
      <c r="F48" s="104">
        <v>227</v>
      </c>
      <c r="G48" s="105"/>
      <c r="H48" s="104">
        <f t="shared" si="1"/>
        <v>0</v>
      </c>
    </row>
    <row r="49" spans="2:8" ht="45">
      <c r="B49" s="23">
        <v>30</v>
      </c>
      <c r="C49" s="87" t="s">
        <v>238</v>
      </c>
      <c r="D49" s="64" t="s">
        <v>417</v>
      </c>
      <c r="E49" s="65" t="s">
        <v>5</v>
      </c>
      <c r="F49" s="104">
        <v>326</v>
      </c>
      <c r="G49" s="105"/>
      <c r="H49" s="104">
        <f t="shared" si="1"/>
        <v>0</v>
      </c>
    </row>
    <row r="50" spans="2:8" ht="12.75">
      <c r="B50" s="23">
        <v>31</v>
      </c>
      <c r="C50" s="87" t="s">
        <v>238</v>
      </c>
      <c r="D50" s="64" t="s">
        <v>212</v>
      </c>
      <c r="E50" s="65" t="s">
        <v>5</v>
      </c>
      <c r="F50" s="104">
        <v>553</v>
      </c>
      <c r="G50" s="105"/>
      <c r="H50" s="104">
        <f t="shared" si="1"/>
        <v>0</v>
      </c>
    </row>
    <row r="51" spans="2:8" ht="12.75">
      <c r="B51" s="23">
        <v>32</v>
      </c>
      <c r="C51" s="87" t="s">
        <v>238</v>
      </c>
      <c r="D51" s="64" t="s">
        <v>213</v>
      </c>
      <c r="E51" s="65" t="s">
        <v>25</v>
      </c>
      <c r="F51" s="104">
        <v>1</v>
      </c>
      <c r="G51" s="105"/>
      <c r="H51" s="104">
        <f t="shared" si="1"/>
        <v>0</v>
      </c>
    </row>
    <row r="52" spans="2:8" ht="12.75">
      <c r="B52" s="150" t="s">
        <v>33</v>
      </c>
      <c r="C52" s="150"/>
      <c r="D52" s="150"/>
      <c r="E52" s="150"/>
      <c r="F52" s="150"/>
      <c r="G52" s="150"/>
      <c r="H52" s="91">
        <f>SUM(H13:H27)+SUM(H29:H31)+SUM(H34:H35)+SUM(H37:H38)+SUM(H41:H46)+SUM(H48:H51)</f>
        <v>0</v>
      </c>
    </row>
    <row r="54" spans="3:6" ht="14.25">
      <c r="C54" s="108"/>
      <c r="D54" s="46"/>
      <c r="E54" s="30"/>
      <c r="F54" s="47"/>
    </row>
  </sheetData>
  <sheetProtection password="D284" sheet="1" formatCells="0" formatColumns="0" formatRows="0" insertColumns="0" insertRows="0" insertHyperlinks="0" deleteColumns="0" deleteRows="0" sort="0" autoFilter="0" pivotTables="0"/>
  <mergeCells count="13">
    <mergeCell ref="B2:H3"/>
    <mergeCell ref="B4:H6"/>
    <mergeCell ref="B8:H8"/>
    <mergeCell ref="D12:G12"/>
    <mergeCell ref="D36:G36"/>
    <mergeCell ref="B39:H39"/>
    <mergeCell ref="D33:G33"/>
    <mergeCell ref="B32:H32"/>
    <mergeCell ref="D28:G28"/>
    <mergeCell ref="D47:G47"/>
    <mergeCell ref="B52:G52"/>
    <mergeCell ref="B11:H11"/>
    <mergeCell ref="D40:G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showZeros="0" view="pageBreakPreview" zoomScaleSheetLayoutView="100" zoomScalePageLayoutView="0" workbookViewId="0" topLeftCell="A28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2" customWidth="1"/>
    <col min="4" max="4" width="40.59765625" style="83" customWidth="1"/>
    <col min="5" max="5" width="6.09765625" style="93" customWidth="1"/>
    <col min="6" max="6" width="7.59765625" style="115" customWidth="1"/>
    <col min="7" max="7" width="9.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452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51" t="s">
        <v>214</v>
      </c>
      <c r="C8" s="151"/>
      <c r="D8" s="151"/>
      <c r="E8" s="151"/>
      <c r="F8" s="151"/>
      <c r="G8" s="151"/>
      <c r="H8" s="151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109" t="s">
        <v>1</v>
      </c>
      <c r="G10" s="85" t="s">
        <v>43</v>
      </c>
      <c r="H10" s="86" t="s">
        <v>26</v>
      </c>
    </row>
    <row r="11" spans="2:8" ht="12.75" customHeight="1">
      <c r="B11" s="106"/>
      <c r="C11" s="107"/>
      <c r="D11" s="145" t="s">
        <v>195</v>
      </c>
      <c r="E11" s="145"/>
      <c r="F11" s="145"/>
      <c r="G11" s="145"/>
      <c r="H11" s="91"/>
    </row>
    <row r="12" spans="2:8" ht="56.25">
      <c r="B12" s="23">
        <v>1</v>
      </c>
      <c r="C12" s="87" t="s">
        <v>237</v>
      </c>
      <c r="D12" s="110" t="s">
        <v>396</v>
      </c>
      <c r="E12" s="111" t="s">
        <v>6</v>
      </c>
      <c r="F12" s="104">
        <v>720</v>
      </c>
      <c r="G12" s="105"/>
      <c r="H12" s="104">
        <f>ROUND(F12*G12,2)</f>
        <v>0</v>
      </c>
    </row>
    <row r="13" spans="2:8" ht="45">
      <c r="B13" s="23">
        <v>2</v>
      </c>
      <c r="C13" s="87" t="s">
        <v>237</v>
      </c>
      <c r="D13" s="110" t="s">
        <v>397</v>
      </c>
      <c r="E13" s="111" t="s">
        <v>5</v>
      </c>
      <c r="F13" s="104">
        <v>1670</v>
      </c>
      <c r="G13" s="105"/>
      <c r="H13" s="104">
        <f aca="true" t="shared" si="0" ref="H13:H43">ROUND(F13*G13,2)</f>
        <v>0</v>
      </c>
    </row>
    <row r="14" spans="2:8" ht="22.5">
      <c r="B14" s="23">
        <v>3</v>
      </c>
      <c r="C14" s="87" t="s">
        <v>237</v>
      </c>
      <c r="D14" s="110" t="s">
        <v>40</v>
      </c>
      <c r="E14" s="111" t="s">
        <v>6</v>
      </c>
      <c r="F14" s="104">
        <v>225</v>
      </c>
      <c r="G14" s="105"/>
      <c r="H14" s="104">
        <f t="shared" si="0"/>
        <v>0</v>
      </c>
    </row>
    <row r="15" spans="2:8" ht="78.75">
      <c r="B15" s="23">
        <v>4</v>
      </c>
      <c r="C15" s="87" t="s">
        <v>237</v>
      </c>
      <c r="D15" s="110" t="s">
        <v>398</v>
      </c>
      <c r="E15" s="111" t="s">
        <v>6</v>
      </c>
      <c r="F15" s="104">
        <v>495</v>
      </c>
      <c r="G15" s="105"/>
      <c r="H15" s="104">
        <f t="shared" si="0"/>
        <v>0</v>
      </c>
    </row>
    <row r="16" spans="2:8" ht="12.75">
      <c r="B16" s="23"/>
      <c r="C16" s="87"/>
      <c r="D16" s="145" t="s">
        <v>166</v>
      </c>
      <c r="E16" s="145"/>
      <c r="F16" s="145"/>
      <c r="G16" s="145"/>
      <c r="H16" s="91"/>
    </row>
    <row r="17" spans="2:8" ht="22.5">
      <c r="B17" s="23">
        <v>5</v>
      </c>
      <c r="C17" s="87" t="s">
        <v>237</v>
      </c>
      <c r="D17" s="110" t="s">
        <v>50</v>
      </c>
      <c r="E17" s="111" t="s">
        <v>4</v>
      </c>
      <c r="F17" s="104">
        <v>29.5</v>
      </c>
      <c r="G17" s="105"/>
      <c r="H17" s="104">
        <f t="shared" si="0"/>
        <v>0</v>
      </c>
    </row>
    <row r="18" spans="2:8" ht="22.5">
      <c r="B18" s="23">
        <v>6</v>
      </c>
      <c r="C18" s="87" t="s">
        <v>237</v>
      </c>
      <c r="D18" s="110" t="s">
        <v>52</v>
      </c>
      <c r="E18" s="111" t="s">
        <v>4</v>
      </c>
      <c r="F18" s="104">
        <v>2</v>
      </c>
      <c r="G18" s="105"/>
      <c r="H18" s="104">
        <f t="shared" si="0"/>
        <v>0</v>
      </c>
    </row>
    <row r="19" spans="2:8" ht="33.75">
      <c r="B19" s="23">
        <v>7</v>
      </c>
      <c r="C19" s="87" t="s">
        <v>237</v>
      </c>
      <c r="D19" s="110" t="s">
        <v>216</v>
      </c>
      <c r="E19" s="111" t="s">
        <v>4</v>
      </c>
      <c r="F19" s="104">
        <v>2</v>
      </c>
      <c r="G19" s="105"/>
      <c r="H19" s="104">
        <f t="shared" si="0"/>
        <v>0</v>
      </c>
    </row>
    <row r="20" spans="2:8" ht="33.75">
      <c r="B20" s="23">
        <v>8</v>
      </c>
      <c r="C20" s="87" t="s">
        <v>237</v>
      </c>
      <c r="D20" s="110" t="s">
        <v>217</v>
      </c>
      <c r="E20" s="111" t="s">
        <v>4</v>
      </c>
      <c r="F20" s="104">
        <v>3.6</v>
      </c>
      <c r="G20" s="105"/>
      <c r="H20" s="104">
        <f t="shared" si="0"/>
        <v>0</v>
      </c>
    </row>
    <row r="21" spans="2:8" ht="33.75">
      <c r="B21" s="23">
        <v>9</v>
      </c>
      <c r="C21" s="87" t="s">
        <v>237</v>
      </c>
      <c r="D21" s="110" t="s">
        <v>218</v>
      </c>
      <c r="E21" s="111" t="s">
        <v>4</v>
      </c>
      <c r="F21" s="104">
        <v>391.5</v>
      </c>
      <c r="G21" s="105"/>
      <c r="H21" s="104">
        <f t="shared" si="0"/>
        <v>0</v>
      </c>
    </row>
    <row r="22" spans="2:8" ht="22.5">
      <c r="B22" s="23">
        <v>10</v>
      </c>
      <c r="C22" s="87" t="s">
        <v>237</v>
      </c>
      <c r="D22" s="110" t="s">
        <v>414</v>
      </c>
      <c r="E22" s="111" t="s">
        <v>24</v>
      </c>
      <c r="F22" s="104">
        <v>11</v>
      </c>
      <c r="G22" s="105"/>
      <c r="H22" s="104">
        <f t="shared" si="0"/>
        <v>0</v>
      </c>
    </row>
    <row r="23" spans="2:8" ht="22.5">
      <c r="B23" s="23">
        <v>11</v>
      </c>
      <c r="C23" s="87" t="s">
        <v>237</v>
      </c>
      <c r="D23" s="110" t="s">
        <v>219</v>
      </c>
      <c r="E23" s="111" t="s">
        <v>24</v>
      </c>
      <c r="F23" s="104">
        <v>4</v>
      </c>
      <c r="G23" s="105"/>
      <c r="H23" s="104">
        <f t="shared" si="0"/>
        <v>0</v>
      </c>
    </row>
    <row r="24" spans="2:8" ht="22.5">
      <c r="B24" s="23">
        <v>12</v>
      </c>
      <c r="C24" s="87" t="s">
        <v>237</v>
      </c>
      <c r="D24" s="110" t="s">
        <v>220</v>
      </c>
      <c r="E24" s="111" t="s">
        <v>24</v>
      </c>
      <c r="F24" s="104">
        <v>3</v>
      </c>
      <c r="G24" s="105"/>
      <c r="H24" s="104">
        <f t="shared" si="0"/>
        <v>0</v>
      </c>
    </row>
    <row r="25" spans="2:8" ht="12.75">
      <c r="B25" s="23">
        <v>13</v>
      </c>
      <c r="C25" s="87" t="s">
        <v>237</v>
      </c>
      <c r="D25" s="110" t="s">
        <v>221</v>
      </c>
      <c r="E25" s="111" t="s">
        <v>24</v>
      </c>
      <c r="F25" s="104">
        <v>9</v>
      </c>
      <c r="G25" s="105"/>
      <c r="H25" s="104">
        <f t="shared" si="0"/>
        <v>0</v>
      </c>
    </row>
    <row r="26" spans="2:8" ht="22.5">
      <c r="B26" s="23">
        <v>14</v>
      </c>
      <c r="C26" s="87" t="s">
        <v>237</v>
      </c>
      <c r="D26" s="110" t="s">
        <v>358</v>
      </c>
      <c r="E26" s="111" t="s">
        <v>25</v>
      </c>
      <c r="F26" s="104">
        <v>2</v>
      </c>
      <c r="G26" s="105"/>
      <c r="H26" s="104">
        <f t="shared" si="0"/>
        <v>0</v>
      </c>
    </row>
    <row r="27" spans="2:8" ht="22.5">
      <c r="B27" s="23">
        <v>15</v>
      </c>
      <c r="C27" s="87" t="s">
        <v>237</v>
      </c>
      <c r="D27" s="110" t="s">
        <v>359</v>
      </c>
      <c r="E27" s="111" t="s">
        <v>25</v>
      </c>
      <c r="F27" s="104">
        <v>1</v>
      </c>
      <c r="G27" s="105"/>
      <c r="H27" s="104">
        <f t="shared" si="0"/>
        <v>0</v>
      </c>
    </row>
    <row r="28" spans="2:8" ht="22.5">
      <c r="B28" s="23">
        <v>16</v>
      </c>
      <c r="C28" s="87" t="s">
        <v>237</v>
      </c>
      <c r="D28" s="110" t="s">
        <v>222</v>
      </c>
      <c r="E28" s="111" t="s">
        <v>24</v>
      </c>
      <c r="F28" s="104">
        <v>4</v>
      </c>
      <c r="G28" s="105"/>
      <c r="H28" s="104">
        <f t="shared" si="0"/>
        <v>0</v>
      </c>
    </row>
    <row r="29" spans="2:8" ht="22.5">
      <c r="B29" s="23">
        <v>17</v>
      </c>
      <c r="C29" s="87" t="s">
        <v>237</v>
      </c>
      <c r="D29" s="110" t="s">
        <v>415</v>
      </c>
      <c r="E29" s="111" t="s">
        <v>24</v>
      </c>
      <c r="F29" s="104">
        <v>2</v>
      </c>
      <c r="G29" s="105"/>
      <c r="H29" s="104">
        <f t="shared" si="0"/>
        <v>0</v>
      </c>
    </row>
    <row r="30" spans="2:8" ht="22.5">
      <c r="B30" s="23">
        <v>18</v>
      </c>
      <c r="C30" s="87" t="s">
        <v>237</v>
      </c>
      <c r="D30" s="110" t="s">
        <v>416</v>
      </c>
      <c r="E30" s="111" t="s">
        <v>24</v>
      </c>
      <c r="F30" s="104">
        <v>1</v>
      </c>
      <c r="G30" s="105"/>
      <c r="H30" s="104">
        <f t="shared" si="0"/>
        <v>0</v>
      </c>
    </row>
    <row r="31" spans="2:8" ht="22.5">
      <c r="B31" s="23">
        <v>19</v>
      </c>
      <c r="C31" s="87" t="s">
        <v>237</v>
      </c>
      <c r="D31" s="110" t="s">
        <v>351</v>
      </c>
      <c r="E31" s="111" t="s">
        <v>25</v>
      </c>
      <c r="F31" s="104">
        <v>3</v>
      </c>
      <c r="G31" s="105"/>
      <c r="H31" s="104">
        <f t="shared" si="0"/>
        <v>0</v>
      </c>
    </row>
    <row r="32" spans="2:8" ht="22.5">
      <c r="B32" s="23">
        <v>20</v>
      </c>
      <c r="C32" s="87" t="s">
        <v>237</v>
      </c>
      <c r="D32" s="110" t="s">
        <v>352</v>
      </c>
      <c r="E32" s="112" t="s">
        <v>25</v>
      </c>
      <c r="F32" s="104">
        <v>1</v>
      </c>
      <c r="G32" s="105"/>
      <c r="H32" s="104">
        <f t="shared" si="0"/>
        <v>0</v>
      </c>
    </row>
    <row r="33" spans="2:8" ht="22.5">
      <c r="B33" s="23">
        <v>21</v>
      </c>
      <c r="C33" s="87" t="s">
        <v>237</v>
      </c>
      <c r="D33" s="110" t="s">
        <v>353</v>
      </c>
      <c r="E33" s="111" t="s">
        <v>25</v>
      </c>
      <c r="F33" s="104">
        <v>3</v>
      </c>
      <c r="G33" s="105"/>
      <c r="H33" s="104">
        <f t="shared" si="0"/>
        <v>0</v>
      </c>
    </row>
    <row r="34" spans="2:8" ht="12.75">
      <c r="B34" s="23">
        <v>22</v>
      </c>
      <c r="C34" s="87" t="s">
        <v>237</v>
      </c>
      <c r="D34" s="110" t="s">
        <v>223</v>
      </c>
      <c r="E34" s="111" t="s">
        <v>25</v>
      </c>
      <c r="F34" s="104">
        <v>10</v>
      </c>
      <c r="G34" s="105"/>
      <c r="H34" s="104">
        <f t="shared" si="0"/>
        <v>0</v>
      </c>
    </row>
    <row r="35" spans="2:8" ht="12.75">
      <c r="B35" s="23">
        <v>23</v>
      </c>
      <c r="C35" s="87" t="s">
        <v>237</v>
      </c>
      <c r="D35" s="113" t="s">
        <v>354</v>
      </c>
      <c r="E35" s="112" t="s">
        <v>25</v>
      </c>
      <c r="F35" s="104">
        <v>1</v>
      </c>
      <c r="G35" s="105"/>
      <c r="H35" s="104">
        <f t="shared" si="0"/>
        <v>0</v>
      </c>
    </row>
    <row r="36" spans="2:8" ht="12.75">
      <c r="B36" s="23">
        <v>24</v>
      </c>
      <c r="C36" s="87" t="s">
        <v>237</v>
      </c>
      <c r="D36" s="110" t="s">
        <v>355</v>
      </c>
      <c r="E36" s="111" t="s">
        <v>25</v>
      </c>
      <c r="F36" s="104">
        <v>2</v>
      </c>
      <c r="G36" s="105"/>
      <c r="H36" s="104">
        <f t="shared" si="0"/>
        <v>0</v>
      </c>
    </row>
    <row r="37" spans="2:8" ht="12.75">
      <c r="B37" s="23">
        <v>25</v>
      </c>
      <c r="C37" s="87" t="s">
        <v>237</v>
      </c>
      <c r="D37" s="113" t="s">
        <v>360</v>
      </c>
      <c r="E37" s="112" t="s">
        <v>25</v>
      </c>
      <c r="F37" s="104">
        <v>1</v>
      </c>
      <c r="G37" s="105"/>
      <c r="H37" s="104">
        <f t="shared" si="0"/>
        <v>0</v>
      </c>
    </row>
    <row r="38" spans="2:8" ht="12.75">
      <c r="B38" s="23">
        <v>26</v>
      </c>
      <c r="C38" s="87" t="s">
        <v>237</v>
      </c>
      <c r="D38" s="110" t="s">
        <v>224</v>
      </c>
      <c r="E38" s="111" t="s">
        <v>25</v>
      </c>
      <c r="F38" s="104">
        <v>1</v>
      </c>
      <c r="G38" s="105"/>
      <c r="H38" s="104">
        <f t="shared" si="0"/>
        <v>0</v>
      </c>
    </row>
    <row r="39" spans="2:8" ht="33.75">
      <c r="B39" s="23">
        <v>27</v>
      </c>
      <c r="C39" s="87" t="s">
        <v>237</v>
      </c>
      <c r="D39" s="110" t="s">
        <v>225</v>
      </c>
      <c r="E39" s="111" t="s">
        <v>42</v>
      </c>
      <c r="F39" s="104">
        <v>2</v>
      </c>
      <c r="G39" s="105"/>
      <c r="H39" s="104">
        <f t="shared" si="0"/>
        <v>0</v>
      </c>
    </row>
    <row r="40" spans="2:8" ht="12.75">
      <c r="B40" s="23"/>
      <c r="C40" s="87"/>
      <c r="D40" s="145" t="s">
        <v>183</v>
      </c>
      <c r="E40" s="145"/>
      <c r="F40" s="145"/>
      <c r="G40" s="145"/>
      <c r="H40" s="91"/>
    </row>
    <row r="41" spans="2:8" ht="12.75">
      <c r="B41" s="23">
        <v>28</v>
      </c>
      <c r="C41" s="87" t="s">
        <v>237</v>
      </c>
      <c r="D41" s="110" t="s">
        <v>226</v>
      </c>
      <c r="E41" s="111" t="s">
        <v>4</v>
      </c>
      <c r="F41" s="104">
        <v>80</v>
      </c>
      <c r="G41" s="105"/>
      <c r="H41" s="104">
        <f t="shared" si="0"/>
        <v>0</v>
      </c>
    </row>
    <row r="42" spans="2:8" ht="12.75">
      <c r="B42" s="23">
        <v>29</v>
      </c>
      <c r="C42" s="87" t="s">
        <v>237</v>
      </c>
      <c r="D42" s="110" t="s">
        <v>227</v>
      </c>
      <c r="E42" s="111" t="s">
        <v>4</v>
      </c>
      <c r="F42" s="104">
        <v>190</v>
      </c>
      <c r="G42" s="105"/>
      <c r="H42" s="104">
        <f t="shared" si="0"/>
        <v>0</v>
      </c>
    </row>
    <row r="43" spans="2:8" ht="22.5">
      <c r="B43" s="87">
        <v>30</v>
      </c>
      <c r="C43" s="87" t="s">
        <v>237</v>
      </c>
      <c r="D43" s="110" t="s">
        <v>228</v>
      </c>
      <c r="E43" s="111" t="s">
        <v>4</v>
      </c>
      <c r="F43" s="104">
        <v>50</v>
      </c>
      <c r="G43" s="105"/>
      <c r="H43" s="104">
        <f t="shared" si="0"/>
        <v>0</v>
      </c>
    </row>
    <row r="44" spans="2:8" ht="12.75">
      <c r="B44" s="150" t="s">
        <v>33</v>
      </c>
      <c r="C44" s="150"/>
      <c r="D44" s="150"/>
      <c r="E44" s="150"/>
      <c r="F44" s="150"/>
      <c r="G44" s="150"/>
      <c r="H44" s="91">
        <f>SUM(H12:H43)</f>
        <v>0</v>
      </c>
    </row>
    <row r="46" spans="3:6" ht="14.25">
      <c r="C46" s="45"/>
      <c r="D46" s="46"/>
      <c r="E46" s="30"/>
      <c r="F46" s="114"/>
    </row>
  </sheetData>
  <sheetProtection password="D284" sheet="1" formatCells="0" formatColumns="0" formatRows="0" insertColumns="0" insertRows="0" insertHyperlinks="0" deleteColumns="0" deleteRows="0" sort="0" autoFilter="0" pivotTables="0"/>
  <mergeCells count="7">
    <mergeCell ref="D40:G40"/>
    <mergeCell ref="B44:G44"/>
    <mergeCell ref="D16:G16"/>
    <mergeCell ref="B2:H3"/>
    <mergeCell ref="B4:H6"/>
    <mergeCell ref="B8:H8"/>
    <mergeCell ref="D11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showZeros="0" view="pageBreakPreview" zoomScaleSheetLayoutView="100" zoomScalePageLayoutView="0" workbookViewId="0" topLeftCell="A13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2" customWidth="1"/>
    <col min="4" max="4" width="40.59765625" style="83" customWidth="1"/>
    <col min="5" max="5" width="6.09765625" style="9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452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51" t="s">
        <v>229</v>
      </c>
      <c r="C8" s="151"/>
      <c r="D8" s="151"/>
      <c r="E8" s="151"/>
      <c r="F8" s="151"/>
      <c r="G8" s="151"/>
      <c r="H8" s="151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84" t="s">
        <v>1</v>
      </c>
      <c r="G10" s="85" t="s">
        <v>43</v>
      </c>
      <c r="H10" s="86" t="s">
        <v>26</v>
      </c>
    </row>
    <row r="11" spans="2:8" ht="12.75" customHeight="1">
      <c r="B11" s="106"/>
      <c r="C11" s="107"/>
      <c r="D11" s="145" t="s">
        <v>195</v>
      </c>
      <c r="E11" s="145"/>
      <c r="F11" s="145"/>
      <c r="G11" s="145"/>
      <c r="H11" s="91"/>
    </row>
    <row r="12" spans="2:8" ht="56.25">
      <c r="B12" s="23">
        <v>1</v>
      </c>
      <c r="C12" s="87" t="s">
        <v>239</v>
      </c>
      <c r="D12" s="110" t="s">
        <v>396</v>
      </c>
      <c r="E12" s="111" t="s">
        <v>6</v>
      </c>
      <c r="F12" s="116">
        <v>633</v>
      </c>
      <c r="G12" s="117"/>
      <c r="H12" s="116">
        <f>ROUND(F12*G12,2)</f>
        <v>0</v>
      </c>
    </row>
    <row r="13" spans="2:8" ht="45">
      <c r="B13" s="23">
        <v>2</v>
      </c>
      <c r="C13" s="87" t="s">
        <v>239</v>
      </c>
      <c r="D13" s="110" t="s">
        <v>394</v>
      </c>
      <c r="E13" s="111" t="s">
        <v>5</v>
      </c>
      <c r="F13" s="116">
        <v>1140</v>
      </c>
      <c r="G13" s="117"/>
      <c r="H13" s="116">
        <f aca="true" t="shared" si="0" ref="H13:H27">ROUND(F13*G13,2)</f>
        <v>0</v>
      </c>
    </row>
    <row r="14" spans="2:8" ht="22.5">
      <c r="B14" s="23">
        <v>3</v>
      </c>
      <c r="C14" s="87" t="s">
        <v>239</v>
      </c>
      <c r="D14" s="110" t="s">
        <v>196</v>
      </c>
      <c r="E14" s="111" t="s">
        <v>6</v>
      </c>
      <c r="F14" s="116">
        <v>5</v>
      </c>
      <c r="G14" s="117"/>
      <c r="H14" s="116">
        <f t="shared" si="0"/>
        <v>0</v>
      </c>
    </row>
    <row r="15" spans="2:8" ht="78.75">
      <c r="B15" s="23">
        <v>4</v>
      </c>
      <c r="C15" s="87" t="s">
        <v>239</v>
      </c>
      <c r="D15" s="110" t="s">
        <v>395</v>
      </c>
      <c r="E15" s="111" t="s">
        <v>6</v>
      </c>
      <c r="F15" s="116">
        <v>628</v>
      </c>
      <c r="G15" s="117"/>
      <c r="H15" s="116">
        <f t="shared" si="0"/>
        <v>0</v>
      </c>
    </row>
    <row r="16" spans="2:8" ht="12.75">
      <c r="B16" s="23"/>
      <c r="C16" s="87"/>
      <c r="D16" s="145" t="s">
        <v>166</v>
      </c>
      <c r="E16" s="145"/>
      <c r="F16" s="145"/>
      <c r="G16" s="145"/>
      <c r="H16" s="91"/>
    </row>
    <row r="17" spans="2:8" ht="12.75">
      <c r="B17" s="23">
        <v>5</v>
      </c>
      <c r="C17" s="87" t="s">
        <v>239</v>
      </c>
      <c r="D17" s="110" t="s">
        <v>197</v>
      </c>
      <c r="E17" s="111" t="s">
        <v>4</v>
      </c>
      <c r="F17" s="116">
        <v>8</v>
      </c>
      <c r="G17" s="117"/>
      <c r="H17" s="116">
        <f t="shared" si="0"/>
        <v>0</v>
      </c>
    </row>
    <row r="18" spans="2:8" ht="12.75">
      <c r="B18" s="23">
        <v>6</v>
      </c>
      <c r="C18" s="87" t="s">
        <v>239</v>
      </c>
      <c r="D18" s="110" t="s">
        <v>198</v>
      </c>
      <c r="E18" s="111" t="s">
        <v>4</v>
      </c>
      <c r="F18" s="116">
        <v>134.5</v>
      </c>
      <c r="G18" s="117"/>
      <c r="H18" s="116">
        <f t="shared" si="0"/>
        <v>0</v>
      </c>
    </row>
    <row r="19" spans="2:8" ht="56.25">
      <c r="B19" s="23">
        <v>7</v>
      </c>
      <c r="C19" s="87" t="s">
        <v>239</v>
      </c>
      <c r="D19" s="110" t="s">
        <v>356</v>
      </c>
      <c r="E19" s="111" t="s">
        <v>24</v>
      </c>
      <c r="F19" s="116">
        <v>4</v>
      </c>
      <c r="G19" s="117"/>
      <c r="H19" s="116">
        <f t="shared" si="0"/>
        <v>0</v>
      </c>
    </row>
    <row r="20" spans="2:8" ht="45">
      <c r="B20" s="23">
        <v>8</v>
      </c>
      <c r="C20" s="87" t="s">
        <v>239</v>
      </c>
      <c r="D20" s="110" t="s">
        <v>361</v>
      </c>
      <c r="E20" s="111" t="s">
        <v>24</v>
      </c>
      <c r="F20" s="116">
        <v>1</v>
      </c>
      <c r="G20" s="117"/>
      <c r="H20" s="116">
        <f t="shared" si="0"/>
        <v>0</v>
      </c>
    </row>
    <row r="21" spans="2:8" ht="22.5">
      <c r="B21" s="23">
        <v>9</v>
      </c>
      <c r="C21" s="87" t="s">
        <v>239</v>
      </c>
      <c r="D21" s="110" t="s">
        <v>362</v>
      </c>
      <c r="E21" s="111" t="s">
        <v>24</v>
      </c>
      <c r="F21" s="116">
        <v>1</v>
      </c>
      <c r="G21" s="117"/>
      <c r="H21" s="116">
        <f t="shared" si="0"/>
        <v>0</v>
      </c>
    </row>
    <row r="22" spans="2:8" ht="12.75">
      <c r="B22" s="23">
        <v>10</v>
      </c>
      <c r="C22" s="87" t="s">
        <v>239</v>
      </c>
      <c r="D22" s="110" t="s">
        <v>363</v>
      </c>
      <c r="E22" s="111" t="s">
        <v>25</v>
      </c>
      <c r="F22" s="116">
        <v>1</v>
      </c>
      <c r="G22" s="117"/>
      <c r="H22" s="116">
        <f t="shared" si="0"/>
        <v>0</v>
      </c>
    </row>
    <row r="23" spans="2:8" ht="12.75">
      <c r="B23" s="23">
        <v>11</v>
      </c>
      <c r="C23" s="87" t="s">
        <v>239</v>
      </c>
      <c r="D23" s="110" t="s">
        <v>201</v>
      </c>
      <c r="E23" s="111" t="s">
        <v>25</v>
      </c>
      <c r="F23" s="116">
        <v>1</v>
      </c>
      <c r="G23" s="117"/>
      <c r="H23" s="116">
        <f t="shared" si="0"/>
        <v>0</v>
      </c>
    </row>
    <row r="24" spans="2:8" ht="22.5">
      <c r="B24" s="23">
        <v>12</v>
      </c>
      <c r="C24" s="87" t="s">
        <v>239</v>
      </c>
      <c r="D24" s="110" t="s">
        <v>202</v>
      </c>
      <c r="E24" s="111" t="s">
        <v>42</v>
      </c>
      <c r="F24" s="116">
        <v>3</v>
      </c>
      <c r="G24" s="117"/>
      <c r="H24" s="116">
        <f t="shared" si="0"/>
        <v>0</v>
      </c>
    </row>
    <row r="25" spans="2:8" ht="12.75">
      <c r="B25" s="23"/>
      <c r="C25" s="87"/>
      <c r="D25" s="145" t="s">
        <v>183</v>
      </c>
      <c r="E25" s="145"/>
      <c r="F25" s="145"/>
      <c r="G25" s="145"/>
      <c r="H25" s="91"/>
    </row>
    <row r="26" spans="2:8" ht="12.75">
      <c r="B26" s="23">
        <v>13</v>
      </c>
      <c r="C26" s="87" t="s">
        <v>239</v>
      </c>
      <c r="D26" s="110" t="s">
        <v>203</v>
      </c>
      <c r="E26" s="111" t="s">
        <v>4</v>
      </c>
      <c r="F26" s="116">
        <v>140</v>
      </c>
      <c r="G26" s="117"/>
      <c r="H26" s="116">
        <f t="shared" si="0"/>
        <v>0</v>
      </c>
    </row>
    <row r="27" spans="2:8" ht="12.75">
      <c r="B27" s="23">
        <v>14</v>
      </c>
      <c r="C27" s="87" t="s">
        <v>239</v>
      </c>
      <c r="D27" s="110" t="s">
        <v>204</v>
      </c>
      <c r="E27" s="111" t="s">
        <v>25</v>
      </c>
      <c r="F27" s="116">
        <v>4</v>
      </c>
      <c r="G27" s="117"/>
      <c r="H27" s="116">
        <f t="shared" si="0"/>
        <v>0</v>
      </c>
    </row>
    <row r="28" spans="2:8" ht="12.75">
      <c r="B28" s="150" t="s">
        <v>33</v>
      </c>
      <c r="C28" s="150"/>
      <c r="D28" s="150"/>
      <c r="E28" s="150"/>
      <c r="F28" s="150"/>
      <c r="G28" s="150"/>
      <c r="H28" s="91">
        <f>SUM(H12:H27)</f>
        <v>0</v>
      </c>
    </row>
    <row r="30" spans="3:6" ht="14.25">
      <c r="C30" s="45"/>
      <c r="D30" s="46"/>
      <c r="E30" s="30"/>
      <c r="F30" s="47"/>
    </row>
  </sheetData>
  <sheetProtection password="D284" sheet="1" formatCells="0" formatColumns="0" formatRows="0" insertColumns="0" insertRows="0" insertHyperlinks="0" deleteColumns="0" deleteRows="0" sort="0" autoFilter="0" pivotTables="0"/>
  <mergeCells count="7">
    <mergeCell ref="B28:G28"/>
    <mergeCell ref="B2:H3"/>
    <mergeCell ref="B4:H6"/>
    <mergeCell ref="B8:H8"/>
    <mergeCell ref="D11:G11"/>
    <mergeCell ref="D16:G16"/>
    <mergeCell ref="D25:G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148"/>
  <sheetViews>
    <sheetView showZeros="0" view="pageBreakPreview" zoomScaleSheetLayoutView="100" zoomScalePageLayoutView="0" workbookViewId="0" topLeftCell="B85">
      <selection activeCell="J100" sqref="J100"/>
    </sheetView>
  </sheetViews>
  <sheetFormatPr defaultColWidth="8.796875" defaultRowHeight="14.25"/>
  <cols>
    <col min="1" max="3" width="2" style="14" customWidth="1"/>
    <col min="4" max="4" width="5.09765625" style="48" customWidth="1"/>
    <col min="5" max="5" width="9.09765625" style="48" customWidth="1"/>
    <col min="6" max="6" width="40.59765625" style="49" customWidth="1"/>
    <col min="7" max="7" width="6.09765625" style="50" customWidth="1"/>
    <col min="8" max="8" width="7.59765625" style="51" customWidth="1"/>
    <col min="9" max="9" width="9.59765625" style="52" customWidth="1"/>
    <col min="10" max="10" width="10.59765625" style="52" customWidth="1"/>
    <col min="11" max="16384" width="9" style="14" customWidth="1"/>
  </cols>
  <sheetData>
    <row r="1" spans="4:10" ht="39.75" customHeight="1">
      <c r="D1" s="141" t="s">
        <v>448</v>
      </c>
      <c r="E1" s="141"/>
      <c r="F1" s="141"/>
      <c r="G1" s="141"/>
      <c r="H1" s="141"/>
      <c r="I1" s="141"/>
      <c r="J1" s="141"/>
    </row>
    <row r="2" spans="4:10" ht="56.25" customHeight="1">
      <c r="D2" s="142" t="s">
        <v>63</v>
      </c>
      <c r="E2" s="142"/>
      <c r="F2" s="142"/>
      <c r="G2" s="142"/>
      <c r="H2" s="142"/>
      <c r="I2" s="142"/>
      <c r="J2" s="142"/>
    </row>
    <row r="3" spans="4:10" s="19" customFormat="1" ht="22.5" customHeight="1">
      <c r="D3" s="15" t="s">
        <v>357</v>
      </c>
      <c r="E3" s="15" t="s">
        <v>22</v>
      </c>
      <c r="F3" s="15" t="s">
        <v>0</v>
      </c>
      <c r="G3" s="16" t="s">
        <v>15</v>
      </c>
      <c r="H3" s="17" t="s">
        <v>1</v>
      </c>
      <c r="I3" s="18" t="s">
        <v>43</v>
      </c>
      <c r="J3" s="18" t="s">
        <v>26</v>
      </c>
    </row>
    <row r="4" spans="4:21" s="22" customFormat="1" ht="11.25">
      <c r="D4" s="20"/>
      <c r="E4" s="20"/>
      <c r="F4" s="135" t="s">
        <v>2</v>
      </c>
      <c r="G4" s="136"/>
      <c r="H4" s="136"/>
      <c r="I4" s="137"/>
      <c r="J4" s="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4:21" s="30" customFormat="1" ht="11.25">
      <c r="D5" s="23">
        <v>1</v>
      </c>
      <c r="E5" s="24" t="s">
        <v>243</v>
      </c>
      <c r="F5" s="25" t="s">
        <v>444</v>
      </c>
      <c r="G5" s="26" t="s">
        <v>91</v>
      </c>
      <c r="H5" s="27">
        <v>0.74</v>
      </c>
      <c r="I5" s="53"/>
      <c r="J5" s="27">
        <f>ROUND(H5*I5,2)</f>
        <v>0</v>
      </c>
      <c r="K5" s="28"/>
      <c r="L5" s="28"/>
      <c r="M5" s="28"/>
      <c r="N5" s="28"/>
      <c r="O5" s="29"/>
      <c r="P5" s="29"/>
      <c r="Q5" s="29"/>
      <c r="R5" s="29"/>
      <c r="S5" s="29"/>
      <c r="T5" s="29"/>
      <c r="U5" s="29"/>
    </row>
    <row r="6" spans="4:21" s="30" customFormat="1" ht="45">
      <c r="D6" s="23">
        <v>2</v>
      </c>
      <c r="E6" s="24" t="s">
        <v>244</v>
      </c>
      <c r="F6" s="25" t="s">
        <v>435</v>
      </c>
      <c r="G6" s="26" t="s">
        <v>445</v>
      </c>
      <c r="H6" s="27">
        <v>26</v>
      </c>
      <c r="I6" s="53"/>
      <c r="J6" s="27">
        <f aca="true" t="shared" si="0" ref="J6:J69">ROUND(H6*I6,2)</f>
        <v>0</v>
      </c>
      <c r="K6" s="28"/>
      <c r="L6" s="28"/>
      <c r="M6" s="28"/>
      <c r="N6" s="28"/>
      <c r="O6" s="29"/>
      <c r="P6" s="29"/>
      <c r="Q6" s="29"/>
      <c r="R6" s="29"/>
      <c r="S6" s="29"/>
      <c r="T6" s="29"/>
      <c r="U6" s="29"/>
    </row>
    <row r="7" spans="4:21" s="30" customFormat="1" ht="45">
      <c r="D7" s="23">
        <v>3</v>
      </c>
      <c r="E7" s="24" t="s">
        <v>244</v>
      </c>
      <c r="F7" s="25" t="s">
        <v>436</v>
      </c>
      <c r="G7" s="26" t="s">
        <v>445</v>
      </c>
      <c r="H7" s="27">
        <v>1</v>
      </c>
      <c r="I7" s="53"/>
      <c r="J7" s="27">
        <f t="shared" si="0"/>
        <v>0</v>
      </c>
      <c r="K7" s="28"/>
      <c r="L7" s="28"/>
      <c r="M7" s="28"/>
      <c r="N7" s="28"/>
      <c r="O7" s="29"/>
      <c r="P7" s="29"/>
      <c r="Q7" s="29"/>
      <c r="R7" s="29"/>
      <c r="S7" s="29"/>
      <c r="T7" s="29"/>
      <c r="U7" s="29"/>
    </row>
    <row r="8" spans="4:21" s="30" customFormat="1" ht="45">
      <c r="D8" s="23">
        <v>4</v>
      </c>
      <c r="E8" s="24" t="s">
        <v>244</v>
      </c>
      <c r="F8" s="25" t="s">
        <v>437</v>
      </c>
      <c r="G8" s="26" t="s">
        <v>445</v>
      </c>
      <c r="H8" s="27">
        <v>17</v>
      </c>
      <c r="I8" s="53"/>
      <c r="J8" s="27">
        <f t="shared" si="0"/>
        <v>0</v>
      </c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</row>
    <row r="9" spans="4:21" s="30" customFormat="1" ht="45">
      <c r="D9" s="23">
        <v>5</v>
      </c>
      <c r="E9" s="24" t="s">
        <v>244</v>
      </c>
      <c r="F9" s="25" t="s">
        <v>438</v>
      </c>
      <c r="G9" s="26" t="s">
        <v>445</v>
      </c>
      <c r="H9" s="27">
        <v>3</v>
      </c>
      <c r="I9" s="53"/>
      <c r="J9" s="27">
        <f t="shared" si="0"/>
        <v>0</v>
      </c>
      <c r="K9" s="28"/>
      <c r="L9" s="28"/>
      <c r="M9" s="28"/>
      <c r="N9" s="28"/>
      <c r="O9" s="29"/>
      <c r="P9" s="29"/>
      <c r="Q9" s="29"/>
      <c r="R9" s="29"/>
      <c r="S9" s="29"/>
      <c r="T9" s="29"/>
      <c r="U9" s="29"/>
    </row>
    <row r="10" spans="4:21" s="30" customFormat="1" ht="45">
      <c r="D10" s="23">
        <v>6</v>
      </c>
      <c r="E10" s="24" t="s">
        <v>244</v>
      </c>
      <c r="F10" s="25" t="s">
        <v>439</v>
      </c>
      <c r="G10" s="26" t="s">
        <v>445</v>
      </c>
      <c r="H10" s="27">
        <v>7</v>
      </c>
      <c r="I10" s="53"/>
      <c r="J10" s="27">
        <f t="shared" si="0"/>
        <v>0</v>
      </c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</row>
    <row r="11" spans="4:21" s="30" customFormat="1" ht="45">
      <c r="D11" s="23">
        <v>7</v>
      </c>
      <c r="E11" s="24" t="s">
        <v>244</v>
      </c>
      <c r="F11" s="25" t="s">
        <v>440</v>
      </c>
      <c r="G11" s="26" t="s">
        <v>445</v>
      </c>
      <c r="H11" s="27">
        <v>2</v>
      </c>
      <c r="I11" s="53"/>
      <c r="J11" s="27">
        <f t="shared" si="0"/>
        <v>0</v>
      </c>
      <c r="K11" s="28"/>
      <c r="L11" s="28"/>
      <c r="M11" s="28"/>
      <c r="N11" s="28"/>
      <c r="O11" s="29"/>
      <c r="P11" s="29"/>
      <c r="Q11" s="29"/>
      <c r="R11" s="29"/>
      <c r="S11" s="29"/>
      <c r="T11" s="29"/>
      <c r="U11" s="29"/>
    </row>
    <row r="12" spans="4:21" s="30" customFormat="1" ht="45">
      <c r="D12" s="23">
        <v>8</v>
      </c>
      <c r="E12" s="24" t="s">
        <v>244</v>
      </c>
      <c r="F12" s="25" t="s">
        <v>441</v>
      </c>
      <c r="G12" s="26" t="s">
        <v>445</v>
      </c>
      <c r="H12" s="27">
        <v>2</v>
      </c>
      <c r="I12" s="53"/>
      <c r="J12" s="27">
        <f t="shared" si="0"/>
        <v>0</v>
      </c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</row>
    <row r="13" spans="4:21" s="30" customFormat="1" ht="45">
      <c r="D13" s="23">
        <v>9</v>
      </c>
      <c r="E13" s="24" t="s">
        <v>244</v>
      </c>
      <c r="F13" s="25" t="s">
        <v>442</v>
      </c>
      <c r="G13" s="26" t="s">
        <v>32</v>
      </c>
      <c r="H13" s="27">
        <v>0.14</v>
      </c>
      <c r="I13" s="53"/>
      <c r="J13" s="27">
        <f t="shared" si="0"/>
        <v>0</v>
      </c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29"/>
    </row>
    <row r="14" spans="4:21" s="30" customFormat="1" ht="22.5" customHeight="1">
      <c r="D14" s="23">
        <v>10</v>
      </c>
      <c r="E14" s="24" t="s">
        <v>244</v>
      </c>
      <c r="F14" s="25" t="s">
        <v>443</v>
      </c>
      <c r="G14" s="26" t="s">
        <v>32</v>
      </c>
      <c r="H14" s="27">
        <v>0.32</v>
      </c>
      <c r="I14" s="53"/>
      <c r="J14" s="27">
        <f t="shared" si="0"/>
        <v>0</v>
      </c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29"/>
    </row>
    <row r="15" spans="4:21" s="22" customFormat="1" ht="11.25">
      <c r="D15" s="20"/>
      <c r="E15" s="20"/>
      <c r="F15" s="135" t="s">
        <v>3</v>
      </c>
      <c r="G15" s="136"/>
      <c r="H15" s="136"/>
      <c r="I15" s="137"/>
      <c r="J15" s="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4:21" s="30" customFormat="1" ht="22.5" customHeight="1">
      <c r="D16" s="23">
        <v>11</v>
      </c>
      <c r="E16" s="24" t="s">
        <v>245</v>
      </c>
      <c r="F16" s="25" t="s">
        <v>230</v>
      </c>
      <c r="G16" s="26" t="s">
        <v>6</v>
      </c>
      <c r="H16" s="27">
        <v>1350</v>
      </c>
      <c r="I16" s="53"/>
      <c r="J16" s="27">
        <f t="shared" si="0"/>
        <v>0</v>
      </c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</row>
    <row r="17" spans="4:21" s="30" customFormat="1" ht="22.5" customHeight="1">
      <c r="D17" s="23">
        <v>12</v>
      </c>
      <c r="E17" s="24" t="s">
        <v>245</v>
      </c>
      <c r="F17" s="25" t="s">
        <v>56</v>
      </c>
      <c r="G17" s="26" t="s">
        <v>6</v>
      </c>
      <c r="H17" s="27">
        <v>1422</v>
      </c>
      <c r="I17" s="53"/>
      <c r="J17" s="27">
        <f t="shared" si="0"/>
        <v>0</v>
      </c>
      <c r="K17" s="28"/>
      <c r="L17" s="28"/>
      <c r="M17" s="28"/>
      <c r="N17" s="28"/>
      <c r="O17" s="29"/>
      <c r="P17" s="29"/>
      <c r="Q17" s="29"/>
      <c r="R17" s="29"/>
      <c r="S17" s="29"/>
      <c r="T17" s="29"/>
      <c r="U17" s="29"/>
    </row>
    <row r="18" spans="4:21" s="30" customFormat="1" ht="33.75" customHeight="1">
      <c r="D18" s="23">
        <v>13</v>
      </c>
      <c r="E18" s="24" t="s">
        <v>245</v>
      </c>
      <c r="F18" s="25" t="s">
        <v>246</v>
      </c>
      <c r="G18" s="26" t="s">
        <v>5</v>
      </c>
      <c r="H18" s="27">
        <v>1485</v>
      </c>
      <c r="I18" s="53"/>
      <c r="J18" s="27">
        <f t="shared" si="0"/>
        <v>0</v>
      </c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</row>
    <row r="19" spans="4:21" s="30" customFormat="1" ht="22.5" customHeight="1">
      <c r="D19" s="23">
        <v>14</v>
      </c>
      <c r="E19" s="24" t="s">
        <v>245</v>
      </c>
      <c r="F19" s="25" t="s">
        <v>35</v>
      </c>
      <c r="G19" s="26" t="s">
        <v>6</v>
      </c>
      <c r="H19" s="27">
        <v>25</v>
      </c>
      <c r="I19" s="53"/>
      <c r="J19" s="27">
        <f t="shared" si="0"/>
        <v>0</v>
      </c>
      <c r="K19" s="28"/>
      <c r="L19" s="28"/>
      <c r="M19" s="28"/>
      <c r="N19" s="28"/>
      <c r="O19" s="29"/>
      <c r="P19" s="29"/>
      <c r="Q19" s="29"/>
      <c r="R19" s="29"/>
      <c r="S19" s="29"/>
      <c r="T19" s="29"/>
      <c r="U19" s="29"/>
    </row>
    <row r="20" spans="4:21" s="30" customFormat="1" ht="33.75" customHeight="1">
      <c r="D20" s="23">
        <v>15</v>
      </c>
      <c r="E20" s="24" t="s">
        <v>245</v>
      </c>
      <c r="F20" s="25" t="s">
        <v>247</v>
      </c>
      <c r="G20" s="26" t="s">
        <v>5</v>
      </c>
      <c r="H20" s="27">
        <v>1</v>
      </c>
      <c r="I20" s="53"/>
      <c r="J20" s="27">
        <f t="shared" si="0"/>
        <v>0</v>
      </c>
      <c r="K20" s="28"/>
      <c r="L20" s="28"/>
      <c r="M20" s="28"/>
      <c r="N20" s="28"/>
      <c r="O20" s="29"/>
      <c r="P20" s="29"/>
      <c r="Q20" s="29"/>
      <c r="R20" s="29"/>
      <c r="S20" s="29"/>
      <c r="T20" s="29"/>
      <c r="U20" s="29"/>
    </row>
    <row r="21" spans="4:21" s="30" customFormat="1" ht="33.75" customHeight="1">
      <c r="D21" s="23">
        <v>16</v>
      </c>
      <c r="E21" s="24" t="s">
        <v>245</v>
      </c>
      <c r="F21" s="25" t="s">
        <v>248</v>
      </c>
      <c r="G21" s="26" t="s">
        <v>4</v>
      </c>
      <c r="H21" s="27">
        <v>530</v>
      </c>
      <c r="I21" s="53"/>
      <c r="J21" s="27">
        <f t="shared" si="0"/>
        <v>0</v>
      </c>
      <c r="K21" s="28"/>
      <c r="L21" s="28"/>
      <c r="M21" s="28"/>
      <c r="N21" s="28"/>
      <c r="O21" s="29"/>
      <c r="P21" s="29"/>
      <c r="Q21" s="29"/>
      <c r="R21" s="29"/>
      <c r="S21" s="29"/>
      <c r="T21" s="29"/>
      <c r="U21" s="29"/>
    </row>
    <row r="22" spans="4:21" s="30" customFormat="1" ht="22.5" customHeight="1">
      <c r="D22" s="23">
        <v>17</v>
      </c>
      <c r="E22" s="24" t="s">
        <v>245</v>
      </c>
      <c r="F22" s="25" t="s">
        <v>249</v>
      </c>
      <c r="G22" s="26" t="s">
        <v>4</v>
      </c>
      <c r="H22" s="27">
        <v>662</v>
      </c>
      <c r="I22" s="53"/>
      <c r="J22" s="27">
        <f t="shared" si="0"/>
        <v>0</v>
      </c>
      <c r="K22" s="28"/>
      <c r="L22" s="28"/>
      <c r="M22" s="28"/>
      <c r="N22" s="28"/>
      <c r="O22" s="29"/>
      <c r="P22" s="29"/>
      <c r="Q22" s="29"/>
      <c r="R22" s="29"/>
      <c r="S22" s="29"/>
      <c r="T22" s="29"/>
      <c r="U22" s="29"/>
    </row>
    <row r="23" spans="4:21" s="30" customFormat="1" ht="22.5" customHeight="1">
      <c r="D23" s="23">
        <v>18</v>
      </c>
      <c r="E23" s="24" t="s">
        <v>245</v>
      </c>
      <c r="F23" s="25" t="s">
        <v>250</v>
      </c>
      <c r="G23" s="26" t="s">
        <v>16</v>
      </c>
      <c r="H23" s="27">
        <v>1</v>
      </c>
      <c r="I23" s="53"/>
      <c r="J23" s="27">
        <f t="shared" si="0"/>
        <v>0</v>
      </c>
      <c r="K23" s="28"/>
      <c r="L23" s="28"/>
      <c r="M23" s="28"/>
      <c r="N23" s="28"/>
      <c r="O23" s="29"/>
      <c r="P23" s="29"/>
      <c r="Q23" s="29"/>
      <c r="R23" s="29"/>
      <c r="S23" s="29"/>
      <c r="T23" s="29"/>
      <c r="U23" s="29"/>
    </row>
    <row r="24" spans="4:21" s="30" customFormat="1" ht="33.75" customHeight="1">
      <c r="D24" s="23">
        <v>19</v>
      </c>
      <c r="E24" s="24" t="s">
        <v>245</v>
      </c>
      <c r="F24" s="25" t="s">
        <v>251</v>
      </c>
      <c r="G24" s="26" t="s">
        <v>4</v>
      </c>
      <c r="H24" s="27">
        <v>32</v>
      </c>
      <c r="I24" s="53"/>
      <c r="J24" s="27">
        <f t="shared" si="0"/>
        <v>0</v>
      </c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29"/>
    </row>
    <row r="25" spans="4:21" s="30" customFormat="1" ht="45" customHeight="1">
      <c r="D25" s="23">
        <v>20</v>
      </c>
      <c r="E25" s="24" t="s">
        <v>245</v>
      </c>
      <c r="F25" s="25" t="s">
        <v>252</v>
      </c>
      <c r="G25" s="26" t="s">
        <v>4</v>
      </c>
      <c r="H25" s="27">
        <v>8</v>
      </c>
      <c r="I25" s="53"/>
      <c r="J25" s="27">
        <f t="shared" si="0"/>
        <v>0</v>
      </c>
      <c r="K25" s="28"/>
      <c r="L25" s="28"/>
      <c r="M25" s="28"/>
      <c r="N25" s="28"/>
      <c r="O25" s="29"/>
      <c r="P25" s="29"/>
      <c r="Q25" s="29"/>
      <c r="R25" s="29"/>
      <c r="S25" s="29"/>
      <c r="T25" s="29"/>
      <c r="U25" s="29"/>
    </row>
    <row r="26" spans="4:21" s="30" customFormat="1" ht="22.5" customHeight="1">
      <c r="D26" s="23">
        <v>21</v>
      </c>
      <c r="E26" s="24" t="s">
        <v>245</v>
      </c>
      <c r="F26" s="25" t="s">
        <v>253</v>
      </c>
      <c r="G26" s="26" t="s">
        <v>4</v>
      </c>
      <c r="H26" s="27">
        <v>56</v>
      </c>
      <c r="I26" s="53"/>
      <c r="J26" s="27">
        <f t="shared" si="0"/>
        <v>0</v>
      </c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</row>
    <row r="27" spans="4:21" s="30" customFormat="1" ht="22.5" customHeight="1">
      <c r="D27" s="23">
        <v>22</v>
      </c>
      <c r="E27" s="24" t="s">
        <v>245</v>
      </c>
      <c r="F27" s="25" t="s">
        <v>254</v>
      </c>
      <c r="G27" s="26" t="s">
        <v>4</v>
      </c>
      <c r="H27" s="27">
        <v>250</v>
      </c>
      <c r="I27" s="53"/>
      <c r="J27" s="27">
        <f t="shared" si="0"/>
        <v>0</v>
      </c>
      <c r="K27" s="28"/>
      <c r="L27" s="28"/>
      <c r="M27" s="28"/>
      <c r="N27" s="28"/>
      <c r="O27" s="29"/>
      <c r="P27" s="29"/>
      <c r="Q27" s="29"/>
      <c r="R27" s="29"/>
      <c r="S27" s="29"/>
      <c r="T27" s="29"/>
      <c r="U27" s="29"/>
    </row>
    <row r="28" spans="4:21" s="30" customFormat="1" ht="22.5" customHeight="1">
      <c r="D28" s="23">
        <v>23</v>
      </c>
      <c r="E28" s="24" t="s">
        <v>245</v>
      </c>
      <c r="F28" s="25" t="s">
        <v>255</v>
      </c>
      <c r="G28" s="26" t="s">
        <v>24</v>
      </c>
      <c r="H28" s="27">
        <v>8</v>
      </c>
      <c r="I28" s="53"/>
      <c r="J28" s="27">
        <f t="shared" si="0"/>
        <v>0</v>
      </c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</row>
    <row r="29" spans="4:21" s="30" customFormat="1" ht="22.5" customHeight="1">
      <c r="D29" s="23">
        <v>24</v>
      </c>
      <c r="E29" s="24" t="s">
        <v>245</v>
      </c>
      <c r="F29" s="25" t="s">
        <v>256</v>
      </c>
      <c r="G29" s="26" t="s">
        <v>24</v>
      </c>
      <c r="H29" s="27">
        <v>1</v>
      </c>
      <c r="I29" s="53"/>
      <c r="J29" s="27">
        <f t="shared" si="0"/>
        <v>0</v>
      </c>
      <c r="K29" s="28"/>
      <c r="L29" s="28"/>
      <c r="M29" s="28"/>
      <c r="N29" s="28"/>
      <c r="O29" s="29"/>
      <c r="P29" s="29"/>
      <c r="Q29" s="29"/>
      <c r="R29" s="29"/>
      <c r="S29" s="29"/>
      <c r="T29" s="29"/>
      <c r="U29" s="29"/>
    </row>
    <row r="30" spans="4:21" s="30" customFormat="1" ht="22.5" customHeight="1">
      <c r="D30" s="23">
        <v>25</v>
      </c>
      <c r="E30" s="24" t="s">
        <v>245</v>
      </c>
      <c r="F30" s="25" t="s">
        <v>257</v>
      </c>
      <c r="G30" s="26" t="s">
        <v>16</v>
      </c>
      <c r="H30" s="27">
        <v>3</v>
      </c>
      <c r="I30" s="53"/>
      <c r="J30" s="27">
        <f t="shared" si="0"/>
        <v>0</v>
      </c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</row>
    <row r="31" spans="4:21" s="30" customFormat="1" ht="22.5" customHeight="1">
      <c r="D31" s="23">
        <v>26</v>
      </c>
      <c r="E31" s="24" t="s">
        <v>245</v>
      </c>
      <c r="F31" s="25" t="s">
        <v>231</v>
      </c>
      <c r="G31" s="26" t="s">
        <v>24</v>
      </c>
      <c r="H31" s="27">
        <v>3</v>
      </c>
      <c r="I31" s="53"/>
      <c r="J31" s="27">
        <f t="shared" si="0"/>
        <v>0</v>
      </c>
      <c r="K31" s="28"/>
      <c r="L31" s="28"/>
      <c r="M31" s="28"/>
      <c r="N31" s="28"/>
      <c r="O31" s="29"/>
      <c r="P31" s="29"/>
      <c r="Q31" s="29"/>
      <c r="R31" s="29"/>
      <c r="S31" s="29"/>
      <c r="T31" s="29"/>
      <c r="U31" s="29"/>
    </row>
    <row r="32" spans="4:21" s="30" customFormat="1" ht="11.25">
      <c r="D32" s="23">
        <v>27</v>
      </c>
      <c r="E32" s="24" t="s">
        <v>245</v>
      </c>
      <c r="F32" s="25" t="s">
        <v>258</v>
      </c>
      <c r="G32" s="26" t="s">
        <v>16</v>
      </c>
      <c r="H32" s="27">
        <v>1</v>
      </c>
      <c r="I32" s="53"/>
      <c r="J32" s="27">
        <f t="shared" si="0"/>
        <v>0</v>
      </c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29"/>
    </row>
    <row r="33" spans="4:21" s="30" customFormat="1" ht="22.5" customHeight="1">
      <c r="D33" s="23">
        <v>28</v>
      </c>
      <c r="E33" s="24" t="s">
        <v>245</v>
      </c>
      <c r="F33" s="25" t="s">
        <v>393</v>
      </c>
      <c r="G33" s="31" t="s">
        <v>16</v>
      </c>
      <c r="H33" s="27">
        <v>81</v>
      </c>
      <c r="I33" s="53"/>
      <c r="J33" s="27">
        <f t="shared" si="0"/>
        <v>0</v>
      </c>
      <c r="K33" s="28"/>
      <c r="L33" s="28"/>
      <c r="M33" s="28"/>
      <c r="N33" s="28"/>
      <c r="O33" s="29"/>
      <c r="P33" s="29"/>
      <c r="Q33" s="29"/>
      <c r="R33" s="29"/>
      <c r="S33" s="29"/>
      <c r="T33" s="29"/>
      <c r="U33" s="29"/>
    </row>
    <row r="34" spans="4:21" s="30" customFormat="1" ht="11.25">
      <c r="D34" s="23">
        <v>29</v>
      </c>
      <c r="E34" s="24" t="s">
        <v>245</v>
      </c>
      <c r="F34" s="25" t="s">
        <v>259</v>
      </c>
      <c r="G34" s="31" t="s">
        <v>5</v>
      </c>
      <c r="H34" s="27">
        <v>12</v>
      </c>
      <c r="I34" s="53"/>
      <c r="J34" s="27">
        <f t="shared" si="0"/>
        <v>0</v>
      </c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29"/>
    </row>
    <row r="35" spans="4:21" s="30" customFormat="1" ht="11.25">
      <c r="D35" s="23"/>
      <c r="E35" s="32"/>
      <c r="F35" s="135" t="s">
        <v>7</v>
      </c>
      <c r="G35" s="136"/>
      <c r="H35" s="136"/>
      <c r="I35" s="137"/>
      <c r="J35" s="9"/>
      <c r="K35" s="28"/>
      <c r="L35" s="28"/>
      <c r="M35" s="28"/>
      <c r="N35" s="28"/>
      <c r="O35" s="29"/>
      <c r="P35" s="29"/>
      <c r="Q35" s="29"/>
      <c r="R35" s="29"/>
      <c r="S35" s="29"/>
      <c r="T35" s="29"/>
      <c r="U35" s="29"/>
    </row>
    <row r="36" spans="4:14" s="30" customFormat="1" ht="33.75" customHeight="1">
      <c r="D36" s="23">
        <v>30</v>
      </c>
      <c r="E36" s="24" t="s">
        <v>260</v>
      </c>
      <c r="F36" s="25" t="s">
        <v>57</v>
      </c>
      <c r="G36" s="26" t="s">
        <v>6</v>
      </c>
      <c r="H36" s="27">
        <v>10266</v>
      </c>
      <c r="I36" s="53"/>
      <c r="J36" s="27">
        <f t="shared" si="0"/>
        <v>0</v>
      </c>
      <c r="K36" s="28"/>
      <c r="L36" s="28"/>
      <c r="M36" s="28"/>
      <c r="N36" s="28"/>
    </row>
    <row r="37" spans="4:16" s="30" customFormat="1" ht="33.75" customHeight="1">
      <c r="D37" s="23">
        <v>31</v>
      </c>
      <c r="E37" s="24" t="s">
        <v>260</v>
      </c>
      <c r="F37" s="25" t="s">
        <v>58</v>
      </c>
      <c r="G37" s="26" t="s">
        <v>6</v>
      </c>
      <c r="H37" s="27">
        <v>1027</v>
      </c>
      <c r="I37" s="53"/>
      <c r="J37" s="27">
        <f t="shared" si="0"/>
        <v>0</v>
      </c>
      <c r="K37" s="28"/>
      <c r="L37" s="28"/>
      <c r="M37" s="28"/>
      <c r="N37" s="28"/>
      <c r="O37" s="29"/>
      <c r="P37" s="29"/>
    </row>
    <row r="38" spans="4:16" s="30" customFormat="1" ht="45" customHeight="1">
      <c r="D38" s="23">
        <v>32</v>
      </c>
      <c r="E38" s="24" t="s">
        <v>261</v>
      </c>
      <c r="F38" s="25" t="s">
        <v>385</v>
      </c>
      <c r="G38" s="26" t="s">
        <v>6</v>
      </c>
      <c r="H38" s="27">
        <v>3897</v>
      </c>
      <c r="I38" s="53"/>
      <c r="J38" s="27">
        <f t="shared" si="0"/>
        <v>0</v>
      </c>
      <c r="K38" s="28"/>
      <c r="L38" s="28"/>
      <c r="M38" s="28"/>
      <c r="N38" s="28"/>
      <c r="O38" s="29"/>
      <c r="P38" s="29"/>
    </row>
    <row r="39" spans="4:16" s="30" customFormat="1" ht="22.5" customHeight="1">
      <c r="D39" s="23">
        <v>33</v>
      </c>
      <c r="E39" s="24" t="s">
        <v>260</v>
      </c>
      <c r="F39" s="25" t="s">
        <v>18</v>
      </c>
      <c r="G39" s="26" t="s">
        <v>5</v>
      </c>
      <c r="H39" s="27">
        <v>516</v>
      </c>
      <c r="I39" s="53"/>
      <c r="J39" s="27">
        <f t="shared" si="0"/>
        <v>0</v>
      </c>
      <c r="K39" s="28"/>
      <c r="L39" s="28"/>
      <c r="M39" s="28"/>
      <c r="N39" s="28"/>
      <c r="O39" s="29"/>
      <c r="P39" s="29"/>
    </row>
    <row r="40" spans="4:16" s="30" customFormat="1" ht="11.25">
      <c r="D40" s="23"/>
      <c r="E40" s="32"/>
      <c r="F40" s="135" t="s">
        <v>8</v>
      </c>
      <c r="G40" s="136"/>
      <c r="H40" s="136"/>
      <c r="I40" s="137"/>
      <c r="J40" s="9"/>
      <c r="K40" s="28"/>
      <c r="L40" s="28"/>
      <c r="M40" s="28"/>
      <c r="N40" s="28"/>
      <c r="O40" s="29"/>
      <c r="P40" s="29"/>
    </row>
    <row r="41" spans="4:16" s="30" customFormat="1" ht="22.5" customHeight="1">
      <c r="D41" s="23">
        <v>34</v>
      </c>
      <c r="E41" s="24" t="s">
        <v>262</v>
      </c>
      <c r="F41" s="25" t="s">
        <v>19</v>
      </c>
      <c r="G41" s="31" t="s">
        <v>5</v>
      </c>
      <c r="H41" s="27">
        <v>10376</v>
      </c>
      <c r="I41" s="54"/>
      <c r="J41" s="27">
        <f t="shared" si="0"/>
        <v>0</v>
      </c>
      <c r="K41" s="28"/>
      <c r="L41" s="28"/>
      <c r="M41" s="28"/>
      <c r="N41" s="28"/>
      <c r="O41" s="29"/>
      <c r="P41" s="29"/>
    </row>
    <row r="42" spans="4:16" s="30" customFormat="1" ht="22.5" customHeight="1">
      <c r="D42" s="23">
        <v>35</v>
      </c>
      <c r="E42" s="24" t="s">
        <v>263</v>
      </c>
      <c r="F42" s="25" t="s">
        <v>446</v>
      </c>
      <c r="G42" s="31" t="s">
        <v>5</v>
      </c>
      <c r="H42" s="27">
        <v>1917</v>
      </c>
      <c r="I42" s="54"/>
      <c r="J42" s="27">
        <f t="shared" si="0"/>
        <v>0</v>
      </c>
      <c r="K42" s="28"/>
      <c r="L42" s="28"/>
      <c r="M42" s="28"/>
      <c r="N42" s="28"/>
      <c r="O42" s="29"/>
      <c r="P42" s="29"/>
    </row>
    <row r="43" spans="4:16" s="30" customFormat="1" ht="22.5" customHeight="1">
      <c r="D43" s="23">
        <v>36</v>
      </c>
      <c r="E43" s="24" t="s">
        <v>263</v>
      </c>
      <c r="F43" s="25" t="s">
        <v>447</v>
      </c>
      <c r="G43" s="31" t="s">
        <v>5</v>
      </c>
      <c r="H43" s="27">
        <v>3749</v>
      </c>
      <c r="I43" s="54"/>
      <c r="J43" s="27">
        <f t="shared" si="0"/>
        <v>0</v>
      </c>
      <c r="K43" s="28"/>
      <c r="L43" s="28"/>
      <c r="M43" s="28"/>
      <c r="N43" s="28"/>
      <c r="O43" s="29"/>
      <c r="P43" s="29"/>
    </row>
    <row r="44" spans="4:16" s="30" customFormat="1" ht="33.75" customHeight="1">
      <c r="D44" s="23">
        <v>37</v>
      </c>
      <c r="E44" s="24" t="s">
        <v>264</v>
      </c>
      <c r="F44" s="25" t="s">
        <v>265</v>
      </c>
      <c r="G44" s="31" t="s">
        <v>5</v>
      </c>
      <c r="H44" s="27">
        <v>996</v>
      </c>
      <c r="I44" s="54"/>
      <c r="J44" s="27">
        <f t="shared" si="0"/>
        <v>0</v>
      </c>
      <c r="K44" s="28"/>
      <c r="L44" s="28"/>
      <c r="M44" s="28"/>
      <c r="N44" s="28"/>
      <c r="O44" s="29"/>
      <c r="P44" s="29"/>
    </row>
    <row r="45" spans="4:16" s="30" customFormat="1" ht="33.75" customHeight="1">
      <c r="D45" s="23">
        <v>38</v>
      </c>
      <c r="E45" s="24" t="s">
        <v>264</v>
      </c>
      <c r="F45" s="25" t="s">
        <v>266</v>
      </c>
      <c r="G45" s="31" t="s">
        <v>5</v>
      </c>
      <c r="H45" s="27">
        <v>50</v>
      </c>
      <c r="I45" s="54"/>
      <c r="J45" s="27">
        <f t="shared" si="0"/>
        <v>0</v>
      </c>
      <c r="K45" s="28"/>
      <c r="L45" s="28"/>
      <c r="M45" s="28"/>
      <c r="N45" s="28"/>
      <c r="O45" s="29"/>
      <c r="P45" s="29"/>
    </row>
    <row r="46" spans="4:16" s="30" customFormat="1" ht="33.75" customHeight="1">
      <c r="D46" s="23">
        <v>39</v>
      </c>
      <c r="E46" s="24" t="s">
        <v>264</v>
      </c>
      <c r="F46" s="25" t="s">
        <v>267</v>
      </c>
      <c r="G46" s="31" t="s">
        <v>5</v>
      </c>
      <c r="H46" s="27">
        <v>6128</v>
      </c>
      <c r="I46" s="54"/>
      <c r="J46" s="27">
        <f t="shared" si="0"/>
        <v>0</v>
      </c>
      <c r="K46" s="28"/>
      <c r="L46" s="28"/>
      <c r="M46" s="28"/>
      <c r="N46" s="28"/>
      <c r="O46" s="29"/>
      <c r="P46" s="29"/>
    </row>
    <row r="47" spans="4:16" s="30" customFormat="1" ht="11.25">
      <c r="D47" s="23">
        <v>40</v>
      </c>
      <c r="E47" s="24" t="s">
        <v>268</v>
      </c>
      <c r="F47" s="25" t="s">
        <v>269</v>
      </c>
      <c r="G47" s="31" t="s">
        <v>5</v>
      </c>
      <c r="H47" s="27">
        <v>88</v>
      </c>
      <c r="I47" s="54"/>
      <c r="J47" s="27">
        <f t="shared" si="0"/>
        <v>0</v>
      </c>
      <c r="K47" s="28"/>
      <c r="L47" s="28"/>
      <c r="M47" s="28"/>
      <c r="N47" s="28"/>
      <c r="O47" s="29"/>
      <c r="P47" s="29"/>
    </row>
    <row r="48" spans="4:16" s="30" customFormat="1" ht="11.25">
      <c r="D48" s="23">
        <v>41</v>
      </c>
      <c r="E48" s="24" t="s">
        <v>268</v>
      </c>
      <c r="F48" s="25" t="s">
        <v>270</v>
      </c>
      <c r="G48" s="31" t="s">
        <v>5</v>
      </c>
      <c r="H48" s="27">
        <v>164</v>
      </c>
      <c r="I48" s="54"/>
      <c r="J48" s="27">
        <f t="shared" si="0"/>
        <v>0</v>
      </c>
      <c r="K48" s="28"/>
      <c r="L48" s="28"/>
      <c r="M48" s="28"/>
      <c r="N48" s="28"/>
      <c r="O48" s="29"/>
      <c r="P48" s="29"/>
    </row>
    <row r="49" spans="4:16" s="30" customFormat="1" ht="11.25">
      <c r="D49" s="23">
        <v>42</v>
      </c>
      <c r="E49" s="24" t="s">
        <v>271</v>
      </c>
      <c r="F49" s="25" t="s">
        <v>272</v>
      </c>
      <c r="G49" s="31" t="s">
        <v>5</v>
      </c>
      <c r="H49" s="27">
        <v>509</v>
      </c>
      <c r="I49" s="54"/>
      <c r="J49" s="27">
        <f t="shared" si="0"/>
        <v>0</v>
      </c>
      <c r="K49" s="29"/>
      <c r="L49" s="29"/>
      <c r="M49" s="29"/>
      <c r="N49" s="29"/>
      <c r="O49" s="29"/>
      <c r="P49" s="29"/>
    </row>
    <row r="50" spans="4:16" s="30" customFormat="1" ht="22.5" customHeight="1">
      <c r="D50" s="23">
        <v>43</v>
      </c>
      <c r="E50" s="24" t="s">
        <v>273</v>
      </c>
      <c r="F50" s="25" t="s">
        <v>274</v>
      </c>
      <c r="G50" s="31" t="s">
        <v>5</v>
      </c>
      <c r="H50" s="27">
        <v>2123</v>
      </c>
      <c r="I50" s="54"/>
      <c r="J50" s="27">
        <f t="shared" si="0"/>
        <v>0</v>
      </c>
      <c r="K50" s="29"/>
      <c r="L50" s="29"/>
      <c r="M50" s="29"/>
      <c r="N50" s="29"/>
      <c r="O50" s="29"/>
      <c r="P50" s="29"/>
    </row>
    <row r="51" spans="4:16" s="30" customFormat="1" ht="22.5" customHeight="1">
      <c r="D51" s="23">
        <v>44</v>
      </c>
      <c r="E51" s="24" t="s">
        <v>273</v>
      </c>
      <c r="F51" s="25" t="s">
        <v>275</v>
      </c>
      <c r="G51" s="31" t="s">
        <v>5</v>
      </c>
      <c r="H51" s="27">
        <v>331</v>
      </c>
      <c r="I51" s="54"/>
      <c r="J51" s="27">
        <f t="shared" si="0"/>
        <v>0</v>
      </c>
      <c r="K51" s="29"/>
      <c r="L51" s="29"/>
      <c r="M51" s="29"/>
      <c r="N51" s="29"/>
      <c r="O51" s="29"/>
      <c r="P51" s="29"/>
    </row>
    <row r="52" spans="4:10" s="30" customFormat="1" ht="22.5" customHeight="1">
      <c r="D52" s="23">
        <v>45</v>
      </c>
      <c r="E52" s="24" t="s">
        <v>273</v>
      </c>
      <c r="F52" s="25" t="s">
        <v>276</v>
      </c>
      <c r="G52" s="31" t="s">
        <v>5</v>
      </c>
      <c r="H52" s="27">
        <v>4564</v>
      </c>
      <c r="I52" s="54"/>
      <c r="J52" s="27">
        <f t="shared" si="0"/>
        <v>0</v>
      </c>
    </row>
    <row r="53" spans="4:10" s="30" customFormat="1" ht="22.5" customHeight="1">
      <c r="D53" s="23">
        <v>46</v>
      </c>
      <c r="E53" s="24" t="s">
        <v>273</v>
      </c>
      <c r="F53" s="25" t="s">
        <v>277</v>
      </c>
      <c r="G53" s="31" t="s">
        <v>5</v>
      </c>
      <c r="H53" s="27">
        <v>139</v>
      </c>
      <c r="I53" s="54"/>
      <c r="J53" s="27">
        <f t="shared" si="0"/>
        <v>0</v>
      </c>
    </row>
    <row r="54" spans="4:10" s="30" customFormat="1" ht="22.5" customHeight="1">
      <c r="D54" s="23">
        <v>47</v>
      </c>
      <c r="E54" s="24" t="s">
        <v>273</v>
      </c>
      <c r="F54" s="25" t="s">
        <v>278</v>
      </c>
      <c r="G54" s="31" t="s">
        <v>5</v>
      </c>
      <c r="H54" s="27">
        <v>125</v>
      </c>
      <c r="I54" s="54"/>
      <c r="J54" s="27">
        <f t="shared" si="0"/>
        <v>0</v>
      </c>
    </row>
    <row r="55" spans="4:10" s="30" customFormat="1" ht="33.75" customHeight="1">
      <c r="D55" s="23">
        <v>48</v>
      </c>
      <c r="E55" s="24" t="s">
        <v>279</v>
      </c>
      <c r="F55" s="25" t="s">
        <v>280</v>
      </c>
      <c r="G55" s="31" t="s">
        <v>5</v>
      </c>
      <c r="H55" s="27">
        <v>7605</v>
      </c>
      <c r="I55" s="54"/>
      <c r="J55" s="27">
        <f t="shared" si="0"/>
        <v>0</v>
      </c>
    </row>
    <row r="56" spans="4:10" s="30" customFormat="1" ht="22.5" customHeight="1">
      <c r="D56" s="23">
        <v>49</v>
      </c>
      <c r="E56" s="24" t="s">
        <v>273</v>
      </c>
      <c r="F56" s="25" t="s">
        <v>281</v>
      </c>
      <c r="G56" s="31" t="s">
        <v>5</v>
      </c>
      <c r="H56" s="27">
        <v>2138</v>
      </c>
      <c r="I56" s="54"/>
      <c r="J56" s="27">
        <f t="shared" si="0"/>
        <v>0</v>
      </c>
    </row>
    <row r="57" spans="4:10" s="30" customFormat="1" ht="22.5" customHeight="1">
      <c r="D57" s="23">
        <v>50</v>
      </c>
      <c r="E57" s="24" t="s">
        <v>273</v>
      </c>
      <c r="F57" s="25" t="s">
        <v>282</v>
      </c>
      <c r="G57" s="31" t="s">
        <v>5</v>
      </c>
      <c r="H57" s="27">
        <v>7912</v>
      </c>
      <c r="I57" s="54"/>
      <c r="J57" s="27">
        <f t="shared" si="0"/>
        <v>0</v>
      </c>
    </row>
    <row r="58" spans="4:10" s="30" customFormat="1" ht="11.25">
      <c r="D58" s="23"/>
      <c r="E58" s="33"/>
      <c r="F58" s="135" t="s">
        <v>27</v>
      </c>
      <c r="G58" s="136"/>
      <c r="H58" s="136"/>
      <c r="I58" s="137"/>
      <c r="J58" s="9"/>
    </row>
    <row r="59" spans="4:10" s="30" customFormat="1" ht="33.75">
      <c r="D59" s="23">
        <v>51</v>
      </c>
      <c r="E59" s="24" t="s">
        <v>387</v>
      </c>
      <c r="F59" s="25" t="s">
        <v>240</v>
      </c>
      <c r="G59" s="31" t="s">
        <v>5</v>
      </c>
      <c r="H59" s="27">
        <v>11301</v>
      </c>
      <c r="I59" s="54"/>
      <c r="J59" s="27">
        <f t="shared" si="0"/>
        <v>0</v>
      </c>
    </row>
    <row r="60" spans="4:10" s="30" customFormat="1" ht="22.5" customHeight="1">
      <c r="D60" s="23">
        <v>52</v>
      </c>
      <c r="E60" s="24" t="s">
        <v>263</v>
      </c>
      <c r="F60" s="25" t="s">
        <v>241</v>
      </c>
      <c r="G60" s="31" t="s">
        <v>5</v>
      </c>
      <c r="H60" s="27">
        <v>6760</v>
      </c>
      <c r="I60" s="54"/>
      <c r="J60" s="27">
        <f t="shared" si="0"/>
        <v>0</v>
      </c>
    </row>
    <row r="61" spans="4:10" s="30" customFormat="1" ht="22.5" customHeight="1">
      <c r="D61" s="23">
        <v>53</v>
      </c>
      <c r="E61" s="24" t="s">
        <v>283</v>
      </c>
      <c r="F61" s="25" t="s">
        <v>284</v>
      </c>
      <c r="G61" s="31" t="s">
        <v>5</v>
      </c>
      <c r="H61" s="27">
        <v>5754</v>
      </c>
      <c r="I61" s="54"/>
      <c r="J61" s="27">
        <f t="shared" si="0"/>
        <v>0</v>
      </c>
    </row>
    <row r="62" spans="4:10" s="30" customFormat="1" ht="33.75" customHeight="1">
      <c r="D62" s="23">
        <v>54</v>
      </c>
      <c r="E62" s="24" t="s">
        <v>285</v>
      </c>
      <c r="F62" s="25" t="s">
        <v>286</v>
      </c>
      <c r="G62" s="31" t="s">
        <v>5</v>
      </c>
      <c r="H62" s="27">
        <v>991</v>
      </c>
      <c r="I62" s="54"/>
      <c r="J62" s="27">
        <f t="shared" si="0"/>
        <v>0</v>
      </c>
    </row>
    <row r="63" spans="4:10" s="30" customFormat="1" ht="22.5" customHeight="1">
      <c r="D63" s="23">
        <v>55</v>
      </c>
      <c r="E63" s="24" t="s">
        <v>386</v>
      </c>
      <c r="F63" s="25" t="s">
        <v>287</v>
      </c>
      <c r="G63" s="31" t="s">
        <v>5</v>
      </c>
      <c r="H63" s="27">
        <v>1925</v>
      </c>
      <c r="I63" s="54"/>
      <c r="J63" s="27">
        <f t="shared" si="0"/>
        <v>0</v>
      </c>
    </row>
    <row r="64" spans="4:10" s="30" customFormat="1" ht="22.5" customHeight="1">
      <c r="D64" s="23">
        <v>56</v>
      </c>
      <c r="E64" s="24" t="s">
        <v>386</v>
      </c>
      <c r="F64" s="25" t="s">
        <v>288</v>
      </c>
      <c r="G64" s="31" t="s">
        <v>5</v>
      </c>
      <c r="H64" s="27">
        <v>3784</v>
      </c>
      <c r="I64" s="54"/>
      <c r="J64" s="27">
        <f t="shared" si="0"/>
        <v>0</v>
      </c>
    </row>
    <row r="65" spans="4:10" s="30" customFormat="1" ht="33.75" customHeight="1">
      <c r="D65" s="23">
        <v>57</v>
      </c>
      <c r="E65" s="24" t="s">
        <v>31</v>
      </c>
      <c r="F65" s="25" t="s">
        <v>389</v>
      </c>
      <c r="G65" s="31" t="s">
        <v>5</v>
      </c>
      <c r="H65" s="27">
        <v>164</v>
      </c>
      <c r="I65" s="54"/>
      <c r="J65" s="27">
        <f t="shared" si="0"/>
        <v>0</v>
      </c>
    </row>
    <row r="66" spans="4:10" s="30" customFormat="1" ht="33.75" customHeight="1">
      <c r="D66" s="23">
        <v>58</v>
      </c>
      <c r="E66" s="24" t="s">
        <v>31</v>
      </c>
      <c r="F66" s="25" t="s">
        <v>388</v>
      </c>
      <c r="G66" s="31" t="s">
        <v>5</v>
      </c>
      <c r="H66" s="27">
        <v>1077</v>
      </c>
      <c r="I66" s="54"/>
      <c r="J66" s="27">
        <f t="shared" si="0"/>
        <v>0</v>
      </c>
    </row>
    <row r="67" spans="4:10" s="30" customFormat="1" ht="33.75" customHeight="1">
      <c r="D67" s="23">
        <v>59</v>
      </c>
      <c r="E67" s="24" t="s">
        <v>31</v>
      </c>
      <c r="F67" s="25" t="s">
        <v>390</v>
      </c>
      <c r="G67" s="31" t="s">
        <v>5</v>
      </c>
      <c r="H67" s="27">
        <v>180</v>
      </c>
      <c r="I67" s="54"/>
      <c r="J67" s="27">
        <f t="shared" si="0"/>
        <v>0</v>
      </c>
    </row>
    <row r="68" spans="4:10" s="30" customFormat="1" ht="33.75" customHeight="1">
      <c r="D68" s="23">
        <v>60</v>
      </c>
      <c r="E68" s="24" t="s">
        <v>289</v>
      </c>
      <c r="F68" s="25" t="s">
        <v>290</v>
      </c>
      <c r="G68" s="31" t="s">
        <v>5</v>
      </c>
      <c r="H68" s="27">
        <v>30</v>
      </c>
      <c r="I68" s="54"/>
      <c r="J68" s="27">
        <f t="shared" si="0"/>
        <v>0</v>
      </c>
    </row>
    <row r="69" spans="4:10" s="30" customFormat="1" ht="33.75" customHeight="1">
      <c r="D69" s="23">
        <v>61</v>
      </c>
      <c r="E69" s="24" t="s">
        <v>289</v>
      </c>
      <c r="F69" s="25" t="s">
        <v>291</v>
      </c>
      <c r="G69" s="31" t="s">
        <v>5</v>
      </c>
      <c r="H69" s="27">
        <v>354</v>
      </c>
      <c r="I69" s="54"/>
      <c r="J69" s="27">
        <f t="shared" si="0"/>
        <v>0</v>
      </c>
    </row>
    <row r="70" spans="4:10" s="30" customFormat="1" ht="33.75" customHeight="1">
      <c r="D70" s="23">
        <v>62</v>
      </c>
      <c r="E70" s="24" t="s">
        <v>289</v>
      </c>
      <c r="F70" s="25" t="s">
        <v>292</v>
      </c>
      <c r="G70" s="31" t="s">
        <v>5</v>
      </c>
      <c r="H70" s="27">
        <v>125</v>
      </c>
      <c r="I70" s="54"/>
      <c r="J70" s="27">
        <f aca="true" t="shared" si="1" ref="J70:J133">ROUND(H70*I70,2)</f>
        <v>0</v>
      </c>
    </row>
    <row r="71" spans="4:10" s="30" customFormat="1" ht="33.75" customHeight="1">
      <c r="D71" s="23">
        <v>63</v>
      </c>
      <c r="E71" s="24" t="s">
        <v>264</v>
      </c>
      <c r="F71" s="25" t="s">
        <v>293</v>
      </c>
      <c r="G71" s="34" t="s">
        <v>5</v>
      </c>
      <c r="H71" s="27">
        <v>431</v>
      </c>
      <c r="I71" s="54"/>
      <c r="J71" s="27">
        <f t="shared" si="1"/>
        <v>0</v>
      </c>
    </row>
    <row r="72" spans="4:10" s="30" customFormat="1" ht="11.25">
      <c r="D72" s="23">
        <v>64</v>
      </c>
      <c r="E72" s="24" t="s">
        <v>294</v>
      </c>
      <c r="F72" s="25" t="s">
        <v>377</v>
      </c>
      <c r="G72" s="34" t="s">
        <v>5</v>
      </c>
      <c r="H72" s="27">
        <v>395</v>
      </c>
      <c r="I72" s="54"/>
      <c r="J72" s="27">
        <f t="shared" si="1"/>
        <v>0</v>
      </c>
    </row>
    <row r="73" spans="4:10" s="30" customFormat="1" ht="22.5" customHeight="1">
      <c r="D73" s="23">
        <v>65</v>
      </c>
      <c r="E73" s="24" t="s">
        <v>295</v>
      </c>
      <c r="F73" s="25" t="s">
        <v>60</v>
      </c>
      <c r="G73" s="34" t="s">
        <v>6</v>
      </c>
      <c r="H73" s="27">
        <v>9</v>
      </c>
      <c r="I73" s="54"/>
      <c r="J73" s="27">
        <f t="shared" si="1"/>
        <v>0</v>
      </c>
    </row>
    <row r="74" spans="4:10" s="30" customFormat="1" ht="33.75" customHeight="1">
      <c r="D74" s="23">
        <v>66</v>
      </c>
      <c r="E74" s="24" t="s">
        <v>31</v>
      </c>
      <c r="F74" s="25" t="s">
        <v>59</v>
      </c>
      <c r="G74" s="26" t="s">
        <v>5</v>
      </c>
      <c r="H74" s="27">
        <v>52</v>
      </c>
      <c r="I74" s="54"/>
      <c r="J74" s="27">
        <f t="shared" si="1"/>
        <v>0</v>
      </c>
    </row>
    <row r="75" spans="4:10" s="30" customFormat="1" ht="22.5" customHeight="1">
      <c r="D75" s="23">
        <v>67</v>
      </c>
      <c r="E75" s="24" t="s">
        <v>296</v>
      </c>
      <c r="F75" s="25" t="s">
        <v>20</v>
      </c>
      <c r="G75" s="31" t="s">
        <v>5</v>
      </c>
      <c r="H75" s="27">
        <v>27</v>
      </c>
      <c r="I75" s="54"/>
      <c r="J75" s="27">
        <f t="shared" si="1"/>
        <v>0</v>
      </c>
    </row>
    <row r="76" spans="4:10" s="30" customFormat="1" ht="11.25">
      <c r="D76" s="33"/>
      <c r="E76" s="26"/>
      <c r="F76" s="35" t="s">
        <v>28</v>
      </c>
      <c r="G76" s="35"/>
      <c r="H76" s="35"/>
      <c r="I76" s="55"/>
      <c r="J76" s="27">
        <f t="shared" si="1"/>
        <v>0</v>
      </c>
    </row>
    <row r="77" spans="4:10" s="30" customFormat="1" ht="11.25">
      <c r="D77" s="33">
        <v>68</v>
      </c>
      <c r="E77" s="24" t="s">
        <v>297</v>
      </c>
      <c r="F77" s="25" t="s">
        <v>298</v>
      </c>
      <c r="G77" s="26" t="s">
        <v>4</v>
      </c>
      <c r="H77" s="27">
        <v>823</v>
      </c>
      <c r="I77" s="54"/>
      <c r="J77" s="27">
        <f t="shared" si="1"/>
        <v>0</v>
      </c>
    </row>
    <row r="78" spans="4:10" s="30" customFormat="1" ht="11.25">
      <c r="D78" s="33">
        <v>69</v>
      </c>
      <c r="E78" s="24" t="s">
        <v>297</v>
      </c>
      <c r="F78" s="25" t="s">
        <v>21</v>
      </c>
      <c r="G78" s="26" t="s">
        <v>6</v>
      </c>
      <c r="H78" s="27">
        <v>115</v>
      </c>
      <c r="I78" s="54"/>
      <c r="J78" s="27">
        <f t="shared" si="1"/>
        <v>0</v>
      </c>
    </row>
    <row r="79" spans="4:10" s="30" customFormat="1" ht="11.25">
      <c r="D79" s="33">
        <v>70</v>
      </c>
      <c r="E79" s="24" t="s">
        <v>297</v>
      </c>
      <c r="F79" s="25" t="s">
        <v>299</v>
      </c>
      <c r="G79" s="26" t="s">
        <v>4</v>
      </c>
      <c r="H79" s="27">
        <v>109</v>
      </c>
      <c r="I79" s="54"/>
      <c r="J79" s="27">
        <f t="shared" si="1"/>
        <v>0</v>
      </c>
    </row>
    <row r="80" spans="4:10" s="30" customFormat="1" ht="11.25">
      <c r="D80" s="33">
        <v>71</v>
      </c>
      <c r="E80" s="24" t="s">
        <v>297</v>
      </c>
      <c r="F80" s="25" t="s">
        <v>21</v>
      </c>
      <c r="G80" s="26" t="s">
        <v>6</v>
      </c>
      <c r="H80" s="27">
        <v>11</v>
      </c>
      <c r="I80" s="54"/>
      <c r="J80" s="27">
        <f t="shared" si="1"/>
        <v>0</v>
      </c>
    </row>
    <row r="81" spans="4:10" s="30" customFormat="1" ht="11.25">
      <c r="D81" s="33">
        <v>72</v>
      </c>
      <c r="E81" s="24" t="s">
        <v>300</v>
      </c>
      <c r="F81" s="25" t="s">
        <v>301</v>
      </c>
      <c r="G81" s="26" t="s">
        <v>4</v>
      </c>
      <c r="H81" s="27">
        <v>111</v>
      </c>
      <c r="I81" s="54"/>
      <c r="J81" s="27">
        <f t="shared" si="1"/>
        <v>0</v>
      </c>
    </row>
    <row r="82" spans="4:10" s="30" customFormat="1" ht="11.25">
      <c r="D82" s="33">
        <v>73</v>
      </c>
      <c r="E82" s="24" t="s">
        <v>300</v>
      </c>
      <c r="F82" s="25" t="s">
        <v>21</v>
      </c>
      <c r="G82" s="26" t="s">
        <v>6</v>
      </c>
      <c r="H82" s="27">
        <v>21</v>
      </c>
      <c r="I82" s="54"/>
      <c r="J82" s="27">
        <f t="shared" si="1"/>
        <v>0</v>
      </c>
    </row>
    <row r="83" spans="4:10" s="30" customFormat="1" ht="11.25">
      <c r="D83" s="33">
        <v>74</v>
      </c>
      <c r="E83" s="24" t="s">
        <v>297</v>
      </c>
      <c r="F83" s="25" t="s">
        <v>302</v>
      </c>
      <c r="G83" s="26" t="s">
        <v>4</v>
      </c>
      <c r="H83" s="27">
        <v>113</v>
      </c>
      <c r="I83" s="54"/>
      <c r="J83" s="27">
        <f t="shared" si="1"/>
        <v>0</v>
      </c>
    </row>
    <row r="84" spans="4:10" s="30" customFormat="1" ht="11.25">
      <c r="D84" s="33">
        <v>75</v>
      </c>
      <c r="E84" s="24" t="s">
        <v>297</v>
      </c>
      <c r="F84" s="25" t="s">
        <v>21</v>
      </c>
      <c r="G84" s="26" t="s">
        <v>6</v>
      </c>
      <c r="H84" s="27">
        <v>16</v>
      </c>
      <c r="I84" s="54"/>
      <c r="J84" s="27">
        <f t="shared" si="1"/>
        <v>0</v>
      </c>
    </row>
    <row r="85" spans="4:10" s="30" customFormat="1" ht="11.25">
      <c r="D85" s="33">
        <v>76</v>
      </c>
      <c r="E85" s="24" t="s">
        <v>300</v>
      </c>
      <c r="F85" s="25" t="s">
        <v>303</v>
      </c>
      <c r="G85" s="26" t="s">
        <v>4</v>
      </c>
      <c r="H85" s="27">
        <v>267</v>
      </c>
      <c r="I85" s="54"/>
      <c r="J85" s="27">
        <f t="shared" si="1"/>
        <v>0</v>
      </c>
    </row>
    <row r="86" spans="4:10" s="30" customFormat="1" ht="11.25">
      <c r="D86" s="33">
        <v>77</v>
      </c>
      <c r="E86" s="24" t="s">
        <v>300</v>
      </c>
      <c r="F86" s="25" t="s">
        <v>21</v>
      </c>
      <c r="G86" s="26" t="s">
        <v>6</v>
      </c>
      <c r="H86" s="27">
        <v>33</v>
      </c>
      <c r="I86" s="54"/>
      <c r="J86" s="27">
        <f t="shared" si="1"/>
        <v>0</v>
      </c>
    </row>
    <row r="87" spans="4:10" s="30" customFormat="1" ht="22.5" customHeight="1">
      <c r="D87" s="33">
        <v>78</v>
      </c>
      <c r="E87" s="24" t="s">
        <v>300</v>
      </c>
      <c r="F87" s="25" t="s">
        <v>304</v>
      </c>
      <c r="G87" s="26" t="s">
        <v>4</v>
      </c>
      <c r="H87" s="27">
        <v>79</v>
      </c>
      <c r="I87" s="54"/>
      <c r="J87" s="27">
        <f t="shared" si="1"/>
        <v>0</v>
      </c>
    </row>
    <row r="88" spans="4:10" s="30" customFormat="1" ht="11.25">
      <c r="D88" s="33">
        <v>79</v>
      </c>
      <c r="E88" s="24" t="s">
        <v>300</v>
      </c>
      <c r="F88" s="25" t="s">
        <v>21</v>
      </c>
      <c r="G88" s="26" t="s">
        <v>6</v>
      </c>
      <c r="H88" s="27">
        <v>11</v>
      </c>
      <c r="I88" s="54"/>
      <c r="J88" s="27">
        <f t="shared" si="1"/>
        <v>0</v>
      </c>
    </row>
    <row r="89" spans="4:10" s="30" customFormat="1" ht="11.25">
      <c r="D89" s="33">
        <v>80</v>
      </c>
      <c r="E89" s="24" t="s">
        <v>300</v>
      </c>
      <c r="F89" s="25" t="s">
        <v>305</v>
      </c>
      <c r="G89" s="26" t="s">
        <v>4</v>
      </c>
      <c r="H89" s="27">
        <v>118</v>
      </c>
      <c r="I89" s="54"/>
      <c r="J89" s="27">
        <f t="shared" si="1"/>
        <v>0</v>
      </c>
    </row>
    <row r="90" spans="4:10" s="30" customFormat="1" ht="11.25">
      <c r="D90" s="33">
        <v>81</v>
      </c>
      <c r="E90" s="24" t="s">
        <v>300</v>
      </c>
      <c r="F90" s="25" t="s">
        <v>21</v>
      </c>
      <c r="G90" s="26" t="s">
        <v>6</v>
      </c>
      <c r="H90" s="27">
        <v>17</v>
      </c>
      <c r="I90" s="54"/>
      <c r="J90" s="27">
        <f t="shared" si="1"/>
        <v>0</v>
      </c>
    </row>
    <row r="91" spans="4:10" s="30" customFormat="1" ht="11.25">
      <c r="D91" s="33">
        <v>82</v>
      </c>
      <c r="E91" s="24" t="s">
        <v>297</v>
      </c>
      <c r="F91" s="25" t="s">
        <v>306</v>
      </c>
      <c r="G91" s="26" t="s">
        <v>4</v>
      </c>
      <c r="H91" s="27">
        <v>1348</v>
      </c>
      <c r="I91" s="54"/>
      <c r="J91" s="27">
        <f t="shared" si="1"/>
        <v>0</v>
      </c>
    </row>
    <row r="92" spans="4:10" s="30" customFormat="1" ht="11.25">
      <c r="D92" s="33">
        <v>83</v>
      </c>
      <c r="E92" s="24" t="s">
        <v>297</v>
      </c>
      <c r="F92" s="25" t="s">
        <v>21</v>
      </c>
      <c r="G92" s="26" t="s">
        <v>6</v>
      </c>
      <c r="H92" s="27">
        <v>78</v>
      </c>
      <c r="I92" s="54"/>
      <c r="J92" s="27">
        <f t="shared" si="1"/>
        <v>0</v>
      </c>
    </row>
    <row r="93" spans="4:10" s="30" customFormat="1" ht="11.25">
      <c r="D93" s="33">
        <v>84</v>
      </c>
      <c r="E93" s="24" t="s">
        <v>307</v>
      </c>
      <c r="F93" s="25" t="s">
        <v>308</v>
      </c>
      <c r="G93" s="26" t="s">
        <v>4</v>
      </c>
      <c r="H93" s="27">
        <v>602</v>
      </c>
      <c r="I93" s="54"/>
      <c r="J93" s="27">
        <f t="shared" si="1"/>
        <v>0</v>
      </c>
    </row>
    <row r="94" spans="4:10" s="30" customFormat="1" ht="11.25">
      <c r="D94" s="33">
        <v>85</v>
      </c>
      <c r="E94" s="24" t="s">
        <v>307</v>
      </c>
      <c r="F94" s="25" t="s">
        <v>29</v>
      </c>
      <c r="G94" s="26" t="s">
        <v>6</v>
      </c>
      <c r="H94" s="27">
        <v>23</v>
      </c>
      <c r="I94" s="54"/>
      <c r="J94" s="27">
        <f t="shared" si="1"/>
        <v>0</v>
      </c>
    </row>
    <row r="95" spans="4:10" s="30" customFormat="1" ht="33.75" customHeight="1">
      <c r="D95" s="33">
        <v>86</v>
      </c>
      <c r="E95" s="24" t="s">
        <v>31</v>
      </c>
      <c r="F95" s="25" t="s">
        <v>309</v>
      </c>
      <c r="G95" s="26" t="s">
        <v>4</v>
      </c>
      <c r="H95" s="27">
        <v>576</v>
      </c>
      <c r="I95" s="54"/>
      <c r="J95" s="27">
        <f t="shared" si="1"/>
        <v>0</v>
      </c>
    </row>
    <row r="96" spans="4:10" s="30" customFormat="1" ht="11.25">
      <c r="D96" s="33">
        <v>87</v>
      </c>
      <c r="E96" s="24" t="s">
        <v>31</v>
      </c>
      <c r="F96" s="25" t="s">
        <v>30</v>
      </c>
      <c r="G96" s="26" t="s">
        <v>6</v>
      </c>
      <c r="H96" s="27">
        <v>34</v>
      </c>
      <c r="I96" s="54"/>
      <c r="J96" s="27">
        <f t="shared" si="1"/>
        <v>0</v>
      </c>
    </row>
    <row r="97" spans="4:10" s="30" customFormat="1" ht="22.5" customHeight="1">
      <c r="D97" s="33">
        <v>88</v>
      </c>
      <c r="E97" s="24" t="s">
        <v>310</v>
      </c>
      <c r="F97" s="25" t="s">
        <v>391</v>
      </c>
      <c r="G97" s="26" t="s">
        <v>4</v>
      </c>
      <c r="H97" s="27">
        <v>24</v>
      </c>
      <c r="I97" s="54"/>
      <c r="J97" s="27">
        <f t="shared" si="1"/>
        <v>0</v>
      </c>
    </row>
    <row r="98" spans="4:10" s="30" customFormat="1" ht="11.25">
      <c r="D98" s="33"/>
      <c r="E98" s="26"/>
      <c r="F98" s="135" t="s">
        <v>23</v>
      </c>
      <c r="G98" s="136"/>
      <c r="H98" s="136"/>
      <c r="I98" s="137"/>
      <c r="J98" s="9"/>
    </row>
    <row r="99" spans="4:10" s="30" customFormat="1" ht="22.5" customHeight="1">
      <c r="D99" s="33">
        <v>89</v>
      </c>
      <c r="E99" s="24" t="s">
        <v>311</v>
      </c>
      <c r="F99" s="36" t="s">
        <v>312</v>
      </c>
      <c r="G99" s="37" t="s">
        <v>5</v>
      </c>
      <c r="H99" s="38">
        <v>407</v>
      </c>
      <c r="I99" s="54"/>
      <c r="J99" s="27">
        <f t="shared" si="1"/>
        <v>0</v>
      </c>
    </row>
    <row r="100" spans="4:10" s="30" customFormat="1" ht="33.75" customHeight="1">
      <c r="D100" s="33">
        <v>90</v>
      </c>
      <c r="E100" s="24" t="s">
        <v>311</v>
      </c>
      <c r="F100" s="36" t="s">
        <v>470</v>
      </c>
      <c r="G100" s="37" t="s">
        <v>5</v>
      </c>
      <c r="H100" s="38">
        <v>107</v>
      </c>
      <c r="I100" s="54"/>
      <c r="J100" s="27">
        <f t="shared" si="1"/>
        <v>0</v>
      </c>
    </row>
    <row r="101" spans="4:10" s="30" customFormat="1" ht="22.5" customHeight="1">
      <c r="D101" s="33">
        <v>91</v>
      </c>
      <c r="E101" s="24" t="s">
        <v>313</v>
      </c>
      <c r="F101" s="36" t="s">
        <v>392</v>
      </c>
      <c r="G101" s="39" t="s">
        <v>24</v>
      </c>
      <c r="H101" s="38">
        <v>85</v>
      </c>
      <c r="I101" s="54"/>
      <c r="J101" s="27">
        <f t="shared" si="1"/>
        <v>0</v>
      </c>
    </row>
    <row r="102" spans="4:10" s="30" customFormat="1" ht="11.25">
      <c r="D102" s="33">
        <v>92</v>
      </c>
      <c r="E102" s="24" t="s">
        <v>313</v>
      </c>
      <c r="F102" s="36" t="s">
        <v>34</v>
      </c>
      <c r="G102" s="39" t="s">
        <v>24</v>
      </c>
      <c r="H102" s="38">
        <v>4</v>
      </c>
      <c r="I102" s="54"/>
      <c r="J102" s="27">
        <f t="shared" si="1"/>
        <v>0</v>
      </c>
    </row>
    <row r="103" spans="4:10" s="30" customFormat="1" ht="22.5" customHeight="1">
      <c r="D103" s="33">
        <v>93</v>
      </c>
      <c r="E103" s="24" t="s">
        <v>313</v>
      </c>
      <c r="F103" s="36" t="s">
        <v>314</v>
      </c>
      <c r="G103" s="39" t="s">
        <v>24</v>
      </c>
      <c r="H103" s="38">
        <v>22</v>
      </c>
      <c r="I103" s="54"/>
      <c r="J103" s="27">
        <f t="shared" si="1"/>
        <v>0</v>
      </c>
    </row>
    <row r="104" spans="4:10" s="30" customFormat="1" ht="22.5" customHeight="1">
      <c r="D104" s="33">
        <v>94</v>
      </c>
      <c r="E104" s="24" t="s">
        <v>313</v>
      </c>
      <c r="F104" s="36" t="s">
        <v>315</v>
      </c>
      <c r="G104" s="39" t="s">
        <v>24</v>
      </c>
      <c r="H104" s="38">
        <v>41</v>
      </c>
      <c r="I104" s="54"/>
      <c r="J104" s="27">
        <f t="shared" si="1"/>
        <v>0</v>
      </c>
    </row>
    <row r="105" spans="4:10" s="30" customFormat="1" ht="22.5" customHeight="1">
      <c r="D105" s="33">
        <v>95</v>
      </c>
      <c r="E105" s="24" t="s">
        <v>313</v>
      </c>
      <c r="F105" s="36" t="s">
        <v>316</v>
      </c>
      <c r="G105" s="39" t="s">
        <v>24</v>
      </c>
      <c r="H105" s="38">
        <v>1</v>
      </c>
      <c r="I105" s="54"/>
      <c r="J105" s="27">
        <f t="shared" si="1"/>
        <v>0</v>
      </c>
    </row>
    <row r="106" spans="4:10" s="30" customFormat="1" ht="22.5" customHeight="1">
      <c r="D106" s="33">
        <v>96</v>
      </c>
      <c r="E106" s="24" t="s">
        <v>313</v>
      </c>
      <c r="F106" s="36" t="s">
        <v>317</v>
      </c>
      <c r="G106" s="39" t="s">
        <v>24</v>
      </c>
      <c r="H106" s="38">
        <v>1</v>
      </c>
      <c r="I106" s="54"/>
      <c r="J106" s="27">
        <f t="shared" si="1"/>
        <v>0</v>
      </c>
    </row>
    <row r="107" spans="4:10" s="30" customFormat="1" ht="22.5" customHeight="1">
      <c r="D107" s="33">
        <v>97</v>
      </c>
      <c r="E107" s="24" t="s">
        <v>313</v>
      </c>
      <c r="F107" s="36" t="s">
        <v>318</v>
      </c>
      <c r="G107" s="39" t="s">
        <v>24</v>
      </c>
      <c r="H107" s="38">
        <v>23</v>
      </c>
      <c r="I107" s="54"/>
      <c r="J107" s="27">
        <f t="shared" si="1"/>
        <v>0</v>
      </c>
    </row>
    <row r="108" spans="4:10" s="30" customFormat="1" ht="22.5" customHeight="1">
      <c r="D108" s="33">
        <v>98</v>
      </c>
      <c r="E108" s="24" t="s">
        <v>313</v>
      </c>
      <c r="F108" s="36" t="s">
        <v>319</v>
      </c>
      <c r="G108" s="39" t="s">
        <v>16</v>
      </c>
      <c r="H108" s="38">
        <v>4</v>
      </c>
      <c r="I108" s="54"/>
      <c r="J108" s="27">
        <f t="shared" si="1"/>
        <v>0</v>
      </c>
    </row>
    <row r="109" spans="4:10" s="30" customFormat="1" ht="11.25">
      <c r="D109" s="33">
        <v>99</v>
      </c>
      <c r="E109" s="24" t="s">
        <v>313</v>
      </c>
      <c r="F109" s="36" t="s">
        <v>466</v>
      </c>
      <c r="G109" s="39" t="s">
        <v>24</v>
      </c>
      <c r="H109" s="38">
        <v>5</v>
      </c>
      <c r="I109" s="54"/>
      <c r="J109" s="27">
        <f t="shared" si="1"/>
        <v>0</v>
      </c>
    </row>
    <row r="110" spans="4:10" s="30" customFormat="1" ht="11.25">
      <c r="D110" s="33">
        <v>100</v>
      </c>
      <c r="E110" s="24" t="s">
        <v>313</v>
      </c>
      <c r="F110" s="36" t="s">
        <v>320</v>
      </c>
      <c r="G110" s="39" t="s">
        <v>24</v>
      </c>
      <c r="H110" s="38">
        <v>2</v>
      </c>
      <c r="I110" s="54"/>
      <c r="J110" s="27">
        <f t="shared" si="1"/>
        <v>0</v>
      </c>
    </row>
    <row r="111" spans="4:10" s="30" customFormat="1" ht="11.25">
      <c r="D111" s="33">
        <v>101</v>
      </c>
      <c r="E111" s="24" t="s">
        <v>313</v>
      </c>
      <c r="F111" s="36" t="s">
        <v>321</v>
      </c>
      <c r="G111" s="39" t="s">
        <v>24</v>
      </c>
      <c r="H111" s="38">
        <v>3</v>
      </c>
      <c r="I111" s="54"/>
      <c r="J111" s="27">
        <f t="shared" si="1"/>
        <v>0</v>
      </c>
    </row>
    <row r="112" spans="4:10" s="30" customFormat="1" ht="11.25">
      <c r="D112" s="33">
        <v>102</v>
      </c>
      <c r="E112" s="24" t="s">
        <v>313</v>
      </c>
      <c r="F112" s="36" t="s">
        <v>322</v>
      </c>
      <c r="G112" s="39" t="s">
        <v>24</v>
      </c>
      <c r="H112" s="38">
        <v>2</v>
      </c>
      <c r="I112" s="54"/>
      <c r="J112" s="27">
        <f t="shared" si="1"/>
        <v>0</v>
      </c>
    </row>
    <row r="113" spans="4:10" s="30" customFormat="1" ht="11.25">
      <c r="D113" s="33">
        <v>103</v>
      </c>
      <c r="E113" s="24" t="s">
        <v>323</v>
      </c>
      <c r="F113" s="36" t="s">
        <v>324</v>
      </c>
      <c r="G113" s="39" t="s">
        <v>24</v>
      </c>
      <c r="H113" s="38">
        <v>2</v>
      </c>
      <c r="I113" s="54"/>
      <c r="J113" s="27">
        <f t="shared" si="1"/>
        <v>0</v>
      </c>
    </row>
    <row r="114" spans="4:10" s="30" customFormat="1" ht="11.25">
      <c r="D114" s="33">
        <v>104</v>
      </c>
      <c r="E114" s="24" t="s">
        <v>323</v>
      </c>
      <c r="F114" s="36" t="s">
        <v>325</v>
      </c>
      <c r="G114" s="39" t="s">
        <v>24</v>
      </c>
      <c r="H114" s="38">
        <v>4</v>
      </c>
      <c r="I114" s="54"/>
      <c r="J114" s="27">
        <f t="shared" si="1"/>
        <v>0</v>
      </c>
    </row>
    <row r="115" spans="4:10" s="30" customFormat="1" ht="11.25">
      <c r="D115" s="33">
        <v>105</v>
      </c>
      <c r="E115" s="24" t="s">
        <v>326</v>
      </c>
      <c r="F115" s="36" t="s">
        <v>327</v>
      </c>
      <c r="G115" s="39" t="s">
        <v>4</v>
      </c>
      <c r="H115" s="38">
        <v>50</v>
      </c>
      <c r="I115" s="54"/>
      <c r="J115" s="27">
        <f t="shared" si="1"/>
        <v>0</v>
      </c>
    </row>
    <row r="116" spans="4:10" s="30" customFormat="1" ht="11.25">
      <c r="D116" s="33">
        <v>106</v>
      </c>
      <c r="E116" s="24" t="s">
        <v>328</v>
      </c>
      <c r="F116" s="36" t="s">
        <v>329</v>
      </c>
      <c r="G116" s="39" t="s">
        <v>4</v>
      </c>
      <c r="H116" s="38">
        <v>661</v>
      </c>
      <c r="I116" s="54"/>
      <c r="J116" s="27">
        <f t="shared" si="1"/>
        <v>0</v>
      </c>
    </row>
    <row r="117" spans="4:10" s="30" customFormat="1" ht="11.25">
      <c r="D117" s="33">
        <v>107</v>
      </c>
      <c r="E117" s="24" t="s">
        <v>313</v>
      </c>
      <c r="F117" s="36" t="s">
        <v>232</v>
      </c>
      <c r="G117" s="39" t="s">
        <v>24</v>
      </c>
      <c r="H117" s="38">
        <v>2</v>
      </c>
      <c r="I117" s="54"/>
      <c r="J117" s="27">
        <f t="shared" si="1"/>
        <v>0</v>
      </c>
    </row>
    <row r="118" spans="4:10" s="30" customFormat="1" ht="11.25">
      <c r="D118" s="33">
        <v>108</v>
      </c>
      <c r="E118" s="24" t="s">
        <v>330</v>
      </c>
      <c r="F118" s="36" t="s">
        <v>433</v>
      </c>
      <c r="G118" s="39" t="s">
        <v>24</v>
      </c>
      <c r="H118" s="38">
        <v>125</v>
      </c>
      <c r="I118" s="54"/>
      <c r="J118" s="27">
        <f t="shared" si="1"/>
        <v>0</v>
      </c>
    </row>
    <row r="119" spans="4:10" s="30" customFormat="1" ht="11.25">
      <c r="D119" s="33">
        <v>109</v>
      </c>
      <c r="E119" s="24" t="s">
        <v>313</v>
      </c>
      <c r="F119" s="36" t="s">
        <v>233</v>
      </c>
      <c r="G119" s="39" t="s">
        <v>24</v>
      </c>
      <c r="H119" s="38">
        <v>3</v>
      </c>
      <c r="I119" s="54"/>
      <c r="J119" s="27">
        <f t="shared" si="1"/>
        <v>0</v>
      </c>
    </row>
    <row r="120" spans="4:10" s="30" customFormat="1" ht="22.5" customHeight="1">
      <c r="D120" s="33">
        <v>110</v>
      </c>
      <c r="E120" s="24" t="s">
        <v>311</v>
      </c>
      <c r="F120" s="36" t="s">
        <v>331</v>
      </c>
      <c r="G120" s="39" t="s">
        <v>24</v>
      </c>
      <c r="H120" s="38">
        <v>179</v>
      </c>
      <c r="I120" s="54"/>
      <c r="J120" s="27">
        <f t="shared" si="1"/>
        <v>0</v>
      </c>
    </row>
    <row r="121" spans="4:10" s="30" customFormat="1" ht="22.5" customHeight="1">
      <c r="D121" s="33">
        <v>111</v>
      </c>
      <c r="E121" s="24" t="s">
        <v>311</v>
      </c>
      <c r="F121" s="36" t="s">
        <v>332</v>
      </c>
      <c r="G121" s="39" t="s">
        <v>24</v>
      </c>
      <c r="H121" s="38">
        <v>225</v>
      </c>
      <c r="I121" s="54"/>
      <c r="J121" s="27">
        <f t="shared" si="1"/>
        <v>0</v>
      </c>
    </row>
    <row r="122" spans="4:10" s="30" customFormat="1" ht="22.5" customHeight="1">
      <c r="D122" s="33">
        <v>112</v>
      </c>
      <c r="E122" s="24" t="s">
        <v>311</v>
      </c>
      <c r="F122" s="36" t="s">
        <v>333</v>
      </c>
      <c r="G122" s="39" t="s">
        <v>24</v>
      </c>
      <c r="H122" s="38">
        <v>65</v>
      </c>
      <c r="I122" s="54"/>
      <c r="J122" s="27">
        <f t="shared" si="1"/>
        <v>0</v>
      </c>
    </row>
    <row r="123" spans="4:10" s="30" customFormat="1" ht="22.5" customHeight="1">
      <c r="D123" s="33">
        <v>113</v>
      </c>
      <c r="E123" s="24" t="s">
        <v>311</v>
      </c>
      <c r="F123" s="36" t="s">
        <v>334</v>
      </c>
      <c r="G123" s="39" t="s">
        <v>24</v>
      </c>
      <c r="H123" s="38">
        <v>109</v>
      </c>
      <c r="I123" s="54"/>
      <c r="J123" s="27">
        <f t="shared" si="1"/>
        <v>0</v>
      </c>
    </row>
    <row r="124" spans="4:10" s="30" customFormat="1" ht="11.25">
      <c r="D124" s="33"/>
      <c r="E124" s="26"/>
      <c r="F124" s="135" t="s">
        <v>9</v>
      </c>
      <c r="G124" s="136"/>
      <c r="H124" s="136"/>
      <c r="I124" s="137"/>
      <c r="J124" s="9"/>
    </row>
    <row r="125" spans="4:10" s="30" customFormat="1" ht="33.75" customHeight="1">
      <c r="D125" s="33">
        <v>114</v>
      </c>
      <c r="E125" s="24" t="s">
        <v>335</v>
      </c>
      <c r="F125" s="25" t="s">
        <v>336</v>
      </c>
      <c r="G125" s="31" t="s">
        <v>4</v>
      </c>
      <c r="H125" s="27">
        <v>23.5</v>
      </c>
      <c r="I125" s="54"/>
      <c r="J125" s="27">
        <f t="shared" si="1"/>
        <v>0</v>
      </c>
    </row>
    <row r="126" spans="4:10" s="30" customFormat="1" ht="22.5" customHeight="1">
      <c r="D126" s="33">
        <v>115</v>
      </c>
      <c r="E126" s="24" t="s">
        <v>337</v>
      </c>
      <c r="F126" s="25" t="s">
        <v>338</v>
      </c>
      <c r="G126" s="31" t="s">
        <v>5</v>
      </c>
      <c r="H126" s="27">
        <v>122</v>
      </c>
      <c r="I126" s="54"/>
      <c r="J126" s="27">
        <f t="shared" si="1"/>
        <v>0</v>
      </c>
    </row>
    <row r="127" spans="4:10" s="30" customFormat="1" ht="11.25">
      <c r="D127" s="33">
        <v>116</v>
      </c>
      <c r="E127" s="24" t="s">
        <v>337</v>
      </c>
      <c r="F127" s="25" t="s">
        <v>339</v>
      </c>
      <c r="G127" s="31" t="s">
        <v>25</v>
      </c>
      <c r="H127" s="27">
        <v>4</v>
      </c>
      <c r="I127" s="54"/>
      <c r="J127" s="27">
        <f t="shared" si="1"/>
        <v>0</v>
      </c>
    </row>
    <row r="128" spans="4:10" s="30" customFormat="1" ht="22.5" customHeight="1">
      <c r="D128" s="33">
        <v>117</v>
      </c>
      <c r="E128" s="24" t="s">
        <v>260</v>
      </c>
      <c r="F128" s="25" t="s">
        <v>340</v>
      </c>
      <c r="G128" s="31" t="s">
        <v>4</v>
      </c>
      <c r="H128" s="27">
        <v>209</v>
      </c>
      <c r="I128" s="54"/>
      <c r="J128" s="27">
        <f t="shared" si="1"/>
        <v>0</v>
      </c>
    </row>
    <row r="129" spans="4:10" s="30" customFormat="1" ht="22.5" customHeight="1">
      <c r="D129" s="33">
        <v>118</v>
      </c>
      <c r="E129" s="24" t="s">
        <v>337</v>
      </c>
      <c r="F129" s="25" t="s">
        <v>341</v>
      </c>
      <c r="G129" s="31" t="s">
        <v>5</v>
      </c>
      <c r="H129" s="27">
        <v>7375</v>
      </c>
      <c r="I129" s="54"/>
      <c r="J129" s="27">
        <f t="shared" si="1"/>
        <v>0</v>
      </c>
    </row>
    <row r="130" spans="4:10" s="30" customFormat="1" ht="11.25">
      <c r="D130" s="33">
        <v>119</v>
      </c>
      <c r="E130" s="24" t="s">
        <v>337</v>
      </c>
      <c r="F130" s="25" t="s">
        <v>342</v>
      </c>
      <c r="G130" s="26" t="s">
        <v>6</v>
      </c>
      <c r="H130" s="27">
        <v>738</v>
      </c>
      <c r="I130" s="54"/>
      <c r="J130" s="27">
        <f t="shared" si="1"/>
        <v>0</v>
      </c>
    </row>
    <row r="131" spans="4:10" s="30" customFormat="1" ht="22.5" customHeight="1">
      <c r="D131" s="33">
        <v>120</v>
      </c>
      <c r="E131" s="24" t="s">
        <v>343</v>
      </c>
      <c r="F131" s="25" t="s">
        <v>242</v>
      </c>
      <c r="G131" s="26" t="s">
        <v>24</v>
      </c>
      <c r="H131" s="27">
        <v>1</v>
      </c>
      <c r="I131" s="54"/>
      <c r="J131" s="27">
        <f t="shared" si="1"/>
        <v>0</v>
      </c>
    </row>
    <row r="132" spans="4:10" s="30" customFormat="1" ht="45" customHeight="1">
      <c r="D132" s="33">
        <v>121</v>
      </c>
      <c r="E132" s="24" t="s">
        <v>344</v>
      </c>
      <c r="F132" s="25" t="s">
        <v>61</v>
      </c>
      <c r="G132" s="26" t="s">
        <v>24</v>
      </c>
      <c r="H132" s="27">
        <v>3</v>
      </c>
      <c r="I132" s="54"/>
      <c r="J132" s="27">
        <f t="shared" si="1"/>
        <v>0</v>
      </c>
    </row>
    <row r="133" spans="4:10" s="30" customFormat="1" ht="22.5" customHeight="1">
      <c r="D133" s="33">
        <v>122</v>
      </c>
      <c r="E133" s="24" t="s">
        <v>343</v>
      </c>
      <c r="F133" s="25" t="s">
        <v>345</v>
      </c>
      <c r="G133" s="26" t="s">
        <v>24</v>
      </c>
      <c r="H133" s="27">
        <v>4</v>
      </c>
      <c r="I133" s="54"/>
      <c r="J133" s="27">
        <f t="shared" si="1"/>
        <v>0</v>
      </c>
    </row>
    <row r="134" spans="4:10" s="30" customFormat="1" ht="45" customHeight="1">
      <c r="D134" s="33">
        <v>123</v>
      </c>
      <c r="E134" s="24" t="s">
        <v>337</v>
      </c>
      <c r="F134" s="25" t="s">
        <v>346</v>
      </c>
      <c r="G134" s="26" t="s">
        <v>5</v>
      </c>
      <c r="H134" s="27">
        <v>118</v>
      </c>
      <c r="I134" s="54"/>
      <c r="J134" s="27">
        <f>ROUND(H134*I134,2)</f>
        <v>0</v>
      </c>
    </row>
    <row r="135" spans="4:10" s="30" customFormat="1" ht="45" customHeight="1">
      <c r="D135" s="33">
        <v>124</v>
      </c>
      <c r="E135" s="24" t="s">
        <v>337</v>
      </c>
      <c r="F135" s="25" t="s">
        <v>347</v>
      </c>
      <c r="G135" s="26" t="s">
        <v>5</v>
      </c>
      <c r="H135" s="27">
        <v>134</v>
      </c>
      <c r="I135" s="54"/>
      <c r="J135" s="27">
        <f>ROUND(H135*I135,2)</f>
        <v>0</v>
      </c>
    </row>
    <row r="136" spans="4:10" s="30" customFormat="1" ht="11.25" customHeight="1">
      <c r="D136" s="138" t="s">
        <v>33</v>
      </c>
      <c r="E136" s="139"/>
      <c r="F136" s="139"/>
      <c r="G136" s="139"/>
      <c r="H136" s="139"/>
      <c r="I136" s="140"/>
      <c r="J136" s="9">
        <f>SUM(J5:J135)</f>
        <v>0</v>
      </c>
    </row>
    <row r="137" spans="4:10" s="30" customFormat="1" ht="11.25">
      <c r="D137" s="40"/>
      <c r="E137" s="40"/>
      <c r="F137" s="41"/>
      <c r="G137" s="42"/>
      <c r="H137" s="43"/>
      <c r="I137" s="44"/>
      <c r="J137" s="44"/>
    </row>
    <row r="138" spans="4:10" s="30" customFormat="1" ht="14.25">
      <c r="D138" s="40"/>
      <c r="E138" s="45"/>
      <c r="F138" s="46"/>
      <c r="H138" s="47"/>
      <c r="I138" s="44"/>
      <c r="J138" s="44"/>
    </row>
    <row r="139" spans="4:10" s="30" customFormat="1" ht="11.25">
      <c r="D139" s="40"/>
      <c r="E139" s="40"/>
      <c r="F139" s="41"/>
      <c r="G139" s="42"/>
      <c r="H139" s="43"/>
      <c r="I139" s="44"/>
      <c r="J139" s="44"/>
    </row>
    <row r="140" spans="4:10" s="30" customFormat="1" ht="11.25">
      <c r="D140" s="40"/>
      <c r="E140" s="40"/>
      <c r="F140" s="41"/>
      <c r="G140" s="42"/>
      <c r="H140" s="43"/>
      <c r="I140" s="44"/>
      <c r="J140" s="44"/>
    </row>
    <row r="141" spans="4:10" s="30" customFormat="1" ht="11.25">
      <c r="D141" s="40"/>
      <c r="E141" s="40"/>
      <c r="F141" s="41"/>
      <c r="G141" s="42"/>
      <c r="H141" s="43"/>
      <c r="I141" s="44"/>
      <c r="J141" s="44"/>
    </row>
    <row r="142" spans="4:10" s="30" customFormat="1" ht="11.25">
      <c r="D142" s="40"/>
      <c r="E142" s="40"/>
      <c r="F142" s="41"/>
      <c r="G142" s="42"/>
      <c r="H142" s="43"/>
      <c r="I142" s="44"/>
      <c r="J142" s="44"/>
    </row>
    <row r="143" spans="4:10" s="30" customFormat="1" ht="11.25">
      <c r="D143" s="40"/>
      <c r="E143" s="40"/>
      <c r="F143" s="41"/>
      <c r="G143" s="42"/>
      <c r="H143" s="43"/>
      <c r="I143" s="44"/>
      <c r="J143" s="44"/>
    </row>
    <row r="144" spans="4:10" s="30" customFormat="1" ht="11.25">
      <c r="D144" s="40"/>
      <c r="E144" s="40"/>
      <c r="F144" s="41"/>
      <c r="G144" s="42"/>
      <c r="H144" s="43"/>
      <c r="I144" s="44"/>
      <c r="J144" s="44"/>
    </row>
    <row r="145" spans="4:10" s="30" customFormat="1" ht="11.25">
      <c r="D145" s="40"/>
      <c r="E145" s="40"/>
      <c r="F145" s="41"/>
      <c r="G145" s="42"/>
      <c r="H145" s="43"/>
      <c r="I145" s="44"/>
      <c r="J145" s="44"/>
    </row>
    <row r="146" spans="4:10" s="30" customFormat="1" ht="11.25">
      <c r="D146" s="40"/>
      <c r="E146" s="40"/>
      <c r="F146" s="41"/>
      <c r="G146" s="42"/>
      <c r="H146" s="43"/>
      <c r="I146" s="44"/>
      <c r="J146" s="44"/>
    </row>
    <row r="147" spans="4:10" s="30" customFormat="1" ht="11.25">
      <c r="D147" s="40"/>
      <c r="E147" s="40"/>
      <c r="F147" s="41"/>
      <c r="G147" s="42"/>
      <c r="H147" s="43"/>
      <c r="I147" s="44"/>
      <c r="J147" s="44"/>
    </row>
    <row r="148" spans="4:10" s="30" customFormat="1" ht="11.25">
      <c r="D148" s="40"/>
      <c r="E148" s="40"/>
      <c r="F148" s="41"/>
      <c r="G148" s="42"/>
      <c r="H148" s="43"/>
      <c r="I148" s="44"/>
      <c r="J148" s="44"/>
    </row>
  </sheetData>
  <sheetProtection password="D284" sheet="1" formatCells="0" formatColumns="0" formatRows="0" insertColumns="0" insertRows="0" insertHyperlinks="0" deleteColumns="0" deleteRows="0" sort="0" autoFilter="0" pivotTables="0"/>
  <mergeCells count="10">
    <mergeCell ref="F58:I58"/>
    <mergeCell ref="D136:I136"/>
    <mergeCell ref="F98:I98"/>
    <mergeCell ref="F124:I124"/>
    <mergeCell ref="D1:J1"/>
    <mergeCell ref="D2:J2"/>
    <mergeCell ref="F4:I4"/>
    <mergeCell ref="F15:I15"/>
    <mergeCell ref="F35:I35"/>
    <mergeCell ref="F40:I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  <rowBreaks count="3" manualBreakCount="3">
    <brk id="24" min="3" max="9" man="1"/>
    <brk id="57" min="3" max="9" man="1"/>
    <brk id="97" min="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V52"/>
  <sheetViews>
    <sheetView showZeros="0" tabSelected="1" view="pageBreakPreview" zoomScale="115" zoomScaleSheetLayoutView="115" zoomScalePageLayoutView="0" workbookViewId="0" topLeftCell="A25">
      <selection activeCell="G45" sqref="G45"/>
    </sheetView>
  </sheetViews>
  <sheetFormatPr defaultColWidth="8.796875" defaultRowHeight="14.25"/>
  <cols>
    <col min="1" max="3" width="2" style="14" customWidth="1"/>
    <col min="4" max="4" width="5.09765625" style="48" customWidth="1"/>
    <col min="5" max="5" width="9.09765625" style="48" customWidth="1"/>
    <col min="6" max="6" width="40.59765625" style="49" customWidth="1"/>
    <col min="7" max="7" width="6.09765625" style="50" customWidth="1"/>
    <col min="8" max="8" width="7.59765625" style="72" customWidth="1"/>
    <col min="9" max="9" width="9.59765625" style="73" customWidth="1"/>
    <col min="10" max="10" width="10.59765625" style="50" customWidth="1"/>
    <col min="11" max="16384" width="9" style="14" customWidth="1"/>
  </cols>
  <sheetData>
    <row r="1" spans="4:10" ht="39.75" customHeight="1">
      <c r="D1" s="141" t="s">
        <v>450</v>
      </c>
      <c r="E1" s="141"/>
      <c r="F1" s="141"/>
      <c r="G1" s="141"/>
      <c r="H1" s="141"/>
      <c r="I1" s="141"/>
      <c r="J1" s="141"/>
    </row>
    <row r="2" spans="4:10" ht="56.25" customHeight="1">
      <c r="D2" s="142" t="s">
        <v>63</v>
      </c>
      <c r="E2" s="142"/>
      <c r="F2" s="142"/>
      <c r="G2" s="142"/>
      <c r="H2" s="142"/>
      <c r="I2" s="142"/>
      <c r="J2" s="142"/>
    </row>
    <row r="3" spans="4:10" ht="14.25">
      <c r="D3" s="56"/>
      <c r="E3" s="56"/>
      <c r="F3" s="57"/>
      <c r="G3" s="58"/>
      <c r="H3" s="59"/>
      <c r="I3" s="60"/>
      <c r="J3" s="58"/>
    </row>
    <row r="4" spans="4:10" ht="12.75">
      <c r="D4" s="143" t="s">
        <v>128</v>
      </c>
      <c r="E4" s="143"/>
      <c r="F4" s="143"/>
      <c r="G4" s="143"/>
      <c r="H4" s="143"/>
      <c r="I4" s="143"/>
      <c r="J4" s="143"/>
    </row>
    <row r="5" spans="4:10" ht="14.25">
      <c r="D5" s="56"/>
      <c r="E5" s="56"/>
      <c r="F5" s="57"/>
      <c r="G5" s="58"/>
      <c r="H5" s="59"/>
      <c r="I5" s="60"/>
      <c r="J5" s="58"/>
    </row>
    <row r="6" spans="4:10" s="19" customFormat="1" ht="22.5">
      <c r="D6" s="15" t="s">
        <v>357</v>
      </c>
      <c r="E6" s="15" t="s">
        <v>22</v>
      </c>
      <c r="F6" s="15" t="s">
        <v>0</v>
      </c>
      <c r="G6" s="16" t="s">
        <v>15</v>
      </c>
      <c r="H6" s="61" t="s">
        <v>1</v>
      </c>
      <c r="I6" s="15" t="s">
        <v>43</v>
      </c>
      <c r="J6" s="15" t="s">
        <v>26</v>
      </c>
    </row>
    <row r="7" spans="4:22" s="19" customFormat="1" ht="12.75">
      <c r="D7" s="20"/>
      <c r="E7" s="20"/>
      <c r="F7" s="135" t="s">
        <v>81</v>
      </c>
      <c r="G7" s="136"/>
      <c r="H7" s="136"/>
      <c r="I7" s="137"/>
      <c r="J7" s="62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4:22" ht="22.5">
      <c r="D8" s="23">
        <v>1</v>
      </c>
      <c r="E8" s="32" t="s">
        <v>53</v>
      </c>
      <c r="F8" s="64" t="s">
        <v>412</v>
      </c>
      <c r="G8" s="65" t="s">
        <v>4</v>
      </c>
      <c r="H8" s="66">
        <v>566</v>
      </c>
      <c r="I8" s="74"/>
      <c r="J8" s="68">
        <f>ROUND(H8*I8,2)</f>
        <v>0</v>
      </c>
      <c r="K8" s="69"/>
      <c r="L8" s="69"/>
      <c r="M8" s="69"/>
      <c r="N8" s="69"/>
      <c r="O8" s="69"/>
      <c r="P8" s="70"/>
      <c r="Q8" s="70"/>
      <c r="R8" s="70"/>
      <c r="S8" s="70"/>
      <c r="T8" s="70"/>
      <c r="U8" s="70"/>
      <c r="V8" s="70"/>
    </row>
    <row r="9" spans="4:22" ht="12.75">
      <c r="D9" s="23">
        <v>2</v>
      </c>
      <c r="E9" s="32" t="s">
        <v>53</v>
      </c>
      <c r="F9" s="64" t="s">
        <v>430</v>
      </c>
      <c r="G9" s="65" t="s">
        <v>4</v>
      </c>
      <c r="H9" s="66">
        <v>85</v>
      </c>
      <c r="I9" s="74"/>
      <c r="J9" s="68">
        <f aca="true" t="shared" si="0" ref="J9:J47">ROUND(H9*I9,2)</f>
        <v>0</v>
      </c>
      <c r="K9" s="69"/>
      <c r="L9" s="69"/>
      <c r="M9" s="69"/>
      <c r="N9" s="69"/>
      <c r="O9" s="69"/>
      <c r="P9" s="70"/>
      <c r="Q9" s="70"/>
      <c r="R9" s="70"/>
      <c r="S9" s="70"/>
      <c r="T9" s="70"/>
      <c r="U9" s="70"/>
      <c r="V9" s="70"/>
    </row>
    <row r="10" spans="4:22" ht="22.5">
      <c r="D10" s="23">
        <v>3</v>
      </c>
      <c r="E10" s="32" t="s">
        <v>53</v>
      </c>
      <c r="F10" s="64" t="s">
        <v>368</v>
      </c>
      <c r="G10" s="65" t="s">
        <v>4</v>
      </c>
      <c r="H10" s="66">
        <v>40</v>
      </c>
      <c r="I10" s="74"/>
      <c r="J10" s="68">
        <f t="shared" si="0"/>
        <v>0</v>
      </c>
      <c r="K10" s="69"/>
      <c r="L10" s="69"/>
      <c r="M10" s="69"/>
      <c r="N10" s="69"/>
      <c r="O10" s="69"/>
      <c r="P10" s="70"/>
      <c r="Q10" s="70"/>
      <c r="R10" s="70"/>
      <c r="S10" s="70"/>
      <c r="T10" s="70"/>
      <c r="U10" s="70"/>
      <c r="V10" s="70"/>
    </row>
    <row r="11" spans="4:22" ht="22.5">
      <c r="D11" s="23">
        <v>4</v>
      </c>
      <c r="E11" s="32" t="s">
        <v>53</v>
      </c>
      <c r="F11" s="64" t="s">
        <v>369</v>
      </c>
      <c r="G11" s="65" t="s">
        <v>4</v>
      </c>
      <c r="H11" s="66">
        <v>8</v>
      </c>
      <c r="I11" s="74"/>
      <c r="J11" s="68">
        <f t="shared" si="0"/>
        <v>0</v>
      </c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0"/>
    </row>
    <row r="12" spans="4:22" ht="22.5">
      <c r="D12" s="23">
        <v>5</v>
      </c>
      <c r="E12" s="32" t="s">
        <v>53</v>
      </c>
      <c r="F12" s="64" t="s">
        <v>370</v>
      </c>
      <c r="G12" s="65" t="s">
        <v>4</v>
      </c>
      <c r="H12" s="66">
        <v>62</v>
      </c>
      <c r="I12" s="74"/>
      <c r="J12" s="68">
        <f t="shared" si="0"/>
        <v>0</v>
      </c>
      <c r="K12" s="69"/>
      <c r="L12" s="69"/>
      <c r="M12" s="69"/>
      <c r="N12" s="69"/>
      <c r="O12" s="69"/>
      <c r="P12" s="70"/>
      <c r="Q12" s="70"/>
      <c r="R12" s="70"/>
      <c r="S12" s="70"/>
      <c r="T12" s="70"/>
      <c r="U12" s="70"/>
      <c r="V12" s="70"/>
    </row>
    <row r="13" spans="4:22" ht="22.5">
      <c r="D13" s="23">
        <v>6</v>
      </c>
      <c r="E13" s="32" t="s">
        <v>53</v>
      </c>
      <c r="F13" s="64" t="s">
        <v>371</v>
      </c>
      <c r="G13" s="65" t="s">
        <v>4</v>
      </c>
      <c r="H13" s="66">
        <v>93</v>
      </c>
      <c r="I13" s="74"/>
      <c r="J13" s="68">
        <f t="shared" si="0"/>
        <v>0</v>
      </c>
      <c r="K13" s="69"/>
      <c r="L13" s="69"/>
      <c r="M13" s="69"/>
      <c r="N13" s="69"/>
      <c r="O13" s="69"/>
      <c r="P13" s="70"/>
      <c r="Q13" s="70"/>
      <c r="R13" s="70"/>
      <c r="S13" s="70"/>
      <c r="T13" s="70"/>
      <c r="U13" s="70"/>
      <c r="V13" s="70"/>
    </row>
    <row r="14" spans="4:22" ht="22.5">
      <c r="D14" s="23">
        <v>7</v>
      </c>
      <c r="E14" s="32" t="s">
        <v>53</v>
      </c>
      <c r="F14" s="64" t="s">
        <v>372</v>
      </c>
      <c r="G14" s="65" t="s">
        <v>4</v>
      </c>
      <c r="H14" s="66">
        <v>31</v>
      </c>
      <c r="I14" s="74"/>
      <c r="J14" s="68">
        <f t="shared" si="0"/>
        <v>0</v>
      </c>
      <c r="K14" s="69"/>
      <c r="L14" s="69"/>
      <c r="M14" s="69"/>
      <c r="N14" s="69"/>
      <c r="O14" s="69"/>
      <c r="P14" s="70"/>
      <c r="Q14" s="70"/>
      <c r="R14" s="70"/>
      <c r="S14" s="70"/>
      <c r="T14" s="70"/>
      <c r="U14" s="70"/>
      <c r="V14" s="70"/>
    </row>
    <row r="15" spans="4:22" ht="22.5">
      <c r="D15" s="23">
        <v>8</v>
      </c>
      <c r="E15" s="32" t="s">
        <v>53</v>
      </c>
      <c r="F15" s="64" t="s">
        <v>373</v>
      </c>
      <c r="G15" s="65" t="s">
        <v>4</v>
      </c>
      <c r="H15" s="66">
        <v>16</v>
      </c>
      <c r="I15" s="74"/>
      <c r="J15" s="68">
        <f t="shared" si="0"/>
        <v>0</v>
      </c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</row>
    <row r="16" spans="4:22" ht="22.5">
      <c r="D16" s="23">
        <v>9</v>
      </c>
      <c r="E16" s="32" t="s">
        <v>53</v>
      </c>
      <c r="F16" s="64" t="s">
        <v>67</v>
      </c>
      <c r="G16" s="65" t="s">
        <v>4</v>
      </c>
      <c r="H16" s="66">
        <v>1953</v>
      </c>
      <c r="I16" s="74"/>
      <c r="J16" s="68">
        <f t="shared" si="0"/>
        <v>0</v>
      </c>
      <c r="K16" s="69"/>
      <c r="L16" s="69"/>
      <c r="M16" s="69"/>
      <c r="N16" s="69"/>
      <c r="O16" s="69"/>
      <c r="P16" s="70"/>
      <c r="Q16" s="70"/>
      <c r="R16" s="70"/>
      <c r="S16" s="70"/>
      <c r="T16" s="70"/>
      <c r="U16" s="70"/>
      <c r="V16" s="70"/>
    </row>
    <row r="17" spans="4:22" ht="22.5">
      <c r="D17" s="23">
        <v>10</v>
      </c>
      <c r="E17" s="32" t="s">
        <v>53</v>
      </c>
      <c r="F17" s="64" t="s">
        <v>68</v>
      </c>
      <c r="G17" s="65" t="s">
        <v>4</v>
      </c>
      <c r="H17" s="66">
        <v>31</v>
      </c>
      <c r="I17" s="74"/>
      <c r="J17" s="68">
        <f t="shared" si="0"/>
        <v>0</v>
      </c>
      <c r="K17" s="69"/>
      <c r="L17" s="69"/>
      <c r="M17" s="69"/>
      <c r="N17" s="69"/>
      <c r="O17" s="69"/>
      <c r="P17" s="70"/>
      <c r="Q17" s="70"/>
      <c r="R17" s="70"/>
      <c r="S17" s="70"/>
      <c r="T17" s="70"/>
      <c r="U17" s="70"/>
      <c r="V17" s="70"/>
    </row>
    <row r="18" spans="4:22" ht="22.5">
      <c r="D18" s="23">
        <v>11</v>
      </c>
      <c r="E18" s="32" t="s">
        <v>53</v>
      </c>
      <c r="F18" s="64" t="s">
        <v>69</v>
      </c>
      <c r="G18" s="65" t="s">
        <v>4</v>
      </c>
      <c r="H18" s="66">
        <v>521</v>
      </c>
      <c r="I18" s="74"/>
      <c r="J18" s="68">
        <f t="shared" si="0"/>
        <v>0</v>
      </c>
      <c r="K18" s="69"/>
      <c r="L18" s="69"/>
      <c r="M18" s="69"/>
      <c r="N18" s="69"/>
      <c r="O18" s="69"/>
      <c r="P18" s="70"/>
      <c r="Q18" s="70"/>
      <c r="R18" s="70"/>
      <c r="S18" s="70"/>
      <c r="T18" s="70"/>
      <c r="U18" s="70"/>
      <c r="V18" s="70"/>
    </row>
    <row r="19" spans="4:22" ht="22.5">
      <c r="D19" s="23">
        <v>12</v>
      </c>
      <c r="E19" s="32" t="s">
        <v>53</v>
      </c>
      <c r="F19" s="64" t="s">
        <v>70</v>
      </c>
      <c r="G19" s="65" t="s">
        <v>4</v>
      </c>
      <c r="H19" s="66">
        <v>141</v>
      </c>
      <c r="I19" s="74"/>
      <c r="J19" s="68">
        <f t="shared" si="0"/>
        <v>0</v>
      </c>
      <c r="K19" s="69"/>
      <c r="L19" s="69"/>
      <c r="M19" s="69"/>
      <c r="N19" s="69"/>
      <c r="O19" s="69"/>
      <c r="P19" s="70"/>
      <c r="Q19" s="70"/>
      <c r="R19" s="70"/>
      <c r="S19" s="70"/>
      <c r="T19" s="70"/>
      <c r="U19" s="70"/>
      <c r="V19" s="70"/>
    </row>
    <row r="20" spans="4:22" ht="33.75">
      <c r="D20" s="23">
        <v>13</v>
      </c>
      <c r="E20" s="32" t="s">
        <v>53</v>
      </c>
      <c r="F20" s="64" t="s">
        <v>374</v>
      </c>
      <c r="G20" s="65" t="s">
        <v>24</v>
      </c>
      <c r="H20" s="66">
        <v>24</v>
      </c>
      <c r="I20" s="75"/>
      <c r="J20" s="68">
        <f t="shared" si="0"/>
        <v>0</v>
      </c>
      <c r="K20" s="69"/>
      <c r="L20" s="69"/>
      <c r="M20" s="69"/>
      <c r="N20" s="69"/>
      <c r="O20" s="69"/>
      <c r="P20" s="70"/>
      <c r="Q20" s="70"/>
      <c r="R20" s="70"/>
      <c r="S20" s="70"/>
      <c r="T20" s="70"/>
      <c r="U20" s="70"/>
      <c r="V20" s="70"/>
    </row>
    <row r="21" spans="4:22" ht="33.75">
      <c r="D21" s="23">
        <v>14</v>
      </c>
      <c r="E21" s="32" t="s">
        <v>53</v>
      </c>
      <c r="F21" s="64" t="s">
        <v>375</v>
      </c>
      <c r="G21" s="65" t="s">
        <v>24</v>
      </c>
      <c r="H21" s="66">
        <v>1</v>
      </c>
      <c r="I21" s="75"/>
      <c r="J21" s="68">
        <f t="shared" si="0"/>
        <v>0</v>
      </c>
      <c r="K21" s="69"/>
      <c r="L21" s="69"/>
      <c r="M21" s="69"/>
      <c r="N21" s="69"/>
      <c r="O21" s="69"/>
      <c r="P21" s="70"/>
      <c r="Q21" s="70"/>
      <c r="R21" s="70"/>
      <c r="S21" s="70"/>
      <c r="T21" s="70"/>
      <c r="U21" s="70"/>
      <c r="V21" s="70"/>
    </row>
    <row r="22" spans="4:22" ht="22.5">
      <c r="D22" s="23">
        <v>15</v>
      </c>
      <c r="E22" s="32" t="s">
        <v>53</v>
      </c>
      <c r="F22" s="64" t="s">
        <v>71</v>
      </c>
      <c r="G22" s="65" t="s">
        <v>4</v>
      </c>
      <c r="H22" s="66">
        <v>84</v>
      </c>
      <c r="I22" s="74"/>
      <c r="J22" s="68">
        <f t="shared" si="0"/>
        <v>0</v>
      </c>
      <c r="K22" s="69"/>
      <c r="L22" s="69"/>
      <c r="M22" s="69"/>
      <c r="N22" s="69"/>
      <c r="O22" s="69"/>
      <c r="P22" s="70"/>
      <c r="Q22" s="70"/>
      <c r="R22" s="70"/>
      <c r="S22" s="70"/>
      <c r="T22" s="70"/>
      <c r="U22" s="70"/>
      <c r="V22" s="70"/>
    </row>
    <row r="23" spans="4:22" ht="22.5">
      <c r="D23" s="23">
        <v>16</v>
      </c>
      <c r="E23" s="32" t="s">
        <v>53</v>
      </c>
      <c r="F23" s="64" t="s">
        <v>72</v>
      </c>
      <c r="G23" s="65" t="s">
        <v>4</v>
      </c>
      <c r="H23" s="66">
        <v>78</v>
      </c>
      <c r="I23" s="74"/>
      <c r="J23" s="68">
        <f t="shared" si="0"/>
        <v>0</v>
      </c>
      <c r="K23" s="69"/>
      <c r="L23" s="69"/>
      <c r="M23" s="69"/>
      <c r="N23" s="69"/>
      <c r="O23" s="69"/>
      <c r="P23" s="70"/>
      <c r="Q23" s="70"/>
      <c r="R23" s="70"/>
      <c r="S23" s="70"/>
      <c r="T23" s="70"/>
      <c r="U23" s="70"/>
      <c r="V23" s="70"/>
    </row>
    <row r="24" spans="4:22" ht="22.5">
      <c r="D24" s="23">
        <v>17</v>
      </c>
      <c r="E24" s="32" t="s">
        <v>53</v>
      </c>
      <c r="F24" s="64" t="s">
        <v>73</v>
      </c>
      <c r="G24" s="65" t="s">
        <v>4</v>
      </c>
      <c r="H24" s="66">
        <v>10</v>
      </c>
      <c r="I24" s="74"/>
      <c r="J24" s="68">
        <f t="shared" si="0"/>
        <v>0</v>
      </c>
      <c r="K24" s="69"/>
      <c r="L24" s="69"/>
      <c r="M24" s="69"/>
      <c r="N24" s="69"/>
      <c r="O24" s="69"/>
      <c r="P24" s="70"/>
      <c r="Q24" s="70"/>
      <c r="R24" s="70"/>
      <c r="S24" s="70"/>
      <c r="T24" s="70"/>
      <c r="U24" s="70"/>
      <c r="V24" s="70"/>
    </row>
    <row r="25" spans="4:22" ht="33.75">
      <c r="D25" s="23">
        <v>18</v>
      </c>
      <c r="E25" s="32" t="s">
        <v>53</v>
      </c>
      <c r="F25" s="64" t="s">
        <v>74</v>
      </c>
      <c r="G25" s="65" t="s">
        <v>4</v>
      </c>
      <c r="H25" s="66">
        <v>3</v>
      </c>
      <c r="I25" s="74"/>
      <c r="J25" s="68">
        <f t="shared" si="0"/>
        <v>0</v>
      </c>
      <c r="K25" s="69"/>
      <c r="L25" s="69"/>
      <c r="M25" s="69"/>
      <c r="N25" s="69"/>
      <c r="O25" s="69"/>
      <c r="P25" s="70"/>
      <c r="Q25" s="70"/>
      <c r="R25" s="70"/>
      <c r="S25" s="70"/>
      <c r="T25" s="70"/>
      <c r="U25" s="70"/>
      <c r="V25" s="70"/>
    </row>
    <row r="26" spans="4:22" ht="22.5">
      <c r="D26" s="23">
        <v>19</v>
      </c>
      <c r="E26" s="32" t="s">
        <v>53</v>
      </c>
      <c r="F26" s="64" t="s">
        <v>431</v>
      </c>
      <c r="G26" s="65" t="s">
        <v>4</v>
      </c>
      <c r="H26" s="66">
        <v>566</v>
      </c>
      <c r="I26" s="74"/>
      <c r="J26" s="68">
        <f t="shared" si="0"/>
        <v>0</v>
      </c>
      <c r="K26" s="69"/>
      <c r="L26" s="69"/>
      <c r="M26" s="69"/>
      <c r="N26" s="69"/>
      <c r="O26" s="69"/>
      <c r="P26" s="70"/>
      <c r="Q26" s="70"/>
      <c r="R26" s="70"/>
      <c r="S26" s="70"/>
      <c r="T26" s="70"/>
      <c r="U26" s="70"/>
      <c r="V26" s="70"/>
    </row>
    <row r="27" spans="4:22" ht="22.5">
      <c r="D27" s="23">
        <v>20</v>
      </c>
      <c r="E27" s="32" t="s">
        <v>53</v>
      </c>
      <c r="F27" s="64" t="s">
        <v>432</v>
      </c>
      <c r="G27" s="65" t="s">
        <v>4</v>
      </c>
      <c r="H27" s="66">
        <v>85</v>
      </c>
      <c r="I27" s="74"/>
      <c r="J27" s="68">
        <f t="shared" si="0"/>
        <v>0</v>
      </c>
      <c r="K27" s="69"/>
      <c r="L27" s="69"/>
      <c r="M27" s="69"/>
      <c r="N27" s="69"/>
      <c r="O27" s="69"/>
      <c r="P27" s="70"/>
      <c r="Q27" s="70"/>
      <c r="R27" s="70"/>
      <c r="S27" s="70"/>
      <c r="T27" s="70"/>
      <c r="U27" s="70"/>
      <c r="V27" s="70"/>
    </row>
    <row r="28" spans="4:22" ht="12.75" customHeight="1">
      <c r="D28" s="23">
        <v>21</v>
      </c>
      <c r="E28" s="32" t="s">
        <v>53</v>
      </c>
      <c r="F28" s="64" t="s">
        <v>75</v>
      </c>
      <c r="G28" s="65" t="s">
        <v>24</v>
      </c>
      <c r="H28" s="66">
        <v>1</v>
      </c>
      <c r="I28" s="75"/>
      <c r="J28" s="68">
        <f t="shared" si="0"/>
        <v>0</v>
      </c>
      <c r="K28" s="69"/>
      <c r="L28" s="69"/>
      <c r="M28" s="69"/>
      <c r="N28" s="69"/>
      <c r="O28" s="69"/>
      <c r="P28" s="70"/>
      <c r="Q28" s="70"/>
      <c r="R28" s="70"/>
      <c r="S28" s="70"/>
      <c r="T28" s="70"/>
      <c r="U28" s="70"/>
      <c r="V28" s="70"/>
    </row>
    <row r="29" spans="4:22" ht="11.25" customHeight="1">
      <c r="D29" s="23">
        <v>22</v>
      </c>
      <c r="E29" s="32" t="s">
        <v>53</v>
      </c>
      <c r="F29" s="64" t="s">
        <v>76</v>
      </c>
      <c r="G29" s="65" t="s">
        <v>91</v>
      </c>
      <c r="H29" s="66">
        <v>0.07</v>
      </c>
      <c r="I29" s="75"/>
      <c r="J29" s="68">
        <f t="shared" si="0"/>
        <v>0</v>
      </c>
      <c r="K29" s="69"/>
      <c r="L29" s="69"/>
      <c r="M29" s="69"/>
      <c r="N29" s="69"/>
      <c r="O29" s="69"/>
      <c r="P29" s="70"/>
      <c r="Q29" s="70"/>
      <c r="R29" s="70"/>
      <c r="S29" s="70"/>
      <c r="T29" s="70"/>
      <c r="U29" s="70"/>
      <c r="V29" s="70"/>
    </row>
    <row r="30" spans="4:22" ht="12.75">
      <c r="D30" s="23">
        <v>23</v>
      </c>
      <c r="E30" s="32" t="s">
        <v>53</v>
      </c>
      <c r="F30" s="64" t="s">
        <v>77</v>
      </c>
      <c r="G30" s="65" t="s">
        <v>24</v>
      </c>
      <c r="H30" s="66">
        <v>12</v>
      </c>
      <c r="I30" s="75"/>
      <c r="J30" s="68">
        <f t="shared" si="0"/>
        <v>0</v>
      </c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</row>
    <row r="31" spans="4:22" ht="12.75">
      <c r="D31" s="23">
        <v>24</v>
      </c>
      <c r="E31" s="32" t="s">
        <v>53</v>
      </c>
      <c r="F31" s="64" t="s">
        <v>78</v>
      </c>
      <c r="G31" s="65" t="s">
        <v>17</v>
      </c>
      <c r="H31" s="66">
        <v>12</v>
      </c>
      <c r="I31" s="74"/>
      <c r="J31" s="68">
        <f t="shared" si="0"/>
        <v>0</v>
      </c>
      <c r="K31" s="69"/>
      <c r="L31" s="69"/>
      <c r="M31" s="69"/>
      <c r="N31" s="69"/>
      <c r="O31" s="69"/>
      <c r="P31" s="70"/>
      <c r="Q31" s="70"/>
      <c r="R31" s="70"/>
      <c r="S31" s="70"/>
      <c r="T31" s="70"/>
      <c r="U31" s="70"/>
      <c r="V31" s="70"/>
    </row>
    <row r="32" spans="4:22" ht="12.75">
      <c r="D32" s="23">
        <v>25</v>
      </c>
      <c r="E32" s="32" t="s">
        <v>53</v>
      </c>
      <c r="F32" s="64" t="s">
        <v>79</v>
      </c>
      <c r="G32" s="65" t="s">
        <v>17</v>
      </c>
      <c r="H32" s="66">
        <v>1</v>
      </c>
      <c r="I32" s="74"/>
      <c r="J32" s="68">
        <f t="shared" si="0"/>
        <v>0</v>
      </c>
      <c r="K32" s="69"/>
      <c r="L32" s="69"/>
      <c r="M32" s="69"/>
      <c r="N32" s="69"/>
      <c r="O32" s="69"/>
      <c r="P32" s="70"/>
      <c r="Q32" s="70"/>
      <c r="R32" s="70"/>
      <c r="S32" s="70"/>
      <c r="T32" s="70"/>
      <c r="U32" s="70"/>
      <c r="V32" s="70"/>
    </row>
    <row r="33" spans="4:22" ht="12.75">
      <c r="D33" s="23">
        <v>26</v>
      </c>
      <c r="E33" s="32" t="s">
        <v>53</v>
      </c>
      <c r="F33" s="64" t="s">
        <v>405</v>
      </c>
      <c r="G33" s="65" t="s">
        <v>4</v>
      </c>
      <c r="H33" s="66">
        <v>660</v>
      </c>
      <c r="I33" s="74"/>
      <c r="J33" s="68">
        <f t="shared" si="0"/>
        <v>0</v>
      </c>
      <c r="K33" s="69"/>
      <c r="L33" s="69"/>
      <c r="M33" s="69"/>
      <c r="N33" s="69"/>
      <c r="O33" s="69"/>
      <c r="P33" s="70"/>
      <c r="Q33" s="70"/>
      <c r="R33" s="70"/>
      <c r="S33" s="70"/>
      <c r="T33" s="70"/>
      <c r="U33" s="70"/>
      <c r="V33" s="70"/>
    </row>
    <row r="34" spans="4:22" ht="12.75">
      <c r="D34" s="23">
        <v>27</v>
      </c>
      <c r="E34" s="32" t="s">
        <v>53</v>
      </c>
      <c r="F34" s="64" t="s">
        <v>406</v>
      </c>
      <c r="G34" s="65" t="s">
        <v>4</v>
      </c>
      <c r="H34" s="66">
        <v>140</v>
      </c>
      <c r="I34" s="74"/>
      <c r="J34" s="68">
        <f t="shared" si="0"/>
        <v>0</v>
      </c>
      <c r="K34" s="69"/>
      <c r="L34" s="69"/>
      <c r="M34" s="69"/>
      <c r="N34" s="69"/>
      <c r="O34" s="69"/>
      <c r="P34" s="70"/>
      <c r="Q34" s="70"/>
      <c r="R34" s="70"/>
      <c r="S34" s="70"/>
      <c r="T34" s="70"/>
      <c r="U34" s="70"/>
      <c r="V34" s="70"/>
    </row>
    <row r="35" spans="4:22" ht="33.75">
      <c r="D35" s="23">
        <v>28</v>
      </c>
      <c r="E35" s="32" t="s">
        <v>53</v>
      </c>
      <c r="F35" s="64" t="s">
        <v>80</v>
      </c>
      <c r="G35" s="65" t="s">
        <v>92</v>
      </c>
      <c r="H35" s="66">
        <v>4</v>
      </c>
      <c r="I35" s="74"/>
      <c r="J35" s="68">
        <f t="shared" si="0"/>
        <v>0</v>
      </c>
      <c r="K35" s="69"/>
      <c r="L35" s="69"/>
      <c r="M35" s="69"/>
      <c r="N35" s="69"/>
      <c r="O35" s="69"/>
      <c r="P35" s="70"/>
      <c r="Q35" s="70"/>
      <c r="R35" s="70"/>
      <c r="S35" s="70"/>
      <c r="T35" s="70"/>
      <c r="U35" s="70"/>
      <c r="V35" s="70"/>
    </row>
    <row r="36" spans="4:15" ht="12.75">
      <c r="D36" s="15"/>
      <c r="E36" s="15"/>
      <c r="F36" s="135" t="s">
        <v>82</v>
      </c>
      <c r="G36" s="136"/>
      <c r="H36" s="136"/>
      <c r="I36" s="137"/>
      <c r="J36" s="71"/>
      <c r="K36" s="69"/>
      <c r="L36" s="69"/>
      <c r="M36" s="69"/>
      <c r="N36" s="69"/>
      <c r="O36" s="69"/>
    </row>
    <row r="37" spans="4:17" ht="22.5">
      <c r="D37" s="23">
        <v>29</v>
      </c>
      <c r="E37" s="32" t="s">
        <v>53</v>
      </c>
      <c r="F37" s="64" t="s">
        <v>83</v>
      </c>
      <c r="G37" s="65" t="s">
        <v>25</v>
      </c>
      <c r="H37" s="66">
        <v>10</v>
      </c>
      <c r="I37" s="74"/>
      <c r="J37" s="68">
        <f t="shared" si="0"/>
        <v>0</v>
      </c>
      <c r="K37" s="69"/>
      <c r="L37" s="69"/>
      <c r="M37" s="69"/>
      <c r="N37" s="69"/>
      <c r="O37" s="69"/>
      <c r="P37" s="70"/>
      <c r="Q37" s="70"/>
    </row>
    <row r="38" spans="4:17" ht="22.5">
      <c r="D38" s="23">
        <v>30</v>
      </c>
      <c r="E38" s="32" t="s">
        <v>53</v>
      </c>
      <c r="F38" s="64" t="s">
        <v>84</v>
      </c>
      <c r="G38" s="65" t="s">
        <v>24</v>
      </c>
      <c r="H38" s="66">
        <v>10</v>
      </c>
      <c r="I38" s="74"/>
      <c r="J38" s="68">
        <f t="shared" si="0"/>
        <v>0</v>
      </c>
      <c r="K38" s="69"/>
      <c r="L38" s="69"/>
      <c r="M38" s="69"/>
      <c r="N38" s="69"/>
      <c r="O38" s="69"/>
      <c r="P38" s="70"/>
      <c r="Q38" s="70"/>
    </row>
    <row r="39" spans="4:17" ht="22.5">
      <c r="D39" s="23">
        <v>31</v>
      </c>
      <c r="E39" s="32" t="s">
        <v>53</v>
      </c>
      <c r="F39" s="64" t="s">
        <v>85</v>
      </c>
      <c r="G39" s="65" t="s">
        <v>24</v>
      </c>
      <c r="H39" s="66">
        <v>10</v>
      </c>
      <c r="I39" s="74"/>
      <c r="J39" s="68">
        <f t="shared" si="0"/>
        <v>0</v>
      </c>
      <c r="K39" s="69"/>
      <c r="L39" s="69"/>
      <c r="M39" s="69"/>
      <c r="N39" s="69"/>
      <c r="O39" s="69"/>
      <c r="P39" s="70"/>
      <c r="Q39" s="70"/>
    </row>
    <row r="40" spans="4:17" ht="12.75">
      <c r="D40" s="23">
        <v>32</v>
      </c>
      <c r="E40" s="32" t="s">
        <v>53</v>
      </c>
      <c r="F40" s="64" t="s">
        <v>86</v>
      </c>
      <c r="G40" s="65" t="s">
        <v>24</v>
      </c>
      <c r="H40" s="66">
        <v>8</v>
      </c>
      <c r="I40" s="74"/>
      <c r="J40" s="68">
        <f t="shared" si="0"/>
        <v>0</v>
      </c>
      <c r="K40" s="69"/>
      <c r="L40" s="69"/>
      <c r="M40" s="69"/>
      <c r="N40" s="69"/>
      <c r="O40" s="69"/>
      <c r="P40" s="70"/>
      <c r="Q40" s="70"/>
    </row>
    <row r="41" spans="4:17" ht="12.75">
      <c r="D41" s="23">
        <v>33</v>
      </c>
      <c r="E41" s="32" t="s">
        <v>53</v>
      </c>
      <c r="F41" s="64" t="s">
        <v>87</v>
      </c>
      <c r="G41" s="65" t="s">
        <v>24</v>
      </c>
      <c r="H41" s="66">
        <v>8</v>
      </c>
      <c r="I41" s="74"/>
      <c r="J41" s="68">
        <f t="shared" si="0"/>
        <v>0</v>
      </c>
      <c r="K41" s="69"/>
      <c r="L41" s="69"/>
      <c r="M41" s="69"/>
      <c r="N41" s="69"/>
      <c r="O41" s="69"/>
      <c r="P41" s="70"/>
      <c r="Q41" s="70"/>
    </row>
    <row r="42" spans="4:17" ht="12.75">
      <c r="D42" s="23">
        <v>34</v>
      </c>
      <c r="E42" s="32" t="s">
        <v>53</v>
      </c>
      <c r="F42" s="64" t="s">
        <v>407</v>
      </c>
      <c r="G42" s="65" t="s">
        <v>4</v>
      </c>
      <c r="H42" s="66">
        <v>160</v>
      </c>
      <c r="I42" s="74"/>
      <c r="J42" s="68">
        <f t="shared" si="0"/>
        <v>0</v>
      </c>
      <c r="K42" s="69"/>
      <c r="L42" s="69"/>
      <c r="M42" s="69"/>
      <c r="N42" s="69"/>
      <c r="O42" s="69"/>
      <c r="P42" s="70"/>
      <c r="Q42" s="70"/>
    </row>
    <row r="43" spans="4:17" ht="33.75">
      <c r="D43" s="23">
        <v>35</v>
      </c>
      <c r="E43" s="32" t="s">
        <v>53</v>
      </c>
      <c r="F43" s="64" t="s">
        <v>376</v>
      </c>
      <c r="G43" s="65" t="s">
        <v>24</v>
      </c>
      <c r="H43" s="66">
        <v>2</v>
      </c>
      <c r="I43" s="75"/>
      <c r="J43" s="68">
        <f t="shared" si="0"/>
        <v>0</v>
      </c>
      <c r="K43" s="69"/>
      <c r="L43" s="69"/>
      <c r="M43" s="69"/>
      <c r="N43" s="69"/>
      <c r="O43" s="69"/>
      <c r="P43" s="70"/>
      <c r="Q43" s="70"/>
    </row>
    <row r="44" spans="4:17" ht="33.75">
      <c r="D44" s="23">
        <v>36</v>
      </c>
      <c r="E44" s="32" t="s">
        <v>53</v>
      </c>
      <c r="F44" s="64" t="s">
        <v>88</v>
      </c>
      <c r="G44" s="65" t="s">
        <v>4</v>
      </c>
      <c r="H44" s="66">
        <v>20</v>
      </c>
      <c r="I44" s="75"/>
      <c r="J44" s="68">
        <f t="shared" si="0"/>
        <v>0</v>
      </c>
      <c r="K44" s="69"/>
      <c r="L44" s="69"/>
      <c r="M44" s="69"/>
      <c r="N44" s="69"/>
      <c r="O44" s="69"/>
      <c r="P44" s="70"/>
      <c r="Q44" s="70"/>
    </row>
    <row r="45" spans="4:17" ht="22.5">
      <c r="D45" s="23">
        <v>37</v>
      </c>
      <c r="E45" s="32" t="s">
        <v>53</v>
      </c>
      <c r="F45" s="64" t="s">
        <v>372</v>
      </c>
      <c r="G45" s="65" t="s">
        <v>4</v>
      </c>
      <c r="H45" s="66">
        <v>84</v>
      </c>
      <c r="I45" s="74"/>
      <c r="J45" s="68">
        <f t="shared" si="0"/>
        <v>0</v>
      </c>
      <c r="K45" s="69"/>
      <c r="L45" s="69"/>
      <c r="M45" s="69"/>
      <c r="N45" s="69"/>
      <c r="O45" s="69"/>
      <c r="P45" s="70"/>
      <c r="Q45" s="70"/>
    </row>
    <row r="46" spans="4:17" ht="22.5">
      <c r="D46" s="23">
        <v>38</v>
      </c>
      <c r="E46" s="32" t="s">
        <v>53</v>
      </c>
      <c r="F46" s="64" t="s">
        <v>89</v>
      </c>
      <c r="G46" s="65" t="s">
        <v>4</v>
      </c>
      <c r="H46" s="66">
        <v>84</v>
      </c>
      <c r="I46" s="74"/>
      <c r="J46" s="68">
        <f t="shared" si="0"/>
        <v>0</v>
      </c>
      <c r="K46" s="69"/>
      <c r="L46" s="69"/>
      <c r="M46" s="69"/>
      <c r="N46" s="69"/>
      <c r="O46" s="69"/>
      <c r="P46" s="70"/>
      <c r="Q46" s="70"/>
    </row>
    <row r="47" spans="4:17" ht="33.75">
      <c r="D47" s="23">
        <v>39</v>
      </c>
      <c r="E47" s="32" t="s">
        <v>53</v>
      </c>
      <c r="F47" s="64" t="s">
        <v>90</v>
      </c>
      <c r="G47" s="65" t="s">
        <v>92</v>
      </c>
      <c r="H47" s="66">
        <v>2</v>
      </c>
      <c r="I47" s="74"/>
      <c r="J47" s="68">
        <f t="shared" si="0"/>
        <v>0</v>
      </c>
      <c r="K47" s="69"/>
      <c r="L47" s="69"/>
      <c r="M47" s="69"/>
      <c r="N47" s="69"/>
      <c r="O47" s="69"/>
      <c r="P47" s="70"/>
      <c r="Q47" s="70"/>
    </row>
    <row r="48" spans="4:17" ht="12.75">
      <c r="D48" s="144" t="s">
        <v>33</v>
      </c>
      <c r="E48" s="144"/>
      <c r="F48" s="144"/>
      <c r="G48" s="144"/>
      <c r="H48" s="144"/>
      <c r="I48" s="144"/>
      <c r="J48" s="9">
        <f>SUM(J8:J47)</f>
        <v>0</v>
      </c>
      <c r="K48" s="70"/>
      <c r="L48" s="70"/>
      <c r="M48" s="70"/>
      <c r="N48" s="70"/>
      <c r="O48" s="70"/>
      <c r="P48" s="70"/>
      <c r="Q48" s="70"/>
    </row>
    <row r="49" spans="4:10" s="30" customFormat="1" ht="11.25">
      <c r="D49" s="40"/>
      <c r="E49" s="40"/>
      <c r="F49" s="41"/>
      <c r="G49" s="42"/>
      <c r="H49" s="43"/>
      <c r="I49" s="44"/>
      <c r="J49" s="44"/>
    </row>
    <row r="50" spans="4:10" s="30" customFormat="1" ht="14.25">
      <c r="D50" s="40"/>
      <c r="E50" s="45"/>
      <c r="F50" s="46"/>
      <c r="H50" s="47"/>
      <c r="I50" s="44"/>
      <c r="J50" s="44"/>
    </row>
    <row r="51" spans="4:10" s="30" customFormat="1" ht="11.25">
      <c r="D51" s="40"/>
      <c r="E51" s="40"/>
      <c r="F51" s="41"/>
      <c r="G51" s="42"/>
      <c r="H51" s="43"/>
      <c r="I51" s="44"/>
      <c r="J51" s="44"/>
    </row>
    <row r="52" spans="4:10" s="30" customFormat="1" ht="11.25">
      <c r="D52" s="40"/>
      <c r="E52" s="40"/>
      <c r="F52" s="41"/>
      <c r="G52" s="42"/>
      <c r="H52" s="43"/>
      <c r="I52" s="44"/>
      <c r="J52" s="44"/>
    </row>
  </sheetData>
  <sheetProtection password="D284" sheet="1" formatCells="0" formatColumns="0" formatRows="0" insertColumns="0" insertRows="0" insertHyperlinks="0" deleteColumns="0" deleteRows="0" sort="0" autoFilter="0" pivotTables="0"/>
  <mergeCells count="6">
    <mergeCell ref="D4:J4"/>
    <mergeCell ref="F7:I7"/>
    <mergeCell ref="F36:I36"/>
    <mergeCell ref="D1:J1"/>
    <mergeCell ref="D2:J2"/>
    <mergeCell ref="D48:I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  <rowBreaks count="1" manualBreakCount="1">
    <brk id="35" min="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J73"/>
  <sheetViews>
    <sheetView showZeros="0" view="pageBreakPreview" zoomScaleSheetLayoutView="100" zoomScalePageLayoutView="0" workbookViewId="0" topLeftCell="A1">
      <selection activeCell="C1" sqref="A1:IV16384"/>
    </sheetView>
  </sheetViews>
  <sheetFormatPr defaultColWidth="8.796875" defaultRowHeight="14.25"/>
  <cols>
    <col min="1" max="3" width="2" style="14" customWidth="1"/>
    <col min="4" max="4" width="5.09765625" style="48" customWidth="1"/>
    <col min="5" max="5" width="9.09765625" style="48" customWidth="1"/>
    <col min="6" max="6" width="40.59765625" style="49" customWidth="1"/>
    <col min="7" max="7" width="6.09765625" style="48" customWidth="1"/>
    <col min="8" max="8" width="7.59765625" style="48" customWidth="1"/>
    <col min="9" max="9" width="9.59765625" style="52" customWidth="1"/>
    <col min="10" max="10" width="10.59765625" style="81" customWidth="1"/>
    <col min="11" max="16384" width="9" style="14" customWidth="1"/>
  </cols>
  <sheetData>
    <row r="1" spans="4:10" ht="39.75" customHeight="1">
      <c r="D1" s="141" t="s">
        <v>450</v>
      </c>
      <c r="E1" s="141"/>
      <c r="F1" s="141"/>
      <c r="G1" s="141"/>
      <c r="H1" s="141"/>
      <c r="I1" s="141"/>
      <c r="J1" s="141"/>
    </row>
    <row r="2" spans="4:10" ht="54" customHeight="1">
      <c r="D2" s="142" t="s">
        <v>63</v>
      </c>
      <c r="E2" s="142"/>
      <c r="F2" s="142"/>
      <c r="G2" s="142"/>
      <c r="H2" s="142"/>
      <c r="I2" s="142"/>
      <c r="J2" s="142"/>
    </row>
    <row r="3" spans="4:10" ht="12.75">
      <c r="D3" s="143" t="s">
        <v>129</v>
      </c>
      <c r="E3" s="143"/>
      <c r="F3" s="143"/>
      <c r="G3" s="143"/>
      <c r="H3" s="143"/>
      <c r="I3" s="143"/>
      <c r="J3" s="143"/>
    </row>
    <row r="4" spans="4:10" ht="14.25">
      <c r="D4" s="56"/>
      <c r="E4" s="56"/>
      <c r="F4" s="57"/>
      <c r="G4" s="56"/>
      <c r="H4" s="56"/>
      <c r="I4" s="76"/>
      <c r="J4" s="77"/>
    </row>
    <row r="5" spans="4:10" s="19" customFormat="1" ht="22.5">
      <c r="D5" s="15" t="s">
        <v>357</v>
      </c>
      <c r="E5" s="15" t="s">
        <v>22</v>
      </c>
      <c r="F5" s="15" t="s">
        <v>0</v>
      </c>
      <c r="G5" s="16" t="s">
        <v>15</v>
      </c>
      <c r="H5" s="16" t="s">
        <v>1</v>
      </c>
      <c r="I5" s="15" t="s">
        <v>43</v>
      </c>
      <c r="J5" s="15" t="s">
        <v>26</v>
      </c>
    </row>
    <row r="6" spans="4:10" s="19" customFormat="1" ht="12.75">
      <c r="D6" s="15"/>
      <c r="E6" s="15"/>
      <c r="F6" s="145" t="s">
        <v>117</v>
      </c>
      <c r="G6" s="145"/>
      <c r="H6" s="145"/>
      <c r="I6" s="145"/>
      <c r="J6" s="78"/>
    </row>
    <row r="7" spans="4:10" ht="22.5">
      <c r="D7" s="23">
        <v>1</v>
      </c>
      <c r="E7" s="32" t="s">
        <v>44</v>
      </c>
      <c r="F7" s="64" t="s">
        <v>413</v>
      </c>
      <c r="G7" s="65" t="s">
        <v>4</v>
      </c>
      <c r="H7" s="66">
        <v>892</v>
      </c>
      <c r="I7" s="82"/>
      <c r="J7" s="79">
        <f>ROUND(H7*I7,2)</f>
        <v>0</v>
      </c>
    </row>
    <row r="8" spans="4:10" ht="12.75">
      <c r="D8" s="23">
        <v>2</v>
      </c>
      <c r="E8" s="32" t="s">
        <v>44</v>
      </c>
      <c r="F8" s="64" t="s">
        <v>408</v>
      </c>
      <c r="G8" s="65" t="s">
        <v>4</v>
      </c>
      <c r="H8" s="66">
        <v>892</v>
      </c>
      <c r="I8" s="82"/>
      <c r="J8" s="79">
        <f aca="true" t="shared" si="0" ref="J8:J70">ROUND(H8*I8,2)</f>
        <v>0</v>
      </c>
    </row>
    <row r="9" spans="4:10" ht="22.5">
      <c r="D9" s="23">
        <v>3</v>
      </c>
      <c r="E9" s="32" t="s">
        <v>44</v>
      </c>
      <c r="F9" s="64" t="s">
        <v>409</v>
      </c>
      <c r="G9" s="65" t="s">
        <v>4</v>
      </c>
      <c r="H9" s="66">
        <v>180</v>
      </c>
      <c r="I9" s="82"/>
      <c r="J9" s="79">
        <f t="shared" si="0"/>
        <v>0</v>
      </c>
    </row>
    <row r="10" spans="4:10" ht="22.5" customHeight="1">
      <c r="D10" s="23">
        <v>4</v>
      </c>
      <c r="E10" s="32" t="s">
        <v>44</v>
      </c>
      <c r="F10" s="64" t="s">
        <v>93</v>
      </c>
      <c r="G10" s="65" t="s">
        <v>24</v>
      </c>
      <c r="H10" s="66">
        <v>30</v>
      </c>
      <c r="I10" s="82"/>
      <c r="J10" s="79">
        <f t="shared" si="0"/>
        <v>0</v>
      </c>
    </row>
    <row r="11" spans="4:10" ht="22.5">
      <c r="D11" s="23">
        <v>5</v>
      </c>
      <c r="E11" s="32" t="s">
        <v>44</v>
      </c>
      <c r="F11" s="64" t="s">
        <v>67</v>
      </c>
      <c r="G11" s="65" t="s">
        <v>4</v>
      </c>
      <c r="H11" s="66">
        <v>1784</v>
      </c>
      <c r="I11" s="82"/>
      <c r="J11" s="79">
        <f t="shared" si="0"/>
        <v>0</v>
      </c>
    </row>
    <row r="12" spans="4:10" ht="22.5">
      <c r="D12" s="23">
        <v>6</v>
      </c>
      <c r="E12" s="32" t="s">
        <v>44</v>
      </c>
      <c r="F12" s="64" t="s">
        <v>378</v>
      </c>
      <c r="G12" s="65" t="s">
        <v>4</v>
      </c>
      <c r="H12" s="66">
        <v>892</v>
      </c>
      <c r="I12" s="82"/>
      <c r="J12" s="79">
        <f t="shared" si="0"/>
        <v>0</v>
      </c>
    </row>
    <row r="13" spans="4:10" ht="22.5">
      <c r="D13" s="23">
        <v>7</v>
      </c>
      <c r="E13" s="32" t="s">
        <v>44</v>
      </c>
      <c r="F13" s="64" t="s">
        <v>94</v>
      </c>
      <c r="G13" s="65" t="s">
        <v>4</v>
      </c>
      <c r="H13" s="66">
        <v>1221</v>
      </c>
      <c r="I13" s="82"/>
      <c r="J13" s="79">
        <f t="shared" si="0"/>
        <v>0</v>
      </c>
    </row>
    <row r="14" spans="4:10" ht="12.75">
      <c r="D14" s="23">
        <v>8</v>
      </c>
      <c r="E14" s="32" t="s">
        <v>44</v>
      </c>
      <c r="F14" s="64" t="s">
        <v>95</v>
      </c>
      <c r="G14" s="65" t="s">
        <v>5</v>
      </c>
      <c r="H14" s="66">
        <v>168</v>
      </c>
      <c r="I14" s="82"/>
      <c r="J14" s="79">
        <f t="shared" si="0"/>
        <v>0</v>
      </c>
    </row>
    <row r="15" spans="4:10" ht="22.5">
      <c r="D15" s="23">
        <v>9</v>
      </c>
      <c r="E15" s="32" t="s">
        <v>44</v>
      </c>
      <c r="F15" s="64" t="s">
        <v>379</v>
      </c>
      <c r="G15" s="65" t="s">
        <v>24</v>
      </c>
      <c r="H15" s="66">
        <v>31</v>
      </c>
      <c r="I15" s="82"/>
      <c r="J15" s="79">
        <f t="shared" si="0"/>
        <v>0</v>
      </c>
    </row>
    <row r="16" spans="4:10" ht="22.5">
      <c r="D16" s="23">
        <v>10</v>
      </c>
      <c r="E16" s="32" t="s">
        <v>44</v>
      </c>
      <c r="F16" s="64" t="s">
        <v>96</v>
      </c>
      <c r="G16" s="65" t="s">
        <v>24</v>
      </c>
      <c r="H16" s="66">
        <v>26</v>
      </c>
      <c r="I16" s="82"/>
      <c r="J16" s="79">
        <f t="shared" si="0"/>
        <v>0</v>
      </c>
    </row>
    <row r="17" spans="4:10" ht="22.5">
      <c r="D17" s="23">
        <v>11</v>
      </c>
      <c r="E17" s="32" t="s">
        <v>44</v>
      </c>
      <c r="F17" s="64" t="s">
        <v>97</v>
      </c>
      <c r="G17" s="65" t="s">
        <v>24</v>
      </c>
      <c r="H17" s="66">
        <v>5</v>
      </c>
      <c r="I17" s="82"/>
      <c r="J17" s="79">
        <f t="shared" si="0"/>
        <v>0</v>
      </c>
    </row>
    <row r="18" spans="4:10" ht="24" customHeight="1">
      <c r="D18" s="23">
        <v>12</v>
      </c>
      <c r="E18" s="32" t="s">
        <v>44</v>
      </c>
      <c r="F18" s="64" t="s">
        <v>98</v>
      </c>
      <c r="G18" s="65" t="s">
        <v>380</v>
      </c>
      <c r="H18" s="66">
        <v>36</v>
      </c>
      <c r="I18" s="82"/>
      <c r="J18" s="79">
        <f t="shared" si="0"/>
        <v>0</v>
      </c>
    </row>
    <row r="19" spans="4:10" ht="22.5">
      <c r="D19" s="23">
        <v>13</v>
      </c>
      <c r="E19" s="32" t="s">
        <v>44</v>
      </c>
      <c r="F19" s="64" t="s">
        <v>99</v>
      </c>
      <c r="G19" s="65" t="s">
        <v>24</v>
      </c>
      <c r="H19" s="66">
        <v>4</v>
      </c>
      <c r="I19" s="82"/>
      <c r="J19" s="79">
        <f t="shared" si="0"/>
        <v>0</v>
      </c>
    </row>
    <row r="20" spans="4:10" ht="22.5">
      <c r="D20" s="23">
        <v>14</v>
      </c>
      <c r="E20" s="32" t="s">
        <v>44</v>
      </c>
      <c r="F20" s="64" t="s">
        <v>100</v>
      </c>
      <c r="G20" s="65" t="s">
        <v>24</v>
      </c>
      <c r="H20" s="66">
        <v>10</v>
      </c>
      <c r="I20" s="82"/>
      <c r="J20" s="79">
        <f t="shared" si="0"/>
        <v>0</v>
      </c>
    </row>
    <row r="21" spans="4:10" ht="22.5">
      <c r="D21" s="23">
        <v>15</v>
      </c>
      <c r="E21" s="32" t="s">
        <v>44</v>
      </c>
      <c r="F21" s="64" t="s">
        <v>101</v>
      </c>
      <c r="G21" s="65" t="s">
        <v>24</v>
      </c>
      <c r="H21" s="66">
        <v>22</v>
      </c>
      <c r="I21" s="82"/>
      <c r="J21" s="79">
        <f t="shared" si="0"/>
        <v>0</v>
      </c>
    </row>
    <row r="22" spans="4:10" ht="22.5">
      <c r="D22" s="23">
        <v>16</v>
      </c>
      <c r="E22" s="32" t="s">
        <v>44</v>
      </c>
      <c r="F22" s="64" t="s">
        <v>102</v>
      </c>
      <c r="G22" s="65" t="s">
        <v>24</v>
      </c>
      <c r="H22" s="66">
        <v>10</v>
      </c>
      <c r="I22" s="82"/>
      <c r="J22" s="79">
        <f t="shared" si="0"/>
        <v>0</v>
      </c>
    </row>
    <row r="23" spans="4:10" ht="22.5">
      <c r="D23" s="23">
        <v>17</v>
      </c>
      <c r="E23" s="32" t="s">
        <v>44</v>
      </c>
      <c r="F23" s="64" t="s">
        <v>103</v>
      </c>
      <c r="G23" s="65" t="s">
        <v>380</v>
      </c>
      <c r="H23" s="66">
        <v>10</v>
      </c>
      <c r="I23" s="82"/>
      <c r="J23" s="79">
        <f t="shared" si="0"/>
        <v>0</v>
      </c>
    </row>
    <row r="24" spans="4:10" ht="22.5">
      <c r="D24" s="23">
        <v>18</v>
      </c>
      <c r="E24" s="32" t="s">
        <v>44</v>
      </c>
      <c r="F24" s="64" t="s">
        <v>104</v>
      </c>
      <c r="G24" s="65" t="s">
        <v>24</v>
      </c>
      <c r="H24" s="66">
        <v>10</v>
      </c>
      <c r="I24" s="82"/>
      <c r="J24" s="79">
        <f t="shared" si="0"/>
        <v>0</v>
      </c>
    </row>
    <row r="25" spans="4:10" ht="33.75">
      <c r="D25" s="23">
        <v>19</v>
      </c>
      <c r="E25" s="32" t="s">
        <v>44</v>
      </c>
      <c r="F25" s="64" t="s">
        <v>428</v>
      </c>
      <c r="G25" s="65" t="s">
        <v>24</v>
      </c>
      <c r="H25" s="66">
        <v>88</v>
      </c>
      <c r="I25" s="82"/>
      <c r="J25" s="79">
        <f t="shared" si="0"/>
        <v>0</v>
      </c>
    </row>
    <row r="26" spans="4:10" ht="22.5">
      <c r="D26" s="23">
        <v>20</v>
      </c>
      <c r="E26" s="32" t="s">
        <v>44</v>
      </c>
      <c r="F26" s="64" t="s">
        <v>105</v>
      </c>
      <c r="G26" s="65" t="s">
        <v>381</v>
      </c>
      <c r="H26" s="66">
        <v>352</v>
      </c>
      <c r="I26" s="82"/>
      <c r="J26" s="79">
        <f t="shared" si="0"/>
        <v>0</v>
      </c>
    </row>
    <row r="27" spans="4:10" ht="22.5">
      <c r="D27" s="23">
        <v>21</v>
      </c>
      <c r="E27" s="32" t="s">
        <v>44</v>
      </c>
      <c r="F27" s="64" t="s">
        <v>410</v>
      </c>
      <c r="G27" s="65" t="s">
        <v>4</v>
      </c>
      <c r="H27" s="66">
        <v>892</v>
      </c>
      <c r="I27" s="82"/>
      <c r="J27" s="79">
        <f t="shared" si="0"/>
        <v>0</v>
      </c>
    </row>
    <row r="28" spans="4:10" ht="22.5">
      <c r="D28" s="23">
        <v>22</v>
      </c>
      <c r="E28" s="32" t="s">
        <v>44</v>
      </c>
      <c r="F28" s="64" t="s">
        <v>106</v>
      </c>
      <c r="G28" s="65" t="s">
        <v>24</v>
      </c>
      <c r="H28" s="66">
        <v>42</v>
      </c>
      <c r="I28" s="82"/>
      <c r="J28" s="79">
        <f t="shared" si="0"/>
        <v>0</v>
      </c>
    </row>
    <row r="29" spans="4:10" ht="12.75">
      <c r="D29" s="23">
        <v>23</v>
      </c>
      <c r="E29" s="32" t="s">
        <v>44</v>
      </c>
      <c r="F29" s="64" t="s">
        <v>107</v>
      </c>
      <c r="G29" s="65" t="s">
        <v>126</v>
      </c>
      <c r="H29" s="66">
        <v>416</v>
      </c>
      <c r="I29" s="82"/>
      <c r="J29" s="79">
        <f t="shared" si="0"/>
        <v>0</v>
      </c>
    </row>
    <row r="30" spans="4:10" ht="22.5">
      <c r="D30" s="23">
        <v>24</v>
      </c>
      <c r="E30" s="32" t="s">
        <v>44</v>
      </c>
      <c r="F30" s="64" t="s">
        <v>108</v>
      </c>
      <c r="G30" s="65" t="s">
        <v>127</v>
      </c>
      <c r="H30" s="66">
        <v>46</v>
      </c>
      <c r="I30" s="82"/>
      <c r="J30" s="79">
        <f t="shared" si="0"/>
        <v>0</v>
      </c>
    </row>
    <row r="31" spans="4:10" ht="12.75">
      <c r="D31" s="23">
        <v>25</v>
      </c>
      <c r="E31" s="32" t="s">
        <v>44</v>
      </c>
      <c r="F31" s="64" t="s">
        <v>79</v>
      </c>
      <c r="G31" s="65" t="s">
        <v>17</v>
      </c>
      <c r="H31" s="66">
        <v>44</v>
      </c>
      <c r="I31" s="82"/>
      <c r="J31" s="79">
        <f t="shared" si="0"/>
        <v>0</v>
      </c>
    </row>
    <row r="32" spans="4:10" ht="22.5">
      <c r="D32" s="23">
        <v>26</v>
      </c>
      <c r="E32" s="32" t="s">
        <v>44</v>
      </c>
      <c r="F32" s="64" t="s">
        <v>109</v>
      </c>
      <c r="G32" s="65" t="s">
        <v>127</v>
      </c>
      <c r="H32" s="66">
        <v>1</v>
      </c>
      <c r="I32" s="82"/>
      <c r="J32" s="79">
        <f t="shared" si="0"/>
        <v>0</v>
      </c>
    </row>
    <row r="33" spans="4:10" ht="22.5">
      <c r="D33" s="23">
        <v>27</v>
      </c>
      <c r="E33" s="32" t="s">
        <v>44</v>
      </c>
      <c r="F33" s="64" t="s">
        <v>110</v>
      </c>
      <c r="G33" s="65" t="s">
        <v>127</v>
      </c>
      <c r="H33" s="66">
        <v>45</v>
      </c>
      <c r="I33" s="82"/>
      <c r="J33" s="79">
        <f t="shared" si="0"/>
        <v>0</v>
      </c>
    </row>
    <row r="34" spans="4:10" ht="12.75">
      <c r="D34" s="23">
        <v>28</v>
      </c>
      <c r="E34" s="32" t="s">
        <v>44</v>
      </c>
      <c r="F34" s="64" t="s">
        <v>111</v>
      </c>
      <c r="G34" s="65" t="s">
        <v>24</v>
      </c>
      <c r="H34" s="66">
        <v>1</v>
      </c>
      <c r="I34" s="82"/>
      <c r="J34" s="79">
        <f t="shared" si="0"/>
        <v>0</v>
      </c>
    </row>
    <row r="35" spans="4:10" ht="12" customHeight="1">
      <c r="D35" s="23">
        <v>29</v>
      </c>
      <c r="E35" s="32" t="s">
        <v>44</v>
      </c>
      <c r="F35" s="64" t="s">
        <v>112</v>
      </c>
      <c r="G35" s="65" t="s">
        <v>24</v>
      </c>
      <c r="H35" s="66">
        <v>15</v>
      </c>
      <c r="I35" s="82"/>
      <c r="J35" s="79">
        <f t="shared" si="0"/>
        <v>0</v>
      </c>
    </row>
    <row r="36" spans="4:10" ht="22.5">
      <c r="D36" s="23">
        <v>30</v>
      </c>
      <c r="E36" s="32" t="s">
        <v>44</v>
      </c>
      <c r="F36" s="64" t="s">
        <v>113</v>
      </c>
      <c r="G36" s="65" t="s">
        <v>24</v>
      </c>
      <c r="H36" s="66">
        <v>1</v>
      </c>
      <c r="I36" s="82"/>
      <c r="J36" s="79">
        <f t="shared" si="0"/>
        <v>0</v>
      </c>
    </row>
    <row r="37" spans="4:10" ht="22.5">
      <c r="D37" s="23">
        <v>31</v>
      </c>
      <c r="E37" s="32" t="s">
        <v>44</v>
      </c>
      <c r="F37" s="64" t="s">
        <v>114</v>
      </c>
      <c r="G37" s="65" t="s">
        <v>24</v>
      </c>
      <c r="H37" s="66">
        <v>45</v>
      </c>
      <c r="I37" s="82"/>
      <c r="J37" s="79">
        <f t="shared" si="0"/>
        <v>0</v>
      </c>
    </row>
    <row r="38" spans="4:10" ht="12.75">
      <c r="D38" s="23">
        <v>32</v>
      </c>
      <c r="E38" s="32" t="s">
        <v>44</v>
      </c>
      <c r="F38" s="64" t="s">
        <v>115</v>
      </c>
      <c r="G38" s="65" t="s">
        <v>127</v>
      </c>
      <c r="H38" s="66">
        <v>41</v>
      </c>
      <c r="I38" s="82"/>
      <c r="J38" s="79">
        <f t="shared" si="0"/>
        <v>0</v>
      </c>
    </row>
    <row r="39" spans="4:10" ht="22.5">
      <c r="D39" s="23">
        <v>33</v>
      </c>
      <c r="E39" s="32" t="s">
        <v>44</v>
      </c>
      <c r="F39" s="64" t="s">
        <v>116</v>
      </c>
      <c r="G39" s="65" t="s">
        <v>6</v>
      </c>
      <c r="H39" s="66">
        <v>8.9</v>
      </c>
      <c r="I39" s="82"/>
      <c r="J39" s="79">
        <f t="shared" si="0"/>
        <v>0</v>
      </c>
    </row>
    <row r="40" spans="4:10" ht="12.75">
      <c r="D40" s="23"/>
      <c r="E40" s="32"/>
      <c r="F40" s="145" t="s">
        <v>118</v>
      </c>
      <c r="G40" s="145"/>
      <c r="H40" s="145"/>
      <c r="I40" s="145"/>
      <c r="J40" s="79">
        <f t="shared" si="0"/>
        <v>0</v>
      </c>
    </row>
    <row r="41" spans="4:10" ht="22.5">
      <c r="D41" s="23">
        <v>34</v>
      </c>
      <c r="E41" s="32" t="s">
        <v>44</v>
      </c>
      <c r="F41" s="64" t="s">
        <v>413</v>
      </c>
      <c r="G41" s="65" t="s">
        <v>4</v>
      </c>
      <c r="H41" s="67">
        <v>300</v>
      </c>
      <c r="I41" s="74"/>
      <c r="J41" s="79">
        <f t="shared" si="0"/>
        <v>0</v>
      </c>
    </row>
    <row r="42" spans="4:10" ht="22.5">
      <c r="D42" s="23">
        <v>35</v>
      </c>
      <c r="E42" s="32" t="s">
        <v>44</v>
      </c>
      <c r="F42" s="64" t="s">
        <v>67</v>
      </c>
      <c r="G42" s="65" t="s">
        <v>4</v>
      </c>
      <c r="H42" s="67">
        <v>600</v>
      </c>
      <c r="I42" s="74"/>
      <c r="J42" s="79">
        <f t="shared" si="0"/>
        <v>0</v>
      </c>
    </row>
    <row r="43" spans="4:10" ht="22.5">
      <c r="D43" s="23">
        <v>36</v>
      </c>
      <c r="E43" s="32" t="s">
        <v>44</v>
      </c>
      <c r="F43" s="64" t="s">
        <v>382</v>
      </c>
      <c r="G43" s="65" t="s">
        <v>4</v>
      </c>
      <c r="H43" s="67">
        <v>300</v>
      </c>
      <c r="I43" s="74"/>
      <c r="J43" s="79">
        <f t="shared" si="0"/>
        <v>0</v>
      </c>
    </row>
    <row r="44" spans="4:10" ht="22.5">
      <c r="D44" s="23">
        <v>37</v>
      </c>
      <c r="E44" s="32" t="s">
        <v>44</v>
      </c>
      <c r="F44" s="64" t="s">
        <v>94</v>
      </c>
      <c r="G44" s="65" t="s">
        <v>4</v>
      </c>
      <c r="H44" s="67">
        <v>423</v>
      </c>
      <c r="I44" s="74"/>
      <c r="J44" s="79">
        <f t="shared" si="0"/>
        <v>0</v>
      </c>
    </row>
    <row r="45" spans="4:10" ht="22.5">
      <c r="D45" s="23">
        <v>38</v>
      </c>
      <c r="E45" s="32" t="s">
        <v>44</v>
      </c>
      <c r="F45" s="64" t="s">
        <v>409</v>
      </c>
      <c r="G45" s="65" t="s">
        <v>4</v>
      </c>
      <c r="H45" s="67">
        <v>50</v>
      </c>
      <c r="I45" s="74"/>
      <c r="J45" s="79">
        <f t="shared" si="0"/>
        <v>0</v>
      </c>
    </row>
    <row r="46" spans="4:10" ht="24" customHeight="1">
      <c r="D46" s="23">
        <v>39</v>
      </c>
      <c r="E46" s="32" t="s">
        <v>44</v>
      </c>
      <c r="F46" s="64" t="s">
        <v>93</v>
      </c>
      <c r="G46" s="65" t="s">
        <v>24</v>
      </c>
      <c r="H46" s="67">
        <v>10</v>
      </c>
      <c r="I46" s="74"/>
      <c r="J46" s="79">
        <f t="shared" si="0"/>
        <v>0</v>
      </c>
    </row>
    <row r="47" spans="4:10" ht="22.5">
      <c r="D47" s="23">
        <v>40</v>
      </c>
      <c r="E47" s="32" t="s">
        <v>44</v>
      </c>
      <c r="F47" s="64" t="s">
        <v>119</v>
      </c>
      <c r="G47" s="65" t="s">
        <v>16</v>
      </c>
      <c r="H47" s="67">
        <v>16</v>
      </c>
      <c r="I47" s="74"/>
      <c r="J47" s="79">
        <f t="shared" si="0"/>
        <v>0</v>
      </c>
    </row>
    <row r="48" spans="4:10" ht="33.75">
      <c r="D48" s="23">
        <v>41</v>
      </c>
      <c r="E48" s="32" t="s">
        <v>44</v>
      </c>
      <c r="F48" s="64" t="s">
        <v>383</v>
      </c>
      <c r="G48" s="65" t="s">
        <v>24</v>
      </c>
      <c r="H48" s="67">
        <v>36</v>
      </c>
      <c r="I48" s="74"/>
      <c r="J48" s="79">
        <f t="shared" si="0"/>
        <v>0</v>
      </c>
    </row>
    <row r="49" spans="4:10" ht="22.5">
      <c r="D49" s="23">
        <v>42</v>
      </c>
      <c r="E49" s="32" t="s">
        <v>44</v>
      </c>
      <c r="F49" s="64" t="s">
        <v>105</v>
      </c>
      <c r="G49" s="65" t="s">
        <v>381</v>
      </c>
      <c r="H49" s="67">
        <v>108</v>
      </c>
      <c r="I49" s="74"/>
      <c r="J49" s="79">
        <f t="shared" si="0"/>
        <v>0</v>
      </c>
    </row>
    <row r="50" spans="4:10" ht="22.5">
      <c r="D50" s="23">
        <v>43</v>
      </c>
      <c r="E50" s="32" t="s">
        <v>44</v>
      </c>
      <c r="F50" s="64" t="s">
        <v>410</v>
      </c>
      <c r="G50" s="65" t="s">
        <v>4</v>
      </c>
      <c r="H50" s="67">
        <v>300</v>
      </c>
      <c r="I50" s="74"/>
      <c r="J50" s="79">
        <f t="shared" si="0"/>
        <v>0</v>
      </c>
    </row>
    <row r="51" spans="4:10" ht="22.5">
      <c r="D51" s="23">
        <v>44</v>
      </c>
      <c r="E51" s="32" t="s">
        <v>44</v>
      </c>
      <c r="F51" s="64" t="s">
        <v>108</v>
      </c>
      <c r="G51" s="65" t="s">
        <v>127</v>
      </c>
      <c r="H51" s="67">
        <v>17</v>
      </c>
      <c r="I51" s="74"/>
      <c r="J51" s="79">
        <f t="shared" si="0"/>
        <v>0</v>
      </c>
    </row>
    <row r="52" spans="4:10" ht="12.75">
      <c r="D52" s="23">
        <v>45</v>
      </c>
      <c r="E52" s="32" t="s">
        <v>44</v>
      </c>
      <c r="F52" s="64" t="s">
        <v>120</v>
      </c>
      <c r="G52" s="65" t="s">
        <v>17</v>
      </c>
      <c r="H52" s="67">
        <v>18</v>
      </c>
      <c r="I52" s="74"/>
      <c r="J52" s="79">
        <f t="shared" si="0"/>
        <v>0</v>
      </c>
    </row>
    <row r="53" spans="4:10" ht="22.5">
      <c r="D53" s="23">
        <v>46</v>
      </c>
      <c r="E53" s="32" t="s">
        <v>44</v>
      </c>
      <c r="F53" s="64" t="s">
        <v>109</v>
      </c>
      <c r="G53" s="65" t="s">
        <v>127</v>
      </c>
      <c r="H53" s="67">
        <v>1</v>
      </c>
      <c r="I53" s="74"/>
      <c r="J53" s="79">
        <f t="shared" si="0"/>
        <v>0</v>
      </c>
    </row>
    <row r="54" spans="4:10" ht="22.5">
      <c r="D54" s="23">
        <v>47</v>
      </c>
      <c r="E54" s="32" t="s">
        <v>44</v>
      </c>
      <c r="F54" s="64" t="s">
        <v>110</v>
      </c>
      <c r="G54" s="65" t="s">
        <v>127</v>
      </c>
      <c r="H54" s="67">
        <v>17</v>
      </c>
      <c r="I54" s="74"/>
      <c r="J54" s="79">
        <f t="shared" si="0"/>
        <v>0</v>
      </c>
    </row>
    <row r="55" spans="4:10" ht="12.75">
      <c r="D55" s="23">
        <v>48</v>
      </c>
      <c r="E55" s="32" t="s">
        <v>44</v>
      </c>
      <c r="F55" s="64" t="s">
        <v>111</v>
      </c>
      <c r="G55" s="65" t="s">
        <v>24</v>
      </c>
      <c r="H55" s="67">
        <v>1</v>
      </c>
      <c r="I55" s="74"/>
      <c r="J55" s="79">
        <f t="shared" si="0"/>
        <v>0</v>
      </c>
    </row>
    <row r="56" spans="4:10" ht="12.75" customHeight="1">
      <c r="D56" s="23">
        <v>49</v>
      </c>
      <c r="E56" s="32" t="s">
        <v>44</v>
      </c>
      <c r="F56" s="64" t="s">
        <v>112</v>
      </c>
      <c r="G56" s="65" t="s">
        <v>24</v>
      </c>
      <c r="H56" s="67">
        <v>3</v>
      </c>
      <c r="I56" s="74"/>
      <c r="J56" s="79">
        <f t="shared" si="0"/>
        <v>0</v>
      </c>
    </row>
    <row r="57" spans="4:10" ht="22.5">
      <c r="D57" s="23">
        <v>50</v>
      </c>
      <c r="E57" s="32" t="s">
        <v>44</v>
      </c>
      <c r="F57" s="64" t="s">
        <v>113</v>
      </c>
      <c r="G57" s="65" t="s">
        <v>24</v>
      </c>
      <c r="H57" s="67">
        <v>1</v>
      </c>
      <c r="I57" s="74"/>
      <c r="J57" s="79">
        <f t="shared" si="0"/>
        <v>0</v>
      </c>
    </row>
    <row r="58" spans="4:10" ht="22.5">
      <c r="D58" s="23">
        <v>51</v>
      </c>
      <c r="E58" s="32" t="s">
        <v>44</v>
      </c>
      <c r="F58" s="64" t="s">
        <v>114</v>
      </c>
      <c r="G58" s="65" t="s">
        <v>24</v>
      </c>
      <c r="H58" s="67">
        <v>15</v>
      </c>
      <c r="I58" s="74"/>
      <c r="J58" s="79">
        <f t="shared" si="0"/>
        <v>0</v>
      </c>
    </row>
    <row r="59" spans="4:10" ht="22.5">
      <c r="D59" s="23">
        <v>52</v>
      </c>
      <c r="E59" s="32" t="s">
        <v>44</v>
      </c>
      <c r="F59" s="64" t="s">
        <v>116</v>
      </c>
      <c r="G59" s="65" t="s">
        <v>6</v>
      </c>
      <c r="H59" s="67">
        <v>2.6</v>
      </c>
      <c r="I59" s="74"/>
      <c r="J59" s="79">
        <f t="shared" si="0"/>
        <v>0</v>
      </c>
    </row>
    <row r="60" spans="4:10" ht="12.75">
      <c r="D60" s="80"/>
      <c r="E60" s="32"/>
      <c r="F60" s="145" t="s">
        <v>121</v>
      </c>
      <c r="G60" s="145"/>
      <c r="H60" s="145"/>
      <c r="I60" s="145"/>
      <c r="J60" s="79">
        <f t="shared" si="0"/>
        <v>0</v>
      </c>
    </row>
    <row r="61" spans="4:10" ht="22.5">
      <c r="D61" s="23">
        <v>53</v>
      </c>
      <c r="E61" s="32" t="s">
        <v>44</v>
      </c>
      <c r="F61" s="64" t="s">
        <v>84</v>
      </c>
      <c r="G61" s="65" t="s">
        <v>24</v>
      </c>
      <c r="H61" s="67">
        <v>2</v>
      </c>
      <c r="I61" s="74"/>
      <c r="J61" s="79">
        <f t="shared" si="0"/>
        <v>0</v>
      </c>
    </row>
    <row r="62" spans="4:10" ht="22.5">
      <c r="D62" s="23">
        <v>54</v>
      </c>
      <c r="E62" s="32" t="s">
        <v>44</v>
      </c>
      <c r="F62" s="64" t="s">
        <v>122</v>
      </c>
      <c r="G62" s="65" t="s">
        <v>16</v>
      </c>
      <c r="H62" s="67">
        <v>3</v>
      </c>
      <c r="I62" s="74"/>
      <c r="J62" s="79">
        <f t="shared" si="0"/>
        <v>0</v>
      </c>
    </row>
    <row r="63" spans="4:10" ht="12.75">
      <c r="D63" s="23">
        <v>55</v>
      </c>
      <c r="E63" s="32" t="s">
        <v>44</v>
      </c>
      <c r="F63" s="64" t="s">
        <v>86</v>
      </c>
      <c r="G63" s="65" t="s">
        <v>24</v>
      </c>
      <c r="H63" s="67">
        <v>2</v>
      </c>
      <c r="I63" s="74"/>
      <c r="J63" s="79">
        <f t="shared" si="0"/>
        <v>0</v>
      </c>
    </row>
    <row r="64" spans="4:10" ht="12.75">
      <c r="D64" s="23">
        <v>56</v>
      </c>
      <c r="E64" s="32" t="s">
        <v>44</v>
      </c>
      <c r="F64" s="64" t="s">
        <v>87</v>
      </c>
      <c r="G64" s="65" t="s">
        <v>24</v>
      </c>
      <c r="H64" s="67">
        <v>2</v>
      </c>
      <c r="I64" s="74"/>
      <c r="J64" s="79">
        <f t="shared" si="0"/>
        <v>0</v>
      </c>
    </row>
    <row r="65" spans="4:10" ht="22.5">
      <c r="D65" s="23">
        <v>57</v>
      </c>
      <c r="E65" s="32" t="s">
        <v>44</v>
      </c>
      <c r="F65" s="64" t="s">
        <v>123</v>
      </c>
      <c r="G65" s="65" t="s">
        <v>24</v>
      </c>
      <c r="H65" s="67">
        <v>10</v>
      </c>
      <c r="I65" s="74"/>
      <c r="J65" s="79">
        <f t="shared" si="0"/>
        <v>0</v>
      </c>
    </row>
    <row r="66" spans="4:10" ht="33.75">
      <c r="D66" s="23">
        <v>58</v>
      </c>
      <c r="E66" s="32" t="s">
        <v>44</v>
      </c>
      <c r="F66" s="64" t="s">
        <v>124</v>
      </c>
      <c r="G66" s="65" t="s">
        <v>4</v>
      </c>
      <c r="H66" s="67">
        <v>130</v>
      </c>
      <c r="I66" s="74"/>
      <c r="J66" s="79">
        <f t="shared" si="0"/>
        <v>0</v>
      </c>
    </row>
    <row r="67" spans="4:10" ht="12.75">
      <c r="D67" s="23">
        <v>59</v>
      </c>
      <c r="E67" s="32" t="s">
        <v>44</v>
      </c>
      <c r="F67" s="64" t="s">
        <v>411</v>
      </c>
      <c r="G67" s="65" t="s">
        <v>4</v>
      </c>
      <c r="H67" s="67">
        <v>210</v>
      </c>
      <c r="I67" s="74"/>
      <c r="J67" s="79">
        <f t="shared" si="0"/>
        <v>0</v>
      </c>
    </row>
    <row r="68" spans="4:10" ht="33.75">
      <c r="D68" s="23">
        <v>60</v>
      </c>
      <c r="E68" s="32" t="s">
        <v>44</v>
      </c>
      <c r="F68" s="64" t="s">
        <v>125</v>
      </c>
      <c r="G68" s="65" t="s">
        <v>24</v>
      </c>
      <c r="H68" s="67">
        <v>1</v>
      </c>
      <c r="I68" s="74"/>
      <c r="J68" s="79">
        <f t="shared" si="0"/>
        <v>0</v>
      </c>
    </row>
    <row r="69" spans="4:10" ht="33.75">
      <c r="D69" s="23">
        <v>61</v>
      </c>
      <c r="E69" s="32" t="s">
        <v>44</v>
      </c>
      <c r="F69" s="64" t="s">
        <v>384</v>
      </c>
      <c r="G69" s="65" t="s">
        <v>92</v>
      </c>
      <c r="H69" s="67">
        <v>2.5</v>
      </c>
      <c r="I69" s="74"/>
      <c r="J69" s="79">
        <f t="shared" si="0"/>
        <v>0</v>
      </c>
    </row>
    <row r="70" spans="4:10" ht="22.5">
      <c r="D70" s="23">
        <v>62</v>
      </c>
      <c r="E70" s="32" t="s">
        <v>44</v>
      </c>
      <c r="F70" s="64" t="s">
        <v>429</v>
      </c>
      <c r="G70" s="65" t="s">
        <v>92</v>
      </c>
      <c r="H70" s="67">
        <v>2.5</v>
      </c>
      <c r="I70" s="74"/>
      <c r="J70" s="79">
        <f t="shared" si="0"/>
        <v>0</v>
      </c>
    </row>
    <row r="71" spans="4:10" ht="14.25" customHeight="1">
      <c r="D71" s="144" t="s">
        <v>33</v>
      </c>
      <c r="E71" s="144"/>
      <c r="F71" s="144"/>
      <c r="G71" s="144"/>
      <c r="H71" s="144"/>
      <c r="I71" s="144"/>
      <c r="J71" s="9">
        <f>SUM(J7:J70)</f>
        <v>0</v>
      </c>
    </row>
    <row r="72" spans="4:10" s="30" customFormat="1" ht="11.25">
      <c r="D72" s="40"/>
      <c r="G72" s="22"/>
      <c r="I72" s="44"/>
      <c r="J72" s="44"/>
    </row>
    <row r="73" spans="4:10" s="30" customFormat="1" ht="14.25">
      <c r="D73" s="40"/>
      <c r="E73" s="45"/>
      <c r="F73" s="46"/>
      <c r="G73" s="22"/>
      <c r="H73" s="47"/>
      <c r="I73" s="44"/>
      <c r="J73" s="44"/>
    </row>
  </sheetData>
  <sheetProtection password="D284" sheet="1" formatCells="0" formatColumns="0" formatRows="0" insertColumns="0" insertRows="0" insertHyperlinks="0" deleteColumns="0" deleteRows="0" sort="0" autoFilter="0" pivotTables="0"/>
  <mergeCells count="7">
    <mergeCell ref="D71:I71"/>
    <mergeCell ref="D3:J3"/>
    <mergeCell ref="F60:I60"/>
    <mergeCell ref="F40:I40"/>
    <mergeCell ref="F6:I6"/>
    <mergeCell ref="D1:J1"/>
    <mergeCell ref="D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  <rowBreaks count="2" manualBreakCount="2">
    <brk id="36" min="3" max="9" man="1"/>
    <brk id="73" min="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Zeros="0" view="pageBreakPreview" zoomScaleSheetLayoutView="100" zoomScalePageLayoutView="0" workbookViewId="0" topLeftCell="A1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2" customWidth="1"/>
    <col min="4" max="4" width="40.59765625" style="83" customWidth="1"/>
    <col min="5" max="5" width="6.09765625" style="9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451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46" t="s">
        <v>130</v>
      </c>
      <c r="C8" s="146"/>
      <c r="D8" s="146"/>
      <c r="E8" s="146"/>
      <c r="F8" s="146"/>
      <c r="G8" s="146"/>
      <c r="H8" s="146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84" t="s">
        <v>1</v>
      </c>
      <c r="G10" s="85" t="s">
        <v>43</v>
      </c>
      <c r="H10" s="86" t="s">
        <v>26</v>
      </c>
    </row>
    <row r="11" spans="2:8" ht="22.5">
      <c r="B11" s="23">
        <v>1</v>
      </c>
      <c r="C11" s="87" t="s">
        <v>54</v>
      </c>
      <c r="D11" s="88" t="s">
        <v>45</v>
      </c>
      <c r="E11" s="89" t="s">
        <v>24</v>
      </c>
      <c r="F11" s="90">
        <v>7</v>
      </c>
      <c r="G11" s="94"/>
      <c r="H11" s="90">
        <f>ROUND(F11*G11,2)</f>
        <v>0</v>
      </c>
    </row>
    <row r="12" spans="2:8" ht="22.5">
      <c r="B12" s="23">
        <v>2</v>
      </c>
      <c r="C12" s="87" t="s">
        <v>54</v>
      </c>
      <c r="D12" s="88" t="s">
        <v>46</v>
      </c>
      <c r="E12" s="89" t="s">
        <v>24</v>
      </c>
      <c r="F12" s="90">
        <v>5</v>
      </c>
      <c r="G12" s="94"/>
      <c r="H12" s="90">
        <f aca="true" t="shared" si="0" ref="H12:H37">ROUND(F12*G12,2)</f>
        <v>0</v>
      </c>
    </row>
    <row r="13" spans="2:8" ht="22.5">
      <c r="B13" s="23">
        <v>3</v>
      </c>
      <c r="C13" s="87" t="s">
        <v>54</v>
      </c>
      <c r="D13" s="88" t="s">
        <v>134</v>
      </c>
      <c r="E13" s="89" t="s">
        <v>24</v>
      </c>
      <c r="F13" s="90">
        <f>F11+F12</f>
        <v>12</v>
      </c>
      <c r="G13" s="94"/>
      <c r="H13" s="90">
        <f t="shared" si="0"/>
        <v>0</v>
      </c>
    </row>
    <row r="14" spans="2:8" ht="33.75">
      <c r="B14" s="23">
        <v>4</v>
      </c>
      <c r="C14" s="87" t="s">
        <v>54</v>
      </c>
      <c r="D14" s="88" t="s">
        <v>454</v>
      </c>
      <c r="E14" s="89" t="s">
        <v>4</v>
      </c>
      <c r="F14" s="90">
        <v>97</v>
      </c>
      <c r="G14" s="94"/>
      <c r="H14" s="90">
        <f t="shared" si="0"/>
        <v>0</v>
      </c>
    </row>
    <row r="15" spans="2:8" ht="45">
      <c r="B15" s="23">
        <v>5</v>
      </c>
      <c r="C15" s="87" t="s">
        <v>54</v>
      </c>
      <c r="D15" s="88" t="s">
        <v>455</v>
      </c>
      <c r="E15" s="89" t="s">
        <v>4</v>
      </c>
      <c r="F15" s="90">
        <v>29</v>
      </c>
      <c r="G15" s="94"/>
      <c r="H15" s="90">
        <f t="shared" si="0"/>
        <v>0</v>
      </c>
    </row>
    <row r="16" spans="2:8" ht="45">
      <c r="B16" s="23">
        <v>6</v>
      </c>
      <c r="C16" s="87" t="s">
        <v>54</v>
      </c>
      <c r="D16" s="88" t="s">
        <v>456</v>
      </c>
      <c r="E16" s="89" t="s">
        <v>4</v>
      </c>
      <c r="F16" s="90">
        <v>6</v>
      </c>
      <c r="G16" s="94"/>
      <c r="H16" s="90">
        <f t="shared" si="0"/>
        <v>0</v>
      </c>
    </row>
    <row r="17" spans="2:8" ht="22.5">
      <c r="B17" s="23">
        <v>7</v>
      </c>
      <c r="C17" s="87" t="s">
        <v>54</v>
      </c>
      <c r="D17" s="88" t="s">
        <v>422</v>
      </c>
      <c r="E17" s="89" t="s">
        <v>4</v>
      </c>
      <c r="F17" s="90">
        <v>90</v>
      </c>
      <c r="G17" s="94"/>
      <c r="H17" s="90">
        <f t="shared" si="0"/>
        <v>0</v>
      </c>
    </row>
    <row r="18" spans="2:8" ht="22.5">
      <c r="B18" s="23">
        <v>8</v>
      </c>
      <c r="C18" s="87" t="s">
        <v>54</v>
      </c>
      <c r="D18" s="88" t="s">
        <v>423</v>
      </c>
      <c r="E18" s="89" t="s">
        <v>4</v>
      </c>
      <c r="F18" s="90">
        <v>35</v>
      </c>
      <c r="G18" s="94"/>
      <c r="H18" s="90">
        <f t="shared" si="0"/>
        <v>0</v>
      </c>
    </row>
    <row r="19" spans="2:8" ht="22.5">
      <c r="B19" s="23">
        <v>9</v>
      </c>
      <c r="C19" s="87" t="s">
        <v>54</v>
      </c>
      <c r="D19" s="88" t="s">
        <v>424</v>
      </c>
      <c r="E19" s="89" t="s">
        <v>4</v>
      </c>
      <c r="F19" s="90">
        <v>280</v>
      </c>
      <c r="G19" s="94"/>
      <c r="H19" s="90">
        <f t="shared" si="0"/>
        <v>0</v>
      </c>
    </row>
    <row r="20" spans="2:8" ht="22.5">
      <c r="B20" s="23">
        <v>10</v>
      </c>
      <c r="C20" s="87" t="s">
        <v>54</v>
      </c>
      <c r="D20" s="88" t="s">
        <v>425</v>
      </c>
      <c r="E20" s="89" t="s">
        <v>4</v>
      </c>
      <c r="F20" s="90">
        <v>40</v>
      </c>
      <c r="G20" s="94"/>
      <c r="H20" s="90">
        <f t="shared" si="0"/>
        <v>0</v>
      </c>
    </row>
    <row r="21" spans="2:8" ht="22.5">
      <c r="B21" s="23">
        <v>11</v>
      </c>
      <c r="C21" s="87" t="s">
        <v>54</v>
      </c>
      <c r="D21" s="88" t="s">
        <v>457</v>
      </c>
      <c r="E21" s="89" t="s">
        <v>4</v>
      </c>
      <c r="F21" s="90">
        <v>20</v>
      </c>
      <c r="G21" s="94"/>
      <c r="H21" s="90">
        <f t="shared" si="0"/>
        <v>0</v>
      </c>
    </row>
    <row r="22" spans="2:8" ht="22.5">
      <c r="B22" s="23">
        <v>12</v>
      </c>
      <c r="C22" s="87" t="s">
        <v>54</v>
      </c>
      <c r="D22" s="88" t="s">
        <v>135</v>
      </c>
      <c r="E22" s="89" t="s">
        <v>24</v>
      </c>
      <c r="F22" s="90">
        <v>1</v>
      </c>
      <c r="G22" s="94"/>
      <c r="H22" s="90">
        <f t="shared" si="0"/>
        <v>0</v>
      </c>
    </row>
    <row r="23" spans="2:8" ht="33.75">
      <c r="B23" s="23">
        <v>13</v>
      </c>
      <c r="C23" s="87" t="s">
        <v>54</v>
      </c>
      <c r="D23" s="88" t="s">
        <v>458</v>
      </c>
      <c r="E23" s="89" t="s">
        <v>24</v>
      </c>
      <c r="F23" s="90">
        <v>1</v>
      </c>
      <c r="G23" s="94"/>
      <c r="H23" s="90">
        <f t="shared" si="0"/>
        <v>0</v>
      </c>
    </row>
    <row r="24" spans="2:8" ht="22.5">
      <c r="B24" s="23">
        <v>14</v>
      </c>
      <c r="C24" s="87" t="s">
        <v>54</v>
      </c>
      <c r="D24" s="88" t="s">
        <v>136</v>
      </c>
      <c r="E24" s="89" t="s">
        <v>16</v>
      </c>
      <c r="F24" s="90">
        <v>1</v>
      </c>
      <c r="G24" s="94"/>
      <c r="H24" s="90">
        <f t="shared" si="0"/>
        <v>0</v>
      </c>
    </row>
    <row r="25" spans="2:8" ht="22.5">
      <c r="B25" s="23">
        <v>15</v>
      </c>
      <c r="C25" s="87" t="s">
        <v>54</v>
      </c>
      <c r="D25" s="88" t="s">
        <v>137</v>
      </c>
      <c r="E25" s="89" t="s">
        <v>24</v>
      </c>
      <c r="F25" s="90">
        <v>1</v>
      </c>
      <c r="G25" s="94"/>
      <c r="H25" s="90">
        <f t="shared" si="0"/>
        <v>0</v>
      </c>
    </row>
    <row r="26" spans="2:8" ht="22.5">
      <c r="B26" s="23">
        <v>16</v>
      </c>
      <c r="C26" s="87" t="s">
        <v>54</v>
      </c>
      <c r="D26" s="88" t="s">
        <v>426</v>
      </c>
      <c r="E26" s="89" t="s">
        <v>24</v>
      </c>
      <c r="F26" s="90">
        <v>1</v>
      </c>
      <c r="G26" s="94"/>
      <c r="H26" s="90">
        <f t="shared" si="0"/>
        <v>0</v>
      </c>
    </row>
    <row r="27" spans="2:8" ht="22.5">
      <c r="B27" s="23">
        <v>17</v>
      </c>
      <c r="C27" s="87" t="s">
        <v>54</v>
      </c>
      <c r="D27" s="88" t="s">
        <v>138</v>
      </c>
      <c r="E27" s="89" t="s">
        <v>24</v>
      </c>
      <c r="F27" s="90">
        <v>1</v>
      </c>
      <c r="G27" s="94"/>
      <c r="H27" s="90">
        <f t="shared" si="0"/>
        <v>0</v>
      </c>
    </row>
    <row r="28" spans="2:8" ht="22.5">
      <c r="B28" s="23">
        <v>18</v>
      </c>
      <c r="C28" s="87" t="s">
        <v>54</v>
      </c>
      <c r="D28" s="88" t="s">
        <v>139</v>
      </c>
      <c r="E28" s="89" t="s">
        <v>24</v>
      </c>
      <c r="F28" s="90">
        <v>1</v>
      </c>
      <c r="G28" s="94"/>
      <c r="H28" s="90">
        <f t="shared" si="0"/>
        <v>0</v>
      </c>
    </row>
    <row r="29" spans="2:8" ht="12.75">
      <c r="B29" s="23">
        <v>19</v>
      </c>
      <c r="C29" s="87" t="s">
        <v>54</v>
      </c>
      <c r="D29" s="88" t="s">
        <v>459</v>
      </c>
      <c r="E29" s="89" t="s">
        <v>17</v>
      </c>
      <c r="F29" s="90">
        <v>1</v>
      </c>
      <c r="G29" s="94"/>
      <c r="H29" s="90">
        <f t="shared" si="0"/>
        <v>0</v>
      </c>
    </row>
    <row r="30" spans="2:8" ht="12.75">
      <c r="B30" s="23">
        <v>20</v>
      </c>
      <c r="C30" s="87" t="s">
        <v>54</v>
      </c>
      <c r="D30" s="88" t="s">
        <v>140</v>
      </c>
      <c r="E30" s="89" t="s">
        <v>17</v>
      </c>
      <c r="F30" s="90">
        <v>1</v>
      </c>
      <c r="G30" s="94"/>
      <c r="H30" s="90">
        <f t="shared" si="0"/>
        <v>0</v>
      </c>
    </row>
    <row r="31" spans="2:8" ht="12.75">
      <c r="B31" s="23">
        <v>21</v>
      </c>
      <c r="C31" s="87" t="s">
        <v>54</v>
      </c>
      <c r="D31" s="88" t="s">
        <v>141</v>
      </c>
      <c r="E31" s="89" t="s">
        <v>17</v>
      </c>
      <c r="F31" s="90">
        <v>1</v>
      </c>
      <c r="G31" s="94"/>
      <c r="H31" s="90">
        <f t="shared" si="0"/>
        <v>0</v>
      </c>
    </row>
    <row r="32" spans="2:8" ht="22.5">
      <c r="B32" s="23">
        <v>22</v>
      </c>
      <c r="C32" s="87" t="s">
        <v>54</v>
      </c>
      <c r="D32" s="88" t="s">
        <v>142</v>
      </c>
      <c r="E32" s="89" t="s">
        <v>24</v>
      </c>
      <c r="F32" s="90">
        <v>2</v>
      </c>
      <c r="G32" s="94"/>
      <c r="H32" s="90">
        <f t="shared" si="0"/>
        <v>0</v>
      </c>
    </row>
    <row r="33" spans="2:8" ht="22.5">
      <c r="B33" s="23">
        <v>23</v>
      </c>
      <c r="C33" s="87" t="s">
        <v>54</v>
      </c>
      <c r="D33" s="88" t="s">
        <v>143</v>
      </c>
      <c r="E33" s="89" t="s">
        <v>24</v>
      </c>
      <c r="F33" s="90">
        <v>1</v>
      </c>
      <c r="G33" s="94"/>
      <c r="H33" s="90">
        <f t="shared" si="0"/>
        <v>0</v>
      </c>
    </row>
    <row r="34" spans="2:8" ht="33.75">
      <c r="B34" s="23">
        <v>24</v>
      </c>
      <c r="C34" s="87" t="s">
        <v>54</v>
      </c>
      <c r="D34" s="88" t="s">
        <v>460</v>
      </c>
      <c r="E34" s="89" t="s">
        <v>4</v>
      </c>
      <c r="F34" s="90">
        <v>13</v>
      </c>
      <c r="G34" s="94"/>
      <c r="H34" s="90">
        <f t="shared" si="0"/>
        <v>0</v>
      </c>
    </row>
    <row r="35" spans="2:8" ht="22.5">
      <c r="B35" s="23">
        <v>25</v>
      </c>
      <c r="C35" s="87" t="s">
        <v>54</v>
      </c>
      <c r="D35" s="88" t="s">
        <v>144</v>
      </c>
      <c r="E35" s="89" t="s">
        <v>4</v>
      </c>
      <c r="F35" s="90">
        <v>300</v>
      </c>
      <c r="G35" s="94"/>
      <c r="H35" s="90">
        <f t="shared" si="0"/>
        <v>0</v>
      </c>
    </row>
    <row r="36" spans="2:8" ht="22.5">
      <c r="B36" s="23">
        <v>26</v>
      </c>
      <c r="C36" s="87" t="s">
        <v>54</v>
      </c>
      <c r="D36" s="88" t="s">
        <v>427</v>
      </c>
      <c r="E36" s="89" t="s">
        <v>4</v>
      </c>
      <c r="F36" s="90">
        <v>75</v>
      </c>
      <c r="G36" s="94"/>
      <c r="H36" s="90">
        <f t="shared" si="0"/>
        <v>0</v>
      </c>
    </row>
    <row r="37" spans="2:8" ht="22.5">
      <c r="B37" s="23">
        <v>27</v>
      </c>
      <c r="C37" s="87" t="s">
        <v>54</v>
      </c>
      <c r="D37" s="88" t="s">
        <v>145</v>
      </c>
      <c r="E37" s="89" t="s">
        <v>24</v>
      </c>
      <c r="F37" s="90">
        <v>5</v>
      </c>
      <c r="G37" s="94"/>
      <c r="H37" s="90">
        <f t="shared" si="0"/>
        <v>0</v>
      </c>
    </row>
    <row r="38" spans="2:8" ht="14.25" customHeight="1">
      <c r="B38" s="147" t="s">
        <v>33</v>
      </c>
      <c r="C38" s="148"/>
      <c r="D38" s="148"/>
      <c r="E38" s="148"/>
      <c r="F38" s="148"/>
      <c r="G38" s="149"/>
      <c r="H38" s="91">
        <f>SUM(H11:H37)</f>
        <v>0</v>
      </c>
    </row>
  </sheetData>
  <sheetProtection password="D284" sheet="1" formatCells="0" formatColumns="0" formatRows="0" insertColumns="0" insertRows="0" insertHyperlinks="0" deleteColumns="0" deleteRows="0" sort="0" autoFilter="0" pivotTables="0"/>
  <mergeCells count="4">
    <mergeCell ref="B8:H8"/>
    <mergeCell ref="B2:H3"/>
    <mergeCell ref="B38:G38"/>
    <mergeCell ref="B4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showZeros="0" view="pageBreakPreview" zoomScaleSheetLayoutView="100" zoomScalePageLayoutView="0" workbookViewId="0" topLeftCell="A4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9" customWidth="1"/>
    <col min="4" max="4" width="40.59765625" style="83" customWidth="1"/>
    <col min="5" max="5" width="6.09765625" style="8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451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46" t="s">
        <v>131</v>
      </c>
      <c r="C8" s="146"/>
      <c r="D8" s="146"/>
      <c r="E8" s="146"/>
      <c r="F8" s="146"/>
      <c r="G8" s="146"/>
      <c r="H8" s="146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84" t="s">
        <v>1</v>
      </c>
      <c r="G10" s="85" t="s">
        <v>43</v>
      </c>
      <c r="H10" s="86" t="s">
        <v>26</v>
      </c>
    </row>
    <row r="11" spans="2:8" ht="22.5">
      <c r="B11" s="23">
        <v>1</v>
      </c>
      <c r="C11" s="95" t="s">
        <v>234</v>
      </c>
      <c r="D11" s="96" t="s">
        <v>146</v>
      </c>
      <c r="E11" s="97" t="s">
        <v>4</v>
      </c>
      <c r="F11" s="98">
        <v>257</v>
      </c>
      <c r="G11" s="100"/>
      <c r="H11" s="98">
        <f>ROUND(F11*G11,2)</f>
        <v>0</v>
      </c>
    </row>
    <row r="12" spans="2:8" ht="22.5">
      <c r="B12" s="23">
        <v>2</v>
      </c>
      <c r="C12" s="95" t="s">
        <v>234</v>
      </c>
      <c r="D12" s="96" t="s">
        <v>147</v>
      </c>
      <c r="E12" s="97" t="s">
        <v>4</v>
      </c>
      <c r="F12" s="98">
        <v>160</v>
      </c>
      <c r="G12" s="100"/>
      <c r="H12" s="98">
        <f aca="true" t="shared" si="0" ref="H12:H30">ROUND(F12*G12,2)</f>
        <v>0</v>
      </c>
    </row>
    <row r="13" spans="2:8" ht="12.75">
      <c r="B13" s="23">
        <v>3</v>
      </c>
      <c r="C13" s="95" t="s">
        <v>234</v>
      </c>
      <c r="D13" s="96" t="s">
        <v>148</v>
      </c>
      <c r="E13" s="97" t="s">
        <v>24</v>
      </c>
      <c r="F13" s="98">
        <v>2</v>
      </c>
      <c r="G13" s="100"/>
      <c r="H13" s="98">
        <f t="shared" si="0"/>
        <v>0</v>
      </c>
    </row>
    <row r="14" spans="2:8" ht="22.5">
      <c r="B14" s="23">
        <v>4</v>
      </c>
      <c r="C14" s="95" t="s">
        <v>234</v>
      </c>
      <c r="D14" s="96" t="s">
        <v>149</v>
      </c>
      <c r="E14" s="97" t="s">
        <v>24</v>
      </c>
      <c r="F14" s="98">
        <v>3</v>
      </c>
      <c r="G14" s="100"/>
      <c r="H14" s="98">
        <f t="shared" si="0"/>
        <v>0</v>
      </c>
    </row>
    <row r="15" spans="2:8" ht="22.5">
      <c r="B15" s="23">
        <v>5</v>
      </c>
      <c r="C15" s="95" t="s">
        <v>234</v>
      </c>
      <c r="D15" s="96" t="s">
        <v>150</v>
      </c>
      <c r="E15" s="97" t="s">
        <v>4</v>
      </c>
      <c r="F15" s="98">
        <v>274</v>
      </c>
      <c r="G15" s="100"/>
      <c r="H15" s="98">
        <f t="shared" si="0"/>
        <v>0</v>
      </c>
    </row>
    <row r="16" spans="2:8" ht="22.5">
      <c r="B16" s="23">
        <v>6</v>
      </c>
      <c r="C16" s="95" t="s">
        <v>234</v>
      </c>
      <c r="D16" s="96" t="s">
        <v>151</v>
      </c>
      <c r="E16" s="97" t="s">
        <v>4</v>
      </c>
      <c r="F16" s="98">
        <v>274</v>
      </c>
      <c r="G16" s="100"/>
      <c r="H16" s="98">
        <f t="shared" si="0"/>
        <v>0</v>
      </c>
    </row>
    <row r="17" spans="2:8" ht="22.5">
      <c r="B17" s="23">
        <v>7</v>
      </c>
      <c r="C17" s="95" t="s">
        <v>234</v>
      </c>
      <c r="D17" s="96" t="s">
        <v>152</v>
      </c>
      <c r="E17" s="97" t="s">
        <v>4</v>
      </c>
      <c r="F17" s="98">
        <v>176</v>
      </c>
      <c r="G17" s="100"/>
      <c r="H17" s="98">
        <f t="shared" si="0"/>
        <v>0</v>
      </c>
    </row>
    <row r="18" spans="2:8" ht="22.5">
      <c r="B18" s="23">
        <v>8</v>
      </c>
      <c r="C18" s="95" t="s">
        <v>234</v>
      </c>
      <c r="D18" s="96" t="s">
        <v>153</v>
      </c>
      <c r="E18" s="97" t="s">
        <v>4</v>
      </c>
      <c r="F18" s="98">
        <v>176</v>
      </c>
      <c r="G18" s="100"/>
      <c r="H18" s="98">
        <f t="shared" si="0"/>
        <v>0</v>
      </c>
    </row>
    <row r="19" spans="2:8" ht="12.75">
      <c r="B19" s="23">
        <v>9</v>
      </c>
      <c r="C19" s="95" t="s">
        <v>234</v>
      </c>
      <c r="D19" s="96" t="s">
        <v>154</v>
      </c>
      <c r="E19" s="97" t="s">
        <v>24</v>
      </c>
      <c r="F19" s="98">
        <v>2</v>
      </c>
      <c r="G19" s="100"/>
      <c r="H19" s="98">
        <f t="shared" si="0"/>
        <v>0</v>
      </c>
    </row>
    <row r="20" spans="2:8" ht="12.75">
      <c r="B20" s="23">
        <v>10</v>
      </c>
      <c r="C20" s="95" t="s">
        <v>234</v>
      </c>
      <c r="D20" s="96" t="s">
        <v>155</v>
      </c>
      <c r="E20" s="97" t="s">
        <v>24</v>
      </c>
      <c r="F20" s="98">
        <v>1</v>
      </c>
      <c r="G20" s="100"/>
      <c r="H20" s="98">
        <f t="shared" si="0"/>
        <v>0</v>
      </c>
    </row>
    <row r="21" spans="2:8" ht="22.5">
      <c r="B21" s="23">
        <v>11</v>
      </c>
      <c r="C21" s="95" t="s">
        <v>234</v>
      </c>
      <c r="D21" s="96" t="s">
        <v>461</v>
      </c>
      <c r="E21" s="97" t="s">
        <v>24</v>
      </c>
      <c r="F21" s="98">
        <v>2</v>
      </c>
      <c r="G21" s="100"/>
      <c r="H21" s="98">
        <f t="shared" si="0"/>
        <v>0</v>
      </c>
    </row>
    <row r="22" spans="2:8" ht="22.5">
      <c r="B22" s="23">
        <v>12</v>
      </c>
      <c r="C22" s="95" t="s">
        <v>234</v>
      </c>
      <c r="D22" s="96" t="s">
        <v>156</v>
      </c>
      <c r="E22" s="97" t="s">
        <v>24</v>
      </c>
      <c r="F22" s="98">
        <v>2</v>
      </c>
      <c r="G22" s="100"/>
      <c r="H22" s="98">
        <f t="shared" si="0"/>
        <v>0</v>
      </c>
    </row>
    <row r="23" spans="2:8" ht="22.5">
      <c r="B23" s="23">
        <v>13</v>
      </c>
      <c r="C23" s="95" t="s">
        <v>234</v>
      </c>
      <c r="D23" s="96" t="s">
        <v>157</v>
      </c>
      <c r="E23" s="97" t="s">
        <v>24</v>
      </c>
      <c r="F23" s="98">
        <v>2</v>
      </c>
      <c r="G23" s="100"/>
      <c r="H23" s="98">
        <f t="shared" si="0"/>
        <v>0</v>
      </c>
    </row>
    <row r="24" spans="2:8" ht="12.75">
      <c r="B24" s="23">
        <v>14</v>
      </c>
      <c r="C24" s="95" t="s">
        <v>234</v>
      </c>
      <c r="D24" s="96" t="s">
        <v>36</v>
      </c>
      <c r="E24" s="97" t="s">
        <v>17</v>
      </c>
      <c r="F24" s="98">
        <v>1</v>
      </c>
      <c r="G24" s="100"/>
      <c r="H24" s="98">
        <f t="shared" si="0"/>
        <v>0</v>
      </c>
    </row>
    <row r="25" spans="2:8" ht="22.5">
      <c r="B25" s="23">
        <v>15</v>
      </c>
      <c r="C25" s="95" t="s">
        <v>234</v>
      </c>
      <c r="D25" s="96" t="s">
        <v>37</v>
      </c>
      <c r="E25" s="97" t="s">
        <v>17</v>
      </c>
      <c r="F25" s="98">
        <v>1</v>
      </c>
      <c r="G25" s="100"/>
      <c r="H25" s="98">
        <f t="shared" si="0"/>
        <v>0</v>
      </c>
    </row>
    <row r="26" spans="2:8" ht="22.5">
      <c r="B26" s="23">
        <v>16</v>
      </c>
      <c r="C26" s="95" t="s">
        <v>234</v>
      </c>
      <c r="D26" s="96" t="s">
        <v>38</v>
      </c>
      <c r="E26" s="97" t="s">
        <v>17</v>
      </c>
      <c r="F26" s="98">
        <v>1</v>
      </c>
      <c r="G26" s="100"/>
      <c r="H26" s="98">
        <f t="shared" si="0"/>
        <v>0</v>
      </c>
    </row>
    <row r="27" spans="2:8" ht="12.75">
      <c r="B27" s="23">
        <v>17</v>
      </c>
      <c r="C27" s="95" t="s">
        <v>234</v>
      </c>
      <c r="D27" s="96" t="s">
        <v>39</v>
      </c>
      <c r="E27" s="97" t="s">
        <v>17</v>
      </c>
      <c r="F27" s="98">
        <v>2</v>
      </c>
      <c r="G27" s="100"/>
      <c r="H27" s="98">
        <f t="shared" si="0"/>
        <v>0</v>
      </c>
    </row>
    <row r="28" spans="2:8" ht="22.5">
      <c r="B28" s="23">
        <v>18</v>
      </c>
      <c r="C28" s="95" t="s">
        <v>234</v>
      </c>
      <c r="D28" s="96" t="s">
        <v>158</v>
      </c>
      <c r="E28" s="97" t="s">
        <v>4</v>
      </c>
      <c r="F28" s="98">
        <v>447</v>
      </c>
      <c r="G28" s="100"/>
      <c r="H28" s="98">
        <f t="shared" si="0"/>
        <v>0</v>
      </c>
    </row>
    <row r="29" spans="2:8" ht="22.5">
      <c r="B29" s="23">
        <v>19</v>
      </c>
      <c r="C29" s="95" t="s">
        <v>234</v>
      </c>
      <c r="D29" s="96" t="s">
        <v>159</v>
      </c>
      <c r="E29" s="97" t="s">
        <v>4</v>
      </c>
      <c r="F29" s="98">
        <v>447</v>
      </c>
      <c r="G29" s="100"/>
      <c r="H29" s="98">
        <f t="shared" si="0"/>
        <v>0</v>
      </c>
    </row>
    <row r="30" spans="2:8" ht="22.5">
      <c r="B30" s="23">
        <v>20</v>
      </c>
      <c r="C30" s="95" t="s">
        <v>234</v>
      </c>
      <c r="D30" s="96" t="s">
        <v>160</v>
      </c>
      <c r="E30" s="97" t="s">
        <v>4</v>
      </c>
      <c r="F30" s="98">
        <v>382</v>
      </c>
      <c r="G30" s="100"/>
      <c r="H30" s="98">
        <f t="shared" si="0"/>
        <v>0</v>
      </c>
    </row>
    <row r="31" spans="2:8" ht="14.25" customHeight="1">
      <c r="B31" s="147" t="s">
        <v>33</v>
      </c>
      <c r="C31" s="148"/>
      <c r="D31" s="148"/>
      <c r="E31" s="148"/>
      <c r="F31" s="148"/>
      <c r="G31" s="149"/>
      <c r="H31" s="91">
        <f>SUM(H11:H30)</f>
        <v>0</v>
      </c>
    </row>
    <row r="33" spans="3:6" ht="14.25">
      <c r="C33" s="45"/>
      <c r="D33" s="46"/>
      <c r="E33" s="30"/>
      <c r="F33" s="47"/>
    </row>
  </sheetData>
  <sheetProtection password="D284" sheet="1" formatCells="0" formatColumns="0" formatRows="0" insertColumns="0" insertRows="0" insertHyperlinks="0" deleteColumns="0" deleteRows="0" sort="0" autoFilter="0" pivotTables="0"/>
  <mergeCells count="4">
    <mergeCell ref="B31:G31"/>
    <mergeCell ref="B2:H3"/>
    <mergeCell ref="B4:H6"/>
    <mergeCell ref="B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showZeros="0" view="pageBreakPreview" zoomScaleSheetLayoutView="100" zoomScalePageLayoutView="0" workbookViewId="0" topLeftCell="A4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9" customWidth="1"/>
    <col min="4" max="4" width="40.59765625" style="83" customWidth="1"/>
    <col min="5" max="5" width="6.09765625" style="9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451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46" t="s">
        <v>132</v>
      </c>
      <c r="C8" s="146"/>
      <c r="D8" s="146"/>
      <c r="E8" s="146"/>
      <c r="F8" s="146"/>
      <c r="G8" s="146"/>
      <c r="H8" s="146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84" t="s">
        <v>1</v>
      </c>
      <c r="G10" s="85" t="s">
        <v>43</v>
      </c>
      <c r="H10" s="86" t="s">
        <v>26</v>
      </c>
    </row>
    <row r="11" spans="2:8" ht="22.5">
      <c r="B11" s="23">
        <v>1</v>
      </c>
      <c r="C11" s="95" t="s">
        <v>55</v>
      </c>
      <c r="D11" s="96" t="s">
        <v>161</v>
      </c>
      <c r="E11" s="101" t="s">
        <v>4</v>
      </c>
      <c r="F11" s="98">
        <v>20</v>
      </c>
      <c r="G11" s="100"/>
      <c r="H11" s="98">
        <f>ROUND(F11*G11,2)</f>
        <v>0</v>
      </c>
    </row>
    <row r="12" spans="2:8" ht="22.5">
      <c r="B12" s="23">
        <v>2</v>
      </c>
      <c r="C12" s="87" t="s">
        <v>55</v>
      </c>
      <c r="D12" s="96" t="s">
        <v>162</v>
      </c>
      <c r="E12" s="101" t="s">
        <v>4</v>
      </c>
      <c r="F12" s="98">
        <v>20</v>
      </c>
      <c r="G12" s="100"/>
      <c r="H12" s="98">
        <f aca="true" t="shared" si="0" ref="H12:H26">ROUND(F12*G12,2)</f>
        <v>0</v>
      </c>
    </row>
    <row r="13" spans="2:8" ht="22.5">
      <c r="B13" s="23">
        <v>3</v>
      </c>
      <c r="C13" s="87" t="s">
        <v>55</v>
      </c>
      <c r="D13" s="96" t="s">
        <v>149</v>
      </c>
      <c r="E13" s="101" t="s">
        <v>24</v>
      </c>
      <c r="F13" s="98">
        <v>2</v>
      </c>
      <c r="G13" s="100"/>
      <c r="H13" s="98">
        <f t="shared" si="0"/>
        <v>0</v>
      </c>
    </row>
    <row r="14" spans="2:8" ht="33.75">
      <c r="B14" s="23">
        <v>4</v>
      </c>
      <c r="C14" s="87" t="s">
        <v>55</v>
      </c>
      <c r="D14" s="96" t="s">
        <v>418</v>
      </c>
      <c r="E14" s="101" t="s">
        <v>4</v>
      </c>
      <c r="F14" s="98">
        <v>70</v>
      </c>
      <c r="G14" s="100"/>
      <c r="H14" s="98">
        <f t="shared" si="0"/>
        <v>0</v>
      </c>
    </row>
    <row r="15" spans="2:8" ht="22.5">
      <c r="B15" s="23">
        <v>5</v>
      </c>
      <c r="C15" s="87" t="s">
        <v>55</v>
      </c>
      <c r="D15" s="96" t="s">
        <v>419</v>
      </c>
      <c r="E15" s="101" t="s">
        <v>4</v>
      </c>
      <c r="F15" s="98">
        <v>60</v>
      </c>
      <c r="G15" s="100"/>
      <c r="H15" s="98">
        <f t="shared" si="0"/>
        <v>0</v>
      </c>
    </row>
    <row r="16" spans="2:8" ht="22.5">
      <c r="B16" s="23">
        <v>6</v>
      </c>
      <c r="C16" s="87" t="s">
        <v>55</v>
      </c>
      <c r="D16" s="96" t="s">
        <v>163</v>
      </c>
      <c r="E16" s="101" t="s">
        <v>4</v>
      </c>
      <c r="F16" s="98">
        <v>20</v>
      </c>
      <c r="G16" s="100"/>
      <c r="H16" s="98">
        <f t="shared" si="0"/>
        <v>0</v>
      </c>
    </row>
    <row r="17" spans="2:8" ht="12.75">
      <c r="B17" s="23">
        <v>7</v>
      </c>
      <c r="C17" s="87" t="s">
        <v>55</v>
      </c>
      <c r="D17" s="96" t="s">
        <v>164</v>
      </c>
      <c r="E17" s="101" t="s">
        <v>24</v>
      </c>
      <c r="F17" s="98">
        <v>1</v>
      </c>
      <c r="G17" s="100"/>
      <c r="H17" s="98">
        <f t="shared" si="0"/>
        <v>0</v>
      </c>
    </row>
    <row r="18" spans="2:8" ht="12.75">
      <c r="B18" s="23">
        <v>8</v>
      </c>
      <c r="C18" s="87" t="s">
        <v>55</v>
      </c>
      <c r="D18" s="96" t="s">
        <v>36</v>
      </c>
      <c r="E18" s="101" t="s">
        <v>17</v>
      </c>
      <c r="F18" s="98">
        <v>1</v>
      </c>
      <c r="G18" s="100"/>
      <c r="H18" s="98">
        <f t="shared" si="0"/>
        <v>0</v>
      </c>
    </row>
    <row r="19" spans="2:8" ht="22.5">
      <c r="B19" s="23">
        <v>9</v>
      </c>
      <c r="C19" s="87" t="s">
        <v>55</v>
      </c>
      <c r="D19" s="96" t="s">
        <v>37</v>
      </c>
      <c r="E19" s="101" t="s">
        <v>17</v>
      </c>
      <c r="F19" s="98">
        <v>1</v>
      </c>
      <c r="G19" s="100"/>
      <c r="H19" s="98">
        <f t="shared" si="0"/>
        <v>0</v>
      </c>
    </row>
    <row r="20" spans="2:8" ht="22.5">
      <c r="B20" s="23">
        <v>10</v>
      </c>
      <c r="C20" s="87" t="s">
        <v>55</v>
      </c>
      <c r="D20" s="96" t="s">
        <v>38</v>
      </c>
      <c r="E20" s="101" t="s">
        <v>17</v>
      </c>
      <c r="F20" s="98">
        <v>1</v>
      </c>
      <c r="G20" s="100"/>
      <c r="H20" s="98">
        <f t="shared" si="0"/>
        <v>0</v>
      </c>
    </row>
    <row r="21" spans="2:8" ht="12.75">
      <c r="B21" s="23">
        <v>11</v>
      </c>
      <c r="C21" s="87" t="s">
        <v>55</v>
      </c>
      <c r="D21" s="96" t="s">
        <v>39</v>
      </c>
      <c r="E21" s="101" t="s">
        <v>17</v>
      </c>
      <c r="F21" s="98">
        <v>1</v>
      </c>
      <c r="G21" s="100"/>
      <c r="H21" s="98">
        <f t="shared" si="0"/>
        <v>0</v>
      </c>
    </row>
    <row r="22" spans="2:8" ht="45">
      <c r="B22" s="23">
        <v>12</v>
      </c>
      <c r="C22" s="87" t="s">
        <v>55</v>
      </c>
      <c r="D22" s="96" t="s">
        <v>462</v>
      </c>
      <c r="E22" s="101" t="s">
        <v>4</v>
      </c>
      <c r="F22" s="98">
        <v>39</v>
      </c>
      <c r="G22" s="100"/>
      <c r="H22" s="98">
        <f t="shared" si="0"/>
        <v>0</v>
      </c>
    </row>
    <row r="23" spans="2:8" ht="45">
      <c r="B23" s="23">
        <v>13</v>
      </c>
      <c r="C23" s="87" t="s">
        <v>55</v>
      </c>
      <c r="D23" s="96" t="s">
        <v>463</v>
      </c>
      <c r="E23" s="101" t="s">
        <v>24</v>
      </c>
      <c r="F23" s="98">
        <v>34</v>
      </c>
      <c r="G23" s="100"/>
      <c r="H23" s="98">
        <f t="shared" si="0"/>
        <v>0</v>
      </c>
    </row>
    <row r="24" spans="2:8" ht="22.5">
      <c r="B24" s="23">
        <v>14</v>
      </c>
      <c r="C24" s="87" t="s">
        <v>55</v>
      </c>
      <c r="D24" s="96" t="s">
        <v>420</v>
      </c>
      <c r="E24" s="101" t="s">
        <v>4</v>
      </c>
      <c r="F24" s="98">
        <v>123</v>
      </c>
      <c r="G24" s="100"/>
      <c r="H24" s="98">
        <f t="shared" si="0"/>
        <v>0</v>
      </c>
    </row>
    <row r="25" spans="2:8" ht="22.5">
      <c r="B25" s="23">
        <v>15</v>
      </c>
      <c r="C25" s="87" t="s">
        <v>55</v>
      </c>
      <c r="D25" s="96" t="s">
        <v>421</v>
      </c>
      <c r="E25" s="101" t="s">
        <v>4</v>
      </c>
      <c r="F25" s="98">
        <v>123</v>
      </c>
      <c r="G25" s="100"/>
      <c r="H25" s="98">
        <f t="shared" si="0"/>
        <v>0</v>
      </c>
    </row>
    <row r="26" spans="2:8" ht="22.5">
      <c r="B26" s="23">
        <v>16</v>
      </c>
      <c r="C26" s="87" t="s">
        <v>55</v>
      </c>
      <c r="D26" s="96" t="s">
        <v>160</v>
      </c>
      <c r="E26" s="101" t="s">
        <v>4</v>
      </c>
      <c r="F26" s="98">
        <v>70</v>
      </c>
      <c r="G26" s="100"/>
      <c r="H26" s="98">
        <f t="shared" si="0"/>
        <v>0</v>
      </c>
    </row>
    <row r="27" spans="2:8" ht="14.25" customHeight="1">
      <c r="B27" s="147" t="s">
        <v>33</v>
      </c>
      <c r="C27" s="148"/>
      <c r="D27" s="148"/>
      <c r="E27" s="148"/>
      <c r="F27" s="148"/>
      <c r="G27" s="149"/>
      <c r="H27" s="91">
        <f>SUM(H11:H26)</f>
        <v>0</v>
      </c>
    </row>
    <row r="29" spans="3:6" ht="14.25">
      <c r="C29" s="45"/>
      <c r="D29" s="46"/>
      <c r="E29" s="30"/>
      <c r="F29" s="47"/>
    </row>
  </sheetData>
  <sheetProtection password="D284" sheet="1" formatCells="0" formatColumns="0" formatRows="0" insertColumns="0" insertRows="0" insertHyperlinks="0" deleteColumns="0" deleteRows="0" sort="0" autoFilter="0" pivotTables="0"/>
  <mergeCells count="4">
    <mergeCell ref="B2:H3"/>
    <mergeCell ref="B4:H6"/>
    <mergeCell ref="B8:H8"/>
    <mergeCell ref="B27:G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"/>
  <sheetViews>
    <sheetView showZeros="0" view="pageBreakPreview" zoomScaleSheetLayoutView="100" zoomScalePageLayoutView="0" workbookViewId="0" topLeftCell="A1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9" customWidth="1"/>
    <col min="4" max="4" width="40.59765625" style="83" customWidth="1"/>
    <col min="5" max="5" width="6.09765625" style="9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451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46" t="s">
        <v>133</v>
      </c>
      <c r="C8" s="146"/>
      <c r="D8" s="146"/>
      <c r="E8" s="146"/>
      <c r="F8" s="146"/>
      <c r="G8" s="146"/>
      <c r="H8" s="146"/>
    </row>
    <row r="10" spans="2:8" ht="22.5" customHeight="1">
      <c r="B10" s="84" t="s">
        <v>357</v>
      </c>
      <c r="C10" s="84" t="s">
        <v>22</v>
      </c>
      <c r="D10" s="84" t="s">
        <v>0</v>
      </c>
      <c r="E10" s="84" t="s">
        <v>15</v>
      </c>
      <c r="F10" s="84" t="s">
        <v>1</v>
      </c>
      <c r="G10" s="85" t="s">
        <v>43</v>
      </c>
      <c r="H10" s="86" t="s">
        <v>26</v>
      </c>
    </row>
    <row r="11" spans="2:8" ht="22.5">
      <c r="B11" s="23">
        <v>1</v>
      </c>
      <c r="C11" s="95" t="s">
        <v>235</v>
      </c>
      <c r="D11" s="96" t="s">
        <v>46</v>
      </c>
      <c r="E11" s="101" t="s">
        <v>24</v>
      </c>
      <c r="F11" s="98">
        <v>4</v>
      </c>
      <c r="G11" s="100"/>
      <c r="H11" s="98">
        <f>ROUND(F11*G11,2)</f>
        <v>0</v>
      </c>
    </row>
    <row r="12" spans="2:8" ht="22.5">
      <c r="B12" s="23">
        <v>2</v>
      </c>
      <c r="C12" s="95" t="s">
        <v>235</v>
      </c>
      <c r="D12" s="96" t="s">
        <v>134</v>
      </c>
      <c r="E12" s="101" t="s">
        <v>24</v>
      </c>
      <c r="F12" s="98">
        <v>4</v>
      </c>
      <c r="G12" s="100"/>
      <c r="H12" s="98">
        <f>ROUND(F12*G12,2)</f>
        <v>0</v>
      </c>
    </row>
    <row r="13" spans="2:8" ht="33.75">
      <c r="B13" s="23">
        <v>3</v>
      </c>
      <c r="C13" s="95" t="s">
        <v>235</v>
      </c>
      <c r="D13" s="96" t="s">
        <v>464</v>
      </c>
      <c r="E13" s="101" t="s">
        <v>4</v>
      </c>
      <c r="F13" s="98">
        <v>43</v>
      </c>
      <c r="G13" s="100"/>
      <c r="H13" s="98">
        <f>ROUND(F13*G13,2)</f>
        <v>0</v>
      </c>
    </row>
    <row r="14" spans="2:8" ht="14.25" customHeight="1">
      <c r="B14" s="147" t="s">
        <v>33</v>
      </c>
      <c r="C14" s="148"/>
      <c r="D14" s="148"/>
      <c r="E14" s="148"/>
      <c r="F14" s="148"/>
      <c r="G14" s="149"/>
      <c r="H14" s="91">
        <f>SUM(H11:H13)</f>
        <v>0</v>
      </c>
    </row>
    <row r="16" spans="3:6" ht="14.25">
      <c r="C16" s="45"/>
      <c r="D16" s="46"/>
      <c r="E16" s="30"/>
      <c r="F16" s="47"/>
    </row>
  </sheetData>
  <sheetProtection password="D284" sheet="1" formatCells="0" formatColumns="0" formatRows="0" insertColumns="0" insertRows="0" insertHyperlinks="0" deleteColumns="0" deleteRows="0" sort="0" autoFilter="0" pivotTables="0"/>
  <mergeCells count="4">
    <mergeCell ref="B2:H3"/>
    <mergeCell ref="B4:H6"/>
    <mergeCell ref="B8:H8"/>
    <mergeCell ref="B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showZeros="0" view="pageBreakPreview" zoomScale="115" zoomScaleSheetLayoutView="115" zoomScalePageLayoutView="0" workbookViewId="0" topLeftCell="A21">
      <selection activeCell="C1" sqref="A1:IV16384"/>
    </sheetView>
  </sheetViews>
  <sheetFormatPr defaultColWidth="8.796875" defaultRowHeight="14.25"/>
  <cols>
    <col min="1" max="1" width="9" style="83" customWidth="1"/>
    <col min="2" max="2" width="5.09765625" style="83" customWidth="1"/>
    <col min="3" max="3" width="9.09765625" style="92" customWidth="1"/>
    <col min="4" max="4" width="40.59765625" style="83" customWidth="1"/>
    <col min="5" max="5" width="6" style="93" customWidth="1"/>
    <col min="6" max="6" width="7.59765625" style="83" customWidth="1"/>
    <col min="7" max="7" width="9.59765625" style="83" customWidth="1"/>
    <col min="8" max="8" width="10.59765625" style="83" customWidth="1"/>
    <col min="9" max="16384" width="9" style="83" customWidth="1"/>
  </cols>
  <sheetData>
    <row r="2" spans="2:8" ht="18" customHeight="1">
      <c r="B2" s="141" t="s">
        <v>452</v>
      </c>
      <c r="C2" s="141"/>
      <c r="D2" s="141"/>
      <c r="E2" s="141"/>
      <c r="F2" s="141"/>
      <c r="G2" s="141"/>
      <c r="H2" s="141"/>
    </row>
    <row r="3" spans="2:8" ht="22.5" customHeight="1">
      <c r="B3" s="141"/>
      <c r="C3" s="141"/>
      <c r="D3" s="141"/>
      <c r="E3" s="141"/>
      <c r="F3" s="141"/>
      <c r="G3" s="141"/>
      <c r="H3" s="141"/>
    </row>
    <row r="4" spans="2:8" ht="12.75" customHeight="1">
      <c r="B4" s="142" t="s">
        <v>63</v>
      </c>
      <c r="C4" s="142"/>
      <c r="D4" s="142"/>
      <c r="E4" s="142"/>
      <c r="F4" s="142"/>
      <c r="G4" s="142"/>
      <c r="H4" s="142"/>
    </row>
    <row r="5" spans="2:8" ht="18" customHeight="1">
      <c r="B5" s="142"/>
      <c r="C5" s="142"/>
      <c r="D5" s="142"/>
      <c r="E5" s="142"/>
      <c r="F5" s="142"/>
      <c r="G5" s="142"/>
      <c r="H5" s="142"/>
    </row>
    <row r="6" spans="2:8" ht="18" customHeight="1">
      <c r="B6" s="142"/>
      <c r="C6" s="142"/>
      <c r="D6" s="142"/>
      <c r="E6" s="142"/>
      <c r="F6" s="142"/>
      <c r="G6" s="142"/>
      <c r="H6" s="142"/>
    </row>
    <row r="8" spans="2:8" ht="12.75" customHeight="1">
      <c r="B8" s="151" t="s">
        <v>165</v>
      </c>
      <c r="C8" s="151"/>
      <c r="D8" s="151"/>
      <c r="E8" s="151"/>
      <c r="F8" s="151"/>
      <c r="G8" s="151"/>
      <c r="H8" s="151"/>
    </row>
    <row r="9" spans="2:8" ht="22.5" customHeight="1">
      <c r="B9" s="84" t="s">
        <v>357</v>
      </c>
      <c r="C9" s="84" t="s">
        <v>22</v>
      </c>
      <c r="D9" s="87" t="s">
        <v>0</v>
      </c>
      <c r="E9" s="84" t="s">
        <v>15</v>
      </c>
      <c r="F9" s="84" t="s">
        <v>1</v>
      </c>
      <c r="G9" s="85" t="s">
        <v>43</v>
      </c>
      <c r="H9" s="86" t="s">
        <v>26</v>
      </c>
    </row>
    <row r="10" spans="2:8" ht="12.75" customHeight="1">
      <c r="B10" s="102"/>
      <c r="C10" s="103"/>
      <c r="D10" s="145" t="s">
        <v>81</v>
      </c>
      <c r="E10" s="145"/>
      <c r="F10" s="145"/>
      <c r="G10" s="145"/>
      <c r="H10" s="71"/>
    </row>
    <row r="11" spans="2:8" ht="56.25">
      <c r="B11" s="23">
        <v>1</v>
      </c>
      <c r="C11" s="87" t="s">
        <v>236</v>
      </c>
      <c r="D11" s="64" t="s">
        <v>403</v>
      </c>
      <c r="E11" s="65" t="s">
        <v>6</v>
      </c>
      <c r="F11" s="67">
        <v>360</v>
      </c>
      <c r="G11" s="74"/>
      <c r="H11" s="104">
        <f>ROUND(F11*G11,2)</f>
        <v>0</v>
      </c>
    </row>
    <row r="12" spans="2:8" ht="45">
      <c r="B12" s="23">
        <v>2</v>
      </c>
      <c r="C12" s="87" t="s">
        <v>236</v>
      </c>
      <c r="D12" s="64" t="s">
        <v>397</v>
      </c>
      <c r="E12" s="65" t="s">
        <v>5</v>
      </c>
      <c r="F12" s="67">
        <v>1308</v>
      </c>
      <c r="G12" s="74"/>
      <c r="H12" s="104">
        <f aca="true" t="shared" si="0" ref="H12:H42">ROUND(F12*G12,2)</f>
        <v>0</v>
      </c>
    </row>
    <row r="13" spans="2:8" ht="22.5">
      <c r="B13" s="23">
        <v>3</v>
      </c>
      <c r="C13" s="87" t="s">
        <v>236</v>
      </c>
      <c r="D13" s="64" t="s">
        <v>40</v>
      </c>
      <c r="E13" s="65" t="s">
        <v>6</v>
      </c>
      <c r="F13" s="67">
        <v>118</v>
      </c>
      <c r="G13" s="74"/>
      <c r="H13" s="104">
        <f t="shared" si="0"/>
        <v>0</v>
      </c>
    </row>
    <row r="14" spans="2:8" ht="91.5" customHeight="1">
      <c r="B14" s="23">
        <v>4</v>
      </c>
      <c r="C14" s="87" t="s">
        <v>236</v>
      </c>
      <c r="D14" s="64" t="s">
        <v>404</v>
      </c>
      <c r="E14" s="65" t="s">
        <v>6</v>
      </c>
      <c r="F14" s="67">
        <v>242</v>
      </c>
      <c r="G14" s="74"/>
      <c r="H14" s="104">
        <f t="shared" si="0"/>
        <v>0</v>
      </c>
    </row>
    <row r="15" spans="2:8" ht="12.75">
      <c r="B15" s="23"/>
      <c r="C15" s="87"/>
      <c r="D15" s="145" t="s">
        <v>166</v>
      </c>
      <c r="E15" s="145"/>
      <c r="F15" s="145"/>
      <c r="G15" s="145"/>
      <c r="H15" s="104">
        <f t="shared" si="0"/>
        <v>0</v>
      </c>
    </row>
    <row r="16" spans="2:8" ht="22.5">
      <c r="B16" s="23">
        <v>5</v>
      </c>
      <c r="C16" s="87" t="s">
        <v>236</v>
      </c>
      <c r="D16" s="64" t="s">
        <v>167</v>
      </c>
      <c r="E16" s="65" t="s">
        <v>4</v>
      </c>
      <c r="F16" s="67">
        <v>31</v>
      </c>
      <c r="G16" s="74"/>
      <c r="H16" s="104">
        <f t="shared" si="0"/>
        <v>0</v>
      </c>
    </row>
    <row r="17" spans="2:8" ht="22.5">
      <c r="B17" s="23">
        <v>6</v>
      </c>
      <c r="C17" s="87" t="s">
        <v>236</v>
      </c>
      <c r="D17" s="64" t="s">
        <v>168</v>
      </c>
      <c r="E17" s="65" t="s">
        <v>4</v>
      </c>
      <c r="F17" s="67">
        <v>6.5</v>
      </c>
      <c r="G17" s="74"/>
      <c r="H17" s="104">
        <f t="shared" si="0"/>
        <v>0</v>
      </c>
    </row>
    <row r="18" spans="2:8" ht="22.5">
      <c r="B18" s="23">
        <v>7</v>
      </c>
      <c r="C18" s="87" t="s">
        <v>236</v>
      </c>
      <c r="D18" s="64" t="s">
        <v>169</v>
      </c>
      <c r="E18" s="65" t="s">
        <v>4</v>
      </c>
      <c r="F18" s="67">
        <v>289.5</v>
      </c>
      <c r="G18" s="74"/>
      <c r="H18" s="104">
        <f t="shared" si="0"/>
        <v>0</v>
      </c>
    </row>
    <row r="19" spans="2:8" ht="22.5">
      <c r="B19" s="23">
        <v>8</v>
      </c>
      <c r="C19" s="87" t="s">
        <v>236</v>
      </c>
      <c r="D19" s="64" t="s">
        <v>170</v>
      </c>
      <c r="E19" s="65" t="s">
        <v>4</v>
      </c>
      <c r="F19" s="67">
        <v>17</v>
      </c>
      <c r="G19" s="74"/>
      <c r="H19" s="104">
        <f t="shared" si="0"/>
        <v>0</v>
      </c>
    </row>
    <row r="20" spans="2:8" ht="22.5">
      <c r="B20" s="23">
        <v>9</v>
      </c>
      <c r="C20" s="87" t="s">
        <v>236</v>
      </c>
      <c r="D20" s="64" t="s">
        <v>171</v>
      </c>
      <c r="E20" s="65" t="s">
        <v>4</v>
      </c>
      <c r="F20" s="67">
        <v>55</v>
      </c>
      <c r="G20" s="74"/>
      <c r="H20" s="104">
        <f t="shared" si="0"/>
        <v>0</v>
      </c>
    </row>
    <row r="21" spans="2:8" ht="12.75">
      <c r="B21" s="23">
        <v>10</v>
      </c>
      <c r="C21" s="87" t="s">
        <v>236</v>
      </c>
      <c r="D21" s="64" t="s">
        <v>172</v>
      </c>
      <c r="E21" s="65" t="s">
        <v>4</v>
      </c>
      <c r="F21" s="67">
        <v>327</v>
      </c>
      <c r="G21" s="74"/>
      <c r="H21" s="104">
        <f t="shared" si="0"/>
        <v>0</v>
      </c>
    </row>
    <row r="22" spans="2:8" ht="22.5">
      <c r="B22" s="23">
        <v>11</v>
      </c>
      <c r="C22" s="87" t="s">
        <v>236</v>
      </c>
      <c r="D22" s="64" t="s">
        <v>51</v>
      </c>
      <c r="E22" s="65" t="s">
        <v>4</v>
      </c>
      <c r="F22" s="67">
        <v>327</v>
      </c>
      <c r="G22" s="74"/>
      <c r="H22" s="104">
        <f t="shared" si="0"/>
        <v>0</v>
      </c>
    </row>
    <row r="23" spans="2:8" ht="33.75">
      <c r="B23" s="23">
        <v>12</v>
      </c>
      <c r="C23" s="87" t="s">
        <v>236</v>
      </c>
      <c r="D23" s="64" t="s">
        <v>173</v>
      </c>
      <c r="E23" s="65" t="s">
        <v>25</v>
      </c>
      <c r="F23" s="67">
        <v>1</v>
      </c>
      <c r="G23" s="75"/>
      <c r="H23" s="104">
        <f t="shared" si="0"/>
        <v>0</v>
      </c>
    </row>
    <row r="24" spans="2:8" ht="33.75">
      <c r="B24" s="23">
        <v>13</v>
      </c>
      <c r="C24" s="87" t="s">
        <v>236</v>
      </c>
      <c r="D24" s="64" t="s">
        <v>174</v>
      </c>
      <c r="E24" s="65" t="s">
        <v>25</v>
      </c>
      <c r="F24" s="67">
        <v>1</v>
      </c>
      <c r="G24" s="75"/>
      <c r="H24" s="104">
        <f t="shared" si="0"/>
        <v>0</v>
      </c>
    </row>
    <row r="25" spans="2:8" ht="12.75">
      <c r="B25" s="23">
        <v>14</v>
      </c>
      <c r="C25" s="87" t="s">
        <v>236</v>
      </c>
      <c r="D25" s="64" t="s">
        <v>175</v>
      </c>
      <c r="E25" s="65" t="s">
        <v>25</v>
      </c>
      <c r="F25" s="67">
        <v>2</v>
      </c>
      <c r="G25" s="74"/>
      <c r="H25" s="104">
        <f t="shared" si="0"/>
        <v>0</v>
      </c>
    </row>
    <row r="26" spans="2:8" ht="12.75">
      <c r="B26" s="23">
        <v>15</v>
      </c>
      <c r="C26" s="87" t="s">
        <v>236</v>
      </c>
      <c r="D26" s="64" t="s">
        <v>176</v>
      </c>
      <c r="E26" s="65" t="s">
        <v>25</v>
      </c>
      <c r="F26" s="67">
        <v>1</v>
      </c>
      <c r="G26" s="74"/>
      <c r="H26" s="104">
        <f t="shared" si="0"/>
        <v>0</v>
      </c>
    </row>
    <row r="27" spans="2:8" ht="12.75">
      <c r="B27" s="23">
        <v>16</v>
      </c>
      <c r="C27" s="87" t="s">
        <v>236</v>
      </c>
      <c r="D27" s="64" t="s">
        <v>177</v>
      </c>
      <c r="E27" s="65" t="s">
        <v>25</v>
      </c>
      <c r="F27" s="67">
        <v>5</v>
      </c>
      <c r="G27" s="74"/>
      <c r="H27" s="104">
        <f t="shared" si="0"/>
        <v>0</v>
      </c>
    </row>
    <row r="28" spans="2:8" ht="12.75">
      <c r="B28" s="23">
        <v>17</v>
      </c>
      <c r="C28" s="87" t="s">
        <v>236</v>
      </c>
      <c r="D28" s="64" t="s">
        <v>178</v>
      </c>
      <c r="E28" s="65" t="s">
        <v>25</v>
      </c>
      <c r="F28" s="67">
        <v>2</v>
      </c>
      <c r="G28" s="74"/>
      <c r="H28" s="104">
        <f t="shared" si="0"/>
        <v>0</v>
      </c>
    </row>
    <row r="29" spans="2:8" ht="12.75">
      <c r="B29" s="23">
        <v>18</v>
      </c>
      <c r="C29" s="87" t="s">
        <v>236</v>
      </c>
      <c r="D29" s="64" t="s">
        <v>179</v>
      </c>
      <c r="E29" s="65" t="s">
        <v>25</v>
      </c>
      <c r="F29" s="67">
        <v>21</v>
      </c>
      <c r="G29" s="74"/>
      <c r="H29" s="104">
        <f t="shared" si="0"/>
        <v>0</v>
      </c>
    </row>
    <row r="30" spans="2:8" ht="12.75">
      <c r="B30" s="23">
        <v>19</v>
      </c>
      <c r="C30" s="87" t="s">
        <v>236</v>
      </c>
      <c r="D30" s="64" t="s">
        <v>180</v>
      </c>
      <c r="E30" s="65" t="s">
        <v>25</v>
      </c>
      <c r="F30" s="67">
        <v>1</v>
      </c>
      <c r="G30" s="74"/>
      <c r="H30" s="104">
        <f t="shared" si="0"/>
        <v>0</v>
      </c>
    </row>
    <row r="31" spans="2:8" ht="12.75">
      <c r="B31" s="23">
        <v>20</v>
      </c>
      <c r="C31" s="87" t="s">
        <v>236</v>
      </c>
      <c r="D31" s="64" t="s">
        <v>181</v>
      </c>
      <c r="E31" s="65" t="s">
        <v>25</v>
      </c>
      <c r="F31" s="67">
        <v>2</v>
      </c>
      <c r="G31" s="74"/>
      <c r="H31" s="104">
        <f t="shared" si="0"/>
        <v>0</v>
      </c>
    </row>
    <row r="32" spans="2:8" ht="22.5">
      <c r="B32" s="23">
        <v>21</v>
      </c>
      <c r="C32" s="87" t="s">
        <v>236</v>
      </c>
      <c r="D32" s="64" t="s">
        <v>182</v>
      </c>
      <c r="E32" s="65" t="s">
        <v>25</v>
      </c>
      <c r="F32" s="67">
        <v>7</v>
      </c>
      <c r="G32" s="74"/>
      <c r="H32" s="104">
        <f t="shared" si="0"/>
        <v>0</v>
      </c>
    </row>
    <row r="33" spans="2:8" ht="12.75">
      <c r="B33" s="23"/>
      <c r="C33" s="87"/>
      <c r="D33" s="145" t="s">
        <v>183</v>
      </c>
      <c r="E33" s="145"/>
      <c r="F33" s="145"/>
      <c r="G33" s="145"/>
      <c r="H33" s="104">
        <f t="shared" si="0"/>
        <v>0</v>
      </c>
    </row>
    <row r="34" spans="2:8" ht="12.75">
      <c r="B34" s="23">
        <v>22</v>
      </c>
      <c r="C34" s="87" t="s">
        <v>236</v>
      </c>
      <c r="D34" s="64" t="s">
        <v>184</v>
      </c>
      <c r="E34" s="65" t="s">
        <v>4</v>
      </c>
      <c r="F34" s="104">
        <v>35</v>
      </c>
      <c r="G34" s="105"/>
      <c r="H34" s="104">
        <f t="shared" si="0"/>
        <v>0</v>
      </c>
    </row>
    <row r="35" spans="2:8" ht="12.75">
      <c r="B35" s="23">
        <v>23</v>
      </c>
      <c r="C35" s="87" t="s">
        <v>236</v>
      </c>
      <c r="D35" s="64" t="s">
        <v>185</v>
      </c>
      <c r="E35" s="65" t="s">
        <v>4</v>
      </c>
      <c r="F35" s="104">
        <v>240</v>
      </c>
      <c r="G35" s="105"/>
      <c r="H35" s="104">
        <f t="shared" si="0"/>
        <v>0</v>
      </c>
    </row>
    <row r="36" spans="2:8" ht="12.75">
      <c r="B36" s="23"/>
      <c r="C36" s="87"/>
      <c r="D36" s="145" t="s">
        <v>186</v>
      </c>
      <c r="E36" s="145"/>
      <c r="F36" s="145"/>
      <c r="G36" s="145"/>
      <c r="H36" s="104">
        <f t="shared" si="0"/>
        <v>0</v>
      </c>
    </row>
    <row r="37" spans="2:8" ht="12.75">
      <c r="B37" s="23">
        <v>24</v>
      </c>
      <c r="C37" s="87" t="s">
        <v>236</v>
      </c>
      <c r="D37" s="64" t="s">
        <v>187</v>
      </c>
      <c r="E37" s="65" t="s">
        <v>25</v>
      </c>
      <c r="F37" s="104">
        <v>4</v>
      </c>
      <c r="G37" s="105"/>
      <c r="H37" s="104">
        <f t="shared" si="0"/>
        <v>0</v>
      </c>
    </row>
    <row r="38" spans="2:8" ht="12.75">
      <c r="B38" s="23">
        <v>25</v>
      </c>
      <c r="C38" s="87" t="s">
        <v>236</v>
      </c>
      <c r="D38" s="64" t="s">
        <v>188</v>
      </c>
      <c r="E38" s="65" t="s">
        <v>25</v>
      </c>
      <c r="F38" s="104">
        <v>4</v>
      </c>
      <c r="G38" s="105"/>
      <c r="H38" s="104">
        <f t="shared" si="0"/>
        <v>0</v>
      </c>
    </row>
    <row r="39" spans="2:8" ht="12.75">
      <c r="B39" s="23">
        <v>26</v>
      </c>
      <c r="C39" s="87" t="s">
        <v>236</v>
      </c>
      <c r="D39" s="64" t="s">
        <v>189</v>
      </c>
      <c r="E39" s="65" t="s">
        <v>25</v>
      </c>
      <c r="F39" s="104">
        <v>4</v>
      </c>
      <c r="G39" s="105"/>
      <c r="H39" s="104">
        <f t="shared" si="0"/>
        <v>0</v>
      </c>
    </row>
    <row r="40" spans="2:8" ht="22.5">
      <c r="B40" s="23">
        <v>27</v>
      </c>
      <c r="C40" s="87" t="s">
        <v>236</v>
      </c>
      <c r="D40" s="64" t="s">
        <v>190</v>
      </c>
      <c r="E40" s="65" t="s">
        <v>25</v>
      </c>
      <c r="F40" s="104">
        <v>4</v>
      </c>
      <c r="G40" s="105"/>
      <c r="H40" s="104">
        <f t="shared" si="0"/>
        <v>0</v>
      </c>
    </row>
    <row r="41" spans="2:8" ht="22.5">
      <c r="B41" s="23">
        <v>28</v>
      </c>
      <c r="C41" s="87" t="s">
        <v>236</v>
      </c>
      <c r="D41" s="64" t="s">
        <v>191</v>
      </c>
      <c r="E41" s="65" t="s">
        <v>25</v>
      </c>
      <c r="F41" s="104">
        <v>4</v>
      </c>
      <c r="G41" s="105"/>
      <c r="H41" s="104">
        <f t="shared" si="0"/>
        <v>0</v>
      </c>
    </row>
    <row r="42" spans="2:8" ht="12.75">
      <c r="B42" s="23">
        <v>29</v>
      </c>
      <c r="C42" s="87" t="s">
        <v>236</v>
      </c>
      <c r="D42" s="64" t="s">
        <v>192</v>
      </c>
      <c r="E42" s="65" t="s">
        <v>25</v>
      </c>
      <c r="F42" s="104">
        <v>4</v>
      </c>
      <c r="G42" s="105"/>
      <c r="H42" s="104">
        <f t="shared" si="0"/>
        <v>0</v>
      </c>
    </row>
    <row r="43" spans="2:8" ht="12.75">
      <c r="B43" s="150" t="s">
        <v>33</v>
      </c>
      <c r="C43" s="150"/>
      <c r="D43" s="150"/>
      <c r="E43" s="150"/>
      <c r="F43" s="150"/>
      <c r="G43" s="150"/>
      <c r="H43" s="91">
        <f>SUM(H11:H42)</f>
        <v>0</v>
      </c>
    </row>
    <row r="45" spans="3:6" ht="14.25">
      <c r="C45" s="45"/>
      <c r="D45" s="46"/>
      <c r="E45" s="30"/>
      <c r="F45" s="47"/>
    </row>
  </sheetData>
  <sheetProtection password="D284" sheet="1" formatCells="0" formatColumns="0" formatRows="0" insertColumns="0" insertRows="0" insertHyperlinks="0" deleteColumns="0" deleteRows="0" sort="0" autoFilter="0" pivotTables="0"/>
  <mergeCells count="8">
    <mergeCell ref="B43:G43"/>
    <mergeCell ref="D36:G36"/>
    <mergeCell ref="D33:G33"/>
    <mergeCell ref="D15:G15"/>
    <mergeCell ref="B2:H3"/>
    <mergeCell ref="B4:H6"/>
    <mergeCell ref="B8:H8"/>
    <mergeCell ref="D10:G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 siemens</dc:creator>
  <cp:keywords/>
  <dc:description/>
  <cp:lastModifiedBy>Bartosz Bartkowiak</cp:lastModifiedBy>
  <cp:lastPrinted>2023-06-15T13:09:02Z</cp:lastPrinted>
  <dcterms:created xsi:type="dcterms:W3CDTF">2012-05-21T10:14:02Z</dcterms:created>
  <dcterms:modified xsi:type="dcterms:W3CDTF">2023-06-26T05:56:19Z</dcterms:modified>
  <cp:category/>
  <cp:version/>
  <cp:contentType/>
  <cp:contentStatus/>
</cp:coreProperties>
</file>