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Y:\Agnieszka D\2025\ZP_ 24_2025 ODCZYNNIKI\NA STRONĘ\Załącznik nr 2 do SWZ\"/>
    </mc:Choice>
  </mc:AlternateContent>
  <xr:revisionPtr revIDLastSave="0" documentId="13_ncr:1_{1891ABF3-CEAA-45F5-A4A5-0D929FE2C228}" xr6:coauthVersionLast="36" xr6:coauthVersionMax="36" xr10:uidLastSave="{00000000-0000-0000-0000-000000000000}"/>
  <bookViews>
    <workbookView xWindow="0" yWindow="0" windowWidth="21570" windowHeight="8475" tabRatio="895" firstSheet="3" activeTab="9" xr2:uid="{00000000-000D-0000-FFFF-FFFF00000000}"/>
  </bookViews>
  <sheets>
    <sheet name="Pakiet nr 20 Odczynniki " sheetId="13" r:id="rId1"/>
    <sheet name="Pakiet nr 21 Płyn do zmywi" sheetId="15" r:id="rId2"/>
    <sheet name="Pakiet nr 22 Płytki do TLC" sheetId="17" r:id="rId3"/>
    <sheet name="Pakiet nr 23 GCMS" sheetId="18" r:id="rId4"/>
    <sheet name="Pakiet nr 24 DMA " sheetId="19" r:id="rId5"/>
    <sheet name="Pakiet nr 25 ASA" sheetId="20" r:id="rId6"/>
    <sheet name="Pakiet nr 26 roztwory wzor " sheetId="21" r:id="rId7"/>
    <sheet name="Pakiet nr 27 Analizator immun" sheetId="23" r:id="rId8"/>
    <sheet name="Pakiet nr 28 testy kasetkowe " sheetId="22" r:id="rId9"/>
    <sheet name="Pakiet nr 29 Drobny sprzęt med" sheetId="24" r:id="rId10"/>
  </sheets>
  <definedNames>
    <definedName name="_xlnm.Print_Area" localSheetId="0">'Pakiet nr 20 Odczynniki '!$A$4:$I$62</definedName>
  </definedNames>
  <calcPr calcId="191029"/>
</workbook>
</file>

<file path=xl/calcChain.xml><?xml version="1.0" encoding="utf-8"?>
<calcChain xmlns="http://schemas.openxmlformats.org/spreadsheetml/2006/main">
  <c r="H103" i="23" l="1"/>
  <c r="C29" i="23"/>
  <c r="C28" i="23"/>
  <c r="C27" i="23"/>
  <c r="C26" i="23"/>
  <c r="C25" i="23"/>
  <c r="C23" i="23"/>
  <c r="C22" i="23"/>
  <c r="C21" i="23"/>
  <c r="C20" i="23"/>
  <c r="C19" i="23"/>
  <c r="C18" i="23"/>
  <c r="C17" i="23"/>
  <c r="C16" i="23"/>
  <c r="C15" i="23"/>
  <c r="C14" i="23"/>
  <c r="D13" i="23"/>
  <c r="C13" i="23"/>
  <c r="D12" i="23"/>
  <c r="C12" i="23"/>
  <c r="D11" i="23"/>
  <c r="C11" i="23"/>
  <c r="D10" i="23"/>
  <c r="C10" i="23"/>
  <c r="D9" i="23"/>
  <c r="C9" i="23"/>
  <c r="D8" i="23"/>
  <c r="C8" i="23"/>
  <c r="H100" i="23" l="1"/>
  <c r="H105" i="23" l="1"/>
  <c r="F105" i="23"/>
</calcChain>
</file>

<file path=xl/sharedStrings.xml><?xml version="1.0" encoding="utf-8"?>
<sst xmlns="http://schemas.openxmlformats.org/spreadsheetml/2006/main" count="852" uniqueCount="330">
  <si>
    <t>Lp.</t>
  </si>
  <si>
    <t xml:space="preserve">Cena jednostkowa  netto </t>
  </si>
  <si>
    <t>Producent/ Nazwa handlowa produktu / Numer katalogowy</t>
  </si>
  <si>
    <t>a</t>
  </si>
  <si>
    <t>b</t>
  </si>
  <si>
    <t>c</t>
  </si>
  <si>
    <t>f</t>
  </si>
  <si>
    <t>g</t>
  </si>
  <si>
    <t>h</t>
  </si>
  <si>
    <t>1.</t>
  </si>
  <si>
    <t>2.</t>
  </si>
  <si>
    <t>UWAGA:</t>
  </si>
  <si>
    <t>RAZEM:</t>
  </si>
  <si>
    <t>►</t>
  </si>
  <si>
    <t>3.</t>
  </si>
  <si>
    <t xml:space="preserve">Wartość brutto </t>
  </si>
  <si>
    <t xml:space="preserve">Wartość netto </t>
  </si>
  <si>
    <t>VAT (%)</t>
  </si>
  <si>
    <t>Jed.                 miary</t>
  </si>
  <si>
    <t>i</t>
  </si>
  <si>
    <t xml:space="preserve">Szacunkowa ilość 
</t>
  </si>
  <si>
    <t>DEKLAROWANE TERMINY:</t>
  </si>
  <si>
    <t>dni</t>
  </si>
  <si>
    <t>kwalifikowany podpis elektroniczny przedstawiciela Wykonawcy</t>
  </si>
  <si>
    <t>4.</t>
  </si>
  <si>
    <t>5.</t>
  </si>
  <si>
    <t>6.</t>
  </si>
  <si>
    <t>7.</t>
  </si>
  <si>
    <t>8.</t>
  </si>
  <si>
    <t>9.</t>
  </si>
  <si>
    <t>10.</t>
  </si>
  <si>
    <t>11.</t>
  </si>
  <si>
    <t>12.</t>
  </si>
  <si>
    <t>13.</t>
  </si>
  <si>
    <t>14.</t>
  </si>
  <si>
    <t>15.</t>
  </si>
  <si>
    <t>16.</t>
  </si>
  <si>
    <t>17.</t>
  </si>
  <si>
    <t xml:space="preserve"> </t>
  </si>
  <si>
    <t>j</t>
  </si>
  <si>
    <t>k</t>
  </si>
  <si>
    <t>Opis przedmiotu zamówienia</t>
  </si>
  <si>
    <t>18.</t>
  </si>
  <si>
    <t>19.</t>
  </si>
  <si>
    <t>20.</t>
  </si>
  <si>
    <t>21.</t>
  </si>
  <si>
    <t>22.</t>
  </si>
  <si>
    <t>23.</t>
  </si>
  <si>
    <t>24.</t>
  </si>
  <si>
    <t>25.</t>
  </si>
  <si>
    <t>26.</t>
  </si>
  <si>
    <t>27.</t>
  </si>
  <si>
    <t>28.</t>
  </si>
  <si>
    <t>29.</t>
  </si>
  <si>
    <t>30.</t>
  </si>
  <si>
    <t>31.</t>
  </si>
  <si>
    <t>32.</t>
  </si>
  <si>
    <t>33.</t>
  </si>
  <si>
    <t>34.</t>
  </si>
  <si>
    <t>35.</t>
  </si>
  <si>
    <t>36.</t>
  </si>
  <si>
    <t>37.</t>
  </si>
  <si>
    <t>38.</t>
  </si>
  <si>
    <t>39.</t>
  </si>
  <si>
    <t xml:space="preserve">kwas azotowy 60% ultraczysty </t>
  </si>
  <si>
    <t>kwas siarkowy 96% suprapur</t>
  </si>
  <si>
    <t>kwas octowy lodowaty 99-100% cz.d.a.</t>
  </si>
  <si>
    <t>kwas octowy lodowaty suprapur 100%</t>
  </si>
  <si>
    <t>1-butanol cz.d.a.</t>
  </si>
  <si>
    <t>octan etylu cz.d.a. 99,8%</t>
  </si>
  <si>
    <t>2-propanol (izopropanol) cz.d.a. 99,7%</t>
  </si>
  <si>
    <t>chloroform 98,5% cz.d.a.</t>
  </si>
  <si>
    <t>alkohol etylowy 96% cz.d.a.</t>
  </si>
  <si>
    <t>alkohol metylowy cz.d.a.</t>
  </si>
  <si>
    <t>aceton 99,5% pure</t>
  </si>
  <si>
    <t>amoniak 25% cz.d.a.</t>
  </si>
  <si>
    <t>kwas octowy 80% cz.d.a.</t>
  </si>
  <si>
    <t>n - heksan cz.d.a.</t>
  </si>
  <si>
    <t>n- heptan cz.d.a.</t>
  </si>
  <si>
    <t>chlorek rtęci (II) cz.d.a.</t>
  </si>
  <si>
    <t>wersenian sodu Na2EDTA*H2O</t>
  </si>
  <si>
    <t xml:space="preserve">Chlorek żelaza (III) 6 – hydrat </t>
  </si>
  <si>
    <t>Wodorowęglan sodowy</t>
  </si>
  <si>
    <t xml:space="preserve">Chlorek sodu </t>
  </si>
  <si>
    <t xml:space="preserve">Sodu wolframian 2-hydrat </t>
  </si>
  <si>
    <t>Stężony kwas solny (35-38% cz.d.a.)</t>
  </si>
  <si>
    <t>Kwas azotowy (65% cz.d.a.)</t>
  </si>
  <si>
    <t>Jednostka miary</t>
  </si>
  <si>
    <t>1butelka (1l)</t>
  </si>
  <si>
    <t>1butelka ( 1l)</t>
  </si>
  <si>
    <t>1 butelka            ( 500ml)</t>
  </si>
  <si>
    <t>opakowanie (500g)</t>
  </si>
  <si>
    <t>opakowanie (100G)</t>
  </si>
  <si>
    <t>1 opakowanie - 1l</t>
  </si>
  <si>
    <t>op. (500 g)</t>
  </si>
  <si>
    <t>op. (1 kg)</t>
  </si>
  <si>
    <t>op.(1 kg)</t>
  </si>
  <si>
    <t>op. (1 kg )</t>
  </si>
  <si>
    <t>op.(100 g)</t>
  </si>
  <si>
    <t>op. (1 l )</t>
  </si>
  <si>
    <t>op.(1 l)</t>
  </si>
  <si>
    <t>opakowanie (5 l)</t>
  </si>
  <si>
    <t>Kwaśny środek neutralizujący i myjący do maszynowej obróbki narzędzi lekarskich i szkła laboratoryjnego, płynny koncentrat 5l (wartość pH ok. 1, gęstość w 20'C 1,17 g/cm3, lepkość dynamiczna w 20'C &lt;10 mPas). Nie zawiera fosforanów, kwasów fosforowych, związków azotowych czy środków powierzchniowo
czynnych. Przystosowany do standardowych myjni-dezynfektorów.</t>
  </si>
  <si>
    <t>12 MIESIĘCY</t>
  </si>
  <si>
    <t>1,4-butanediol</t>
  </si>
  <si>
    <t>alkohol etylowy bezwodny 99,8% cz.d.a</t>
  </si>
  <si>
    <t>2-metylo-2-propanol cz.d.a.</t>
  </si>
  <si>
    <t>r-r wodny salicylanu sodu 20 mg/dL</t>
  </si>
  <si>
    <t>r-r wodny rodanku potasu 20 mg/L</t>
  </si>
  <si>
    <t>r-r wodny rodanku potasu 10 mg/L</t>
  </si>
  <si>
    <t>r-r- wodny kwasu borowego 0,5 mg/dl</t>
  </si>
  <si>
    <t>r-r- wodny kwasu borowego 5 mg/dl</t>
  </si>
  <si>
    <t>Wodorotlenek sodu</t>
  </si>
  <si>
    <t>Albumina jaja kurzego suszona</t>
  </si>
  <si>
    <t>1butelka (100ml)</t>
  </si>
  <si>
    <t>opakowanie (100g)</t>
  </si>
  <si>
    <t xml:space="preserve">kwas siarkowy cz.d.a. 96% </t>
  </si>
  <si>
    <t>r-r wodny salicylanu sodu 10 mg/dL</t>
  </si>
  <si>
    <t>Azotan rtęci (II)</t>
  </si>
  <si>
    <t>kwas solny 30% ultra czysty</t>
  </si>
  <si>
    <t>40.</t>
  </si>
  <si>
    <t>41.</t>
  </si>
  <si>
    <t>Kwas trichlorooctowy CZDA</t>
  </si>
  <si>
    <r>
      <t>Azotan żelazowy (III) × 9 H</t>
    </r>
    <r>
      <rPr>
        <vertAlign val="subscript"/>
        <sz val="9"/>
        <rFont val="Times New Roman"/>
        <family val="1"/>
        <charset val="238"/>
      </rPr>
      <t>2</t>
    </r>
    <r>
      <rPr>
        <sz val="9"/>
        <rFont val="Times New Roman"/>
        <family val="1"/>
        <charset val="238"/>
      </rPr>
      <t>O (500 g)</t>
    </r>
  </si>
  <si>
    <r>
      <t>Siarczan żelazowo-amonowy (Fe(NH</t>
    </r>
    <r>
      <rPr>
        <vertAlign val="subscript"/>
        <sz val="9"/>
        <rFont val="Times New Roman"/>
        <family val="1"/>
        <charset val="238"/>
      </rPr>
      <t>4</t>
    </r>
    <r>
      <rPr>
        <sz val="9"/>
        <rFont val="Times New Roman"/>
        <family val="1"/>
        <charset val="238"/>
      </rPr>
      <t>)(SO</t>
    </r>
    <r>
      <rPr>
        <vertAlign val="subscript"/>
        <sz val="9"/>
        <rFont val="Times New Roman"/>
        <family val="1"/>
        <charset val="238"/>
      </rPr>
      <t>4</t>
    </r>
    <r>
      <rPr>
        <sz val="9"/>
        <rFont val="Times New Roman"/>
        <family val="1"/>
        <charset val="238"/>
      </rPr>
      <t>)</t>
    </r>
    <r>
      <rPr>
        <vertAlign val="subscript"/>
        <sz val="9"/>
        <rFont val="Times New Roman"/>
        <family val="1"/>
        <charset val="238"/>
      </rPr>
      <t>2</t>
    </r>
    <r>
      <rPr>
        <sz val="9"/>
        <rFont val="Times New Roman"/>
        <family val="1"/>
        <charset val="238"/>
      </rPr>
      <t xml:space="preserve"> ×12H</t>
    </r>
    <r>
      <rPr>
        <vertAlign val="subscript"/>
        <sz val="9"/>
        <rFont val="Times New Roman"/>
        <family val="1"/>
        <charset val="238"/>
      </rPr>
      <t>2</t>
    </r>
    <r>
      <rPr>
        <sz val="9"/>
        <rFont val="Times New Roman"/>
        <family val="1"/>
        <charset val="238"/>
      </rPr>
      <t xml:space="preserve">O) </t>
    </r>
  </si>
  <si>
    <t>Chlorek platyny (IV) do syntezy</t>
  </si>
  <si>
    <t>op. (1 g)</t>
  </si>
  <si>
    <t>Roztwór buforowy ph 4 +/- 0,05</t>
  </si>
  <si>
    <t>op. (100ml)</t>
  </si>
  <si>
    <t>Roztwór buforowy ph 7 +/- 0,05</t>
  </si>
  <si>
    <t>Roztwór buforowy ph 9 +/- 0,05</t>
  </si>
  <si>
    <t>di potasu wodorofosforan  bezwodny czda</t>
  </si>
  <si>
    <t>Sodu siarczan bezwodny czda</t>
  </si>
  <si>
    <t>42.</t>
  </si>
  <si>
    <t>43.</t>
  </si>
  <si>
    <t>44.</t>
  </si>
  <si>
    <t>45.</t>
  </si>
  <si>
    <t>46.</t>
  </si>
  <si>
    <t>47.</t>
  </si>
  <si>
    <t>48.</t>
  </si>
  <si>
    <t>49.</t>
  </si>
  <si>
    <t>Standard do kalibracji osmometru 300 mOsm/kg H2O</t>
  </si>
  <si>
    <t>Standard do kalibracji osmometru 400 mOsm/kg H2O</t>
  </si>
  <si>
    <t>Standard do kalibracji osmometru 700 mOsm/kg H2O</t>
  </si>
  <si>
    <t>op. (10x1 ml)</t>
  </si>
  <si>
    <t>Alkaliczny płyn do maszynowego mycia szkła laboratoryjnego w laboratoriach medycznych, biologicznych, mikrobiologicznych i chemicznych. Płynny koncentrat kanister 5 l, gęstość 20 st- 1,4 g/cm3, wartość pH w wodzie demi 20 st 2 – 6 ml/l: 12,5 – 12,9
Alkaliczny uniwersalny środkiek myjący o wysokim działaniu dyspergującym. Nie zawiera fosforanów, środków powierzchniowo czynnych oraz związków
utleniających. Odpowiedni do przedmiotów ze szkła, stali nierdzewnej, tworzyw sztucznych i ceramiki. Płynny koncentrat kanister 5 l, gęstość 20 st- 1,4 g/cm3, wartość pH w wodzie demi 20 st 2 – 6 ml/l: 12,5 – 12,9</t>
  </si>
  <si>
    <t>Płytki do choramotrafii cienkowarstwowej, szkladne, format 5*20 cm, 100 szt w opakowaniu. Grubość ok. 0,25 mm, UV 254+366, wielkość porów. Ok 80 ml/g</t>
  </si>
  <si>
    <t>opakowanie (100szt.)</t>
  </si>
  <si>
    <t>d</t>
  </si>
  <si>
    <t>e</t>
  </si>
  <si>
    <t>sztuka</t>
  </si>
  <si>
    <t>Ferrule flexi inert 0,25 mm col</t>
  </si>
  <si>
    <t>Gold Plated Inlet Seal with Washer</t>
  </si>
  <si>
    <t>Liner, UI, splitless, single taper, glaswool</t>
  </si>
  <si>
    <t>Liner, UI, splitless, single taper, GW, 25/pk</t>
  </si>
  <si>
    <t>0,1 ml Micro-insert, 29x5,7 mm, clear glass with attached plasic spring</t>
  </si>
  <si>
    <t>cap, 9 mm blue screw, PTFE/RS</t>
  </si>
  <si>
    <t>Liner O-ring, non-stick</t>
  </si>
  <si>
    <t>syringe 10,0  ul straight, FN 23/24/HP</t>
  </si>
  <si>
    <t>Filament, high temperaturę EI for GCMS</t>
  </si>
  <si>
    <t>Kolumna GC DB-ALC1, 30 m, 0,32 mm, 1,80 um</t>
  </si>
  <si>
    <t>Vacuum Fluid 45 Platinum</t>
  </si>
  <si>
    <t>Ferrule 0,4 mm VG 0,1-0,25 col</t>
  </si>
  <si>
    <t>Vial screw, 2 ml, ambr WrtOn</t>
  </si>
  <si>
    <t>Kolumna kapilarna Ultra Inert HP-%ms, 0,25mm, 15 m, 0,25 um</t>
  </si>
  <si>
    <t>MS Aluminium powder (393706201)</t>
  </si>
  <si>
    <t>Short V9 ferrules 0,32 (5062-3514)</t>
  </si>
  <si>
    <t>Vial, HS, crimp, FB, 20 ml, clear, cert, 100 PK (5182-0837)</t>
  </si>
  <si>
    <t>opakowanie (10 sztuk)</t>
  </si>
  <si>
    <t>opakowanie (100 sztuk)</t>
  </si>
  <si>
    <t>Tuba katalityczna, kompletna do analizatora DMA-80</t>
  </si>
  <si>
    <t>Amalgamator kompletny ze złączkami do DMA-80</t>
  </si>
  <si>
    <t xml:space="preserve">Spirala grzejna do amalgamatora </t>
  </si>
  <si>
    <t>Uchwyt łódeczki wraz z pierścieniem uszczelniającym</t>
  </si>
  <si>
    <t>Łódeczki kwarcowe do DMA-80</t>
  </si>
  <si>
    <t>opakowanie zawiera 10 łódeczek</t>
  </si>
  <si>
    <t>Kontakty grafitowe Zeemana do aparatu iCE 3500</t>
  </si>
  <si>
    <t>opakowanie zawiera dwie sztuki</t>
  </si>
  <si>
    <t>Lampa kodowana HCL - Li</t>
  </si>
  <si>
    <t>Lampa kodowana HCL - Cu</t>
  </si>
  <si>
    <t>Naczynka polipropylenowe do autosamplera</t>
  </si>
  <si>
    <t>opakowanie zawiera 1000 sztuk</t>
  </si>
  <si>
    <t>Kuwety ELC o przedłużonej trwałości</t>
  </si>
  <si>
    <t>Modyfikator matrycy, 0.3% Pd + 0.2% Mg w 4% HNO3</t>
  </si>
  <si>
    <t>opakowanie 125 ml</t>
  </si>
  <si>
    <t>materiał kontrolny liofilizowana surowica/ serum liophilised for trace elements, level I, II</t>
  </si>
  <si>
    <t xml:space="preserve"> opakowanie (2x5x10ml)</t>
  </si>
  <si>
    <t>materiał kontrolny mocz/  urine control liophilised for trace elements, level I, II</t>
  </si>
  <si>
    <t>opakowanie (2x5x10ml)</t>
  </si>
  <si>
    <t>materiał kontrolny krew pełna /  Whole Blond Control, liophilised, Level I, II, III</t>
  </si>
  <si>
    <t>opakowanie (3x3x5ml)</t>
  </si>
  <si>
    <t>roztwór wzorcowy cynku o st. 1000mg/l</t>
  </si>
  <si>
    <t>opakowanie 100 ml</t>
  </si>
  <si>
    <t>roztwór wzorcowy miedzi 1000 mg/l w postaci soli Cu(No3))2 w 0,5 mmol/l HNO3</t>
  </si>
  <si>
    <t>roztwór wzorcowy chromu 1000 mg/l w postaci soli CrCl3</t>
  </si>
  <si>
    <t>roztwór wzorcowy manganu o st. 1000mg/l</t>
  </si>
  <si>
    <t>roztwór wzorcowy ołowiu o st.1000mg/l</t>
  </si>
  <si>
    <t>roztwór wzorcowy o st. rtęci o st. 1000g/l ( Hg(NO3)2)</t>
  </si>
  <si>
    <t>roztwór wzorcowy litu o st.1000mg/l</t>
  </si>
  <si>
    <t xml:space="preserve"> kwalifikowany podpis elektroniczny przedstawiciela Wykonawcy </t>
  </si>
  <si>
    <t>Test kasetkowy Multi do wykrywania 11 parametrów w moczu (amfetamina 300 ng/ml, barbiturany 300 ng/ml, buprenorfina 10 ng/ml, benzodiazepiny 300 ng/ml, kokaina 300 ng/ml, ekstazy 500 ng/ml, metamfetamina 1000 ng/ml, opiaty 300 ng/ml, metadon 300 ng/ml, TCA 1000 ng/ml, THC 50 ng/ml)</t>
  </si>
  <si>
    <t>24 MIESIĘCY</t>
  </si>
  <si>
    <t>Opis przedmiotu zamówienia - asortyment/ nazwa</t>
  </si>
  <si>
    <r>
      <t>Szacowana ilość oznaczeń/24</t>
    </r>
    <r>
      <rPr>
        <b/>
        <sz val="10"/>
        <rFont val="Arial"/>
        <family val="2"/>
      </rPr>
      <t xml:space="preserve"> miesięcy</t>
    </r>
  </si>
  <si>
    <t>Ilość opak.</t>
  </si>
  <si>
    <t>1. Odczynniki</t>
  </si>
  <si>
    <t>SUMA:</t>
  </si>
  <si>
    <t>2. Kalibratory</t>
  </si>
  <si>
    <t>-</t>
  </si>
  <si>
    <t>SUMA</t>
  </si>
  <si>
    <t>3. Materiały kontrolne</t>
  </si>
  <si>
    <t>4. Materiały eksploatacyjne</t>
  </si>
  <si>
    <t>5. Dzierżawa analizatora</t>
  </si>
  <si>
    <t>Dzierżawa aparatu</t>
  </si>
  <si>
    <t>24 miesiące</t>
  </si>
  <si>
    <t>6. Podłączenie analizatora do laboratoryjnego systemu informatycznego</t>
  </si>
  <si>
    <t>Usługa podłączenia</t>
  </si>
  <si>
    <t>pudełko do przechowywania PP, 8x8 (64 probówki 1-2 ml)</t>
  </si>
  <si>
    <t>1 op.</t>
  </si>
  <si>
    <t>Uniwersalny szablon do nanoszenia próbek i oceny chromatografu, pleksiglas, 200 x 200 mm</t>
  </si>
  <si>
    <t>1 szt.</t>
  </si>
  <si>
    <t>Dozownik butelkowy do kwasów i zasad 5-50 ml</t>
  </si>
  <si>
    <t>Rozdzielacz stożkowy 500ml DURAN kran PTFE</t>
  </si>
  <si>
    <t xml:space="preserve"> 1 szt.</t>
  </si>
  <si>
    <t>Perełki suche wskaźnikowe poj. 1000 ml</t>
  </si>
  <si>
    <t>Kapilary ze wskaźnikiem pierścieniowym, poj. 40 ul ringcaps</t>
  </si>
  <si>
    <t>Eksykator, szkło borokrzemowe 3.3, z gałką z tworzywa Z wkładem porcelanowym, bez przyłącza próżni o śr. zew. ok. 330</t>
  </si>
  <si>
    <t>Eksykator, szkło borokrzemowe 3.3, z gałką z tworzywa Z wkładem porcelanowym, bez przyłącza próżni o śr. zew. 210</t>
  </si>
  <si>
    <t>Puste pudełka TipBox na końcówki do pipet, PP. Z pokrywką uchylną / nasadzaną pojemność do 200 ul</t>
  </si>
  <si>
    <t>Puste pudełka TipBox na końcówki do pipet, PP. Z pokrywką uchylną / nasadzaną pojemność do 1000 ul</t>
  </si>
  <si>
    <t>.</t>
  </si>
  <si>
    <t xml:space="preserve">opakowanie </t>
  </si>
  <si>
    <t xml:space="preserve">100 opakowań </t>
  </si>
  <si>
    <t xml:space="preserve">Analizator (rok produkcji 2024/2025r.) i odczynniki muszą spełniać wymogi produktów dopuszczonych do obrotu w krajach  UE-CE oraz być zwalidowane na dedykowany analizator. Przedział odczynnikowy analizatora na min. 40 miejsc oraz min. 50 pozycji na próbki badane.  UPS dołączony do analizatora. Firma dostarcza do Laboratorium zaświadczenia, certyfikaty ISO lub inny dokument wydany przez jednostkę certyfikującą, CE, karty charakterystyk odczynników i inne dotyczące oferty 
po rozstrzygnięciu postępowania, przy pierwszej dostawie.
W czasie umowy min. dwa darmowe przeglądy po 1 raz w roku.
W czasie okresu gwarancji (na czas trwania umowy) zapewniony bezpłatny przegląd, dojazd i robocizna, koszty napraw i części zamiennych. Wymagani certyfikowani serwisanci oraz specjaliści aplikacyjni  z minimum 3 letnim doświadczeniem zawodowym. Opieka merytoryczno-aplikacyjna przez cały czas trwania umowy.
Wykonawaca na swój koszt zapewnia podłączenie analizatora do LIS ( Marcel) z możliwością przesyłu danych wyników kontroli jakości do systemu LIS. 
Usunięcie awarii w czasie 48h, w sytuacji przedłużającej się reakcji ze strony Wykonawcy, pokrycie  kosztów badań wysyłkowych na zewnątrz przez Wykonawcę. W przypadku dłuższej awarii analizatora –trwającej dłużej niż 3 dni Wykonawca zobowiązuje się dostarczyć aparat zastępczy. 
Szkolenie personelu MLT-CKD w zakresie obsługi analizatora
</t>
  </si>
  <si>
    <t>Odczynniki do oznaczania amfetaminy w moczu (kompatybilne do CEDIA Amphetamines)</t>
  </si>
  <si>
    <t>Odczynniki do oznaczania pochodnych benzodwuazepiny w moczu (kompatybilne do DRI Benzodiazepines)</t>
  </si>
  <si>
    <t>Odczynniki do oznaczania opiatów w moczu (kompatybilne do DRI Opiate )</t>
  </si>
  <si>
    <t>Odczynniki do oznaczania THC w moczu (kompatybilne do DRI Cannabinoids)</t>
  </si>
  <si>
    <t>Odczynniki do oznaczania pochodnych benzodwuazepiny w surowicy (kompatybilne do DRI Benzodiazpines Serum Tox Assay)</t>
  </si>
  <si>
    <t>Odczynniki do oznaczania trójcyklicznych antydepresantów (surowica i mocz) - kompatybilne do DRI Tricyclic Antidepressants Serum Tox Assay)</t>
  </si>
  <si>
    <t>Odczynniki do oznaczania acetaminofenu w surowicy (kompatybilne do DRI Acetaminophen Serum Tox Assay)</t>
  </si>
  <si>
    <t>Odczynniki do oznaczania karbamazepiny w surowicy (kompatybilne do CEDIA Carbamazepine Assay)</t>
  </si>
  <si>
    <t>Odczynniki do oznaczania kwasu walproinowego w surowicy (kompatybilne do CEDIA Valproic Acid Assay)</t>
  </si>
  <si>
    <t>Odczynniki do oznaczania teofiliny w surowicy (kompatybilne do CEDIA Theophilline Assay)</t>
  </si>
  <si>
    <t>Odczynniki do oznaczania fenytoiny w surowicy (kompatybilne do CEDIA Phenytoin Assay)</t>
  </si>
  <si>
    <t>Odczynniki do oznaczania lamotryginy w surowicy (kompatybilne do QMS Lamotrigine)</t>
  </si>
  <si>
    <t>Odczynniki do oznaczania topiramatu w surowicy (kompatybilne do QMS Topiramate)</t>
  </si>
  <si>
    <t>Odczynniki do oznaczania fenobarbitalu w surowicy (kompatybilne do CEDIA Phenobarbital Assay)</t>
  </si>
  <si>
    <t>Odczynniki do oznaczania gabapentyny w surowicy (kompatybilne do ARK Gabapentin Assay)</t>
  </si>
  <si>
    <t>Odczynniki do oznaczania ekstazy w moczu (kompatybilne do DRI Exstasy)</t>
  </si>
  <si>
    <t>Odczynniki do oznaczania kreatyniny w moczu met. Enzymatyczna (kompatybilne do Creatynine (Enzymatic))</t>
  </si>
  <si>
    <t>Odczynniki do oznaczania litu w surowicy (kompatybilne do Infinity Lithium)</t>
  </si>
  <si>
    <t>Odczynniki do oznaczania digoksyny w surowicy (kompatybilne do DRI Digoxin Assay)</t>
  </si>
  <si>
    <t>Odczynniki do oznaczania klozapiny w surowicy (kompatybilne do MyCarePsychiatry Clozapine)</t>
  </si>
  <si>
    <t xml:space="preserve"> Kalibrator do kreatyniny w moczu (kompatybilny do sCal)</t>
  </si>
  <si>
    <t>Kalibrator do Trójcyklicznych antydepresantów oraz pochodnych benzodiazepiny w surowicy (kompatybilny do Serum Tox Cal negative)</t>
  </si>
  <si>
    <t>Kalibrator do Trójcyklicznych antydepresantów oraz pochodnych benzodiazepiny w surowicy (kompatybilny do Serum Tox Calibrator 1)</t>
  </si>
  <si>
    <t>Kalibrator do Trójcyklicznych antydepresantów oraz pochodnych benzodiazepiny w surowicy (kompatybilny do Serum Tox Calibrator 2)</t>
  </si>
  <si>
    <t>Kalibrator do Trójcyklicznych antydepresantów oraz pochodnych benzodiazepiny w surowicy (kompatybilny do Serum Tox Calibrator 3)</t>
  </si>
  <si>
    <t>Kalibrator do pochodnych benzodiazepiny w moczu (kompatybilny do DRI Multi-Drug Urine Cal 1)</t>
  </si>
  <si>
    <t>Kalibrator do pochodnych benzodiazepiny w moczu (kompatybilny do DRI Multi-Drug Urine Cal 2)</t>
  </si>
  <si>
    <t>Kalibrator do pochodnych benzodiazepiny w moczu (kompatybilny do (DRI Multi-Drug Urine Cal 3)</t>
  </si>
  <si>
    <t>Kalibrator do THC w moczu (kompatybilny do DRI 20 ng/ml THC Urine Calibrator)</t>
  </si>
  <si>
    <t>Kalibrator do THC w moczu (kompatybilny do DRI 50 ng/ml THC Urine Calibrator)</t>
  </si>
  <si>
    <t>Kalibrator do THC w moczu (kompatybilny do DRI 100 ng/ml THC Urine Calibrator)</t>
  </si>
  <si>
    <t>Kalibrator do opiatów w moczu (kompatybilny do DRI Low Urine Calibrator)</t>
  </si>
  <si>
    <t>Kalibrator do opiatów w moczu (kompatybilny do DRI Opiate Calibrator 3)</t>
  </si>
  <si>
    <t>Kalibrator do opiatów w moczu (kompatybilny do DRI Opiate Calibrator 1)</t>
  </si>
  <si>
    <t>Kalibrator do amfetaminy w moczu (kompatybilny do CDA Multi-Drug CAL Optional)</t>
  </si>
  <si>
    <t>Kalibrator do Trójcyklicznych antydepresantów oraz pochodnych benzodiazepiny w surowicy (kompatybilny do  do Serum Tox Calibrator 4)</t>
  </si>
  <si>
    <t>Kalibrator do pochodnych benzodiazepiny w moczu (kompatybilny do DRI Multi-Drug Urine Cal 4)</t>
  </si>
  <si>
    <t>Kalibratory do karbamazepiny, kwasu walproinowego, fenytoiny, fenobarbitalu i teofiliny w surowicy (kompatybilny do CEDIA Multi-Calibrator, Core)</t>
  </si>
  <si>
    <t>Kalibratory do topiramatu w surowicy (kompatybilne do QMS Topiramate Calibrator Set)</t>
  </si>
  <si>
    <t>Kalibratory do lamotryginy w surowicy (kompatybilne do QMS Lamotrigine Calibrator Set)</t>
  </si>
  <si>
    <t>Kalibratory do lewetiracetamu w surowicy (kompatybilne do ARK™ Levetiractam Calibrator)</t>
  </si>
  <si>
    <t>Kalibratory do gabapentyny w surowicy (kompatybilne do ARK™ Gabapentin Calibrator)</t>
  </si>
  <si>
    <t>Kalibrator do amfetaminy w moczu (kompatybilny do CDA Negative Calibrator)</t>
  </si>
  <si>
    <t>Kalibrator do ekstazy w moczu (kompatybilny do DRI 250 ng/ml Ecstasy Calibrator)</t>
  </si>
  <si>
    <t>Kalibrator do ekstazy w moczu (kompatybilny do DRI 500 ng/ml Ecstasy Calibrator)</t>
  </si>
  <si>
    <t>Kalibrator do ekstazy w moczu (kompatybilny do DRI 750 ng/ml Ecstasy Calibrator)</t>
  </si>
  <si>
    <t>Kalibrator do ekstazy w moczu (kompatybilny do DRI 1000 ng/ml Ecstasy Calibrator)</t>
  </si>
  <si>
    <t>Kalibratory do litu w surowicy (kompatybilne do Trace Lithium Standard)</t>
  </si>
  <si>
    <t>Kalibrator do fentenylu w moczu (kompatybilny do DRI Fentanyl Calibrator 2 ng/ml)</t>
  </si>
  <si>
    <t>Kalibratory do klozapiny w surowicy (kompatybilne do MyCare Psychiatry Calibrator Kit 2)</t>
  </si>
  <si>
    <t>naczynka testowe do analizatora (kompatybilne do Indiko Tencell Cuvettes)</t>
  </si>
  <si>
    <t>roztwór do płukania analizatora 6x100 ml (kompatybilny do Wash Solution)</t>
  </si>
  <si>
    <t>roztwór do konserwacji analizatora 6x20 ml (kompatybilny do Tubing Maintenance Solution)</t>
  </si>
  <si>
    <t>płyn do płukania analizatora 8x20 ml (kompatybilny do Wash Fluid)</t>
  </si>
  <si>
    <t>naczynka pomiarowe do próbek badanych na 0,5 ml (kompatybilne do Naczynko TECHNICON 0,5ml, PS, niesterylne)</t>
  </si>
  <si>
    <t>butelki szklane na odczynniki 10 ml (kompatybilne do Reagent Bottles, 5x10ml)</t>
  </si>
  <si>
    <t>Kontrola do kreatyniny w moczu (kompatybilna do uTrol)</t>
  </si>
  <si>
    <t>Kontrola do fentanylu w moczu (kompatybilna do uTrol High)</t>
  </si>
  <si>
    <t>Kontrola do fentanylu w moczu (kompatybilna do Fentanyl Control 1)</t>
  </si>
  <si>
    <t>Kontrola do fentanylu w moczu (kompatybilna do Fentanyl Control 3)</t>
  </si>
  <si>
    <t>Kontrole do pochodnych benzodiazepiny w moczu (kompatybilne do MGC Primary DAU Control Set Low and High)</t>
  </si>
  <si>
    <t>Kontrole do ekstazy w moczu (kompatybilne do MGC Select DAU Control Set Low and High)</t>
  </si>
  <si>
    <t>Kontrole do amfetaminy i opiatów w moczu (kompatybilne do MGC Optional DAU Control Set)</t>
  </si>
  <si>
    <t>Kontrole do THC w moczu (kompatybilne do 40 ng/ml THC Urine Control)</t>
  </si>
  <si>
    <t>Kontrole do THC w moczu (kompatybilne do 60 ng/ml THC Urine Control)</t>
  </si>
  <si>
    <t>Kontrole do trójcyklicznych antydepresantów i pochodnych benzodiazepiny w surowicy (kompatybilne do MAS Tox Control, Multi Pack)</t>
  </si>
  <si>
    <t>Kontrole do karbamazepiny, kwasu walproinowego, fenytoiny, fenobarbitalu, teofiliny, litu, digoksyny i acetaminofenu w surowicy (kompatybilne do PAR TDM Control, Level 1)</t>
  </si>
  <si>
    <t>Kontrole do karbamazepiny, kwasu walproinowego, fenytoiny, fenobarbitalu, teofiliny, litu, digoksyny i acetaminofenu w surowicy (kompatybilne do PAR TDM Control, Level 2)</t>
  </si>
  <si>
    <t>Kontrole do karbamazepiny, kwasu walproinowego, fenytoiny, fenobarbitalu, teofiliny, litu, digoksyny i acetaminofenu w surowicy (kompatybilne do PAR TDM Control, Level 3)</t>
  </si>
  <si>
    <t>Kontrole do topiramatu w surowicy (kompatybilne do QMS Topiramate Control Set)</t>
  </si>
  <si>
    <t>Kontrole do lamotryginy w surowicy (kompatybilne do QMS Lamotrigine Control Set)</t>
  </si>
  <si>
    <t>Kontrole do lewetiracetamu w surowicy (kompatybilne do ARK™ Levetiractam Control)</t>
  </si>
  <si>
    <t>Kontrole do gabapentyny w surowicy (kompatybilne do ARK™ Gabapentin Control)</t>
  </si>
  <si>
    <t>Kontrole do klozapiny w surowicy (kompatybilne do MyCare Psychiatry Control Kit 2)</t>
  </si>
  <si>
    <t>ciemne butelki na odczynniki 10 ml</t>
  </si>
  <si>
    <t>Odczynniki do oznaczania lewetiracetamu w surowicy (kompatybilne do ARK Lewetiracetam Assay)</t>
  </si>
  <si>
    <t>Odczynniki do oznaczania fentanylu w moczu (kompatybilne do DRI Fentanyl)</t>
  </si>
  <si>
    <t>Kalibrator do pochodnych benzodiazepiny, THC, opiatów i fentanylu w moczu (kompatybilny do DRI Negative Urine Cal)</t>
  </si>
  <si>
    <t xml:space="preserve">Kalibrator do acetaminofenu w surowicy  (kompatybilny do Acetaminophen Cal Kit) </t>
  </si>
  <si>
    <t>PAKIET Nr 20 - Odczynniki dla Medycznego Laboratorium Toksykologicznego</t>
  </si>
  <si>
    <t>PAKIET Nr 21 -  Asortyment do zmywarki (mycia szkła) dla Medycznego Laboratorium Toksykologicznego</t>
  </si>
  <si>
    <t>PAKIET Nr 22 -  Płytki do TLC Medyczne Laboratorium Toksykologiczne</t>
  </si>
  <si>
    <t>PAKIET Nr  23 -  Części zużywalne do GC/MS dla Medycznego Laboratorium Toksykologicznego</t>
  </si>
  <si>
    <t>PAKIET 24   -  Materiały eksploatacyjne dedykowane do aparatu DMA 80 ( oznaczanie rtęci) w Medycznym Laboratorium Toksykologicznym</t>
  </si>
  <si>
    <t>PAKIET 25  -  Materiały eksploatacyjne dedykowane dla aborbcyjnej spektrometrii atomowej  (oznaczanie metali ) w Medycznym Laboratorium Toksykologicznym</t>
  </si>
  <si>
    <t>PAKIET 26  -  Kontrole wewnątrzlaboratoryjne i wzorce niezbędne do oznaczania metali w Medycznym Laboratorium Toksykologicznym</t>
  </si>
  <si>
    <t xml:space="preserve">PAKIET Nr 27  -  Odczynniki oraz dzierżawa analizatora immunochemicznego dla Medycznego Laboratorium Toksykologicznego </t>
  </si>
  <si>
    <t>PAKIET Nr 28  - Testy kasetkowe dla Medycznego Laboratorium Toksykologicznego (Psychiatria)</t>
  </si>
  <si>
    <t>PAKIET Nr 29 - Drobny sprzęt medyczny dla Medycznego Laboratorium Toksykologicznego</t>
  </si>
  <si>
    <t>Rodzaj i numer dokumentu dopuszczającego do stosowania/ Klasa wyrobu med. /jeżeli dotyczy/</t>
  </si>
  <si>
    <t>ZP/24/2025</t>
  </si>
  <si>
    <t>FORMULARZ ASORTYMENTOWO - CENOWY - ZAŁĄCZNIK Nr 2 DO SWZ</t>
  </si>
  <si>
    <t>Deklarujemy termin dostaw cząstkowych (od 1 do max 6 dni w dni robocze(pon-pt))</t>
  </si>
  <si>
    <r>
      <t xml:space="preserve">Deklarowany termin ważności dostarczonego przedmiotu zamówienia minimum </t>
    </r>
    <r>
      <rPr>
        <b/>
        <sz val="8"/>
        <color theme="1"/>
        <rFont val="Tahoma"/>
        <family val="2"/>
        <charset val="238"/>
      </rPr>
      <t xml:space="preserve"> 12 miesięcy, </t>
    </r>
    <r>
      <rPr>
        <b/>
        <sz val="8"/>
        <rFont val="Tahoma"/>
        <family val="2"/>
        <charset val="238"/>
      </rPr>
      <t>licząc od daty dostarczenia towaru</t>
    </r>
  </si>
  <si>
    <t>l</t>
  </si>
  <si>
    <t>Deklarujemy termin instalacji aparatu: do 4 tyg od daty podpisania umowy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</si>
</sst>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 _z_ł_-;\-* #,##0.00\ _z_ł_-;_-* &quot;-&quot;??\ _z_ł_-;_-@_-"/>
    <numFmt numFmtId="164" formatCode="#,##0.00\ &quot;zł&quot;"/>
    <numFmt numFmtId="165" formatCode="#,##0.00&quot; zł&quot;"/>
    <numFmt numFmtId="166" formatCode="\ #,##0.00&quot;      &quot;;\-#,##0.00&quot;      &quot;;&quot; -&quot;#&quot;      &quot;;@\ "/>
    <numFmt numFmtId="167" formatCode="\ #,##0.00&quot; zł &quot;;\-#,##0.00&quot; zł &quot;;&quot; -&quot;#&quot; zł &quot;;@\ "/>
    <numFmt numFmtId="171" formatCode="_-* #,##0.00\ &quot;zł&quot;_-;\-* #,##0.00\ &quot;zł&quot;_-;_-* &quot;-&quot;??\ &quot;zł&quot;_-;_-@_-"/>
  </numFmts>
  <fonts count="41" x14ac:knownFonts="1">
    <font>
      <sz val="11"/>
      <color theme="1"/>
      <name val="Calibri"/>
      <family val="2"/>
      <charset val="238"/>
      <scheme val="minor"/>
    </font>
    <font>
      <sz val="11"/>
      <color indexed="8"/>
      <name val="Calibri"/>
      <family val="2"/>
      <charset val="238"/>
    </font>
    <font>
      <sz val="10"/>
      <name val="Arial"/>
      <family val="2"/>
      <charset val="238"/>
    </font>
    <font>
      <sz val="9"/>
      <name val="Tahoma"/>
      <family val="2"/>
      <charset val="238"/>
    </font>
    <font>
      <u/>
      <sz val="10"/>
      <color theme="10"/>
      <name val="Arial"/>
      <family val="2"/>
      <charset val="238"/>
    </font>
    <font>
      <sz val="11"/>
      <color theme="1"/>
      <name val="Calibri"/>
      <family val="2"/>
      <charset val="238"/>
      <scheme val="minor"/>
    </font>
    <font>
      <sz val="8"/>
      <color theme="1"/>
      <name val="Tahoma"/>
      <family val="2"/>
      <charset val="238"/>
    </font>
    <font>
      <sz val="8"/>
      <name val="Tahoma"/>
      <family val="2"/>
      <charset val="238"/>
    </font>
    <font>
      <b/>
      <sz val="8"/>
      <name val="Tahoma"/>
      <family val="2"/>
      <charset val="238"/>
    </font>
    <font>
      <sz val="11"/>
      <color theme="1"/>
      <name val="Calibri"/>
      <family val="2"/>
      <scheme val="minor"/>
    </font>
    <font>
      <sz val="10"/>
      <color theme="1"/>
      <name val="Arial CE"/>
      <charset val="238"/>
    </font>
    <font>
      <sz val="8"/>
      <color theme="1"/>
      <name val="Calibri"/>
      <family val="2"/>
      <charset val="238"/>
      <scheme val="minor"/>
    </font>
    <font>
      <b/>
      <sz val="8"/>
      <color theme="1"/>
      <name val="Tahoma"/>
      <family val="2"/>
      <charset val="238"/>
    </font>
    <font>
      <sz val="7.5"/>
      <color indexed="8"/>
      <name val="Tahoma"/>
      <family val="2"/>
      <charset val="238"/>
    </font>
    <font>
      <sz val="10"/>
      <name val="Mangal"/>
      <family val="2"/>
      <charset val="238"/>
    </font>
    <font>
      <u/>
      <sz val="11"/>
      <color indexed="30"/>
      <name val="Calibri"/>
      <family val="2"/>
      <charset val="238"/>
    </font>
    <font>
      <sz val="10"/>
      <color indexed="8"/>
      <name val="Arial"/>
      <family val="2"/>
      <charset val="238"/>
    </font>
    <font>
      <sz val="12"/>
      <name val="Arial CE"/>
      <family val="2"/>
      <charset val="238"/>
    </font>
    <font>
      <i/>
      <sz val="11"/>
      <color indexed="23"/>
      <name val="Calibri"/>
      <family val="2"/>
      <charset val="238"/>
    </font>
    <font>
      <sz val="12"/>
      <color rgb="FF000000"/>
      <name val="Arial CE"/>
      <charset val="238"/>
    </font>
    <font>
      <sz val="12"/>
      <name val="Arial CE"/>
      <charset val="238"/>
    </font>
    <font>
      <sz val="10"/>
      <color indexed="8"/>
      <name val="Arial"/>
      <family val="2"/>
    </font>
    <font>
      <sz val="11"/>
      <name val="Calibri"/>
      <family val="2"/>
      <charset val="238"/>
      <scheme val="minor"/>
    </font>
    <font>
      <sz val="8"/>
      <name val="Times New Roman"/>
      <family val="1"/>
      <charset val="238"/>
    </font>
    <font>
      <sz val="9"/>
      <name val="Times New Roman"/>
      <family val="1"/>
      <charset val="238"/>
    </font>
    <font>
      <b/>
      <sz val="9"/>
      <name val="Times New Roman"/>
      <family val="1"/>
      <charset val="238"/>
    </font>
    <font>
      <vertAlign val="subscript"/>
      <sz val="9"/>
      <name val="Times New Roman"/>
      <family val="1"/>
      <charset val="238"/>
    </font>
    <font>
      <sz val="9"/>
      <color theme="1"/>
      <name val="Times New Roman"/>
      <family val="1"/>
      <charset val="238"/>
    </font>
    <font>
      <sz val="11"/>
      <color rgb="FF9C6500"/>
      <name val="Calibri"/>
      <family val="2"/>
      <charset val="238"/>
      <scheme val="minor"/>
    </font>
    <font>
      <sz val="7.5"/>
      <name val="Tahoma"/>
      <family val="2"/>
      <charset val="238"/>
    </font>
    <font>
      <sz val="9"/>
      <name val="Arial"/>
      <family val="2"/>
      <charset val="238"/>
    </font>
    <font>
      <sz val="10"/>
      <name val="Arial"/>
      <family val="2"/>
    </font>
    <font>
      <b/>
      <sz val="10"/>
      <name val="Arial"/>
      <family val="2"/>
    </font>
    <font>
      <b/>
      <sz val="11"/>
      <name val="Calibri"/>
      <family val="2"/>
      <charset val="238"/>
      <scheme val="minor"/>
    </font>
    <font>
      <sz val="9"/>
      <color theme="1"/>
      <name val="Calibri"/>
      <family val="2"/>
      <charset val="238"/>
      <scheme val="minor"/>
    </font>
    <font>
      <b/>
      <sz val="11"/>
      <color theme="1"/>
      <name val="Calibri"/>
      <family val="2"/>
      <charset val="238"/>
      <scheme val="minor"/>
    </font>
    <font>
      <b/>
      <sz val="8"/>
      <color theme="1"/>
      <name val="Calibri"/>
      <family val="2"/>
      <charset val="238"/>
      <scheme val="minor"/>
    </font>
    <font>
      <b/>
      <sz val="8"/>
      <color rgb="FFFF0000"/>
      <name val="Tahoma"/>
      <family val="2"/>
      <charset val="238"/>
    </font>
    <font>
      <i/>
      <sz val="8"/>
      <name val="Tahoma"/>
      <family val="2"/>
      <charset val="238"/>
    </font>
    <font>
      <b/>
      <i/>
      <sz val="8"/>
      <name val="Tahoma"/>
      <family val="2"/>
      <charset val="238"/>
    </font>
    <font>
      <b/>
      <sz val="9"/>
      <name val="Tahoma"/>
      <family val="2"/>
      <charset val="238"/>
    </font>
  </fonts>
  <fills count="11">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rgb="FFFF7C80"/>
        <bgColor indexed="64"/>
      </patternFill>
    </fill>
    <fill>
      <patternFill patternType="solid">
        <fgColor rgb="FF92D050"/>
        <bgColor indexed="64"/>
      </patternFill>
    </fill>
    <fill>
      <patternFill patternType="solid">
        <fgColor rgb="FFFFF2CC"/>
        <bgColor rgb="FFFFFFCC"/>
      </patternFill>
    </fill>
    <fill>
      <patternFill patternType="solid">
        <fgColor theme="0"/>
        <bgColor rgb="FFFFFFCC"/>
      </patternFill>
    </fill>
    <fill>
      <patternFill patternType="solid">
        <fgColor rgb="FFFFFFCC"/>
      </patternFill>
    </fill>
    <fill>
      <patternFill patternType="solid">
        <fgColor rgb="FFD9D9D9"/>
        <bgColor rgb="FF000000"/>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s>
  <cellStyleXfs count="58">
    <xf numFmtId="0" fontId="0" fillId="0" borderId="0"/>
    <xf numFmtId="0" fontId="4" fillId="0" borderId="0" applyNumberFormat="0" applyFill="0" applyBorder="0" applyAlignment="0" applyProtection="0"/>
    <xf numFmtId="0" fontId="2" fillId="0" borderId="0"/>
    <xf numFmtId="44" fontId="1" fillId="0" borderId="0" applyFont="0" applyFill="0" applyBorder="0" applyAlignment="0" applyProtection="0"/>
    <xf numFmtId="0" fontId="9" fillId="0" borderId="0"/>
    <xf numFmtId="0" fontId="10" fillId="0" borderId="0"/>
    <xf numFmtId="43" fontId="9" fillId="0" borderId="0" applyFont="0" applyFill="0" applyBorder="0" applyAlignment="0" applyProtection="0"/>
    <xf numFmtId="0" fontId="9" fillId="0" borderId="0"/>
    <xf numFmtId="0" fontId="5" fillId="0" borderId="0"/>
    <xf numFmtId="0" fontId="3" fillId="0" borderId="3" applyFont="0" applyFill="0" applyBorder="0" applyAlignment="0">
      <alignment horizontal="center" vertical="center"/>
    </xf>
    <xf numFmtId="0" fontId="3" fillId="0" borderId="3" applyFont="0" applyFill="0" applyBorder="0" applyAlignment="0">
      <alignment horizontal="center" vertical="center"/>
    </xf>
    <xf numFmtId="0" fontId="2" fillId="0" borderId="0"/>
    <xf numFmtId="0" fontId="1" fillId="0" borderId="0"/>
    <xf numFmtId="0" fontId="1" fillId="0" borderId="0"/>
    <xf numFmtId="0" fontId="2" fillId="0" borderId="0"/>
    <xf numFmtId="166" fontId="14" fillId="0" borderId="0" applyFill="0" applyBorder="0" applyAlignment="0" applyProtection="0"/>
    <xf numFmtId="166" fontId="14" fillId="0" borderId="0" applyFill="0" applyBorder="0" applyAlignment="0" applyProtection="0"/>
    <xf numFmtId="0" fontId="18" fillId="0" borderId="0" applyNumberFormat="0" applyFill="0" applyBorder="0" applyAlignment="0" applyProtection="0"/>
    <xf numFmtId="0" fontId="15" fillId="0" borderId="0" applyNumberFormat="0" applyFill="0" applyBorder="0" applyAlignment="0" applyProtection="0"/>
    <xf numFmtId="0" fontId="16" fillId="0" borderId="0"/>
    <xf numFmtId="0" fontId="16" fillId="0" borderId="0"/>
    <xf numFmtId="0" fontId="1" fillId="0" borderId="0"/>
    <xf numFmtId="0" fontId="1" fillId="0" borderId="0"/>
    <xf numFmtId="0" fontId="1" fillId="0" borderId="0"/>
    <xf numFmtId="0" fontId="1" fillId="0" borderId="0"/>
    <xf numFmtId="0" fontId="17" fillId="0" borderId="0"/>
    <xf numFmtId="0" fontId="1" fillId="0" borderId="0"/>
    <xf numFmtId="0" fontId="19" fillId="0" borderId="0" applyNumberFormat="0" applyBorder="0" applyProtection="0"/>
    <xf numFmtId="0" fontId="2" fillId="0" borderId="0"/>
    <xf numFmtId="0" fontId="1" fillId="0" borderId="0"/>
    <xf numFmtId="9"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0" fontId="2" fillId="0" borderId="0"/>
    <xf numFmtId="44" fontId="1" fillId="0" borderId="0" applyFont="0" applyFill="0" applyBorder="0" applyAlignment="0" applyProtection="0"/>
    <xf numFmtId="0" fontId="20" fillId="0" borderId="0"/>
    <xf numFmtId="0" fontId="21" fillId="0" borderId="0"/>
    <xf numFmtId="0" fontId="21" fillId="0" borderId="0"/>
    <xf numFmtId="0" fontId="20" fillId="0" borderId="0"/>
    <xf numFmtId="0" fontId="20" fillId="0" borderId="0"/>
    <xf numFmtId="44" fontId="20" fillId="0" borderId="0" applyFont="0" applyFill="0" applyBorder="0" applyAlignment="0" applyProtection="0"/>
    <xf numFmtId="44" fontId="20" fillId="0" borderId="0" applyFont="0" applyFill="0" applyBorder="0" applyAlignment="0" applyProtection="0"/>
    <xf numFmtId="44" fontId="5" fillId="0" borderId="0" applyFont="0" applyFill="0" applyBorder="0" applyAlignment="0" applyProtection="0"/>
    <xf numFmtId="0" fontId="5" fillId="0" borderId="0"/>
    <xf numFmtId="44" fontId="1" fillId="0" borderId="0" applyFont="0" applyFill="0" applyBorder="0" applyAlignment="0" applyProtection="0"/>
    <xf numFmtId="0" fontId="5" fillId="8" borderId="14" applyNumberFormat="0" applyFont="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44" fontId="5" fillId="0" borderId="0" applyFont="0" applyFill="0" applyBorder="0" applyAlignment="0" applyProtection="0"/>
    <xf numFmtId="44" fontId="1" fillId="0" borderId="0" applyFont="0" applyFill="0" applyBorder="0" applyAlignment="0" applyProtection="0"/>
    <xf numFmtId="171" fontId="20" fillId="0" borderId="0" applyFont="0" applyFill="0" applyBorder="0" applyAlignment="0" applyProtection="0"/>
    <xf numFmtId="0" fontId="2" fillId="0" borderId="0"/>
  </cellStyleXfs>
  <cellXfs count="258">
    <xf numFmtId="0" fontId="0" fillId="0" borderId="0" xfId="0"/>
    <xf numFmtId="44" fontId="7" fillId="0" borderId="1" xfId="0" applyNumberFormat="1" applyFont="1" applyFill="1" applyBorder="1" applyAlignment="1">
      <alignment vertical="center" wrapText="1"/>
    </xf>
    <xf numFmtId="0" fontId="6" fillId="0" borderId="0" xfId="0" applyFont="1" applyAlignment="1"/>
    <xf numFmtId="0" fontId="7" fillId="0" borderId="0" xfId="0" applyFont="1" applyAlignment="1"/>
    <xf numFmtId="0" fontId="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0" xfId="0" applyFont="1" applyAlignment="1">
      <alignment vertical="center" wrapText="1"/>
    </xf>
    <xf numFmtId="164" fontId="8" fillId="0" borderId="0" xfId="0" applyNumberFormat="1" applyFont="1" applyBorder="1" applyAlignment="1">
      <alignment horizontal="right" vertical="center" wrapText="1"/>
    </xf>
    <xf numFmtId="0" fontId="7" fillId="0" borderId="0" xfId="0" applyFont="1" applyAlignment="1">
      <alignment vertical="center"/>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7" fillId="3" borderId="1" xfId="7" applyFont="1" applyFill="1" applyBorder="1" applyAlignment="1">
      <alignment horizontal="center" vertical="center" wrapText="1"/>
    </xf>
    <xf numFmtId="165" fontId="7" fillId="0" borderId="4" xfId="7" applyNumberFormat="1" applyFont="1" applyFill="1" applyBorder="1" applyAlignment="1">
      <alignment horizontal="center" vertical="center"/>
    </xf>
    <xf numFmtId="9" fontId="7" fillId="0" borderId="1" xfId="0" applyNumberFormat="1" applyFont="1" applyFill="1" applyBorder="1" applyAlignment="1">
      <alignment horizontal="center" vertical="center" wrapText="1"/>
    </xf>
    <xf numFmtId="44" fontId="8" fillId="0" borderId="2" xfId="0" applyNumberFormat="1" applyFont="1" applyFill="1" applyBorder="1" applyAlignment="1">
      <alignment vertical="center" wrapText="1"/>
    </xf>
    <xf numFmtId="164" fontId="8" fillId="0" borderId="5"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11" fillId="0" borderId="0" xfId="0" applyFont="1"/>
    <xf numFmtId="0" fontId="7" fillId="0" borderId="0" xfId="0" applyFont="1" applyFill="1" applyBorder="1" applyAlignment="1">
      <alignment horizontal="right" vertical="center"/>
    </xf>
    <xf numFmtId="0" fontId="8" fillId="0" borderId="6" xfId="0" applyFont="1" applyFill="1" applyBorder="1" applyAlignment="1">
      <alignment vertical="center" wrapText="1"/>
    </xf>
    <xf numFmtId="164" fontId="8" fillId="0" borderId="0" xfId="0" applyNumberFormat="1" applyFont="1" applyFill="1" applyBorder="1" applyAlignment="1">
      <alignment horizontal="right" vertical="center" wrapText="1"/>
    </xf>
    <xf numFmtId="0" fontId="8" fillId="0" borderId="0" xfId="0" applyFont="1" applyFill="1" applyAlignment="1">
      <alignment vertical="center" wrapText="1"/>
    </xf>
    <xf numFmtId="0" fontId="7" fillId="0" borderId="0" xfId="0" applyFont="1" applyFill="1" applyAlignment="1">
      <alignment vertical="center"/>
    </xf>
    <xf numFmtId="44" fontId="8" fillId="0" borderId="0" xfId="0" applyNumberFormat="1" applyFont="1" applyFill="1" applyBorder="1" applyAlignment="1">
      <alignment vertical="center" wrapText="1"/>
    </xf>
    <xf numFmtId="164" fontId="8" fillId="0" borderId="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2" fillId="5" borderId="0" xfId="0" applyFont="1" applyFill="1" applyAlignment="1">
      <alignment horizontal="left" vertical="center"/>
    </xf>
    <xf numFmtId="0" fontId="6" fillId="5" borderId="0" xfId="0" applyFont="1" applyFill="1" applyAlignment="1"/>
    <xf numFmtId="0" fontId="12" fillId="5" borderId="0" xfId="0" applyFont="1" applyFill="1" applyAlignment="1"/>
    <xf numFmtId="44" fontId="8" fillId="6" borderId="1" xfId="3" applyFont="1" applyFill="1" applyBorder="1" applyAlignment="1" applyProtection="1">
      <alignment vertical="center"/>
    </xf>
    <xf numFmtId="44" fontId="7" fillId="0" borderId="0" xfId="0" applyNumberFormat="1" applyFont="1" applyBorder="1" applyAlignment="1">
      <alignment horizontal="center" vertical="center"/>
    </xf>
    <xf numFmtId="0" fontId="22" fillId="0" borderId="9" xfId="0" applyFont="1" applyBorder="1" applyAlignment="1">
      <alignment horizontal="left" vertical="top" wrapText="1"/>
    </xf>
    <xf numFmtId="44" fontId="7" fillId="0" borderId="0" xfId="0" applyNumberFormat="1" applyFont="1" applyBorder="1" applyAlignment="1">
      <alignment horizontal="center" vertical="center"/>
    </xf>
    <xf numFmtId="0" fontId="24" fillId="0" borderId="0" xfId="41" applyFont="1" applyAlignment="1">
      <alignment horizontal="center" vertical="center"/>
    </xf>
    <xf numFmtId="0" fontId="24" fillId="0" borderId="1" xfId="41" applyFont="1" applyBorder="1" applyAlignment="1">
      <alignment horizontal="center" vertical="center" wrapText="1"/>
    </xf>
    <xf numFmtId="0" fontId="24" fillId="0" borderId="1" xfId="41" applyFont="1" applyBorder="1" applyAlignment="1">
      <alignment horizontal="center" vertical="center"/>
    </xf>
    <xf numFmtId="0" fontId="24" fillId="0" borderId="0" xfId="41" applyFont="1" applyAlignment="1">
      <alignment horizontal="center"/>
    </xf>
    <xf numFmtId="0" fontId="24" fillId="0" borderId="1" xfId="41"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41" applyFont="1" applyBorder="1"/>
    <xf numFmtId="44" fontId="25" fillId="6" borderId="1" xfId="3" applyFont="1" applyFill="1" applyBorder="1" applyAlignment="1" applyProtection="1">
      <alignment vertical="center"/>
    </xf>
    <xf numFmtId="44" fontId="24" fillId="0" borderId="1" xfId="0" applyNumberFormat="1" applyFont="1" applyFill="1" applyBorder="1" applyAlignment="1">
      <alignment vertical="center" wrapText="1"/>
    </xf>
    <xf numFmtId="9" fontId="24" fillId="0" borderId="1" xfId="0" applyNumberFormat="1" applyFont="1" applyFill="1" applyBorder="1" applyAlignment="1">
      <alignment horizontal="center" vertical="center" wrapText="1"/>
    </xf>
    <xf numFmtId="0" fontId="24" fillId="0" borderId="1" xfId="41" applyFont="1" applyBorder="1" applyAlignment="1">
      <alignment vertical="center" wrapText="1"/>
    </xf>
    <xf numFmtId="0" fontId="24" fillId="0" borderId="2" xfId="41" applyFont="1" applyBorder="1"/>
    <xf numFmtId="0" fontId="24" fillId="0" borderId="1" xfId="41" applyFont="1" applyBorder="1" applyAlignment="1">
      <alignment wrapText="1"/>
    </xf>
    <xf numFmtId="0" fontId="24" fillId="0" borderId="1" xfId="41" applyFont="1" applyBorder="1" applyAlignment="1">
      <alignment vertical="top" wrapText="1"/>
    </xf>
    <xf numFmtId="0" fontId="24" fillId="0" borderId="7" xfId="41" applyFont="1" applyBorder="1" applyAlignment="1">
      <alignment horizontal="center" vertical="center" wrapText="1"/>
    </xf>
    <xf numFmtId="0" fontId="24" fillId="0" borderId="1" xfId="41" applyNumberFormat="1" applyFont="1" applyBorder="1" applyAlignment="1">
      <alignment horizontal="center" vertical="center" wrapText="1"/>
    </xf>
    <xf numFmtId="0" fontId="24" fillId="0" borderId="1" xfId="41" applyFont="1" applyBorder="1" applyAlignment="1">
      <alignment horizontal="center" vertical="top" wrapText="1"/>
    </xf>
    <xf numFmtId="0" fontId="27" fillId="0" borderId="1" xfId="41" applyFont="1" applyBorder="1" applyAlignment="1">
      <alignment vertical="top" wrapText="1"/>
    </xf>
    <xf numFmtId="0" fontId="24" fillId="0" borderId="1" xfId="41" applyFont="1" applyFill="1" applyBorder="1" applyAlignment="1">
      <alignment vertical="top" wrapText="1"/>
    </xf>
    <xf numFmtId="0" fontId="24" fillId="0" borderId="1" xfId="41" applyNumberFormat="1" applyFont="1" applyFill="1" applyBorder="1" applyAlignment="1">
      <alignment horizontal="center" vertical="center" wrapText="1"/>
    </xf>
    <xf numFmtId="0" fontId="24" fillId="0" borderId="1" xfId="41" applyFont="1" applyFill="1" applyBorder="1"/>
    <xf numFmtId="0" fontId="24" fillId="0" borderId="1" xfId="41" applyFont="1" applyFill="1" applyBorder="1" applyAlignment="1">
      <alignment horizontal="center" vertical="center"/>
    </xf>
    <xf numFmtId="0" fontId="24" fillId="0" borderId="0" xfId="0" applyFont="1" applyAlignment="1"/>
    <xf numFmtId="0" fontId="25" fillId="0" borderId="0" xfId="0" applyFont="1" applyAlignment="1">
      <alignment vertical="center" wrapText="1"/>
    </xf>
    <xf numFmtId="164" fontId="25" fillId="0" borderId="0" xfId="0" applyNumberFormat="1" applyFont="1" applyBorder="1" applyAlignment="1">
      <alignment horizontal="right" vertical="center" wrapText="1"/>
    </xf>
    <xf numFmtId="0" fontId="0" fillId="0" borderId="0" xfId="0"/>
    <xf numFmtId="0" fontId="24" fillId="0" borderId="11" xfId="0" applyFont="1" applyBorder="1" applyAlignment="1">
      <alignment vertical="top" wrapText="1"/>
    </xf>
    <xf numFmtId="0" fontId="24" fillId="0" borderId="11" xfId="0" applyFont="1" applyBorder="1" applyAlignment="1">
      <alignment horizontal="center" vertical="center" wrapText="1"/>
    </xf>
    <xf numFmtId="44" fontId="25" fillId="7" borderId="11" xfId="47" applyFont="1" applyFill="1" applyBorder="1" applyAlignment="1" applyProtection="1">
      <alignment vertical="center"/>
    </xf>
    <xf numFmtId="0" fontId="23" fillId="2" borderId="1" xfId="0" applyFont="1" applyFill="1" applyBorder="1" applyAlignment="1">
      <alignment vertical="center" wrapText="1"/>
    </xf>
    <xf numFmtId="0" fontId="24" fillId="0" borderId="1" xfId="0" applyFont="1" applyBorder="1" applyAlignment="1">
      <alignment vertical="top" wrapText="1"/>
    </xf>
    <xf numFmtId="0" fontId="6" fillId="5" borderId="0" xfId="0" applyFont="1" applyFill="1"/>
    <xf numFmtId="0" fontId="12" fillId="5" borderId="0" xfId="0" applyFont="1" applyFill="1"/>
    <xf numFmtId="0" fontId="13" fillId="0" borderId="10" xfId="0" applyFont="1" applyBorder="1" applyAlignment="1">
      <alignment horizontal="center" vertical="center" wrapText="1"/>
    </xf>
    <xf numFmtId="44" fontId="7"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8" fillId="8" borderId="14" xfId="48" applyFont="1" applyAlignment="1"/>
    <xf numFmtId="44" fontId="22" fillId="0" borderId="1" xfId="0" applyNumberFormat="1" applyFont="1" applyFill="1" applyBorder="1" applyAlignment="1">
      <alignment vertical="center" wrapText="1"/>
    </xf>
    <xf numFmtId="0" fontId="22" fillId="0" borderId="2" xfId="0" applyFont="1" applyBorder="1" applyAlignment="1">
      <alignment horizontal="center" vertical="center" wrapText="1"/>
    </xf>
    <xf numFmtId="44" fontId="33" fillId="6" borderId="2" xfId="3" applyFont="1" applyFill="1" applyBorder="1" applyAlignment="1" applyProtection="1">
      <alignment vertical="center"/>
    </xf>
    <xf numFmtId="0" fontId="22" fillId="2" borderId="2" xfId="0" applyFont="1" applyFill="1" applyBorder="1" applyAlignment="1">
      <alignment vertical="center" wrapText="1"/>
    </xf>
    <xf numFmtId="165" fontId="22" fillId="0" borderId="4" xfId="7" applyNumberFormat="1" applyFont="1" applyFill="1" applyBorder="1" applyAlignment="1">
      <alignment horizontal="center" vertical="center"/>
    </xf>
    <xf numFmtId="0" fontId="33" fillId="0" borderId="0" xfId="0" applyFont="1" applyAlignment="1">
      <alignment vertical="center" wrapText="1"/>
    </xf>
    <xf numFmtId="0" fontId="12" fillId="5" borderId="0" xfId="0" applyFont="1" applyFill="1" applyAlignment="1">
      <alignment horizontal="left" vertical="center"/>
    </xf>
    <xf numFmtId="0" fontId="22" fillId="0" borderId="1" xfId="41" applyFont="1" applyBorder="1" applyAlignment="1">
      <alignment wrapText="1"/>
    </xf>
    <xf numFmtId="0" fontId="22" fillId="0" borderId="0" xfId="0" applyFont="1" applyAlignment="1"/>
    <xf numFmtId="0" fontId="22" fillId="0" borderId="1" xfId="41" applyFont="1" applyBorder="1" applyAlignment="1">
      <alignment horizontal="center" vertical="center"/>
    </xf>
    <xf numFmtId="0" fontId="30" fillId="0" borderId="1" xfId="41" applyFont="1" applyBorder="1" applyAlignment="1">
      <alignment horizontal="center" vertical="center" wrapText="1"/>
    </xf>
    <xf numFmtId="0" fontId="22" fillId="0" borderId="1" xfId="0" applyFont="1" applyBorder="1" applyAlignment="1">
      <alignment horizontal="center" vertical="center" wrapText="1"/>
    </xf>
    <xf numFmtId="165" fontId="7" fillId="0" borderId="0" xfId="7" applyNumberFormat="1" applyFont="1" applyFill="1" applyBorder="1" applyAlignment="1">
      <alignment horizontal="center" vertical="center"/>
    </xf>
    <xf numFmtId="9" fontId="7" fillId="0" borderId="2" xfId="0" applyNumberFormat="1" applyFont="1" applyFill="1" applyBorder="1" applyAlignment="1">
      <alignment horizontal="center" vertical="center" wrapText="1"/>
    </xf>
    <xf numFmtId="44" fontId="8" fillId="6" borderId="1" xfId="45" applyFont="1" applyFill="1" applyBorder="1" applyAlignment="1" applyProtection="1">
      <alignment vertical="center"/>
    </xf>
    <xf numFmtId="0" fontId="31" fillId="9" borderId="1" xfId="0" applyFont="1" applyFill="1" applyBorder="1" applyAlignment="1">
      <alignment horizontal="center" vertical="center" wrapText="1"/>
    </xf>
    <xf numFmtId="0" fontId="22" fillId="0" borderId="2" xfId="41" applyFont="1" applyBorder="1" applyAlignment="1">
      <alignment horizontal="center" vertical="center" wrapText="1"/>
    </xf>
    <xf numFmtId="0" fontId="31" fillId="0" borderId="1" xfId="0" applyFont="1" applyBorder="1" applyAlignment="1">
      <alignment horizontal="center" vertical="center" wrapText="1"/>
    </xf>
    <xf numFmtId="0" fontId="22" fillId="0" borderId="1" xfId="41" applyFont="1" applyBorder="1" applyAlignment="1">
      <alignment horizontal="center" vertical="center" wrapText="1"/>
    </xf>
    <xf numFmtId="44" fontId="33" fillId="0" borderId="1" xfId="0" applyNumberFormat="1" applyFont="1" applyFill="1" applyBorder="1" applyAlignment="1">
      <alignment vertical="center" wrapText="1"/>
    </xf>
    <xf numFmtId="0" fontId="22" fillId="0" borderId="0" xfId="41" applyFont="1" applyAlignment="1">
      <alignment horizontal="center" vertical="center"/>
    </xf>
    <xf numFmtId="44" fontId="11" fillId="0" borderId="0" xfId="0" applyNumberFormat="1" applyFont="1"/>
    <xf numFmtId="0" fontId="22" fillId="2" borderId="1" xfId="0" applyFont="1" applyFill="1" applyBorder="1" applyAlignment="1">
      <alignment vertical="center" wrapText="1"/>
    </xf>
    <xf numFmtId="0" fontId="22" fillId="0" borderId="1" xfId="41" applyFont="1" applyBorder="1" applyAlignment="1">
      <alignment vertical="center" wrapText="1"/>
    </xf>
    <xf numFmtId="0" fontId="7" fillId="0" borderId="1" xfId="0" applyFont="1" applyFill="1" applyBorder="1" applyAlignment="1">
      <alignment horizontal="center" vertical="center" wrapText="1"/>
    </xf>
    <xf numFmtId="0" fontId="34" fillId="0" borderId="0" xfId="0" applyFont="1"/>
    <xf numFmtId="165" fontId="7" fillId="0" borderId="15" xfId="7" applyNumberFormat="1" applyFont="1" applyFill="1" applyBorder="1" applyAlignment="1">
      <alignment horizontal="center" vertical="center"/>
    </xf>
    <xf numFmtId="0" fontId="22" fillId="0" borderId="2" xfId="41" applyFont="1" applyBorder="1" applyAlignment="1">
      <alignment vertical="top" wrapText="1"/>
    </xf>
    <xf numFmtId="0" fontId="22" fillId="0" borderId="2" xfId="41" applyFont="1" applyBorder="1" applyAlignment="1">
      <alignment wrapText="1"/>
    </xf>
    <xf numFmtId="44" fontId="25" fillId="0" borderId="2" xfId="0" applyNumberFormat="1" applyFont="1" applyFill="1" applyBorder="1" applyAlignment="1">
      <alignment vertical="center" wrapText="1"/>
    </xf>
    <xf numFmtId="9" fontId="22" fillId="0" borderId="2" xfId="0" applyNumberFormat="1" applyFont="1" applyFill="1" applyBorder="1" applyAlignment="1">
      <alignment horizontal="center" vertical="center" wrapText="1"/>
    </xf>
    <xf numFmtId="9" fontId="22" fillId="0" borderId="1" xfId="0" applyNumberFormat="1" applyFont="1" applyFill="1" applyBorder="1" applyAlignment="1">
      <alignment horizontal="center" vertical="center" wrapText="1"/>
    </xf>
    <xf numFmtId="44" fontId="25" fillId="0" borderId="2" xfId="0" applyNumberFormat="1" applyFont="1" applyFill="1" applyBorder="1" applyAlignment="1">
      <alignment vertical="center" wrapText="1"/>
    </xf>
    <xf numFmtId="0" fontId="6" fillId="5" borderId="0" xfId="0" applyFont="1" applyFill="1" applyAlignment="1"/>
    <xf numFmtId="0" fontId="12" fillId="5" borderId="0" xfId="0" applyFont="1" applyFill="1" applyAlignment="1"/>
    <xf numFmtId="0" fontId="7" fillId="0" borderId="0" xfId="0" applyFont="1" applyAlignment="1">
      <alignment vertical="center"/>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7" fillId="3" borderId="1" xfId="7" applyFont="1" applyFill="1" applyBorder="1" applyAlignment="1">
      <alignment horizontal="center" vertical="center" wrapText="1"/>
    </xf>
    <xf numFmtId="0" fontId="7" fillId="0" borderId="0" xfId="0" applyFont="1" applyAlignment="1"/>
    <xf numFmtId="0" fontId="7" fillId="0" borderId="1" xfId="0" applyFont="1" applyBorder="1" applyAlignment="1">
      <alignment horizontal="center" vertical="center" wrapText="1"/>
    </xf>
    <xf numFmtId="0" fontId="0" fillId="0" borderId="9" xfId="0" applyFont="1" applyBorder="1" applyAlignment="1">
      <alignment horizontal="left" vertical="top" wrapText="1"/>
    </xf>
    <xf numFmtId="0" fontId="12" fillId="0" borderId="1" xfId="0" applyFont="1" applyBorder="1" applyAlignment="1">
      <alignment horizontal="center" vertical="center" wrapText="1"/>
    </xf>
    <xf numFmtId="0" fontId="13" fillId="0" borderId="10" xfId="0" applyFont="1" applyFill="1" applyBorder="1" applyAlignment="1">
      <alignment horizontal="center" vertical="center" wrapText="1"/>
    </xf>
    <xf numFmtId="44" fontId="8" fillId="6" borderId="1" xfId="49" applyFont="1" applyFill="1" applyBorder="1" applyAlignment="1" applyProtection="1">
      <alignment vertical="center"/>
    </xf>
    <xf numFmtId="44" fontId="7"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0" fillId="0" borderId="1" xfId="0" applyFont="1" applyBorder="1" applyAlignment="1">
      <alignment wrapText="1"/>
    </xf>
    <xf numFmtId="0" fontId="8" fillId="0" borderId="0" xfId="0" applyFont="1" applyAlignment="1">
      <alignment vertical="center" wrapText="1"/>
    </xf>
    <xf numFmtId="164" fontId="8" fillId="0" borderId="0" xfId="0" applyNumberFormat="1" applyFont="1" applyBorder="1" applyAlignment="1">
      <alignment horizontal="right" vertical="center" wrapText="1"/>
    </xf>
    <xf numFmtId="44" fontId="8" fillId="0" borderId="2" xfId="0" applyNumberFormat="1" applyFont="1" applyFill="1" applyBorder="1" applyAlignment="1">
      <alignment vertical="center" wrapText="1"/>
    </xf>
    <xf numFmtId="164" fontId="8" fillId="0" borderId="5" xfId="0" applyNumberFormat="1" applyFont="1" applyFill="1" applyBorder="1" applyAlignment="1">
      <alignment horizontal="center" vertical="center" wrapText="1"/>
    </xf>
    <xf numFmtId="165" fontId="7" fillId="0" borderId="4" xfId="7" applyNumberFormat="1" applyFont="1" applyFill="1" applyBorder="1" applyAlignment="1">
      <alignment horizontal="center" vertical="center"/>
    </xf>
    <xf numFmtId="0" fontId="7" fillId="0" borderId="0" xfId="0" applyFont="1" applyFill="1" applyBorder="1" applyAlignment="1">
      <alignment horizontal="right" vertical="center"/>
    </xf>
    <xf numFmtId="0" fontId="8" fillId="0" borderId="6" xfId="0" applyFont="1" applyFill="1" applyBorder="1" applyAlignment="1">
      <alignment vertical="center" wrapText="1"/>
    </xf>
    <xf numFmtId="164" fontId="8" fillId="0" borderId="0" xfId="0" applyNumberFormat="1" applyFont="1" applyFill="1" applyBorder="1" applyAlignment="1">
      <alignment horizontal="right" vertical="center" wrapText="1"/>
    </xf>
    <xf numFmtId="0" fontId="8" fillId="0" borderId="0" xfId="0" applyFont="1" applyFill="1" applyAlignment="1">
      <alignment vertical="center" wrapText="1"/>
    </xf>
    <xf numFmtId="0" fontId="7" fillId="0" borderId="0" xfId="0" applyFont="1" applyFill="1" applyAlignment="1">
      <alignment vertical="center"/>
    </xf>
    <xf numFmtId="44" fontId="8" fillId="0" borderId="0" xfId="0" applyNumberFormat="1" applyFont="1" applyFill="1" applyBorder="1" applyAlignment="1">
      <alignment vertical="center" wrapText="1"/>
    </xf>
    <xf numFmtId="164" fontId="8" fillId="0" borderId="0" xfId="0" applyNumberFormat="1" applyFont="1" applyFill="1" applyBorder="1" applyAlignment="1">
      <alignment horizontal="center" vertical="center" wrapText="1"/>
    </xf>
    <xf numFmtId="164" fontId="33" fillId="0" borderId="0" xfId="0" applyNumberFormat="1" applyFont="1" applyBorder="1" applyAlignment="1">
      <alignment horizontal="right" vertical="center" wrapText="1"/>
    </xf>
    <xf numFmtId="0" fontId="0" fillId="0" borderId="0" xfId="0"/>
    <xf numFmtId="0" fontId="12" fillId="5" borderId="0" xfId="0" applyFont="1" applyFill="1" applyAlignment="1">
      <alignment horizontal="left" vertical="center"/>
    </xf>
    <xf numFmtId="0" fontId="6" fillId="5" borderId="0" xfId="0" applyFont="1" applyFill="1" applyAlignment="1"/>
    <xf numFmtId="0" fontId="12" fillId="5" borderId="0" xfId="0" applyFont="1" applyFill="1" applyAlignment="1"/>
    <xf numFmtId="0" fontId="7" fillId="0" borderId="0" xfId="0" applyFont="1" applyAlignment="1">
      <alignment vertical="center"/>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7" fillId="3" borderId="1" xfId="7" applyFont="1" applyFill="1" applyBorder="1" applyAlignment="1">
      <alignment horizontal="center" vertical="center" wrapText="1"/>
    </xf>
    <xf numFmtId="0" fontId="7" fillId="0" borderId="0" xfId="0" applyFont="1" applyAlignment="1"/>
    <xf numFmtId="0" fontId="7" fillId="0" borderId="1" xfId="0" applyFont="1" applyBorder="1" applyAlignment="1">
      <alignment horizontal="center" vertical="center" wrapText="1"/>
    </xf>
    <xf numFmtId="0" fontId="0" fillId="0" borderId="9" xfId="0" applyFont="1" applyBorder="1" applyAlignment="1">
      <alignment horizontal="left" vertical="top" wrapText="1"/>
    </xf>
    <xf numFmtId="0" fontId="12" fillId="0" borderId="1" xfId="0" applyFont="1" applyBorder="1" applyAlignment="1">
      <alignment horizontal="center" vertical="center" wrapText="1"/>
    </xf>
    <xf numFmtId="0" fontId="13" fillId="0" borderId="10" xfId="0" applyFont="1" applyFill="1" applyBorder="1" applyAlignment="1">
      <alignment horizontal="center" vertical="center" wrapText="1"/>
    </xf>
    <xf numFmtId="44" fontId="7"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8" fillId="0" borderId="0" xfId="0" applyFont="1" applyAlignment="1">
      <alignment vertical="center" wrapText="1"/>
    </xf>
    <xf numFmtId="164" fontId="8" fillId="0" borderId="0" xfId="0" applyNumberFormat="1" applyFont="1" applyBorder="1" applyAlignment="1">
      <alignment horizontal="right" vertical="center" wrapText="1"/>
    </xf>
    <xf numFmtId="44" fontId="8" fillId="0" borderId="2" xfId="0" applyNumberFormat="1" applyFont="1" applyFill="1" applyBorder="1" applyAlignment="1">
      <alignment vertical="center" wrapText="1"/>
    </xf>
    <xf numFmtId="164" fontId="8" fillId="0" borderId="5" xfId="0" applyNumberFormat="1" applyFont="1" applyFill="1" applyBorder="1" applyAlignment="1">
      <alignment horizontal="center" vertical="center" wrapText="1"/>
    </xf>
    <xf numFmtId="165" fontId="7" fillId="0" borderId="4" xfId="7" applyNumberFormat="1" applyFont="1" applyFill="1" applyBorder="1" applyAlignment="1">
      <alignment horizontal="center" vertical="center"/>
    </xf>
    <xf numFmtId="0" fontId="7" fillId="0" borderId="0" xfId="0" applyFont="1" applyFill="1" applyBorder="1" applyAlignment="1">
      <alignment horizontal="right" vertical="center"/>
    </xf>
    <xf numFmtId="0" fontId="8" fillId="0" borderId="6" xfId="0" applyFont="1" applyFill="1" applyBorder="1" applyAlignment="1">
      <alignment vertical="center" wrapText="1"/>
    </xf>
    <xf numFmtId="164" fontId="8" fillId="0" borderId="0" xfId="0" applyNumberFormat="1" applyFont="1" applyFill="1" applyBorder="1" applyAlignment="1">
      <alignment horizontal="right" vertical="center" wrapText="1"/>
    </xf>
    <xf numFmtId="0" fontId="8" fillId="0" borderId="0" xfId="0" applyFont="1" applyFill="1" applyAlignment="1">
      <alignment vertical="center" wrapText="1"/>
    </xf>
    <xf numFmtId="0" fontId="7" fillId="0" borderId="0" xfId="0" applyFont="1" applyFill="1" applyAlignment="1">
      <alignment vertical="center"/>
    </xf>
    <xf numFmtId="44" fontId="8" fillId="0" borderId="0" xfId="0" applyNumberFormat="1" applyFont="1" applyFill="1" applyBorder="1" applyAlignment="1">
      <alignment vertical="center" wrapText="1"/>
    </xf>
    <xf numFmtId="164" fontId="8" fillId="0" borderId="0" xfId="0" applyNumberFormat="1" applyFont="1" applyFill="1" applyBorder="1" applyAlignment="1">
      <alignment horizontal="center" vertical="center" wrapText="1"/>
    </xf>
    <xf numFmtId="44" fontId="7" fillId="6" borderId="1" xfId="49" applyFont="1" applyFill="1" applyBorder="1" applyAlignment="1" applyProtection="1">
      <alignment vertical="center"/>
    </xf>
    <xf numFmtId="44" fontId="22" fillId="0" borderId="2" xfId="0" applyNumberFormat="1" applyFont="1" applyFill="1" applyBorder="1" applyAlignment="1">
      <alignment vertical="center" wrapText="1"/>
    </xf>
    <xf numFmtId="44" fontId="33" fillId="6" borderId="1" xfId="3" applyFont="1" applyFill="1" applyBorder="1" applyAlignment="1" applyProtection="1">
      <alignment vertical="center"/>
    </xf>
    <xf numFmtId="0" fontId="22" fillId="0" borderId="1" xfId="41" applyFont="1" applyBorder="1" applyAlignment="1">
      <alignment horizontal="left" vertical="center" wrapText="1"/>
    </xf>
    <xf numFmtId="9" fontId="7" fillId="0" borderId="0" xfId="0" applyNumberFormat="1" applyFont="1" applyFill="1" applyBorder="1" applyAlignment="1">
      <alignment horizontal="center" vertical="center" wrapText="1"/>
    </xf>
    <xf numFmtId="0" fontId="0" fillId="0" borderId="0" xfId="0"/>
    <xf numFmtId="0" fontId="12" fillId="5" borderId="0" xfId="0" applyFont="1" applyFill="1" applyAlignment="1">
      <alignment horizontal="left" vertical="center"/>
    </xf>
    <xf numFmtId="0" fontId="6" fillId="5" borderId="0" xfId="0" applyFont="1" applyFill="1" applyAlignment="1"/>
    <xf numFmtId="0" fontId="12" fillId="5" borderId="0" xfId="0" applyFont="1" applyFill="1" applyAlignment="1"/>
    <xf numFmtId="0" fontId="7" fillId="0" borderId="0" xfId="0" applyFont="1" applyAlignment="1">
      <alignment vertical="center"/>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7" fillId="3" borderId="1" xfId="7" applyFont="1" applyFill="1" applyBorder="1" applyAlignment="1">
      <alignment horizontal="center" vertical="center" wrapText="1"/>
    </xf>
    <xf numFmtId="0" fontId="7" fillId="0" borderId="0" xfId="0" applyFont="1" applyAlignment="1"/>
    <xf numFmtId="0" fontId="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0" xfId="0" applyFont="1" applyFill="1" applyBorder="1" applyAlignment="1">
      <alignment horizontal="center" vertical="center" wrapText="1"/>
    </xf>
    <xf numFmtId="44" fontId="7"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8" fillId="0" borderId="0" xfId="0" applyFont="1" applyAlignment="1">
      <alignment vertical="center" wrapText="1"/>
    </xf>
    <xf numFmtId="164" fontId="8" fillId="0" borderId="0" xfId="0" applyNumberFormat="1" applyFont="1" applyBorder="1" applyAlignment="1">
      <alignment horizontal="right" vertical="center" wrapText="1"/>
    </xf>
    <xf numFmtId="44" fontId="8" fillId="0" borderId="2" xfId="0" applyNumberFormat="1" applyFont="1" applyFill="1" applyBorder="1" applyAlignment="1">
      <alignment vertical="center" wrapText="1"/>
    </xf>
    <xf numFmtId="164" fontId="8" fillId="0" borderId="5" xfId="0" applyNumberFormat="1" applyFont="1" applyFill="1" applyBorder="1" applyAlignment="1">
      <alignment horizontal="center" vertical="center" wrapText="1"/>
    </xf>
    <xf numFmtId="165" fontId="7" fillId="0" borderId="4" xfId="7" applyNumberFormat="1" applyFont="1" applyFill="1" applyBorder="1" applyAlignment="1">
      <alignment horizontal="center" vertical="center"/>
    </xf>
    <xf numFmtId="0" fontId="7" fillId="0" borderId="0" xfId="0" applyFont="1" applyFill="1" applyBorder="1" applyAlignment="1">
      <alignment horizontal="right" vertical="center"/>
    </xf>
    <xf numFmtId="0" fontId="8" fillId="0" borderId="6" xfId="0" applyFont="1" applyFill="1" applyBorder="1" applyAlignment="1">
      <alignment vertical="center" wrapText="1"/>
    </xf>
    <xf numFmtId="164" fontId="8" fillId="0" borderId="0" xfId="0" applyNumberFormat="1" applyFont="1" applyFill="1" applyBorder="1" applyAlignment="1">
      <alignment horizontal="right" vertical="center" wrapText="1"/>
    </xf>
    <xf numFmtId="0" fontId="8" fillId="0" borderId="0" xfId="0" applyFont="1" applyFill="1" applyAlignment="1">
      <alignment vertical="center" wrapText="1"/>
    </xf>
    <xf numFmtId="0" fontId="7" fillId="0" borderId="0" xfId="0" applyFont="1" applyFill="1" applyAlignment="1">
      <alignment vertical="center"/>
    </xf>
    <xf numFmtId="44" fontId="8" fillId="0" borderId="0" xfId="0" applyNumberFormat="1" applyFont="1" applyFill="1" applyBorder="1" applyAlignment="1">
      <alignment vertical="center" wrapText="1"/>
    </xf>
    <xf numFmtId="164" fontId="8" fillId="0" borderId="0" xfId="0" applyNumberFormat="1" applyFont="1" applyFill="1" applyBorder="1" applyAlignment="1">
      <alignment horizontal="center" vertical="center" wrapText="1"/>
    </xf>
    <xf numFmtId="44" fontId="8" fillId="0" borderId="3" xfId="0" applyNumberFormat="1" applyFont="1" applyFill="1" applyBorder="1" applyAlignment="1">
      <alignment vertical="center" wrapText="1"/>
    </xf>
    <xf numFmtId="0" fontId="11" fillId="0" borderId="0" xfId="0" applyFont="1"/>
    <xf numFmtId="44" fontId="7" fillId="6" borderId="1" xfId="49" applyFont="1" applyFill="1" applyBorder="1" applyAlignment="1" applyProtection="1">
      <alignment vertical="center"/>
    </xf>
    <xf numFmtId="0" fontId="22" fillId="0" borderId="9" xfId="0" applyFont="1" applyBorder="1" applyAlignment="1">
      <alignment horizontal="left" vertical="top" wrapText="1"/>
    </xf>
    <xf numFmtId="0" fontId="22" fillId="0" borderId="9" xfId="0" applyFont="1" applyBorder="1" applyAlignment="1">
      <alignment wrapText="1"/>
    </xf>
    <xf numFmtId="0" fontId="22" fillId="0" borderId="1" xfId="0" applyFont="1" applyBorder="1" applyAlignment="1">
      <alignment wrapText="1"/>
    </xf>
    <xf numFmtId="0" fontId="29" fillId="0" borderId="10" xfId="0" applyFont="1" applyFill="1" applyBorder="1" applyAlignment="1">
      <alignment horizontal="center" vertical="center" wrapText="1"/>
    </xf>
    <xf numFmtId="0" fontId="22" fillId="0" borderId="2" xfId="38" applyFont="1" applyBorder="1" applyAlignment="1">
      <alignment wrapText="1"/>
    </xf>
    <xf numFmtId="0" fontId="0" fillId="0" borderId="1" xfId="0" applyBorder="1" applyAlignment="1">
      <alignment horizontal="center" vertical="center" wrapText="1"/>
    </xf>
    <xf numFmtId="0" fontId="30" fillId="0" borderId="1" xfId="41" applyFont="1" applyBorder="1" applyAlignment="1">
      <alignment horizontal="center" vertical="center"/>
    </xf>
    <xf numFmtId="164" fontId="35" fillId="2" borderId="0" xfId="0" applyNumberFormat="1" applyFont="1" applyFill="1" applyAlignment="1">
      <alignment horizontal="right" vertical="center"/>
    </xf>
    <xf numFmtId="0" fontId="8" fillId="3" borderId="1" xfId="0" applyFont="1" applyFill="1" applyBorder="1" applyAlignment="1">
      <alignment horizontal="center" vertical="center" wrapText="1"/>
    </xf>
    <xf numFmtId="0" fontId="0" fillId="0" borderId="0" xfId="0" applyAlignment="1">
      <alignment vertical="top"/>
    </xf>
    <xf numFmtId="0" fontId="0" fillId="0" borderId="8" xfId="0" applyBorder="1"/>
    <xf numFmtId="0" fontId="0" fillId="0" borderId="1" xfId="0" applyBorder="1"/>
    <xf numFmtId="44" fontId="7" fillId="0" borderId="0" xfId="0" applyNumberFormat="1" applyFont="1" applyBorder="1" applyAlignment="1">
      <alignment horizontal="center" vertical="center"/>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0" fillId="0" borderId="0" xfId="0" applyAlignment="1">
      <alignment horizontal="left" vertical="top" wrapText="1"/>
    </xf>
    <xf numFmtId="0" fontId="34" fillId="0" borderId="0" xfId="0" applyFont="1" applyAlignment="1">
      <alignment horizontal="center"/>
    </xf>
    <xf numFmtId="0" fontId="33" fillId="10" borderId="7" xfId="0" applyFont="1" applyFill="1" applyBorder="1" applyAlignment="1">
      <alignment horizontal="center" vertical="center" wrapText="1"/>
    </xf>
    <xf numFmtId="0" fontId="33" fillId="10" borderId="8" xfId="0" applyFont="1" applyFill="1" applyBorder="1" applyAlignment="1">
      <alignment horizontal="center" vertical="center" wrapText="1"/>
    </xf>
    <xf numFmtId="0" fontId="33" fillId="10" borderId="3" xfId="0" applyFont="1" applyFill="1" applyBorder="1" applyAlignment="1">
      <alignment horizontal="center" vertical="center" wrapText="1"/>
    </xf>
    <xf numFmtId="0" fontId="22" fillId="10" borderId="7"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22" fillId="10" borderId="3" xfId="0" applyFont="1" applyFill="1" applyBorder="1" applyAlignment="1">
      <alignment horizontal="center" vertical="center" wrapText="1"/>
    </xf>
    <xf numFmtId="0" fontId="36" fillId="0" borderId="0" xfId="0" applyFont="1"/>
    <xf numFmtId="0" fontId="7" fillId="0" borderId="8" xfId="0" applyFont="1" applyBorder="1" applyAlignment="1">
      <alignment vertical="center"/>
    </xf>
    <xf numFmtId="44" fontId="25" fillId="0" borderId="0" xfId="0" applyNumberFormat="1" applyFont="1" applyFill="1" applyBorder="1" applyAlignment="1">
      <alignment vertical="center" wrapText="1"/>
    </xf>
    <xf numFmtId="9" fontId="24" fillId="0" borderId="0" xfId="0" applyNumberFormat="1" applyFont="1" applyFill="1" applyBorder="1" applyAlignment="1">
      <alignment horizontal="center" vertical="center" wrapText="1"/>
    </xf>
    <xf numFmtId="0" fontId="37" fillId="0" borderId="7" xfId="0" applyFont="1" applyFill="1" applyBorder="1" applyAlignment="1">
      <alignment horizontal="left" vertical="center" wrapText="1"/>
    </xf>
    <xf numFmtId="0" fontId="37" fillId="0" borderId="8" xfId="0" applyFont="1" applyFill="1" applyBorder="1" applyAlignment="1">
      <alignment horizontal="left" vertical="center" wrapText="1"/>
    </xf>
    <xf numFmtId="16" fontId="37" fillId="4" borderId="1" xfId="3" applyNumberFormat="1" applyFont="1" applyFill="1" applyBorder="1" applyAlignment="1">
      <alignment horizontal="center" vertical="center" wrapText="1"/>
    </xf>
    <xf numFmtId="44" fontId="37" fillId="0" borderId="3"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7" fillId="0" borderId="0" xfId="0" applyFont="1" applyBorder="1" applyAlignment="1">
      <alignment vertical="center"/>
    </xf>
    <xf numFmtId="44" fontId="38" fillId="0" borderId="0" xfId="0" applyNumberFormat="1" applyFont="1" applyBorder="1" applyAlignment="1">
      <alignment horizontal="center" vertical="center"/>
    </xf>
    <xf numFmtId="44" fontId="39" fillId="0" borderId="0" xfId="0" applyNumberFormat="1" applyFont="1" applyBorder="1" applyAlignment="1">
      <alignment horizontal="center" vertical="center"/>
    </xf>
    <xf numFmtId="0" fontId="22" fillId="0" borderId="1" xfId="0" applyFont="1" applyBorder="1" applyAlignment="1">
      <alignment horizontal="left" vertical="top" wrapText="1"/>
    </xf>
    <xf numFmtId="0" fontId="7" fillId="0" borderId="1" xfId="0" applyFont="1" applyBorder="1" applyAlignment="1"/>
    <xf numFmtId="44" fontId="7" fillId="0" borderId="0" xfId="0" applyNumberFormat="1" applyFont="1" applyAlignment="1">
      <alignment horizontal="right" vertical="center"/>
    </xf>
    <xf numFmtId="0" fontId="35" fillId="0" borderId="0" xfId="0" applyFont="1"/>
    <xf numFmtId="0" fontId="8" fillId="0" borderId="0" xfId="49" applyNumberFormat="1" applyFont="1" applyFill="1" applyBorder="1" applyAlignment="1">
      <alignment horizontal="center" vertical="center" wrapText="1"/>
    </xf>
    <xf numFmtId="0" fontId="37" fillId="0" borderId="4" xfId="0" applyFont="1" applyFill="1" applyBorder="1" applyAlignment="1">
      <alignment horizontal="left" vertical="center" wrapText="1"/>
    </xf>
    <xf numFmtId="0" fontId="37" fillId="0" borderId="16" xfId="0" applyFont="1" applyFill="1" applyBorder="1" applyAlignment="1">
      <alignment horizontal="left" vertical="center" wrapText="1"/>
    </xf>
    <xf numFmtId="16" fontId="37" fillId="4" borderId="9" xfId="3" applyNumberFormat="1" applyFont="1" applyFill="1" applyBorder="1" applyAlignment="1">
      <alignment horizontal="center" vertical="center" wrapText="1"/>
    </xf>
    <xf numFmtId="44" fontId="37" fillId="0" borderId="17" xfId="0" applyNumberFormat="1" applyFont="1" applyFill="1" applyBorder="1" applyAlignment="1">
      <alignment vertical="center" wrapText="1"/>
    </xf>
    <xf numFmtId="0" fontId="7" fillId="0" borderId="1" xfId="0" applyFont="1" applyBorder="1" applyAlignment="1">
      <alignment vertical="center"/>
    </xf>
    <xf numFmtId="44" fontId="8" fillId="0" borderId="1" xfId="0" applyNumberFormat="1" applyFont="1" applyFill="1" applyBorder="1" applyAlignment="1">
      <alignment vertical="center" wrapText="1"/>
    </xf>
    <xf numFmtId="44" fontId="8" fillId="0" borderId="1" xfId="0" applyNumberFormat="1" applyFont="1" applyFill="1" applyBorder="1" applyAlignment="1">
      <alignment vertical="center"/>
    </xf>
    <xf numFmtId="0" fontId="8" fillId="0" borderId="1" xfId="0" applyFont="1" applyFill="1" applyBorder="1" applyAlignment="1">
      <alignment vertical="center"/>
    </xf>
    <xf numFmtId="0" fontId="8" fillId="0" borderId="0" xfId="0" applyFont="1" applyFill="1" applyBorder="1" applyAlignment="1">
      <alignment vertical="center"/>
    </xf>
    <xf numFmtId="44" fontId="8" fillId="0" borderId="0" xfId="0" applyNumberFormat="1"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3" xfId="0" applyFont="1" applyFill="1" applyBorder="1" applyAlignment="1">
      <alignment vertical="center"/>
    </xf>
    <xf numFmtId="0" fontId="22" fillId="0" borderId="2" xfId="41" applyFont="1" applyBorder="1" applyAlignment="1">
      <alignment horizontal="center" vertical="center"/>
    </xf>
    <xf numFmtId="44" fontId="11" fillId="0" borderId="1" xfId="0" applyNumberFormat="1" applyFont="1" applyBorder="1"/>
    <xf numFmtId="0" fontId="0" fillId="0" borderId="1" xfId="0" applyBorder="1" applyAlignment="1">
      <alignment horizontal="left" vertical="center"/>
    </xf>
    <xf numFmtId="0" fontId="0" fillId="0" borderId="0" xfId="0"/>
    <xf numFmtId="0" fontId="40" fillId="0" borderId="0" xfId="0" applyFont="1" applyBorder="1" applyAlignment="1"/>
    <xf numFmtId="0" fontId="0" fillId="0" borderId="0" xfId="0" applyBorder="1" applyAlignment="1"/>
  </cellXfs>
  <cellStyles count="58">
    <cellStyle name="Dziesiętny 2" xfId="6" xr:uid="{00000000-0005-0000-0000-000000000000}"/>
    <cellStyle name="Dziesiętny 2 2" xfId="15" xr:uid="{00000000-0005-0000-0000-000001000000}"/>
    <cellStyle name="Dziesiętny 3" xfId="16" xr:uid="{00000000-0005-0000-0000-000002000000}"/>
    <cellStyle name="Excel Built-in Explanatory Text" xfId="17" xr:uid="{00000000-0005-0000-0000-000003000000}"/>
    <cellStyle name="Excel Built-in Normal" xfId="5" xr:uid="{00000000-0005-0000-0000-000004000000}"/>
    <cellStyle name="Hiperłącze 2" xfId="1" xr:uid="{00000000-0005-0000-0000-000005000000}"/>
    <cellStyle name="Hiperłącze 2 2" xfId="18" xr:uid="{00000000-0005-0000-0000-000006000000}"/>
    <cellStyle name="Normal 2" xfId="19" xr:uid="{00000000-0005-0000-0000-000007000000}"/>
    <cellStyle name="Normal 2 2" xfId="39" xr:uid="{00000000-0005-0000-0000-000008000000}"/>
    <cellStyle name="Normal 3" xfId="20" xr:uid="{00000000-0005-0000-0000-000009000000}"/>
    <cellStyle name="Normal 3 2" xfId="40" xr:uid="{00000000-0005-0000-0000-00000A000000}"/>
    <cellStyle name="Normalny" xfId="0" builtinId="0"/>
    <cellStyle name="Normalny 10" xfId="36" xr:uid="{00000000-0005-0000-0000-00000C000000}"/>
    <cellStyle name="Normalny 11" xfId="38" xr:uid="{00000000-0005-0000-0000-00000D000000}"/>
    <cellStyle name="Normalny 2" xfId="2" xr:uid="{00000000-0005-0000-0000-00000E000000}"/>
    <cellStyle name="Normalny 2 2" xfId="13" xr:uid="{00000000-0005-0000-0000-00000F000000}"/>
    <cellStyle name="Normalny 2 3" xfId="57" xr:uid="{00000000-0005-0000-0000-000003000000}"/>
    <cellStyle name="Normalny 3" xfId="7" xr:uid="{00000000-0005-0000-0000-000010000000}"/>
    <cellStyle name="Normalny 3 2" xfId="22" xr:uid="{00000000-0005-0000-0000-000011000000}"/>
    <cellStyle name="Normalny 3 3" xfId="23" xr:uid="{00000000-0005-0000-0000-000012000000}"/>
    <cellStyle name="Normalny 3 4" xfId="24" xr:uid="{00000000-0005-0000-0000-000013000000}"/>
    <cellStyle name="Normalny 3 5" xfId="21" xr:uid="{00000000-0005-0000-0000-000014000000}"/>
    <cellStyle name="Normalny 3 6" xfId="41" xr:uid="{00000000-0005-0000-0000-000015000000}"/>
    <cellStyle name="Normalny 3 7" xfId="46" xr:uid="{00000000-0005-0000-0000-000016000000}"/>
    <cellStyle name="Normalny 4" xfId="4" xr:uid="{00000000-0005-0000-0000-000017000000}"/>
    <cellStyle name="Normalny 4 2" xfId="26" xr:uid="{00000000-0005-0000-0000-000018000000}"/>
    <cellStyle name="Normalny 4 2 2" xfId="27" xr:uid="{00000000-0005-0000-0000-000019000000}"/>
    <cellStyle name="Normalny 4 3" xfId="25" xr:uid="{00000000-0005-0000-0000-00001A000000}"/>
    <cellStyle name="Normalny 4 4" xfId="42" xr:uid="{00000000-0005-0000-0000-00001B000000}"/>
    <cellStyle name="Normalny 5" xfId="8" xr:uid="{00000000-0005-0000-0000-00001C000000}"/>
    <cellStyle name="Normalny 5 2" xfId="28" xr:uid="{00000000-0005-0000-0000-00001D000000}"/>
    <cellStyle name="Normalny 6" xfId="12" xr:uid="{00000000-0005-0000-0000-00001E000000}"/>
    <cellStyle name="Normalny 7" xfId="11" xr:uid="{00000000-0005-0000-0000-00001F000000}"/>
    <cellStyle name="Normalny 8" xfId="14" xr:uid="{00000000-0005-0000-0000-000020000000}"/>
    <cellStyle name="Normalny 9" xfId="29" xr:uid="{00000000-0005-0000-0000-000021000000}"/>
    <cellStyle name="Procentowy 2" xfId="30" xr:uid="{00000000-0005-0000-0000-000022000000}"/>
    <cellStyle name="Styl 1" xfId="9" xr:uid="{00000000-0005-0000-0000-000023000000}"/>
    <cellStyle name="Styl 2" xfId="10" xr:uid="{00000000-0005-0000-0000-000024000000}"/>
    <cellStyle name="Uwaga" xfId="48" builtinId="10"/>
    <cellStyle name="Walutowy" xfId="3" builtinId="4"/>
    <cellStyle name="Walutowy 10" xfId="49" xr:uid="{00000000-0005-0000-0000-000027000000}"/>
    <cellStyle name="Walutowy 2" xfId="31" xr:uid="{00000000-0005-0000-0000-000028000000}"/>
    <cellStyle name="Walutowy 2 2" xfId="44" xr:uid="{00000000-0005-0000-0000-000029000000}"/>
    <cellStyle name="Walutowy 2 2 2" xfId="53" xr:uid="{00000000-0005-0000-0000-00002A000000}"/>
    <cellStyle name="Walutowy 2 3" xfId="47" xr:uid="{00000000-0005-0000-0000-00002B000000}"/>
    <cellStyle name="Walutowy 2 3 2" xfId="55" xr:uid="{00000000-0005-0000-0000-00002C000000}"/>
    <cellStyle name="Walutowy 2 4" xfId="56" xr:uid="{00000000-0005-0000-0000-000004000000}"/>
    <cellStyle name="Walutowy 3" xfId="32" xr:uid="{00000000-0005-0000-0000-00002D000000}"/>
    <cellStyle name="Walutowy 4" xfId="33" xr:uid="{00000000-0005-0000-0000-00002E000000}"/>
    <cellStyle name="Walutowy 5" xfId="34" xr:uid="{00000000-0005-0000-0000-00002F000000}"/>
    <cellStyle name="Walutowy 6" xfId="35" xr:uid="{00000000-0005-0000-0000-000030000000}"/>
    <cellStyle name="Walutowy 7" xfId="37" xr:uid="{00000000-0005-0000-0000-000031000000}"/>
    <cellStyle name="Walutowy 7 2" xfId="50" xr:uid="{00000000-0005-0000-0000-000032000000}"/>
    <cellStyle name="Walutowy 8" xfId="43" xr:uid="{00000000-0005-0000-0000-000033000000}"/>
    <cellStyle name="Walutowy 8 2" xfId="52" xr:uid="{00000000-0005-0000-0000-000034000000}"/>
    <cellStyle name="Walutowy 9" xfId="45" xr:uid="{00000000-0005-0000-0000-000035000000}"/>
    <cellStyle name="Walutowy 9 2" xfId="54" xr:uid="{00000000-0005-0000-0000-000036000000}"/>
    <cellStyle name="Walutowy 9 3" xfId="51" xr:uid="{00000000-0005-0000-0000-00003700000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00FFFF"/>
      <color rgb="FF66FFCC"/>
      <color rgb="FF00FFCC"/>
      <color rgb="FF66FFFF"/>
      <color rgb="FFCCFF99"/>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3"/>
  <sheetViews>
    <sheetView showWhiteSpace="0" zoomScaleNormal="100" zoomScaleSheetLayoutView="90" zoomScalePageLayoutView="39" workbookViewId="0">
      <selection activeCell="J5" sqref="J5"/>
    </sheetView>
  </sheetViews>
  <sheetFormatPr defaultRowHeight="11.25" x14ac:dyDescent="0.2"/>
  <cols>
    <col min="1" max="1" width="5.85546875" style="17" customWidth="1"/>
    <col min="2" max="2" width="33.5703125" style="17" customWidth="1"/>
    <col min="3" max="3" width="12.85546875" style="17" customWidth="1"/>
    <col min="4" max="4" width="12.140625" style="17" customWidth="1"/>
    <col min="5" max="5" width="13.140625" style="17" customWidth="1"/>
    <col min="6" max="6" width="13.7109375" style="17" customWidth="1"/>
    <col min="7" max="7" width="9.140625" style="17"/>
    <col min="8" max="8" width="19.7109375" style="17" customWidth="1"/>
    <col min="9" max="9" width="22.42578125" style="17" customWidth="1"/>
    <col min="10" max="10" width="16.42578125" style="17" customWidth="1"/>
    <col min="11" max="12" width="9.140625" style="17"/>
    <col min="13" max="13" width="23.85546875" style="17" customWidth="1"/>
    <col min="14" max="16384" width="9.140625" style="17"/>
  </cols>
  <sheetData>
    <row r="1" spans="1:21" s="197" customFormat="1" x14ac:dyDescent="0.2">
      <c r="B1" s="197" t="s">
        <v>324</v>
      </c>
    </row>
    <row r="2" spans="1:21" s="197" customFormat="1" x14ac:dyDescent="0.2">
      <c r="C2" s="222" t="s">
        <v>325</v>
      </c>
    </row>
    <row r="3" spans="1:21" s="197" customFormat="1" x14ac:dyDescent="0.2"/>
    <row r="4" spans="1:21" s="2" customFormat="1" ht="16.5" customHeight="1" x14ac:dyDescent="0.15">
      <c r="A4" s="26" t="s">
        <v>313</v>
      </c>
      <c r="B4" s="27"/>
      <c r="C4" s="28"/>
      <c r="D4" s="27"/>
      <c r="E4" s="27"/>
      <c r="F4" s="28"/>
      <c r="G4" s="27"/>
      <c r="H4" s="28" t="s">
        <v>103</v>
      </c>
      <c r="I4" s="27"/>
      <c r="M4" s="8"/>
      <c r="N4" s="8"/>
      <c r="O4" s="8"/>
      <c r="P4" s="8"/>
      <c r="Q4" s="8"/>
      <c r="R4" s="8"/>
      <c r="S4" s="8"/>
      <c r="T4" s="8"/>
      <c r="U4" s="8"/>
    </row>
    <row r="5" spans="1:21" s="3" customFormat="1" ht="126.75" customHeight="1" x14ac:dyDescent="0.15">
      <c r="A5" s="9" t="s">
        <v>0</v>
      </c>
      <c r="B5" s="9" t="s">
        <v>41</v>
      </c>
      <c r="C5" s="9" t="s">
        <v>20</v>
      </c>
      <c r="D5" s="9" t="s">
        <v>87</v>
      </c>
      <c r="E5" s="10" t="s">
        <v>1</v>
      </c>
      <c r="F5" s="11" t="s">
        <v>16</v>
      </c>
      <c r="G5" s="11" t="s">
        <v>17</v>
      </c>
      <c r="H5" s="11" t="s">
        <v>15</v>
      </c>
      <c r="I5" s="9" t="s">
        <v>2</v>
      </c>
      <c r="J5" s="174" t="s">
        <v>323</v>
      </c>
      <c r="M5" s="8"/>
      <c r="N5" s="8"/>
      <c r="O5" s="8"/>
      <c r="P5" s="8"/>
      <c r="Q5" s="8"/>
      <c r="R5" s="8"/>
      <c r="S5" s="8"/>
      <c r="T5" s="8"/>
      <c r="U5" s="8"/>
    </row>
    <row r="6" spans="1:21" s="3" customFormat="1" ht="10.5" x14ac:dyDescent="0.15">
      <c r="A6" s="9" t="s">
        <v>3</v>
      </c>
      <c r="B6" s="9" t="s">
        <v>4</v>
      </c>
      <c r="C6" s="9" t="s">
        <v>5</v>
      </c>
      <c r="D6" s="9" t="s">
        <v>6</v>
      </c>
      <c r="E6" s="9" t="s">
        <v>7</v>
      </c>
      <c r="F6" s="9" t="s">
        <v>8</v>
      </c>
      <c r="G6" s="9" t="s">
        <v>19</v>
      </c>
      <c r="H6" s="9" t="s">
        <v>39</v>
      </c>
      <c r="I6" s="9" t="s">
        <v>40</v>
      </c>
      <c r="J6" s="174" t="s">
        <v>328</v>
      </c>
      <c r="M6" s="8"/>
      <c r="N6" s="8"/>
      <c r="O6" s="8"/>
      <c r="P6" s="8"/>
      <c r="Q6" s="8"/>
      <c r="R6" s="8"/>
      <c r="S6" s="8"/>
      <c r="T6" s="8"/>
      <c r="U6" s="8"/>
    </row>
    <row r="7" spans="1:21" s="3" customFormat="1" ht="12" x14ac:dyDescent="0.2">
      <c r="A7" s="38" t="s">
        <v>9</v>
      </c>
      <c r="B7" s="39" t="s">
        <v>116</v>
      </c>
      <c r="C7" s="33">
        <v>3</v>
      </c>
      <c r="D7" s="34" t="s">
        <v>88</v>
      </c>
      <c r="E7" s="40"/>
      <c r="F7" s="41"/>
      <c r="G7" s="42"/>
      <c r="H7" s="41"/>
      <c r="I7" s="16"/>
      <c r="J7" s="235"/>
      <c r="M7" s="8"/>
      <c r="N7" s="8"/>
      <c r="O7" s="8"/>
      <c r="P7" s="8"/>
      <c r="Q7" s="8"/>
      <c r="R7" s="8"/>
      <c r="S7" s="8"/>
      <c r="T7" s="8"/>
      <c r="U7" s="8"/>
    </row>
    <row r="8" spans="1:21" s="3" customFormat="1" ht="12" x14ac:dyDescent="0.2">
      <c r="A8" s="38" t="s">
        <v>10</v>
      </c>
      <c r="B8" s="39" t="s">
        <v>64</v>
      </c>
      <c r="C8" s="35">
        <v>1</v>
      </c>
      <c r="D8" s="34" t="s">
        <v>88</v>
      </c>
      <c r="E8" s="40"/>
      <c r="F8" s="41"/>
      <c r="G8" s="42"/>
      <c r="H8" s="41"/>
      <c r="I8" s="16"/>
      <c r="J8" s="235"/>
      <c r="M8" s="8"/>
      <c r="N8" s="8"/>
      <c r="O8" s="8"/>
      <c r="P8" s="8"/>
      <c r="Q8" s="8"/>
      <c r="R8" s="8"/>
      <c r="S8" s="8"/>
      <c r="T8" s="8"/>
      <c r="U8" s="8"/>
    </row>
    <row r="9" spans="1:21" s="3" customFormat="1" ht="12" x14ac:dyDescent="0.15">
      <c r="A9" s="38" t="s">
        <v>14</v>
      </c>
      <c r="B9" s="43" t="s">
        <v>65</v>
      </c>
      <c r="C9" s="35">
        <v>1</v>
      </c>
      <c r="D9" s="34" t="s">
        <v>88</v>
      </c>
      <c r="E9" s="40"/>
      <c r="F9" s="41"/>
      <c r="G9" s="42"/>
      <c r="H9" s="41"/>
      <c r="I9" s="16"/>
      <c r="J9" s="235"/>
      <c r="M9" s="8"/>
      <c r="N9" s="8"/>
      <c r="O9" s="8"/>
      <c r="P9" s="8"/>
      <c r="Q9" s="8"/>
      <c r="R9" s="8"/>
      <c r="S9" s="8"/>
      <c r="T9" s="8"/>
      <c r="U9" s="8"/>
    </row>
    <row r="10" spans="1:21" s="3" customFormat="1" ht="12" x14ac:dyDescent="0.2">
      <c r="A10" s="38" t="s">
        <v>24</v>
      </c>
      <c r="B10" s="44" t="s">
        <v>66</v>
      </c>
      <c r="C10" s="35">
        <v>2</v>
      </c>
      <c r="D10" s="34" t="s">
        <v>89</v>
      </c>
      <c r="E10" s="40"/>
      <c r="F10" s="41"/>
      <c r="G10" s="42"/>
      <c r="H10" s="41"/>
      <c r="I10" s="16"/>
      <c r="J10" s="235"/>
      <c r="M10" s="8"/>
      <c r="N10" s="8"/>
      <c r="O10" s="8"/>
      <c r="P10" s="8"/>
      <c r="Q10" s="8"/>
      <c r="R10" s="8"/>
      <c r="S10" s="8"/>
      <c r="T10" s="8"/>
      <c r="U10" s="8"/>
    </row>
    <row r="11" spans="1:21" s="3" customFormat="1" ht="24" x14ac:dyDescent="0.2">
      <c r="A11" s="38" t="s">
        <v>25</v>
      </c>
      <c r="B11" s="45" t="s">
        <v>67</v>
      </c>
      <c r="C11" s="35">
        <v>1</v>
      </c>
      <c r="D11" s="34" t="s">
        <v>90</v>
      </c>
      <c r="E11" s="40"/>
      <c r="F11" s="41"/>
      <c r="G11" s="42"/>
      <c r="H11" s="41"/>
      <c r="I11" s="16"/>
      <c r="J11" s="235"/>
      <c r="M11" s="8"/>
      <c r="N11" s="8"/>
      <c r="O11" s="8"/>
      <c r="P11" s="8"/>
      <c r="Q11" s="8"/>
      <c r="R11" s="8"/>
      <c r="S11" s="8"/>
      <c r="T11" s="8"/>
      <c r="U11" s="8"/>
    </row>
    <row r="12" spans="1:21" s="3" customFormat="1" ht="12" x14ac:dyDescent="0.2">
      <c r="A12" s="38" t="s">
        <v>26</v>
      </c>
      <c r="B12" s="44" t="s">
        <v>68</v>
      </c>
      <c r="C12" s="35">
        <v>2</v>
      </c>
      <c r="D12" s="34" t="s">
        <v>89</v>
      </c>
      <c r="E12" s="40"/>
      <c r="F12" s="41"/>
      <c r="G12" s="42"/>
      <c r="H12" s="41"/>
      <c r="I12" s="16"/>
      <c r="J12" s="235"/>
      <c r="M12" s="8"/>
      <c r="N12" s="8"/>
      <c r="O12" s="8"/>
      <c r="P12" s="8"/>
      <c r="Q12" s="8"/>
      <c r="R12" s="8"/>
      <c r="S12" s="8"/>
      <c r="T12" s="8"/>
      <c r="U12" s="8"/>
    </row>
    <row r="13" spans="1:21" s="3" customFormat="1" ht="12" x14ac:dyDescent="0.2">
      <c r="A13" s="38" t="s">
        <v>27</v>
      </c>
      <c r="B13" s="39" t="s">
        <v>69</v>
      </c>
      <c r="C13" s="36">
        <v>15</v>
      </c>
      <c r="D13" s="34" t="s">
        <v>89</v>
      </c>
      <c r="E13" s="40"/>
      <c r="F13" s="41"/>
      <c r="G13" s="42"/>
      <c r="H13" s="41"/>
      <c r="I13" s="16"/>
      <c r="J13" s="235"/>
      <c r="M13" s="8"/>
      <c r="N13" s="8"/>
      <c r="O13" s="8"/>
      <c r="P13" s="8"/>
      <c r="Q13" s="8"/>
      <c r="R13" s="8"/>
      <c r="S13" s="8"/>
      <c r="T13" s="8"/>
      <c r="U13" s="8"/>
    </row>
    <row r="14" spans="1:21" s="3" customFormat="1" ht="12" x14ac:dyDescent="0.2">
      <c r="A14" s="38" t="s">
        <v>28</v>
      </c>
      <c r="B14" s="45" t="s">
        <v>70</v>
      </c>
      <c r="C14" s="35">
        <v>10</v>
      </c>
      <c r="D14" s="34" t="s">
        <v>89</v>
      </c>
      <c r="E14" s="40"/>
      <c r="F14" s="41"/>
      <c r="G14" s="42"/>
      <c r="H14" s="41"/>
      <c r="I14" s="16"/>
      <c r="J14" s="235"/>
      <c r="M14" s="8"/>
      <c r="N14" s="8"/>
      <c r="O14" s="8"/>
      <c r="P14" s="8"/>
      <c r="Q14" s="8"/>
      <c r="R14" s="8"/>
      <c r="S14" s="8"/>
      <c r="T14" s="8"/>
      <c r="U14" s="8"/>
    </row>
    <row r="15" spans="1:21" s="3" customFormat="1" ht="12" x14ac:dyDescent="0.2">
      <c r="A15" s="38" t="s">
        <v>29</v>
      </c>
      <c r="B15" s="39" t="s">
        <v>71</v>
      </c>
      <c r="C15" s="35">
        <v>40</v>
      </c>
      <c r="D15" s="34" t="s">
        <v>89</v>
      </c>
      <c r="E15" s="40"/>
      <c r="F15" s="41"/>
      <c r="G15" s="42"/>
      <c r="H15" s="41"/>
      <c r="I15" s="16"/>
      <c r="J15" s="235"/>
      <c r="M15" s="8"/>
      <c r="N15" s="8"/>
      <c r="O15" s="8"/>
      <c r="P15" s="8"/>
      <c r="Q15" s="8"/>
      <c r="R15" s="8"/>
      <c r="S15" s="8"/>
      <c r="T15" s="8"/>
      <c r="U15" s="8"/>
    </row>
    <row r="16" spans="1:21" s="3" customFormat="1" ht="24" x14ac:dyDescent="0.2">
      <c r="A16" s="38" t="s">
        <v>30</v>
      </c>
      <c r="B16" s="39" t="s">
        <v>72</v>
      </c>
      <c r="C16" s="35">
        <v>18</v>
      </c>
      <c r="D16" s="34" t="s">
        <v>90</v>
      </c>
      <c r="E16" s="40"/>
      <c r="F16" s="41"/>
      <c r="G16" s="42"/>
      <c r="H16" s="41"/>
      <c r="I16" s="16"/>
      <c r="J16" s="235"/>
      <c r="M16" s="8"/>
      <c r="N16" s="8"/>
      <c r="O16" s="8"/>
      <c r="P16" s="8"/>
      <c r="Q16" s="8"/>
      <c r="R16" s="8"/>
      <c r="S16" s="8"/>
      <c r="T16" s="8"/>
      <c r="U16" s="8"/>
    </row>
    <row r="17" spans="1:21" s="3" customFormat="1" ht="12" x14ac:dyDescent="0.2">
      <c r="A17" s="38" t="s">
        <v>31</v>
      </c>
      <c r="B17" s="39" t="s">
        <v>73</v>
      </c>
      <c r="C17" s="35">
        <v>15</v>
      </c>
      <c r="D17" s="34" t="s">
        <v>89</v>
      </c>
      <c r="E17" s="40"/>
      <c r="F17" s="41"/>
      <c r="G17" s="42"/>
      <c r="H17" s="41"/>
      <c r="I17" s="16"/>
      <c r="J17" s="235"/>
      <c r="M17" s="8"/>
      <c r="N17" s="8"/>
      <c r="O17" s="8"/>
      <c r="P17" s="8"/>
      <c r="Q17" s="8"/>
      <c r="R17" s="8"/>
      <c r="S17" s="8"/>
      <c r="T17" s="8"/>
      <c r="U17" s="8"/>
    </row>
    <row r="18" spans="1:21" s="3" customFormat="1" ht="12" x14ac:dyDescent="0.2">
      <c r="A18" s="38" t="s">
        <v>32</v>
      </c>
      <c r="B18" s="39" t="s">
        <v>74</v>
      </c>
      <c r="C18" s="35">
        <v>10</v>
      </c>
      <c r="D18" s="34" t="s">
        <v>89</v>
      </c>
      <c r="E18" s="40"/>
      <c r="F18" s="41"/>
      <c r="G18" s="42"/>
      <c r="H18" s="41"/>
      <c r="I18" s="16"/>
      <c r="J18" s="235"/>
      <c r="M18" s="8"/>
      <c r="N18" s="8"/>
      <c r="O18" s="8"/>
      <c r="P18" s="8"/>
      <c r="Q18" s="8"/>
      <c r="R18" s="8"/>
      <c r="S18" s="8"/>
      <c r="T18" s="8"/>
      <c r="U18" s="8"/>
    </row>
    <row r="19" spans="1:21" s="3" customFormat="1" ht="12" x14ac:dyDescent="0.2">
      <c r="A19" s="38" t="s">
        <v>33</v>
      </c>
      <c r="B19" s="39" t="s">
        <v>75</v>
      </c>
      <c r="C19" s="35">
        <v>7</v>
      </c>
      <c r="D19" s="34" t="s">
        <v>89</v>
      </c>
      <c r="E19" s="40"/>
      <c r="F19" s="41"/>
      <c r="G19" s="42"/>
      <c r="H19" s="41"/>
      <c r="I19" s="16"/>
      <c r="J19" s="235"/>
      <c r="M19" s="8"/>
      <c r="N19" s="8"/>
      <c r="O19" s="8"/>
      <c r="P19" s="8"/>
      <c r="Q19" s="8"/>
      <c r="R19" s="8"/>
      <c r="S19" s="8"/>
      <c r="T19" s="8"/>
      <c r="U19" s="8"/>
    </row>
    <row r="20" spans="1:21" s="3" customFormat="1" ht="12" x14ac:dyDescent="0.2">
      <c r="A20" s="38" t="s">
        <v>34</v>
      </c>
      <c r="B20" s="39" t="s">
        <v>76</v>
      </c>
      <c r="C20" s="35">
        <v>2</v>
      </c>
      <c r="D20" s="34" t="s">
        <v>89</v>
      </c>
      <c r="E20" s="40"/>
      <c r="F20" s="41"/>
      <c r="G20" s="42"/>
      <c r="H20" s="41"/>
      <c r="I20" s="16"/>
      <c r="J20" s="235"/>
      <c r="M20" s="8"/>
      <c r="N20" s="8"/>
      <c r="O20" s="8"/>
      <c r="P20" s="8"/>
      <c r="Q20" s="8"/>
      <c r="R20" s="8"/>
      <c r="S20" s="8"/>
      <c r="T20" s="8"/>
      <c r="U20" s="8"/>
    </row>
    <row r="21" spans="1:21" s="3" customFormat="1" ht="12" x14ac:dyDescent="0.2">
      <c r="A21" s="38" t="s">
        <v>35</v>
      </c>
      <c r="B21" s="39" t="s">
        <v>77</v>
      </c>
      <c r="C21" s="35">
        <v>15</v>
      </c>
      <c r="D21" s="34" t="s">
        <v>89</v>
      </c>
      <c r="E21" s="40"/>
      <c r="F21" s="41"/>
      <c r="G21" s="42"/>
      <c r="H21" s="41"/>
      <c r="I21" s="16"/>
      <c r="J21" s="235"/>
      <c r="M21" s="8"/>
      <c r="N21" s="8"/>
      <c r="O21" s="8"/>
      <c r="P21" s="8"/>
      <c r="Q21" s="8"/>
      <c r="R21" s="8"/>
      <c r="S21" s="8"/>
      <c r="T21" s="8"/>
      <c r="U21" s="8"/>
    </row>
    <row r="22" spans="1:21" s="3" customFormat="1" ht="12" x14ac:dyDescent="0.2">
      <c r="A22" s="38" t="s">
        <v>36</v>
      </c>
      <c r="B22" s="39" t="s">
        <v>78</v>
      </c>
      <c r="C22" s="35">
        <v>1</v>
      </c>
      <c r="D22" s="34" t="s">
        <v>89</v>
      </c>
      <c r="E22" s="40"/>
      <c r="F22" s="41"/>
      <c r="G22" s="42"/>
      <c r="H22" s="41"/>
      <c r="I22" s="16"/>
      <c r="J22" s="235"/>
      <c r="M22" s="8"/>
      <c r="N22" s="8"/>
      <c r="O22" s="8"/>
      <c r="P22" s="8"/>
      <c r="Q22" s="8"/>
      <c r="R22" s="8"/>
      <c r="S22" s="8"/>
      <c r="T22" s="8"/>
      <c r="U22" s="8"/>
    </row>
    <row r="23" spans="1:21" s="3" customFormat="1" ht="24" x14ac:dyDescent="0.2">
      <c r="A23" s="38" t="s">
        <v>37</v>
      </c>
      <c r="B23" s="39" t="s">
        <v>79</v>
      </c>
      <c r="C23" s="35">
        <v>1</v>
      </c>
      <c r="D23" s="34" t="s">
        <v>92</v>
      </c>
      <c r="E23" s="40"/>
      <c r="F23" s="41"/>
      <c r="G23" s="42"/>
      <c r="H23" s="41"/>
      <c r="I23" s="16"/>
      <c r="J23" s="235"/>
      <c r="M23" s="8"/>
      <c r="N23" s="8"/>
      <c r="O23" s="8"/>
      <c r="P23" s="8"/>
      <c r="Q23" s="8"/>
      <c r="R23" s="8"/>
      <c r="S23" s="8"/>
      <c r="T23" s="8"/>
      <c r="U23" s="8"/>
    </row>
    <row r="24" spans="1:21" s="3" customFormat="1" ht="24" x14ac:dyDescent="0.2">
      <c r="A24" s="38" t="s">
        <v>42</v>
      </c>
      <c r="B24" s="45" t="s">
        <v>80</v>
      </c>
      <c r="C24" s="34">
        <v>1</v>
      </c>
      <c r="D24" s="34" t="s">
        <v>93</v>
      </c>
      <c r="E24" s="40"/>
      <c r="F24" s="41"/>
      <c r="G24" s="42"/>
      <c r="H24" s="41"/>
      <c r="I24" s="16"/>
      <c r="J24" s="235"/>
      <c r="M24" s="8"/>
      <c r="N24" s="8"/>
      <c r="O24" s="8"/>
      <c r="P24" s="8"/>
      <c r="Q24" s="8"/>
      <c r="R24" s="8"/>
      <c r="S24" s="8"/>
      <c r="T24" s="8"/>
      <c r="U24" s="8"/>
    </row>
    <row r="25" spans="1:21" s="3" customFormat="1" ht="13.5" x14ac:dyDescent="0.15">
      <c r="A25" s="38" t="s">
        <v>43</v>
      </c>
      <c r="B25" s="46" t="s">
        <v>123</v>
      </c>
      <c r="C25" s="34">
        <v>1</v>
      </c>
      <c r="D25" s="47" t="s">
        <v>94</v>
      </c>
      <c r="E25" s="40"/>
      <c r="F25" s="41"/>
      <c r="G25" s="42"/>
      <c r="H25" s="41"/>
      <c r="I25" s="16"/>
      <c r="J25" s="235"/>
      <c r="M25" s="8"/>
      <c r="N25" s="8"/>
      <c r="O25" s="8"/>
      <c r="P25" s="8"/>
      <c r="Q25" s="8"/>
      <c r="R25" s="8"/>
      <c r="S25" s="8"/>
      <c r="T25" s="8"/>
      <c r="U25" s="8"/>
    </row>
    <row r="26" spans="1:21" s="3" customFormat="1" ht="15" x14ac:dyDescent="0.25">
      <c r="A26" s="38" t="s">
        <v>44</v>
      </c>
      <c r="B26" s="46" t="s">
        <v>81</v>
      </c>
      <c r="C26" s="48">
        <v>1</v>
      </c>
      <c r="D26" s="47" t="s">
        <v>96</v>
      </c>
      <c r="E26" s="73"/>
      <c r="F26" s="41"/>
      <c r="G26" s="42"/>
      <c r="H26" s="41"/>
      <c r="I26" s="16"/>
      <c r="J26" s="235"/>
      <c r="M26" s="8"/>
      <c r="N26" s="8"/>
      <c r="O26" s="8"/>
      <c r="P26" s="8"/>
      <c r="Q26" s="8"/>
      <c r="R26" s="8"/>
      <c r="S26" s="8"/>
      <c r="T26" s="8"/>
      <c r="U26" s="8"/>
    </row>
    <row r="27" spans="1:21" s="3" customFormat="1" ht="12" x14ac:dyDescent="0.15">
      <c r="A27" s="38" t="s">
        <v>45</v>
      </c>
      <c r="B27" s="46" t="s">
        <v>82</v>
      </c>
      <c r="C27" s="48">
        <v>4</v>
      </c>
      <c r="D27" s="47" t="s">
        <v>95</v>
      </c>
      <c r="E27" s="40"/>
      <c r="F27" s="41"/>
      <c r="G27" s="42"/>
      <c r="H27" s="41"/>
      <c r="I27" s="16"/>
      <c r="J27" s="235"/>
      <c r="M27" s="8"/>
      <c r="N27" s="8"/>
      <c r="O27" s="8"/>
      <c r="P27" s="8"/>
      <c r="Q27" s="8"/>
      <c r="R27" s="8"/>
      <c r="S27" s="8"/>
      <c r="T27" s="8"/>
      <c r="U27" s="8"/>
    </row>
    <row r="28" spans="1:21" s="3" customFormat="1" ht="12" x14ac:dyDescent="0.15">
      <c r="A28" s="38" t="s">
        <v>46</v>
      </c>
      <c r="B28" s="46" t="s">
        <v>83</v>
      </c>
      <c r="C28" s="49">
        <v>1</v>
      </c>
      <c r="D28" s="47" t="s">
        <v>97</v>
      </c>
      <c r="E28" s="40"/>
      <c r="F28" s="41"/>
      <c r="G28" s="42"/>
      <c r="H28" s="41"/>
      <c r="I28" s="16"/>
      <c r="J28" s="235"/>
      <c r="M28" s="8"/>
      <c r="N28" s="8"/>
      <c r="O28" s="8"/>
      <c r="P28" s="8"/>
      <c r="Q28" s="8"/>
      <c r="R28" s="8"/>
      <c r="S28" s="8"/>
      <c r="T28" s="8"/>
      <c r="U28" s="8"/>
    </row>
    <row r="29" spans="1:21" s="3" customFormat="1" ht="12" x14ac:dyDescent="0.15">
      <c r="A29" s="38" t="s">
        <v>47</v>
      </c>
      <c r="B29" s="50" t="s">
        <v>84</v>
      </c>
      <c r="C29" s="34">
        <v>4</v>
      </c>
      <c r="D29" s="47" t="s">
        <v>98</v>
      </c>
      <c r="E29" s="40"/>
      <c r="F29" s="41"/>
      <c r="G29" s="42"/>
      <c r="H29" s="41"/>
      <c r="I29" s="16"/>
      <c r="J29" s="235"/>
      <c r="M29" s="8"/>
      <c r="N29" s="8"/>
      <c r="O29" s="8"/>
      <c r="P29" s="8"/>
      <c r="Q29" s="8"/>
      <c r="R29" s="8"/>
      <c r="S29" s="8"/>
      <c r="T29" s="8"/>
      <c r="U29" s="8"/>
    </row>
    <row r="30" spans="1:21" s="3" customFormat="1" ht="12" x14ac:dyDescent="0.15">
      <c r="A30" s="38" t="s">
        <v>48</v>
      </c>
      <c r="B30" s="50" t="s">
        <v>104</v>
      </c>
      <c r="C30" s="34">
        <v>3</v>
      </c>
      <c r="D30" s="47" t="s">
        <v>88</v>
      </c>
      <c r="E30" s="40"/>
      <c r="F30" s="41"/>
      <c r="G30" s="42"/>
      <c r="H30" s="41"/>
      <c r="I30" s="16"/>
      <c r="J30" s="235"/>
      <c r="M30" s="8"/>
      <c r="N30" s="8"/>
      <c r="O30" s="8"/>
      <c r="P30" s="8"/>
      <c r="Q30" s="8"/>
      <c r="R30" s="8"/>
      <c r="S30" s="8"/>
      <c r="T30" s="8"/>
      <c r="U30" s="8"/>
    </row>
    <row r="31" spans="1:21" s="3" customFormat="1" ht="12" x14ac:dyDescent="0.15">
      <c r="A31" s="38" t="s">
        <v>49</v>
      </c>
      <c r="B31" s="50" t="s">
        <v>105</v>
      </c>
      <c r="C31" s="34">
        <v>1</v>
      </c>
      <c r="D31" s="47" t="s">
        <v>88</v>
      </c>
      <c r="E31" s="40"/>
      <c r="F31" s="41"/>
      <c r="G31" s="42"/>
      <c r="H31" s="41"/>
      <c r="I31" s="16"/>
      <c r="J31" s="235"/>
      <c r="M31" s="8"/>
      <c r="N31" s="8"/>
      <c r="O31" s="8"/>
      <c r="P31" s="8"/>
      <c r="Q31" s="8"/>
      <c r="R31" s="8"/>
      <c r="S31" s="8"/>
      <c r="T31" s="8"/>
      <c r="U31" s="8"/>
    </row>
    <row r="32" spans="1:21" s="3" customFormat="1" ht="12" x14ac:dyDescent="0.15">
      <c r="A32" s="38" t="s">
        <v>50</v>
      </c>
      <c r="B32" s="50" t="s">
        <v>106</v>
      </c>
      <c r="C32" s="34">
        <v>3</v>
      </c>
      <c r="D32" s="47" t="s">
        <v>88</v>
      </c>
      <c r="E32" s="40"/>
      <c r="F32" s="41"/>
      <c r="G32" s="42"/>
      <c r="H32" s="41"/>
      <c r="I32" s="16"/>
      <c r="J32" s="235"/>
      <c r="M32" s="8"/>
      <c r="N32" s="8"/>
      <c r="O32" s="8"/>
      <c r="P32" s="8"/>
      <c r="Q32" s="8"/>
      <c r="R32" s="8"/>
      <c r="S32" s="8"/>
      <c r="T32" s="8"/>
      <c r="U32" s="8"/>
    </row>
    <row r="33" spans="1:21" s="3" customFormat="1" ht="24" x14ac:dyDescent="0.15">
      <c r="A33" s="38" t="s">
        <v>51</v>
      </c>
      <c r="B33" s="50" t="s">
        <v>117</v>
      </c>
      <c r="C33" s="34">
        <v>2</v>
      </c>
      <c r="D33" s="47" t="s">
        <v>114</v>
      </c>
      <c r="E33" s="40"/>
      <c r="F33" s="41"/>
      <c r="G33" s="42"/>
      <c r="H33" s="41"/>
      <c r="I33" s="16"/>
      <c r="J33" s="235"/>
      <c r="M33" s="8"/>
      <c r="N33" s="8"/>
      <c r="O33" s="8"/>
      <c r="P33" s="8"/>
      <c r="Q33" s="8"/>
      <c r="R33" s="8"/>
      <c r="S33" s="8"/>
      <c r="T33" s="8"/>
      <c r="U33" s="8"/>
    </row>
    <row r="34" spans="1:21" s="3" customFormat="1" ht="24" x14ac:dyDescent="0.15">
      <c r="A34" s="38" t="s">
        <v>52</v>
      </c>
      <c r="B34" s="50" t="s">
        <v>107</v>
      </c>
      <c r="C34" s="34">
        <v>2</v>
      </c>
      <c r="D34" s="47" t="s">
        <v>114</v>
      </c>
      <c r="E34" s="40"/>
      <c r="F34" s="41"/>
      <c r="G34" s="42"/>
      <c r="H34" s="41"/>
      <c r="I34" s="16"/>
      <c r="J34" s="235"/>
      <c r="M34" s="8"/>
      <c r="N34" s="8"/>
      <c r="O34" s="8"/>
      <c r="P34" s="8"/>
      <c r="Q34" s="8"/>
      <c r="R34" s="8"/>
      <c r="S34" s="8"/>
      <c r="T34" s="8"/>
      <c r="U34" s="8"/>
    </row>
    <row r="35" spans="1:21" s="3" customFormat="1" ht="24" x14ac:dyDescent="0.15">
      <c r="A35" s="38" t="s">
        <v>53</v>
      </c>
      <c r="B35" s="50" t="s">
        <v>108</v>
      </c>
      <c r="C35" s="34">
        <v>2</v>
      </c>
      <c r="D35" s="47" t="s">
        <v>114</v>
      </c>
      <c r="E35" s="40"/>
      <c r="F35" s="41"/>
      <c r="G35" s="42"/>
      <c r="H35" s="41"/>
      <c r="I35" s="16"/>
      <c r="J35" s="235"/>
      <c r="M35" s="8"/>
      <c r="N35" s="8"/>
      <c r="O35" s="8"/>
      <c r="P35" s="8"/>
      <c r="Q35" s="8"/>
      <c r="R35" s="8"/>
      <c r="S35" s="8"/>
      <c r="T35" s="8"/>
      <c r="U35" s="8"/>
    </row>
    <row r="36" spans="1:21" s="3" customFormat="1" ht="24" x14ac:dyDescent="0.15">
      <c r="A36" s="38" t="s">
        <v>54</v>
      </c>
      <c r="B36" s="50" t="s">
        <v>109</v>
      </c>
      <c r="C36" s="34">
        <v>2</v>
      </c>
      <c r="D36" s="47" t="s">
        <v>114</v>
      </c>
      <c r="E36" s="40"/>
      <c r="F36" s="41"/>
      <c r="G36" s="42"/>
      <c r="H36" s="41"/>
      <c r="I36" s="16"/>
      <c r="J36" s="235"/>
      <c r="M36" s="8"/>
      <c r="N36" s="8"/>
      <c r="O36" s="8"/>
      <c r="P36" s="8"/>
      <c r="Q36" s="8"/>
      <c r="R36" s="8"/>
      <c r="S36" s="8"/>
      <c r="T36" s="8"/>
      <c r="U36" s="8"/>
    </row>
    <row r="37" spans="1:21" s="3" customFormat="1" ht="24" x14ac:dyDescent="0.15">
      <c r="A37" s="38" t="s">
        <v>55</v>
      </c>
      <c r="B37" s="50" t="s">
        <v>110</v>
      </c>
      <c r="C37" s="34">
        <v>2</v>
      </c>
      <c r="D37" s="47" t="s">
        <v>114</v>
      </c>
      <c r="E37" s="40"/>
      <c r="F37" s="41"/>
      <c r="G37" s="42"/>
      <c r="H37" s="41"/>
      <c r="I37" s="16"/>
      <c r="J37" s="235"/>
      <c r="M37" s="8"/>
      <c r="N37" s="8"/>
      <c r="O37" s="8"/>
      <c r="P37" s="8"/>
      <c r="Q37" s="8"/>
      <c r="R37" s="8"/>
      <c r="S37" s="8"/>
      <c r="T37" s="8"/>
      <c r="U37" s="8"/>
    </row>
    <row r="38" spans="1:21" s="3" customFormat="1" ht="24" x14ac:dyDescent="0.15">
      <c r="A38" s="38" t="s">
        <v>56</v>
      </c>
      <c r="B38" s="50" t="s">
        <v>111</v>
      </c>
      <c r="C38" s="34">
        <v>2</v>
      </c>
      <c r="D38" s="47" t="s">
        <v>114</v>
      </c>
      <c r="E38" s="40"/>
      <c r="F38" s="41"/>
      <c r="G38" s="42"/>
      <c r="H38" s="41"/>
      <c r="I38" s="16"/>
      <c r="J38" s="235"/>
      <c r="M38" s="8"/>
      <c r="N38" s="8"/>
      <c r="O38" s="8"/>
      <c r="P38" s="8"/>
      <c r="Q38" s="8"/>
      <c r="R38" s="8"/>
      <c r="S38" s="8"/>
      <c r="T38" s="8"/>
      <c r="U38" s="8"/>
    </row>
    <row r="39" spans="1:21" s="3" customFormat="1" ht="27" x14ac:dyDescent="0.15">
      <c r="A39" s="38" t="s">
        <v>57</v>
      </c>
      <c r="B39" s="46" t="s">
        <v>124</v>
      </c>
      <c r="C39" s="34">
        <v>1</v>
      </c>
      <c r="D39" s="47" t="s">
        <v>96</v>
      </c>
      <c r="E39" s="40"/>
      <c r="F39" s="41"/>
      <c r="G39" s="42"/>
      <c r="H39" s="41"/>
      <c r="I39" s="16"/>
      <c r="J39" s="235"/>
      <c r="M39" s="8"/>
      <c r="N39" s="8"/>
      <c r="O39" s="8"/>
      <c r="P39" s="8"/>
      <c r="Q39" s="8"/>
      <c r="R39" s="8"/>
      <c r="S39" s="8"/>
      <c r="T39" s="8"/>
      <c r="U39" s="8"/>
    </row>
    <row r="40" spans="1:21" s="3" customFormat="1" ht="12" x14ac:dyDescent="0.15">
      <c r="A40" s="38" t="s">
        <v>58</v>
      </c>
      <c r="B40" s="51" t="s">
        <v>85</v>
      </c>
      <c r="C40" s="52">
        <v>3</v>
      </c>
      <c r="D40" s="37" t="s">
        <v>99</v>
      </c>
      <c r="E40" s="40"/>
      <c r="F40" s="41"/>
      <c r="G40" s="42"/>
      <c r="H40" s="41"/>
      <c r="I40" s="16"/>
      <c r="J40" s="235"/>
      <c r="M40" s="8"/>
      <c r="N40" s="8"/>
      <c r="O40" s="8"/>
      <c r="P40" s="8"/>
      <c r="Q40" s="8"/>
      <c r="R40" s="8"/>
      <c r="S40" s="8"/>
      <c r="T40" s="8"/>
      <c r="U40" s="8"/>
    </row>
    <row r="41" spans="1:21" s="3" customFormat="1" ht="12" x14ac:dyDescent="0.15">
      <c r="A41" s="38" t="s">
        <v>59</v>
      </c>
      <c r="B41" s="51" t="s">
        <v>86</v>
      </c>
      <c r="C41" s="37">
        <v>2</v>
      </c>
      <c r="D41" s="37" t="s">
        <v>100</v>
      </c>
      <c r="E41" s="40"/>
      <c r="F41" s="41"/>
      <c r="G41" s="42"/>
      <c r="H41" s="41"/>
      <c r="I41" s="16"/>
      <c r="J41" s="235"/>
      <c r="M41" s="8"/>
      <c r="N41" s="8"/>
      <c r="O41" s="8"/>
      <c r="P41" s="8"/>
      <c r="Q41" s="8"/>
      <c r="R41" s="8"/>
      <c r="S41" s="8"/>
      <c r="T41" s="8"/>
      <c r="U41" s="8"/>
    </row>
    <row r="42" spans="1:21" s="3" customFormat="1" ht="24" x14ac:dyDescent="0.15">
      <c r="A42" s="38" t="s">
        <v>60</v>
      </c>
      <c r="B42" s="51" t="s">
        <v>118</v>
      </c>
      <c r="C42" s="37">
        <v>1</v>
      </c>
      <c r="D42" s="37" t="s">
        <v>115</v>
      </c>
      <c r="E42" s="40"/>
      <c r="F42" s="41"/>
      <c r="G42" s="42"/>
      <c r="H42" s="41"/>
      <c r="I42" s="16"/>
      <c r="J42" s="235"/>
      <c r="M42" s="8"/>
      <c r="N42" s="8"/>
      <c r="O42" s="8"/>
      <c r="P42" s="8"/>
      <c r="Q42" s="8"/>
      <c r="R42" s="8"/>
      <c r="S42" s="8"/>
      <c r="T42" s="8"/>
      <c r="U42" s="8"/>
    </row>
    <row r="43" spans="1:21" s="3" customFormat="1" ht="24" x14ac:dyDescent="0.15">
      <c r="A43" s="38" t="s">
        <v>61</v>
      </c>
      <c r="B43" s="51" t="s">
        <v>113</v>
      </c>
      <c r="C43" s="37">
        <v>1</v>
      </c>
      <c r="D43" s="37" t="s">
        <v>91</v>
      </c>
      <c r="E43" s="40"/>
      <c r="F43" s="41"/>
      <c r="G43" s="42"/>
      <c r="H43" s="41"/>
      <c r="I43" s="16"/>
      <c r="J43" s="235"/>
      <c r="M43" s="8"/>
      <c r="N43" s="8"/>
      <c r="O43" s="8"/>
      <c r="P43" s="8"/>
      <c r="Q43" s="8"/>
      <c r="R43" s="8"/>
      <c r="S43" s="8"/>
      <c r="T43" s="8"/>
      <c r="U43" s="8"/>
    </row>
    <row r="44" spans="1:21" s="3" customFormat="1" ht="24" x14ac:dyDescent="0.15">
      <c r="A44" s="38" t="s">
        <v>62</v>
      </c>
      <c r="B44" s="51" t="s">
        <v>112</v>
      </c>
      <c r="C44" s="37">
        <v>2</v>
      </c>
      <c r="D44" s="37" t="s">
        <v>91</v>
      </c>
      <c r="E44" s="40"/>
      <c r="F44" s="41"/>
      <c r="G44" s="42"/>
      <c r="H44" s="41"/>
      <c r="I44" s="16"/>
      <c r="J44" s="235"/>
      <c r="M44" s="8"/>
      <c r="N44" s="8"/>
      <c r="O44" s="8"/>
      <c r="P44" s="8"/>
      <c r="Q44" s="8"/>
      <c r="R44" s="8"/>
      <c r="S44" s="8"/>
      <c r="T44" s="8"/>
      <c r="U44" s="8"/>
    </row>
    <row r="45" spans="1:21" s="3" customFormat="1" ht="12" x14ac:dyDescent="0.15">
      <c r="A45" s="38" t="s">
        <v>63</v>
      </c>
      <c r="B45" s="51" t="s">
        <v>122</v>
      </c>
      <c r="C45" s="37">
        <v>1</v>
      </c>
      <c r="D45" s="37" t="s">
        <v>96</v>
      </c>
      <c r="E45" s="40"/>
      <c r="F45" s="41"/>
      <c r="G45" s="42"/>
      <c r="H45" s="41"/>
      <c r="I45" s="16"/>
      <c r="J45" s="235"/>
      <c r="M45" s="8"/>
      <c r="N45" s="8"/>
      <c r="O45" s="8"/>
      <c r="P45" s="8"/>
      <c r="Q45" s="8"/>
      <c r="R45" s="8"/>
      <c r="S45" s="8"/>
      <c r="T45" s="8"/>
      <c r="U45" s="8"/>
    </row>
    <row r="46" spans="1:21" s="3" customFormat="1" ht="24" x14ac:dyDescent="0.15">
      <c r="A46" s="38" t="s">
        <v>120</v>
      </c>
      <c r="B46" s="51" t="s">
        <v>131</v>
      </c>
      <c r="C46" s="37">
        <v>1</v>
      </c>
      <c r="D46" s="37" t="s">
        <v>91</v>
      </c>
      <c r="E46" s="40"/>
      <c r="F46" s="41"/>
      <c r="G46" s="42"/>
      <c r="H46" s="41"/>
      <c r="I46" s="16"/>
      <c r="J46" s="235"/>
      <c r="M46" s="8"/>
      <c r="N46" s="8"/>
      <c r="O46" s="8"/>
      <c r="P46" s="8"/>
      <c r="Q46" s="8"/>
      <c r="R46" s="8"/>
      <c r="S46" s="8"/>
      <c r="T46" s="8"/>
      <c r="U46" s="8"/>
    </row>
    <row r="47" spans="1:21" s="3" customFormat="1" ht="12" x14ac:dyDescent="0.15">
      <c r="A47" s="38" t="s">
        <v>121</v>
      </c>
      <c r="B47" s="51" t="s">
        <v>125</v>
      </c>
      <c r="C47" s="37">
        <v>3</v>
      </c>
      <c r="D47" s="37" t="s">
        <v>126</v>
      </c>
      <c r="E47" s="40"/>
      <c r="F47" s="41"/>
      <c r="G47" s="42"/>
      <c r="H47" s="41"/>
      <c r="I47" s="16"/>
      <c r="J47" s="235"/>
      <c r="M47" s="8"/>
      <c r="N47" s="8"/>
      <c r="O47" s="8"/>
      <c r="P47" s="8"/>
      <c r="Q47" s="8"/>
      <c r="R47" s="8"/>
      <c r="S47" s="8"/>
      <c r="T47" s="8"/>
      <c r="U47" s="8"/>
    </row>
    <row r="48" spans="1:21" s="3" customFormat="1" ht="12" x14ac:dyDescent="0.15">
      <c r="A48" s="38" t="s">
        <v>133</v>
      </c>
      <c r="B48" s="51" t="s">
        <v>127</v>
      </c>
      <c r="C48" s="37">
        <v>1</v>
      </c>
      <c r="D48" s="37" t="s">
        <v>128</v>
      </c>
      <c r="E48" s="40"/>
      <c r="F48" s="41"/>
      <c r="G48" s="42"/>
      <c r="H48" s="41"/>
      <c r="I48" s="16"/>
      <c r="J48" s="235"/>
      <c r="M48" s="8"/>
      <c r="N48" s="8"/>
      <c r="O48" s="8"/>
      <c r="P48" s="8"/>
      <c r="Q48" s="8"/>
      <c r="R48" s="8"/>
      <c r="S48" s="8"/>
      <c r="T48" s="8"/>
      <c r="U48" s="8"/>
    </row>
    <row r="49" spans="1:21" s="3" customFormat="1" ht="12" x14ac:dyDescent="0.15">
      <c r="A49" s="38" t="s">
        <v>134</v>
      </c>
      <c r="B49" s="51" t="s">
        <v>129</v>
      </c>
      <c r="C49" s="37">
        <v>1</v>
      </c>
      <c r="D49" s="37" t="s">
        <v>128</v>
      </c>
      <c r="E49" s="40"/>
      <c r="F49" s="41"/>
      <c r="G49" s="42"/>
      <c r="H49" s="41"/>
      <c r="I49" s="16"/>
      <c r="J49" s="235"/>
      <c r="M49" s="8"/>
      <c r="N49" s="8"/>
      <c r="O49" s="8"/>
      <c r="P49" s="8"/>
      <c r="Q49" s="8"/>
      <c r="R49" s="8"/>
      <c r="S49" s="8"/>
      <c r="T49" s="8"/>
      <c r="U49" s="8"/>
    </row>
    <row r="50" spans="1:21" s="3" customFormat="1" ht="12" x14ac:dyDescent="0.15">
      <c r="A50" s="38" t="s">
        <v>135</v>
      </c>
      <c r="B50" s="51" t="s">
        <v>130</v>
      </c>
      <c r="C50" s="37">
        <v>1</v>
      </c>
      <c r="D50" s="37" t="s">
        <v>128</v>
      </c>
      <c r="E50" s="40"/>
      <c r="F50" s="41"/>
      <c r="G50" s="42"/>
      <c r="H50" s="41"/>
      <c r="I50" s="16"/>
      <c r="J50" s="235"/>
      <c r="M50" s="8"/>
      <c r="N50" s="8"/>
      <c r="O50" s="8"/>
      <c r="P50" s="8"/>
      <c r="Q50" s="8"/>
      <c r="R50" s="8"/>
      <c r="S50" s="8"/>
      <c r="T50" s="8"/>
      <c r="U50" s="8"/>
    </row>
    <row r="51" spans="1:21" s="3" customFormat="1" ht="24.75" thickBot="1" x14ac:dyDescent="0.2">
      <c r="A51" s="38" t="s">
        <v>136</v>
      </c>
      <c r="B51" s="51" t="s">
        <v>132</v>
      </c>
      <c r="C51" s="37">
        <v>1</v>
      </c>
      <c r="D51" s="37" t="s">
        <v>91</v>
      </c>
      <c r="E51" s="40"/>
      <c r="F51" s="41"/>
      <c r="G51" s="42"/>
      <c r="H51" s="41"/>
      <c r="I51" s="16"/>
      <c r="J51" s="235"/>
      <c r="M51" s="8"/>
      <c r="N51" s="8"/>
      <c r="O51" s="8"/>
      <c r="P51" s="8"/>
      <c r="Q51" s="8"/>
      <c r="R51" s="8"/>
      <c r="S51" s="8"/>
      <c r="T51" s="8"/>
      <c r="U51" s="8"/>
    </row>
    <row r="52" spans="1:21" s="3" customFormat="1" ht="24.75" thickBot="1" x14ac:dyDescent="0.2">
      <c r="A52" s="38" t="s">
        <v>137</v>
      </c>
      <c r="B52" s="59" t="s">
        <v>141</v>
      </c>
      <c r="C52" s="60">
        <v>3</v>
      </c>
      <c r="D52" s="60" t="s">
        <v>144</v>
      </c>
      <c r="E52" s="61"/>
      <c r="F52" s="41"/>
      <c r="G52" s="42"/>
      <c r="H52" s="41"/>
      <c r="I52" s="62"/>
      <c r="J52" s="235"/>
      <c r="M52" s="8"/>
      <c r="N52" s="8"/>
      <c r="O52" s="8"/>
      <c r="P52" s="8"/>
      <c r="Q52" s="8"/>
      <c r="R52" s="8"/>
      <c r="S52" s="8"/>
      <c r="T52" s="8"/>
      <c r="U52" s="8"/>
    </row>
    <row r="53" spans="1:21" s="3" customFormat="1" ht="24.75" thickBot="1" x14ac:dyDescent="0.2">
      <c r="A53" s="38" t="s">
        <v>138</v>
      </c>
      <c r="B53" s="63" t="s">
        <v>142</v>
      </c>
      <c r="C53" s="38">
        <v>2</v>
      </c>
      <c r="D53" s="38" t="s">
        <v>144</v>
      </c>
      <c r="E53" s="61"/>
      <c r="F53" s="41"/>
      <c r="G53" s="42"/>
      <c r="H53" s="41"/>
      <c r="I53" s="62"/>
      <c r="J53" s="235"/>
      <c r="M53" s="8"/>
      <c r="N53" s="8"/>
      <c r="O53" s="8"/>
      <c r="P53" s="8"/>
      <c r="Q53" s="8"/>
      <c r="R53" s="8"/>
      <c r="S53" s="8"/>
      <c r="T53" s="8"/>
      <c r="U53" s="8"/>
    </row>
    <row r="54" spans="1:21" s="3" customFormat="1" ht="24" x14ac:dyDescent="0.15">
      <c r="A54" s="38" t="s">
        <v>139</v>
      </c>
      <c r="B54" s="63" t="s">
        <v>143</v>
      </c>
      <c r="C54" s="38">
        <v>3</v>
      </c>
      <c r="D54" s="38" t="s">
        <v>144</v>
      </c>
      <c r="E54" s="61"/>
      <c r="F54" s="41"/>
      <c r="G54" s="42"/>
      <c r="H54" s="41"/>
      <c r="I54" s="62"/>
      <c r="J54" s="235"/>
      <c r="M54" s="8"/>
      <c r="N54" s="8"/>
      <c r="O54" s="8"/>
      <c r="P54" s="8"/>
      <c r="Q54" s="8"/>
      <c r="R54" s="8"/>
      <c r="S54" s="8"/>
      <c r="T54" s="8"/>
      <c r="U54" s="8"/>
    </row>
    <row r="55" spans="1:21" s="3" customFormat="1" ht="12" x14ac:dyDescent="0.2">
      <c r="A55" s="38" t="s">
        <v>140</v>
      </c>
      <c r="B55" s="53" t="s">
        <v>119</v>
      </c>
      <c r="C55" s="54">
        <v>1</v>
      </c>
      <c r="D55" s="37" t="s">
        <v>88</v>
      </c>
      <c r="E55" s="40"/>
      <c r="F55" s="41"/>
      <c r="G55" s="42"/>
      <c r="H55" s="41"/>
      <c r="I55" s="16"/>
      <c r="J55" s="235"/>
      <c r="M55" s="8"/>
      <c r="N55" s="8"/>
      <c r="O55" s="8"/>
      <c r="P55" s="8"/>
      <c r="Q55" s="8"/>
      <c r="R55" s="8"/>
      <c r="S55" s="8"/>
      <c r="T55" s="8"/>
      <c r="U55" s="8"/>
    </row>
    <row r="56" spans="1:21" s="3" customFormat="1" ht="12" x14ac:dyDescent="0.2">
      <c r="A56" s="55"/>
      <c r="B56" s="56"/>
      <c r="C56" s="57"/>
      <c r="D56" s="57"/>
      <c r="E56" s="57" t="s">
        <v>12</v>
      </c>
      <c r="F56" s="103"/>
      <c r="G56" s="42"/>
      <c r="H56" s="106"/>
      <c r="I56" s="12"/>
      <c r="M56" s="8"/>
      <c r="N56" s="8"/>
      <c r="O56" s="8"/>
      <c r="P56" s="8"/>
      <c r="Q56" s="8"/>
      <c r="R56" s="8"/>
      <c r="S56" s="8"/>
      <c r="T56" s="8"/>
      <c r="U56" s="8"/>
    </row>
    <row r="57" spans="1:21" s="177" customFormat="1" ht="12" x14ac:dyDescent="0.2">
      <c r="A57" s="55"/>
      <c r="B57" s="56"/>
      <c r="C57" s="57"/>
      <c r="D57" s="57"/>
      <c r="E57" s="57"/>
      <c r="F57" s="224"/>
      <c r="G57" s="225"/>
      <c r="H57" s="224"/>
      <c r="I57" s="86"/>
      <c r="M57" s="173"/>
      <c r="N57" s="173"/>
      <c r="O57" s="173"/>
      <c r="P57" s="173"/>
      <c r="Q57" s="173"/>
      <c r="R57" s="173"/>
      <c r="S57" s="173"/>
      <c r="T57" s="173"/>
      <c r="U57" s="173"/>
    </row>
    <row r="58" spans="1:21" s="8" customFormat="1" ht="10.5" x14ac:dyDescent="0.25">
      <c r="A58" s="18" t="s">
        <v>13</v>
      </c>
      <c r="B58" s="19" t="s">
        <v>21</v>
      </c>
      <c r="C58" s="20"/>
      <c r="D58" s="21"/>
      <c r="E58" s="22"/>
      <c r="F58" s="20"/>
      <c r="G58" s="23"/>
      <c r="H58" s="24"/>
      <c r="I58" s="23"/>
    </row>
    <row r="59" spans="1:21" s="8" customFormat="1" ht="13.5" customHeight="1" x14ac:dyDescent="0.25">
      <c r="A59" s="226" t="s">
        <v>326</v>
      </c>
      <c r="B59" s="227"/>
      <c r="C59" s="227"/>
      <c r="D59" s="227"/>
      <c r="E59" s="227"/>
      <c r="F59" s="227"/>
      <c r="G59" s="227"/>
      <c r="H59" s="228"/>
      <c r="I59" s="229" t="s">
        <v>22</v>
      </c>
      <c r="J59" s="8" t="s">
        <v>38</v>
      </c>
    </row>
    <row r="60" spans="1:21" s="8" customFormat="1" ht="20.25" customHeight="1" x14ac:dyDescent="0.25">
      <c r="A60" s="212" t="s">
        <v>327</v>
      </c>
      <c r="B60" s="213"/>
      <c r="C60" s="213"/>
      <c r="D60" s="213"/>
      <c r="E60" s="213"/>
      <c r="F60" s="213"/>
      <c r="G60" s="213"/>
      <c r="H60" s="223"/>
      <c r="I60" s="196"/>
    </row>
    <row r="61" spans="1:21" s="173" customFormat="1" ht="20.25" customHeight="1" x14ac:dyDescent="0.25">
      <c r="A61" s="230"/>
      <c r="B61" s="230"/>
      <c r="C61" s="230"/>
      <c r="D61" s="230"/>
      <c r="E61" s="230"/>
      <c r="F61" s="230"/>
      <c r="G61" s="230"/>
      <c r="H61" s="231"/>
      <c r="I61" s="194"/>
    </row>
    <row r="62" spans="1:21" s="8" customFormat="1" ht="10.5" x14ac:dyDescent="0.25">
      <c r="B62" s="232" t="s">
        <v>23</v>
      </c>
      <c r="C62" s="232"/>
      <c r="D62" s="232"/>
      <c r="E62" s="232"/>
      <c r="F62" s="232"/>
      <c r="G62" s="232"/>
      <c r="H62" s="232"/>
      <c r="I62" s="232"/>
      <c r="N62" s="211"/>
      <c r="O62" s="211"/>
      <c r="P62" s="211"/>
      <c r="Q62" s="211"/>
      <c r="R62" s="211"/>
      <c r="S62" s="211"/>
      <c r="T62" s="211"/>
      <c r="U62" s="211"/>
    </row>
    <row r="63" spans="1:21" s="8" customFormat="1" ht="10.5" x14ac:dyDescent="0.25">
      <c r="B63" s="30"/>
      <c r="C63" s="30"/>
      <c r="D63" s="30"/>
      <c r="E63" s="30"/>
      <c r="F63" s="30"/>
      <c r="G63" s="30"/>
      <c r="H63" s="30"/>
      <c r="I63" s="30"/>
    </row>
  </sheetData>
  <mergeCells count="4">
    <mergeCell ref="N62:U62"/>
    <mergeCell ref="A59:G59"/>
    <mergeCell ref="A60:G60"/>
    <mergeCell ref="B62:I62"/>
  </mergeCells>
  <conditionalFormatting sqref="H59">
    <cfRule type="cellIs" dxfId="19" priority="6" operator="lessThan">
      <formula>1</formula>
    </cfRule>
    <cfRule type="cellIs" dxfId="18" priority="7" operator="greaterThan">
      <formula>5</formula>
    </cfRule>
  </conditionalFormatting>
  <pageMargins left="0.25" right="0.25"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2"/>
  <sheetViews>
    <sheetView tabSelected="1" workbookViewId="0">
      <selection activeCell="C1" sqref="C1"/>
    </sheetView>
  </sheetViews>
  <sheetFormatPr defaultRowHeight="15" x14ac:dyDescent="0.25"/>
  <cols>
    <col min="1" max="1" width="5.85546875" customWidth="1"/>
    <col min="2" max="2" width="33.5703125" customWidth="1"/>
    <col min="3" max="3" width="12.85546875" customWidth="1"/>
    <col min="4" max="4" width="12.140625" customWidth="1"/>
    <col min="5" max="5" width="13.140625" customWidth="1"/>
    <col min="6" max="6" width="13.7109375" customWidth="1"/>
    <col min="8" max="8" width="19.7109375" customWidth="1"/>
    <col min="9" max="9" width="22.42578125" customWidth="1"/>
  </cols>
  <sheetData>
    <row r="1" spans="1:9" s="255" customFormat="1" x14ac:dyDescent="0.25">
      <c r="A1" s="255" t="s">
        <v>324</v>
      </c>
      <c r="C1" s="237" t="s">
        <v>325</v>
      </c>
    </row>
    <row r="2" spans="1:9" s="255" customFormat="1" x14ac:dyDescent="0.25"/>
    <row r="3" spans="1:9" x14ac:dyDescent="0.25">
      <c r="A3" s="170" t="s">
        <v>322</v>
      </c>
      <c r="B3" s="171"/>
      <c r="C3" s="172"/>
      <c r="D3" s="171"/>
      <c r="E3" s="171"/>
      <c r="F3" s="172"/>
      <c r="G3" s="171"/>
      <c r="H3" s="172" t="s">
        <v>103</v>
      </c>
      <c r="I3" s="171"/>
    </row>
    <row r="4" spans="1:9" ht="31.5" x14ac:dyDescent="0.25">
      <c r="A4" s="174" t="s">
        <v>0</v>
      </c>
      <c r="B4" s="174" t="s">
        <v>41</v>
      </c>
      <c r="C4" s="174" t="s">
        <v>20</v>
      </c>
      <c r="D4" s="174" t="s">
        <v>87</v>
      </c>
      <c r="E4" s="175" t="s">
        <v>1</v>
      </c>
      <c r="F4" s="176" t="s">
        <v>16</v>
      </c>
      <c r="G4" s="176" t="s">
        <v>17</v>
      </c>
      <c r="H4" s="176" t="s">
        <v>15</v>
      </c>
      <c r="I4" s="174" t="s">
        <v>2</v>
      </c>
    </row>
    <row r="5" spans="1:9" x14ac:dyDescent="0.25">
      <c r="A5" s="174" t="s">
        <v>3</v>
      </c>
      <c r="B5" s="174" t="s">
        <v>4</v>
      </c>
      <c r="C5" s="174" t="s">
        <v>5</v>
      </c>
      <c r="D5" s="174" t="s">
        <v>6</v>
      </c>
      <c r="E5" s="174" t="s">
        <v>7</v>
      </c>
      <c r="F5" s="174" t="s">
        <v>8</v>
      </c>
      <c r="G5" s="174" t="s">
        <v>19</v>
      </c>
      <c r="H5" s="174" t="s">
        <v>39</v>
      </c>
      <c r="I5" s="174" t="s">
        <v>40</v>
      </c>
    </row>
    <row r="6" spans="1:9" ht="30" x14ac:dyDescent="0.25">
      <c r="A6" s="98" t="s">
        <v>9</v>
      </c>
      <c r="B6" s="204" t="s">
        <v>217</v>
      </c>
      <c r="C6" s="205">
        <v>3</v>
      </c>
      <c r="D6" s="84" t="s">
        <v>218</v>
      </c>
      <c r="E6" s="88"/>
      <c r="F6" s="181"/>
      <c r="G6" s="182"/>
      <c r="H6" s="181"/>
      <c r="I6" s="183"/>
    </row>
    <row r="7" spans="1:9" ht="45" x14ac:dyDescent="0.25">
      <c r="A7" s="98" t="s">
        <v>10</v>
      </c>
      <c r="B7" s="92" t="s">
        <v>219</v>
      </c>
      <c r="C7" s="205">
        <v>1</v>
      </c>
      <c r="D7" s="84" t="s">
        <v>220</v>
      </c>
      <c r="E7" s="88"/>
      <c r="F7" s="181"/>
      <c r="G7" s="182"/>
      <c r="H7" s="181"/>
      <c r="I7" s="183"/>
    </row>
    <row r="8" spans="1:9" ht="30" x14ac:dyDescent="0.25">
      <c r="A8" s="98" t="s">
        <v>14</v>
      </c>
      <c r="B8" s="92" t="s">
        <v>221</v>
      </c>
      <c r="C8" s="205">
        <v>2</v>
      </c>
      <c r="D8" s="84" t="s">
        <v>220</v>
      </c>
      <c r="E8" s="88"/>
      <c r="F8" s="181"/>
      <c r="G8" s="182"/>
      <c r="H8" s="181"/>
      <c r="I8" s="183"/>
    </row>
    <row r="9" spans="1:9" ht="30" x14ac:dyDescent="0.25">
      <c r="A9" s="98" t="s">
        <v>24</v>
      </c>
      <c r="B9" s="204" t="s">
        <v>222</v>
      </c>
      <c r="C9" s="205">
        <v>2</v>
      </c>
      <c r="D9" s="84" t="s">
        <v>223</v>
      </c>
      <c r="E9" s="88"/>
      <c r="F9" s="181"/>
      <c r="G9" s="182"/>
      <c r="H9" s="181"/>
      <c r="I9" s="183"/>
    </row>
    <row r="10" spans="1:9" ht="30" x14ac:dyDescent="0.25">
      <c r="A10" s="98" t="s">
        <v>25</v>
      </c>
      <c r="B10" s="92" t="s">
        <v>224</v>
      </c>
      <c r="C10" s="205">
        <v>10</v>
      </c>
      <c r="D10" s="84" t="s">
        <v>218</v>
      </c>
      <c r="E10" s="88"/>
      <c r="F10" s="181"/>
      <c r="G10" s="182"/>
      <c r="H10" s="181"/>
      <c r="I10" s="183"/>
    </row>
    <row r="11" spans="1:9" ht="30" x14ac:dyDescent="0.25">
      <c r="A11" s="98" t="s">
        <v>26</v>
      </c>
      <c r="B11" s="92" t="s">
        <v>225</v>
      </c>
      <c r="C11" s="205">
        <v>10</v>
      </c>
      <c r="D11" s="84" t="s">
        <v>218</v>
      </c>
      <c r="E11" s="88"/>
      <c r="F11" s="181"/>
      <c r="G11" s="182"/>
      <c r="H11" s="181"/>
      <c r="I11" s="183"/>
    </row>
    <row r="12" spans="1:9" ht="60" x14ac:dyDescent="0.25">
      <c r="A12" s="98" t="s">
        <v>27</v>
      </c>
      <c r="B12" s="92" t="s">
        <v>226</v>
      </c>
      <c r="C12" s="205">
        <v>1</v>
      </c>
      <c r="D12" s="84" t="s">
        <v>220</v>
      </c>
      <c r="E12" s="88"/>
      <c r="F12" s="181"/>
      <c r="G12" s="182"/>
      <c r="H12" s="181"/>
      <c r="I12" s="183"/>
    </row>
    <row r="13" spans="1:9" ht="60" x14ac:dyDescent="0.25">
      <c r="A13" s="98" t="s">
        <v>28</v>
      </c>
      <c r="B13" s="92" t="s">
        <v>227</v>
      </c>
      <c r="C13" s="205">
        <v>1</v>
      </c>
      <c r="D13" s="84" t="s">
        <v>220</v>
      </c>
      <c r="E13" s="88"/>
      <c r="F13" s="181"/>
      <c r="G13" s="182"/>
      <c r="H13" s="181"/>
      <c r="I13" s="183"/>
    </row>
    <row r="14" spans="1:9" ht="45" x14ac:dyDescent="0.25">
      <c r="A14" s="98" t="s">
        <v>29</v>
      </c>
      <c r="B14" s="92" t="s">
        <v>228</v>
      </c>
      <c r="C14" s="205">
        <v>3</v>
      </c>
      <c r="D14" s="84" t="s">
        <v>220</v>
      </c>
      <c r="E14" s="88"/>
      <c r="F14" s="181"/>
      <c r="G14" s="182"/>
      <c r="H14" s="181"/>
      <c r="I14" s="183"/>
    </row>
    <row r="15" spans="1:9" ht="45" x14ac:dyDescent="0.25">
      <c r="A15" s="98" t="s">
        <v>30</v>
      </c>
      <c r="B15" s="92" t="s">
        <v>229</v>
      </c>
      <c r="C15" s="205">
        <v>3</v>
      </c>
      <c r="D15" s="84" t="s">
        <v>220</v>
      </c>
      <c r="E15" s="88"/>
      <c r="F15" s="181"/>
      <c r="G15" s="182"/>
      <c r="H15" s="181"/>
      <c r="I15" s="183"/>
    </row>
    <row r="16" spans="1:9" x14ac:dyDescent="0.25">
      <c r="A16" s="177"/>
      <c r="B16" s="184" t="s">
        <v>11</v>
      </c>
      <c r="C16" s="185"/>
      <c r="D16" s="185"/>
      <c r="E16" s="185" t="s">
        <v>12</v>
      </c>
      <c r="F16" s="186"/>
      <c r="G16" s="182"/>
      <c r="H16" s="186"/>
      <c r="I16" s="188"/>
    </row>
    <row r="17" spans="1:9" x14ac:dyDescent="0.25">
      <c r="A17" s="177"/>
      <c r="B17" s="184"/>
      <c r="C17" s="185"/>
      <c r="D17" s="185"/>
      <c r="E17" s="185"/>
      <c r="F17" s="194"/>
      <c r="G17" s="168"/>
      <c r="H17" s="194"/>
      <c r="I17" s="86"/>
    </row>
    <row r="18" spans="1:9" x14ac:dyDescent="0.25">
      <c r="A18" s="189" t="s">
        <v>13</v>
      </c>
      <c r="B18" s="190" t="s">
        <v>21</v>
      </c>
      <c r="C18" s="191"/>
      <c r="D18" s="192"/>
      <c r="E18" s="193"/>
      <c r="F18" s="191"/>
      <c r="G18" s="194"/>
      <c r="H18" s="195"/>
      <c r="I18" s="194"/>
    </row>
    <row r="19" spans="1:9" ht="15" customHeight="1" x14ac:dyDescent="0.25">
      <c r="A19" s="239" t="s">
        <v>326</v>
      </c>
      <c r="B19" s="240"/>
      <c r="C19" s="240"/>
      <c r="D19" s="240"/>
      <c r="E19" s="240"/>
      <c r="F19" s="240"/>
      <c r="G19" s="240"/>
      <c r="H19" s="241"/>
      <c r="I19" s="242" t="s">
        <v>22</v>
      </c>
    </row>
    <row r="20" spans="1:9" ht="15" customHeight="1" x14ac:dyDescent="0.25">
      <c r="A20" s="246" t="s">
        <v>327</v>
      </c>
      <c r="B20" s="249"/>
      <c r="C20" s="250"/>
      <c r="D20" s="250"/>
      <c r="E20" s="250"/>
      <c r="F20" s="250"/>
      <c r="G20" s="250"/>
      <c r="H20" s="250"/>
      <c r="I20" s="251"/>
    </row>
    <row r="21" spans="1:9" s="255" customFormat="1" ht="15" customHeight="1" x14ac:dyDescent="0.25">
      <c r="A21" s="247"/>
      <c r="B21" s="247"/>
      <c r="C21" s="247"/>
      <c r="D21" s="247"/>
      <c r="E21" s="247"/>
      <c r="F21" s="247"/>
      <c r="G21" s="247"/>
      <c r="H21" s="247"/>
      <c r="I21" s="247"/>
    </row>
    <row r="22" spans="1:9" x14ac:dyDescent="0.25">
      <c r="A22" s="173"/>
      <c r="B22" s="211" t="s">
        <v>23</v>
      </c>
      <c r="C22" s="211"/>
      <c r="D22" s="211"/>
      <c r="E22" s="211"/>
      <c r="F22" s="211"/>
      <c r="G22" s="211"/>
      <c r="H22" s="211"/>
      <c r="I22" s="211"/>
    </row>
  </sheetData>
  <mergeCells count="2">
    <mergeCell ref="B22:I22"/>
    <mergeCell ref="A19:G19"/>
  </mergeCells>
  <conditionalFormatting sqref="H19">
    <cfRule type="cellIs" dxfId="1" priority="1" operator="lessThan">
      <formula>1</formula>
    </cfRule>
    <cfRule type="cellIs" dxfId="0" priority="2" operator="greaterThan">
      <formula>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7"/>
  <sheetViews>
    <sheetView zoomScaleNormal="100" workbookViewId="0">
      <selection activeCell="J5" sqref="J5"/>
    </sheetView>
  </sheetViews>
  <sheetFormatPr defaultRowHeight="11.25" x14ac:dyDescent="0.2"/>
  <cols>
    <col min="1" max="1" width="5.85546875" style="17" customWidth="1"/>
    <col min="2" max="2" width="43.85546875" style="17" customWidth="1"/>
    <col min="3" max="4" width="9.140625" style="17"/>
    <col min="5" max="5" width="13.140625" style="17" customWidth="1"/>
    <col min="6" max="6" width="13.7109375" style="17" customWidth="1"/>
    <col min="7" max="7" width="9.140625" style="17"/>
    <col min="8" max="8" width="14.28515625" style="17" customWidth="1"/>
    <col min="9" max="9" width="22.42578125" style="17" customWidth="1"/>
    <col min="10" max="10" width="14.42578125" style="17" customWidth="1"/>
    <col min="11" max="12" width="9.140625" style="17"/>
    <col min="13" max="13" width="23.85546875" style="17" customWidth="1"/>
    <col min="14" max="16384" width="9.140625" style="17"/>
  </cols>
  <sheetData>
    <row r="1" spans="1:21" s="197" customFormat="1" x14ac:dyDescent="0.2">
      <c r="A1" s="197" t="s">
        <v>324</v>
      </c>
    </row>
    <row r="2" spans="1:21" s="197" customFormat="1" x14ac:dyDescent="0.2">
      <c r="C2" s="222" t="s">
        <v>325</v>
      </c>
    </row>
    <row r="3" spans="1:21" s="197" customFormat="1" x14ac:dyDescent="0.2"/>
    <row r="4" spans="1:21" s="2" customFormat="1" ht="10.5" x14ac:dyDescent="0.15">
      <c r="A4" s="26" t="s">
        <v>314</v>
      </c>
      <c r="B4" s="27"/>
      <c r="C4" s="27"/>
      <c r="D4" s="27"/>
      <c r="E4" s="27"/>
      <c r="F4" s="28" t="s">
        <v>103</v>
      </c>
      <c r="G4" s="27"/>
      <c r="H4" s="27"/>
      <c r="I4" s="27"/>
      <c r="M4" s="8"/>
      <c r="N4" s="8"/>
      <c r="O4" s="8"/>
      <c r="P4" s="8"/>
      <c r="Q4" s="8"/>
      <c r="R4" s="8"/>
      <c r="S4" s="8"/>
      <c r="T4" s="8"/>
      <c r="U4" s="8"/>
    </row>
    <row r="5" spans="1:21" s="3" customFormat="1" ht="63" x14ac:dyDescent="0.15">
      <c r="A5" s="9" t="s">
        <v>0</v>
      </c>
      <c r="B5" s="9" t="s">
        <v>41</v>
      </c>
      <c r="C5" s="9" t="s">
        <v>20</v>
      </c>
      <c r="D5" s="9" t="s">
        <v>18</v>
      </c>
      <c r="E5" s="10" t="s">
        <v>1</v>
      </c>
      <c r="F5" s="11" t="s">
        <v>16</v>
      </c>
      <c r="G5" s="11" t="s">
        <v>17</v>
      </c>
      <c r="H5" s="11" t="s">
        <v>15</v>
      </c>
      <c r="I5" s="9" t="s">
        <v>2</v>
      </c>
      <c r="J5" s="174" t="s">
        <v>323</v>
      </c>
      <c r="M5" s="8"/>
      <c r="N5" s="8"/>
      <c r="O5" s="8"/>
      <c r="P5" s="8"/>
      <c r="Q5" s="8"/>
      <c r="R5" s="8"/>
      <c r="S5" s="8"/>
      <c r="T5" s="8"/>
      <c r="U5" s="8"/>
    </row>
    <row r="6" spans="1:21" s="3" customFormat="1" ht="10.5" x14ac:dyDescent="0.15">
      <c r="A6" s="9" t="s">
        <v>3</v>
      </c>
      <c r="B6" s="9" t="s">
        <v>4</v>
      </c>
      <c r="C6" s="9" t="s">
        <v>5</v>
      </c>
      <c r="D6" s="9" t="s">
        <v>6</v>
      </c>
      <c r="E6" s="9" t="s">
        <v>7</v>
      </c>
      <c r="F6" s="9" t="s">
        <v>8</v>
      </c>
      <c r="G6" s="9" t="s">
        <v>19</v>
      </c>
      <c r="H6" s="9" t="s">
        <v>39</v>
      </c>
      <c r="I6" s="9" t="s">
        <v>40</v>
      </c>
      <c r="J6" s="174" t="s">
        <v>328</v>
      </c>
      <c r="M6" s="8"/>
      <c r="N6" s="8"/>
      <c r="O6" s="8"/>
      <c r="P6" s="8"/>
      <c r="Q6" s="8"/>
      <c r="R6" s="8"/>
      <c r="S6" s="8"/>
      <c r="T6" s="8"/>
      <c r="U6" s="8"/>
    </row>
    <row r="7" spans="1:21" s="3" customFormat="1" ht="135" x14ac:dyDescent="0.15">
      <c r="A7" s="4" t="s">
        <v>9</v>
      </c>
      <c r="B7" s="31" t="s">
        <v>102</v>
      </c>
      <c r="C7" s="5">
        <v>2</v>
      </c>
      <c r="D7" s="25" t="s">
        <v>101</v>
      </c>
      <c r="E7" s="29"/>
      <c r="F7" s="1"/>
      <c r="G7" s="13"/>
      <c r="H7" s="1"/>
      <c r="I7" s="16"/>
      <c r="J7" s="235"/>
      <c r="M7" s="8"/>
      <c r="N7" s="8"/>
      <c r="O7" s="8"/>
      <c r="P7" s="8"/>
      <c r="Q7" s="8"/>
      <c r="R7" s="8"/>
      <c r="S7" s="8"/>
      <c r="T7" s="8"/>
      <c r="U7" s="8"/>
    </row>
    <row r="8" spans="1:21" s="3" customFormat="1" ht="227.25" customHeight="1" x14ac:dyDescent="0.15">
      <c r="A8" s="4" t="s">
        <v>10</v>
      </c>
      <c r="B8" s="31" t="s">
        <v>145</v>
      </c>
      <c r="C8" s="5">
        <v>5</v>
      </c>
      <c r="D8" s="25" t="s">
        <v>101</v>
      </c>
      <c r="E8" s="29"/>
      <c r="F8" s="1"/>
      <c r="G8" s="182"/>
      <c r="H8" s="1"/>
      <c r="I8" s="16"/>
      <c r="J8" s="235"/>
      <c r="M8" s="8"/>
      <c r="N8" s="8"/>
      <c r="O8" s="8"/>
      <c r="P8" s="8"/>
      <c r="Q8" s="8"/>
      <c r="R8" s="8"/>
      <c r="S8" s="8"/>
      <c r="T8" s="8"/>
      <c r="U8" s="8"/>
    </row>
    <row r="9" spans="1:21" s="3" customFormat="1" ht="10.5" x14ac:dyDescent="0.15">
      <c r="B9" s="6"/>
      <c r="C9" s="7"/>
      <c r="D9" s="7"/>
      <c r="E9" s="7" t="s">
        <v>12</v>
      </c>
      <c r="F9" s="14"/>
      <c r="G9" s="15"/>
      <c r="H9" s="14"/>
      <c r="I9" s="12"/>
      <c r="M9" s="8"/>
      <c r="N9" s="8"/>
      <c r="O9" s="8"/>
      <c r="P9" s="8"/>
      <c r="Q9" s="8"/>
      <c r="R9" s="8"/>
      <c r="S9" s="8"/>
      <c r="T9" s="8"/>
      <c r="U9" s="8"/>
    </row>
    <row r="10" spans="1:21" s="3" customFormat="1" ht="10.5" x14ac:dyDescent="0.15">
      <c r="A10" s="18" t="s">
        <v>13</v>
      </c>
      <c r="B10" s="19" t="s">
        <v>21</v>
      </c>
      <c r="C10" s="20"/>
      <c r="D10" s="21"/>
      <c r="E10" s="22"/>
      <c r="F10" s="20"/>
      <c r="G10" s="23"/>
      <c r="H10" s="24"/>
      <c r="I10" s="23"/>
      <c r="M10" s="8"/>
      <c r="N10" s="8"/>
      <c r="O10" s="8"/>
      <c r="P10" s="8"/>
      <c r="Q10" s="8"/>
      <c r="R10" s="8"/>
      <c r="S10" s="8"/>
      <c r="T10" s="8"/>
      <c r="U10" s="8"/>
    </row>
    <row r="11" spans="1:21" s="8" customFormat="1" ht="10.5" customHeight="1" x14ac:dyDescent="0.25">
      <c r="A11" s="226" t="s">
        <v>326</v>
      </c>
      <c r="B11" s="227"/>
      <c r="C11" s="227"/>
      <c r="D11" s="227"/>
      <c r="E11" s="227"/>
      <c r="F11" s="227"/>
      <c r="G11" s="227"/>
      <c r="H11" s="228"/>
      <c r="I11" s="229" t="s">
        <v>22</v>
      </c>
    </row>
    <row r="12" spans="1:21" s="8" customFormat="1" ht="10.5" customHeight="1" x14ac:dyDescent="0.25">
      <c r="A12" s="212" t="s">
        <v>327</v>
      </c>
      <c r="B12" s="213"/>
      <c r="C12" s="213"/>
      <c r="D12" s="213"/>
      <c r="E12" s="213"/>
      <c r="F12" s="213"/>
      <c r="G12" s="213"/>
      <c r="H12" s="223"/>
      <c r="I12" s="196"/>
      <c r="J12" s="8" t="s">
        <v>38</v>
      </c>
    </row>
    <row r="13" spans="1:21" s="173" customFormat="1" ht="10.5" customHeight="1" x14ac:dyDescent="0.25">
      <c r="A13" s="230"/>
      <c r="B13" s="230"/>
      <c r="C13" s="230"/>
      <c r="D13" s="230"/>
      <c r="E13" s="230"/>
      <c r="F13" s="230"/>
      <c r="G13" s="230"/>
      <c r="H13" s="231"/>
      <c r="I13" s="194"/>
    </row>
    <row r="14" spans="1:21" s="3" customFormat="1" ht="10.5" x14ac:dyDescent="0.15">
      <c r="A14" s="8"/>
      <c r="B14" s="233" t="s">
        <v>23</v>
      </c>
      <c r="C14" s="233"/>
      <c r="D14" s="233"/>
      <c r="E14" s="233"/>
      <c r="F14" s="233"/>
      <c r="G14" s="233"/>
      <c r="H14" s="233"/>
      <c r="I14" s="233"/>
      <c r="M14" s="8"/>
      <c r="N14" s="8"/>
      <c r="O14" s="8"/>
      <c r="P14" s="8"/>
      <c r="Q14" s="8"/>
      <c r="R14" s="8"/>
      <c r="S14" s="8"/>
      <c r="T14" s="8"/>
      <c r="U14" s="8"/>
    </row>
    <row r="15" spans="1:21" s="8" customFormat="1" ht="10.5" x14ac:dyDescent="0.25">
      <c r="B15" s="30"/>
      <c r="C15" s="30"/>
      <c r="D15" s="30"/>
      <c r="E15" s="30"/>
      <c r="F15" s="30"/>
      <c r="G15" s="30"/>
      <c r="H15" s="30"/>
      <c r="I15" s="30"/>
      <c r="N15" s="211"/>
      <c r="O15" s="211"/>
      <c r="P15" s="211"/>
      <c r="Q15" s="211"/>
      <c r="R15" s="211"/>
      <c r="S15" s="211"/>
      <c r="T15" s="211"/>
      <c r="U15" s="211"/>
    </row>
    <row r="16" spans="1:21" s="8" customFormat="1" x14ac:dyDescent="0.2">
      <c r="A16" s="17"/>
      <c r="B16" s="17"/>
      <c r="C16" s="17"/>
      <c r="D16" s="17"/>
      <c r="E16" s="17"/>
      <c r="F16" s="17"/>
      <c r="G16" s="17"/>
      <c r="H16" s="17"/>
      <c r="I16" s="17"/>
    </row>
    <row r="17" spans="2:2" x14ac:dyDescent="0.2">
      <c r="B17" s="17" t="s">
        <v>230</v>
      </c>
    </row>
  </sheetData>
  <mergeCells count="4">
    <mergeCell ref="A12:G12"/>
    <mergeCell ref="A11:G11"/>
    <mergeCell ref="N15:U15"/>
    <mergeCell ref="B14:I14"/>
  </mergeCells>
  <conditionalFormatting sqref="H11">
    <cfRule type="cellIs" dxfId="17" priority="1" operator="lessThan">
      <formula>1</formula>
    </cfRule>
    <cfRule type="cellIs" dxfId="16" priority="2" operator="greaterThan">
      <formula>5</formula>
    </cfRule>
  </conditionalFormatting>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5"/>
  <sheetViews>
    <sheetView zoomScaleNormal="100" workbookViewId="0">
      <selection activeCell="J5" sqref="J5:J6"/>
    </sheetView>
  </sheetViews>
  <sheetFormatPr defaultRowHeight="11.25" x14ac:dyDescent="0.2"/>
  <cols>
    <col min="1" max="1" width="5.85546875" style="17" customWidth="1"/>
    <col min="2" max="2" width="43.85546875" style="17" customWidth="1"/>
    <col min="3" max="4" width="9.140625" style="17"/>
    <col min="5" max="5" width="13.140625" style="17" customWidth="1"/>
    <col min="6" max="6" width="13.7109375" style="17" customWidth="1"/>
    <col min="7" max="7" width="9.140625" style="17"/>
    <col min="8" max="8" width="14.28515625" style="17" customWidth="1"/>
    <col min="9" max="9" width="22.42578125" style="17" customWidth="1"/>
    <col min="10" max="12" width="9.140625" style="17"/>
    <col min="13" max="13" width="23.85546875" style="17" customWidth="1"/>
    <col min="14" max="16384" width="9.140625" style="17"/>
  </cols>
  <sheetData>
    <row r="1" spans="1:21" s="197" customFormat="1" x14ac:dyDescent="0.2">
      <c r="A1" s="197" t="s">
        <v>324</v>
      </c>
    </row>
    <row r="2" spans="1:21" s="197" customFormat="1" x14ac:dyDescent="0.2">
      <c r="C2" s="222" t="s">
        <v>325</v>
      </c>
    </row>
    <row r="3" spans="1:21" s="197" customFormat="1" x14ac:dyDescent="0.2"/>
    <row r="4" spans="1:21" s="2" customFormat="1" ht="10.5" x14ac:dyDescent="0.15">
      <c r="A4" s="26" t="s">
        <v>315</v>
      </c>
      <c r="B4" s="27"/>
      <c r="C4" s="27"/>
      <c r="D4" s="27"/>
      <c r="E4" s="27"/>
      <c r="F4" s="28" t="s">
        <v>103</v>
      </c>
      <c r="G4" s="27"/>
      <c r="H4" s="27"/>
      <c r="I4" s="27"/>
      <c r="M4" s="8"/>
      <c r="N4" s="8"/>
      <c r="O4" s="8"/>
      <c r="P4" s="8"/>
      <c r="Q4" s="8"/>
      <c r="R4" s="8"/>
      <c r="S4" s="8"/>
      <c r="T4" s="8"/>
      <c r="U4" s="8"/>
    </row>
    <row r="5" spans="1:21" s="3" customFormat="1" ht="105" x14ac:dyDescent="0.15">
      <c r="A5" s="9" t="s">
        <v>0</v>
      </c>
      <c r="B5" s="9" t="s">
        <v>41</v>
      </c>
      <c r="C5" s="9" t="s">
        <v>20</v>
      </c>
      <c r="D5" s="9" t="s">
        <v>18</v>
      </c>
      <c r="E5" s="10" t="s">
        <v>1</v>
      </c>
      <c r="F5" s="11" t="s">
        <v>16</v>
      </c>
      <c r="G5" s="11" t="s">
        <v>17</v>
      </c>
      <c r="H5" s="11" t="s">
        <v>15</v>
      </c>
      <c r="I5" s="9" t="s">
        <v>2</v>
      </c>
      <c r="J5" s="174" t="s">
        <v>323</v>
      </c>
      <c r="M5" s="8"/>
      <c r="N5" s="8"/>
      <c r="O5" s="8"/>
      <c r="P5" s="8"/>
      <c r="Q5" s="8"/>
      <c r="R5" s="8"/>
      <c r="S5" s="8"/>
      <c r="T5" s="8"/>
      <c r="U5" s="8"/>
    </row>
    <row r="6" spans="1:21" s="3" customFormat="1" ht="10.5" x14ac:dyDescent="0.15">
      <c r="A6" s="9" t="s">
        <v>3</v>
      </c>
      <c r="B6" s="9" t="s">
        <v>4</v>
      </c>
      <c r="C6" s="9" t="s">
        <v>5</v>
      </c>
      <c r="D6" s="9" t="s">
        <v>6</v>
      </c>
      <c r="E6" s="9" t="s">
        <v>7</v>
      </c>
      <c r="F6" s="9" t="s">
        <v>8</v>
      </c>
      <c r="G6" s="9" t="s">
        <v>19</v>
      </c>
      <c r="H6" s="9" t="s">
        <v>39</v>
      </c>
      <c r="I6" s="9" t="s">
        <v>40</v>
      </c>
      <c r="J6" s="174" t="s">
        <v>328</v>
      </c>
      <c r="M6" s="8"/>
      <c r="N6" s="8"/>
      <c r="O6" s="8"/>
      <c r="P6" s="8"/>
      <c r="Q6" s="8"/>
      <c r="R6" s="8"/>
      <c r="S6" s="8"/>
      <c r="T6" s="8"/>
      <c r="U6" s="8"/>
    </row>
    <row r="7" spans="1:21" s="3" customFormat="1" ht="60" x14ac:dyDescent="0.15">
      <c r="A7" s="4" t="s">
        <v>9</v>
      </c>
      <c r="B7" s="234" t="s">
        <v>146</v>
      </c>
      <c r="C7" s="5">
        <v>15</v>
      </c>
      <c r="D7" s="25" t="s">
        <v>147</v>
      </c>
      <c r="E7" s="29"/>
      <c r="F7" s="1"/>
      <c r="G7" s="13"/>
      <c r="H7" s="1"/>
      <c r="I7" s="16"/>
      <c r="J7" s="235"/>
      <c r="M7" s="8"/>
      <c r="N7" s="8"/>
      <c r="O7" s="8"/>
      <c r="P7" s="8"/>
      <c r="Q7" s="8"/>
      <c r="R7" s="8"/>
      <c r="S7" s="8"/>
      <c r="T7" s="8"/>
      <c r="U7" s="8"/>
    </row>
    <row r="8" spans="1:21" s="3" customFormat="1" ht="10.5" x14ac:dyDescent="0.15">
      <c r="B8" s="6"/>
      <c r="C8" s="7"/>
      <c r="D8" s="7"/>
      <c r="E8" s="7" t="s">
        <v>12</v>
      </c>
      <c r="F8" s="14"/>
      <c r="G8" s="15"/>
      <c r="H8" s="14"/>
      <c r="I8" s="12"/>
      <c r="M8" s="8"/>
      <c r="N8" s="8"/>
      <c r="O8" s="8"/>
      <c r="P8" s="8"/>
      <c r="Q8" s="8"/>
      <c r="R8" s="8"/>
      <c r="S8" s="8"/>
      <c r="T8" s="8"/>
      <c r="U8" s="8"/>
    </row>
    <row r="9" spans="1:21" s="3" customFormat="1" ht="10.5" x14ac:dyDescent="0.15">
      <c r="A9" s="18" t="s">
        <v>13</v>
      </c>
      <c r="B9" s="19" t="s">
        <v>21</v>
      </c>
      <c r="C9" s="20"/>
      <c r="D9" s="21"/>
      <c r="E9" s="22"/>
      <c r="F9" s="20"/>
      <c r="G9" s="23"/>
      <c r="H9" s="24"/>
      <c r="I9" s="23"/>
      <c r="M9" s="8"/>
      <c r="N9" s="8"/>
      <c r="O9" s="8"/>
      <c r="P9" s="8"/>
      <c r="Q9" s="8"/>
      <c r="R9" s="8"/>
      <c r="S9" s="8"/>
      <c r="T9" s="8"/>
      <c r="U9" s="8"/>
    </row>
    <row r="10" spans="1:21" s="8" customFormat="1" ht="10.5" customHeight="1" x14ac:dyDescent="0.25">
      <c r="A10" s="226" t="s">
        <v>326</v>
      </c>
      <c r="B10" s="227"/>
      <c r="C10" s="227"/>
      <c r="D10" s="227"/>
      <c r="E10" s="227"/>
      <c r="F10" s="227"/>
      <c r="G10" s="227"/>
      <c r="H10" s="228"/>
      <c r="I10" s="229" t="s">
        <v>22</v>
      </c>
    </row>
    <row r="11" spans="1:21" s="8" customFormat="1" ht="10.5" customHeight="1" x14ac:dyDescent="0.25">
      <c r="A11" s="212" t="s">
        <v>327</v>
      </c>
      <c r="B11" s="213"/>
      <c r="C11" s="213"/>
      <c r="D11" s="213"/>
      <c r="E11" s="213"/>
      <c r="F11" s="213"/>
      <c r="G11" s="213"/>
      <c r="H11" s="223"/>
      <c r="I11" s="196"/>
      <c r="J11" s="8" t="s">
        <v>38</v>
      </c>
    </row>
    <row r="12" spans="1:21" s="173" customFormat="1" ht="10.5" customHeight="1" x14ac:dyDescent="0.25">
      <c r="A12" s="230"/>
      <c r="B12" s="230"/>
      <c r="C12" s="230"/>
      <c r="D12" s="230"/>
      <c r="E12" s="230"/>
      <c r="F12" s="230"/>
      <c r="G12" s="230"/>
      <c r="H12" s="231"/>
      <c r="I12" s="194"/>
    </row>
    <row r="13" spans="1:21" s="3" customFormat="1" ht="10.5" x14ac:dyDescent="0.15">
      <c r="A13" s="8"/>
      <c r="B13" s="233" t="s">
        <v>23</v>
      </c>
      <c r="C13" s="233"/>
      <c r="D13" s="233"/>
      <c r="E13" s="233"/>
      <c r="F13" s="233"/>
      <c r="G13" s="233"/>
      <c r="H13" s="233"/>
      <c r="I13" s="233"/>
      <c r="M13" s="8"/>
      <c r="N13" s="8"/>
      <c r="O13" s="8"/>
      <c r="P13" s="8"/>
      <c r="Q13" s="8"/>
      <c r="R13" s="8"/>
      <c r="S13" s="8"/>
      <c r="T13" s="8"/>
      <c r="U13" s="8"/>
    </row>
    <row r="14" spans="1:21" s="8" customFormat="1" ht="10.5" x14ac:dyDescent="0.25">
      <c r="B14" s="32"/>
      <c r="C14" s="32"/>
      <c r="D14" s="32"/>
      <c r="E14" s="32"/>
      <c r="F14" s="32"/>
      <c r="G14" s="32"/>
      <c r="H14" s="32"/>
      <c r="I14" s="32"/>
      <c r="N14" s="211"/>
      <c r="O14" s="211"/>
      <c r="P14" s="211"/>
      <c r="Q14" s="211"/>
      <c r="R14" s="211"/>
      <c r="S14" s="211"/>
      <c r="T14" s="211"/>
      <c r="U14" s="211"/>
    </row>
    <row r="15" spans="1:21" s="8" customFormat="1" x14ac:dyDescent="0.2">
      <c r="A15" s="17"/>
      <c r="B15" s="17"/>
      <c r="C15" s="17"/>
      <c r="D15" s="17"/>
      <c r="E15" s="17"/>
      <c r="F15" s="17"/>
      <c r="G15" s="17"/>
      <c r="H15" s="17"/>
      <c r="I15" s="17"/>
    </row>
  </sheetData>
  <mergeCells count="4">
    <mergeCell ref="N14:U14"/>
    <mergeCell ref="A10:G10"/>
    <mergeCell ref="A11:G11"/>
    <mergeCell ref="B13:I13"/>
  </mergeCells>
  <conditionalFormatting sqref="H10">
    <cfRule type="cellIs" dxfId="15" priority="1" operator="lessThan">
      <formula>1</formula>
    </cfRule>
    <cfRule type="cellIs" dxfId="14" priority="2" operator="greaterThan">
      <formula>5</formula>
    </cfRule>
  </conditionalFormatting>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9"/>
  <sheetViews>
    <sheetView topLeftCell="A15" workbookViewId="0">
      <selection activeCell="A26" sqref="A26:I27"/>
    </sheetView>
  </sheetViews>
  <sheetFormatPr defaultRowHeight="15" x14ac:dyDescent="0.25"/>
  <cols>
    <col min="1" max="1" width="5.85546875" customWidth="1"/>
    <col min="2" max="2" width="43.85546875" customWidth="1"/>
    <col min="5" max="5" width="13.140625" customWidth="1"/>
    <col min="6" max="6" width="13.85546875" customWidth="1"/>
    <col min="8" max="8" width="14.28515625" customWidth="1"/>
    <col min="9" max="9" width="22.5703125" customWidth="1"/>
    <col min="10" max="10" width="14.42578125" customWidth="1"/>
  </cols>
  <sheetData>
    <row r="1" spans="1:10" s="169" customFormat="1" x14ac:dyDescent="0.25">
      <c r="A1" s="169" t="s">
        <v>324</v>
      </c>
      <c r="C1" s="237" t="s">
        <v>325</v>
      </c>
    </row>
    <row r="2" spans="1:10" s="169" customFormat="1" x14ac:dyDescent="0.25"/>
    <row r="3" spans="1:10" x14ac:dyDescent="0.25">
      <c r="A3" s="26" t="s">
        <v>316</v>
      </c>
      <c r="B3" s="64"/>
      <c r="C3" s="65"/>
      <c r="D3" s="64"/>
      <c r="E3" s="64"/>
      <c r="F3" s="65"/>
      <c r="G3" s="64"/>
      <c r="H3" s="65" t="s">
        <v>103</v>
      </c>
      <c r="I3" s="64"/>
    </row>
    <row r="4" spans="1:10" ht="105" x14ac:dyDescent="0.25">
      <c r="A4" s="9" t="s">
        <v>0</v>
      </c>
      <c r="B4" s="9" t="s">
        <v>41</v>
      </c>
      <c r="C4" s="9" t="s">
        <v>20</v>
      </c>
      <c r="D4" s="9" t="s">
        <v>18</v>
      </c>
      <c r="E4" s="10" t="s">
        <v>1</v>
      </c>
      <c r="F4" s="11" t="s">
        <v>16</v>
      </c>
      <c r="G4" s="11" t="s">
        <v>17</v>
      </c>
      <c r="H4" s="11" t="s">
        <v>15</v>
      </c>
      <c r="I4" s="9" t="s">
        <v>2</v>
      </c>
      <c r="J4" s="174" t="s">
        <v>323</v>
      </c>
    </row>
    <row r="5" spans="1:10" ht="15.75" thickBot="1" x14ac:dyDescent="0.3">
      <c r="A5" s="9" t="s">
        <v>3</v>
      </c>
      <c r="B5" s="9" t="s">
        <v>4</v>
      </c>
      <c r="C5" s="9" t="s">
        <v>5</v>
      </c>
      <c r="D5" s="9" t="s">
        <v>148</v>
      </c>
      <c r="E5" s="9" t="s">
        <v>149</v>
      </c>
      <c r="F5" s="9" t="s">
        <v>6</v>
      </c>
      <c r="G5" s="9" t="s">
        <v>7</v>
      </c>
      <c r="H5" s="9" t="s">
        <v>8</v>
      </c>
      <c r="I5" s="9" t="s">
        <v>19</v>
      </c>
      <c r="J5" s="174" t="s">
        <v>328</v>
      </c>
    </row>
    <row r="6" spans="1:10" ht="20.25" thickBot="1" x14ac:dyDescent="0.3">
      <c r="A6" s="4" t="s">
        <v>9</v>
      </c>
      <c r="B6" s="69" t="s">
        <v>151</v>
      </c>
      <c r="C6" s="71">
        <v>4</v>
      </c>
      <c r="D6" s="66" t="s">
        <v>168</v>
      </c>
      <c r="E6" s="29"/>
      <c r="F6" s="67"/>
      <c r="G6" s="68"/>
      <c r="H6" s="67"/>
      <c r="I6" s="16"/>
      <c r="J6" s="210"/>
    </row>
    <row r="7" spans="1:10" ht="20.25" thickBot="1" x14ac:dyDescent="0.3">
      <c r="A7" s="4" t="s">
        <v>10</v>
      </c>
      <c r="B7" s="70" t="s">
        <v>152</v>
      </c>
      <c r="C7" s="72">
        <v>5</v>
      </c>
      <c r="D7" s="66" t="s">
        <v>168</v>
      </c>
      <c r="E7" s="29"/>
      <c r="F7" s="67"/>
      <c r="G7" s="68"/>
      <c r="H7" s="67"/>
      <c r="I7" s="16"/>
      <c r="J7" s="210"/>
    </row>
    <row r="8" spans="1:10" ht="15.75" thickBot="1" x14ac:dyDescent="0.3">
      <c r="A8" s="4" t="s">
        <v>14</v>
      </c>
      <c r="B8" s="70" t="s">
        <v>153</v>
      </c>
      <c r="C8" s="72">
        <v>9</v>
      </c>
      <c r="D8" s="66" t="s">
        <v>150</v>
      </c>
      <c r="E8" s="29"/>
      <c r="F8" s="67"/>
      <c r="G8" s="68"/>
      <c r="H8" s="67"/>
      <c r="I8" s="16"/>
      <c r="J8" s="210"/>
    </row>
    <row r="9" spans="1:10" ht="15.75" thickBot="1" x14ac:dyDescent="0.3">
      <c r="A9" s="4" t="s">
        <v>24</v>
      </c>
      <c r="B9" s="70" t="s">
        <v>154</v>
      </c>
      <c r="C9" s="72">
        <v>1</v>
      </c>
      <c r="D9" s="66" t="s">
        <v>150</v>
      </c>
      <c r="E9" s="29"/>
      <c r="F9" s="67"/>
      <c r="G9" s="68"/>
      <c r="H9" s="67"/>
      <c r="I9" s="16"/>
      <c r="J9" s="210"/>
    </row>
    <row r="10" spans="1:10" ht="30.75" thickBot="1" x14ac:dyDescent="0.3">
      <c r="A10" s="4" t="s">
        <v>25</v>
      </c>
      <c r="B10" s="70" t="s">
        <v>155</v>
      </c>
      <c r="C10" s="72">
        <v>4</v>
      </c>
      <c r="D10" s="66" t="s">
        <v>169</v>
      </c>
      <c r="E10" s="29"/>
      <c r="F10" s="67"/>
      <c r="G10" s="68"/>
      <c r="H10" s="67"/>
      <c r="I10" s="16"/>
      <c r="J10" s="210"/>
    </row>
    <row r="11" spans="1:10" s="58" customFormat="1" ht="20.25" thickBot="1" x14ac:dyDescent="0.3">
      <c r="A11" s="4" t="s">
        <v>26</v>
      </c>
      <c r="B11" s="70" t="s">
        <v>156</v>
      </c>
      <c r="C11" s="72">
        <v>3</v>
      </c>
      <c r="D11" s="66" t="s">
        <v>169</v>
      </c>
      <c r="E11" s="29"/>
      <c r="F11" s="67"/>
      <c r="G11" s="68"/>
      <c r="H11" s="67"/>
      <c r="I11" s="16"/>
      <c r="J11" s="210"/>
    </row>
    <row r="12" spans="1:10" s="58" customFormat="1" ht="20.25" thickBot="1" x14ac:dyDescent="0.3">
      <c r="A12" s="4" t="s">
        <v>27</v>
      </c>
      <c r="B12" s="70" t="s">
        <v>157</v>
      </c>
      <c r="C12" s="72">
        <v>1</v>
      </c>
      <c r="D12" s="66" t="s">
        <v>169</v>
      </c>
      <c r="E12" s="29"/>
      <c r="F12" s="67"/>
      <c r="G12" s="68"/>
      <c r="H12" s="67"/>
      <c r="I12" s="16"/>
      <c r="J12" s="210"/>
    </row>
    <row r="13" spans="1:10" s="58" customFormat="1" ht="15.75" thickBot="1" x14ac:dyDescent="0.3">
      <c r="A13" s="4" t="s">
        <v>28</v>
      </c>
      <c r="B13" s="70" t="s">
        <v>158</v>
      </c>
      <c r="C13" s="72">
        <v>3</v>
      </c>
      <c r="D13" s="66" t="s">
        <v>150</v>
      </c>
      <c r="E13" s="29"/>
      <c r="F13" s="67"/>
      <c r="G13" s="68"/>
      <c r="H13" s="67"/>
      <c r="I13" s="16"/>
      <c r="J13" s="210"/>
    </row>
    <row r="14" spans="1:10" s="58" customFormat="1" ht="15.75" thickBot="1" x14ac:dyDescent="0.3">
      <c r="A14" s="4" t="s">
        <v>29</v>
      </c>
      <c r="B14" s="70" t="s">
        <v>159</v>
      </c>
      <c r="C14" s="72">
        <v>2</v>
      </c>
      <c r="D14" s="66" t="s">
        <v>150</v>
      </c>
      <c r="E14" s="29"/>
      <c r="F14" s="67"/>
      <c r="G14" s="68"/>
      <c r="H14" s="67"/>
      <c r="I14" s="16"/>
      <c r="J14" s="210"/>
    </row>
    <row r="15" spans="1:10" s="58" customFormat="1" ht="15.75" thickBot="1" x14ac:dyDescent="0.3">
      <c r="A15" s="4" t="s">
        <v>30</v>
      </c>
      <c r="B15" s="70" t="s">
        <v>160</v>
      </c>
      <c r="C15" s="72">
        <v>1</v>
      </c>
      <c r="D15" s="66" t="s">
        <v>150</v>
      </c>
      <c r="E15" s="29"/>
      <c r="F15" s="67"/>
      <c r="G15" s="68"/>
      <c r="H15" s="67"/>
      <c r="I15" s="16"/>
      <c r="J15" s="210"/>
    </row>
    <row r="16" spans="1:10" s="58" customFormat="1" ht="15.75" thickBot="1" x14ac:dyDescent="0.3">
      <c r="A16" s="4" t="s">
        <v>31</v>
      </c>
      <c r="B16" s="70" t="s">
        <v>161</v>
      </c>
      <c r="C16" s="72">
        <v>2</v>
      </c>
      <c r="D16" s="66" t="s">
        <v>150</v>
      </c>
      <c r="E16" s="29"/>
      <c r="F16" s="67"/>
      <c r="G16" s="68"/>
      <c r="H16" s="67"/>
      <c r="I16" s="16"/>
      <c r="J16" s="210"/>
    </row>
    <row r="17" spans="1:10" s="58" customFormat="1" ht="20.25" thickBot="1" x14ac:dyDescent="0.3">
      <c r="A17" s="4" t="s">
        <v>32</v>
      </c>
      <c r="B17" s="70" t="s">
        <v>162</v>
      </c>
      <c r="C17" s="72">
        <v>1</v>
      </c>
      <c r="D17" s="66" t="s">
        <v>168</v>
      </c>
      <c r="E17" s="29"/>
      <c r="F17" s="67"/>
      <c r="G17" s="68"/>
      <c r="H17" s="67"/>
      <c r="I17" s="16"/>
      <c r="J17" s="210"/>
    </row>
    <row r="18" spans="1:10" ht="20.25" thickBot="1" x14ac:dyDescent="0.3">
      <c r="A18" s="4" t="s">
        <v>33</v>
      </c>
      <c r="B18" s="70" t="s">
        <v>163</v>
      </c>
      <c r="C18" s="72">
        <v>4</v>
      </c>
      <c r="D18" s="66" t="s">
        <v>169</v>
      </c>
      <c r="E18" s="29"/>
      <c r="F18" s="67"/>
      <c r="G18" s="68"/>
      <c r="H18" s="67"/>
      <c r="I18" s="16"/>
      <c r="J18" s="210"/>
    </row>
    <row r="19" spans="1:10" ht="30.75" thickBot="1" x14ac:dyDescent="0.3">
      <c r="A19" s="4" t="s">
        <v>34</v>
      </c>
      <c r="B19" s="70" t="s">
        <v>164</v>
      </c>
      <c r="C19" s="72">
        <v>1</v>
      </c>
      <c r="D19" s="66" t="s">
        <v>150</v>
      </c>
      <c r="E19" s="29"/>
      <c r="F19" s="67"/>
      <c r="G19" s="68"/>
      <c r="H19" s="67"/>
      <c r="I19" s="16"/>
      <c r="J19" s="210"/>
    </row>
    <row r="20" spans="1:10" ht="20.25" thickBot="1" x14ac:dyDescent="0.3">
      <c r="A20" s="4" t="s">
        <v>35</v>
      </c>
      <c r="B20" s="70" t="s">
        <v>165</v>
      </c>
      <c r="C20" s="72">
        <v>1</v>
      </c>
      <c r="D20" s="66" t="s">
        <v>115</v>
      </c>
      <c r="E20" s="29"/>
      <c r="F20" s="67"/>
      <c r="G20" s="68"/>
      <c r="H20" s="67"/>
      <c r="I20" s="16"/>
      <c r="J20" s="210"/>
    </row>
    <row r="21" spans="1:10" ht="20.25" thickBot="1" x14ac:dyDescent="0.3">
      <c r="A21" s="4" t="s">
        <v>36</v>
      </c>
      <c r="B21" s="70" t="s">
        <v>166</v>
      </c>
      <c r="C21" s="72">
        <v>2</v>
      </c>
      <c r="D21" s="66" t="s">
        <v>168</v>
      </c>
      <c r="E21" s="29"/>
      <c r="F21" s="67"/>
      <c r="G21" s="68"/>
      <c r="H21" s="67"/>
      <c r="I21" s="16"/>
      <c r="J21" s="210"/>
    </row>
    <row r="22" spans="1:10" ht="30.75" thickBot="1" x14ac:dyDescent="0.3">
      <c r="A22" s="4" t="s">
        <v>37</v>
      </c>
      <c r="B22" s="70" t="s">
        <v>167</v>
      </c>
      <c r="C22" s="72">
        <v>2</v>
      </c>
      <c r="D22" s="66" t="s">
        <v>169</v>
      </c>
      <c r="E22" s="29"/>
      <c r="F22" s="67"/>
      <c r="G22" s="68"/>
      <c r="H22" s="67"/>
      <c r="I22" s="16"/>
      <c r="J22" s="210"/>
    </row>
    <row r="23" spans="1:10" x14ac:dyDescent="0.25">
      <c r="A23" s="3"/>
      <c r="B23" s="6"/>
      <c r="C23" s="7"/>
      <c r="D23" s="7"/>
      <c r="E23" s="7" t="s">
        <v>12</v>
      </c>
      <c r="F23" s="14"/>
      <c r="G23" s="15"/>
      <c r="H23" s="14"/>
      <c r="I23" s="12"/>
    </row>
    <row r="24" spans="1:10" x14ac:dyDescent="0.25">
      <c r="A24" s="17"/>
      <c r="B24" s="17"/>
      <c r="C24" s="17"/>
      <c r="D24" s="17"/>
      <c r="E24" s="17"/>
      <c r="F24" s="17"/>
      <c r="G24" s="17"/>
      <c r="H24" s="17"/>
      <c r="I24" s="17"/>
    </row>
    <row r="25" spans="1:10" x14ac:dyDescent="0.25">
      <c r="A25" s="189" t="s">
        <v>13</v>
      </c>
      <c r="B25" s="190" t="s">
        <v>21</v>
      </c>
      <c r="C25" s="17"/>
      <c r="D25" s="17"/>
      <c r="E25" s="17"/>
      <c r="F25" s="17"/>
      <c r="G25" s="17"/>
      <c r="H25" s="17"/>
      <c r="I25" s="17"/>
    </row>
    <row r="26" spans="1:10" ht="15" customHeight="1" x14ac:dyDescent="0.25">
      <c r="A26" s="226" t="s">
        <v>326</v>
      </c>
      <c r="B26" s="227"/>
      <c r="C26" s="227"/>
      <c r="D26" s="227"/>
      <c r="E26" s="227"/>
      <c r="F26" s="227"/>
      <c r="G26" s="227"/>
      <c r="H26" s="228"/>
      <c r="I26" s="229" t="s">
        <v>22</v>
      </c>
    </row>
    <row r="27" spans="1:10" ht="29.25" customHeight="1" x14ac:dyDescent="0.25">
      <c r="A27" s="212" t="s">
        <v>327</v>
      </c>
      <c r="B27" s="213"/>
      <c r="C27" s="213"/>
      <c r="D27" s="213"/>
      <c r="E27" s="213"/>
      <c r="F27" s="213"/>
      <c r="G27" s="213"/>
      <c r="H27" s="223"/>
      <c r="I27" s="196"/>
    </row>
    <row r="28" spans="1:10" s="169" customFormat="1" ht="19.5" customHeight="1" x14ac:dyDescent="0.25">
      <c r="A28" s="230"/>
      <c r="B28" s="230"/>
      <c r="C28" s="230"/>
      <c r="D28" s="230"/>
      <c r="E28" s="230"/>
      <c r="F28" s="230"/>
      <c r="G28" s="230"/>
      <c r="H28" s="231"/>
      <c r="I28" s="194"/>
    </row>
    <row r="29" spans="1:10" x14ac:dyDescent="0.25">
      <c r="A29" s="8"/>
      <c r="B29" s="236" t="s">
        <v>23</v>
      </c>
      <c r="C29" s="236"/>
      <c r="D29" s="236"/>
      <c r="E29" s="236"/>
      <c r="F29" s="236"/>
      <c r="G29" s="236"/>
      <c r="H29" s="236"/>
      <c r="I29" s="236"/>
    </row>
  </sheetData>
  <mergeCells count="3">
    <mergeCell ref="B29:I29"/>
    <mergeCell ref="A26:G26"/>
    <mergeCell ref="A27:G27"/>
  </mergeCells>
  <conditionalFormatting sqref="H26">
    <cfRule type="cellIs" dxfId="13" priority="1" operator="lessThan">
      <formula>1</formula>
    </cfRule>
    <cfRule type="cellIs" dxfId="12" priority="2" operator="greaterThan">
      <formula>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
  <sheetViews>
    <sheetView workbookViewId="0">
      <selection activeCell="D1" sqref="D1"/>
    </sheetView>
  </sheetViews>
  <sheetFormatPr defaultRowHeight="15" x14ac:dyDescent="0.25"/>
  <cols>
    <col min="2" max="2" width="17.28515625" customWidth="1"/>
    <col min="4" max="4" width="16.140625" customWidth="1"/>
    <col min="5" max="5" width="13.85546875" customWidth="1"/>
    <col min="6" max="6" width="13.42578125" customWidth="1"/>
    <col min="8" max="8" width="13.42578125" customWidth="1"/>
    <col min="9" max="9" width="17.42578125" customWidth="1"/>
    <col min="10" max="10" width="17.85546875" customWidth="1"/>
  </cols>
  <sheetData>
    <row r="1" spans="1:10" s="169" customFormat="1" x14ac:dyDescent="0.25">
      <c r="A1" s="169" t="s">
        <v>324</v>
      </c>
      <c r="D1" s="237" t="s">
        <v>325</v>
      </c>
    </row>
    <row r="2" spans="1:10" s="169" customFormat="1" x14ac:dyDescent="0.25"/>
    <row r="3" spans="1:10" x14ac:dyDescent="0.25">
      <c r="A3" s="80" t="s">
        <v>317</v>
      </c>
      <c r="B3" s="107"/>
      <c r="C3" s="108"/>
      <c r="D3" s="107"/>
      <c r="E3" s="107"/>
      <c r="F3" s="108"/>
      <c r="G3" s="107"/>
      <c r="H3" s="108" t="s">
        <v>103</v>
      </c>
      <c r="I3" s="107"/>
    </row>
    <row r="4" spans="1:10" ht="63" x14ac:dyDescent="0.25">
      <c r="A4" s="110" t="s">
        <v>0</v>
      </c>
      <c r="B4" s="110" t="s">
        <v>41</v>
      </c>
      <c r="C4" s="110" t="s">
        <v>20</v>
      </c>
      <c r="D4" s="110" t="s">
        <v>18</v>
      </c>
      <c r="E4" s="111" t="s">
        <v>1</v>
      </c>
      <c r="F4" s="112" t="s">
        <v>16</v>
      </c>
      <c r="G4" s="112" t="s">
        <v>17</v>
      </c>
      <c r="H4" s="112" t="s">
        <v>15</v>
      </c>
      <c r="I4" s="110" t="s">
        <v>2</v>
      </c>
      <c r="J4" s="174" t="s">
        <v>323</v>
      </c>
    </row>
    <row r="5" spans="1:10" x14ac:dyDescent="0.25">
      <c r="A5" s="110" t="s">
        <v>3</v>
      </c>
      <c r="B5" s="110" t="s">
        <v>4</v>
      </c>
      <c r="C5" s="110" t="s">
        <v>5</v>
      </c>
      <c r="D5" s="110" t="s">
        <v>148</v>
      </c>
      <c r="E5" s="110" t="s">
        <v>6</v>
      </c>
      <c r="F5" s="110" t="s">
        <v>7</v>
      </c>
      <c r="G5" s="110" t="s">
        <v>8</v>
      </c>
      <c r="H5" s="110" t="s">
        <v>19</v>
      </c>
      <c r="I5" s="110" t="s">
        <v>39</v>
      </c>
      <c r="J5" s="174" t="s">
        <v>40</v>
      </c>
    </row>
    <row r="6" spans="1:10" ht="60" x14ac:dyDescent="0.25">
      <c r="A6" s="114" t="s">
        <v>9</v>
      </c>
      <c r="B6" s="115" t="s">
        <v>170</v>
      </c>
      <c r="C6" s="116">
        <v>2</v>
      </c>
      <c r="D6" s="117" t="s">
        <v>150</v>
      </c>
      <c r="E6" s="118"/>
      <c r="F6" s="119"/>
      <c r="G6" s="120"/>
      <c r="H6" s="119"/>
      <c r="I6" s="121"/>
      <c r="J6" s="210"/>
    </row>
    <row r="7" spans="1:10" ht="60" x14ac:dyDescent="0.25">
      <c r="A7" s="114" t="s">
        <v>10</v>
      </c>
      <c r="B7" s="115" t="s">
        <v>171</v>
      </c>
      <c r="C7" s="116">
        <v>2</v>
      </c>
      <c r="D7" s="117" t="s">
        <v>150</v>
      </c>
      <c r="E7" s="118"/>
      <c r="F7" s="119"/>
      <c r="G7" s="182"/>
      <c r="H7" s="119"/>
      <c r="I7" s="121"/>
      <c r="J7" s="210"/>
    </row>
    <row r="8" spans="1:10" ht="30" x14ac:dyDescent="0.25">
      <c r="A8" s="114" t="s">
        <v>14</v>
      </c>
      <c r="B8" s="115" t="s">
        <v>172</v>
      </c>
      <c r="C8" s="116">
        <v>1</v>
      </c>
      <c r="D8" s="117" t="s">
        <v>150</v>
      </c>
      <c r="E8" s="118"/>
      <c r="F8" s="119"/>
      <c r="G8" s="182"/>
      <c r="H8" s="119"/>
      <c r="I8" s="121"/>
      <c r="J8" s="210"/>
    </row>
    <row r="9" spans="1:10" ht="60" x14ac:dyDescent="0.25">
      <c r="A9" s="114" t="s">
        <v>24</v>
      </c>
      <c r="B9" s="122" t="s">
        <v>173</v>
      </c>
      <c r="C9" s="116">
        <v>1</v>
      </c>
      <c r="D9" s="117" t="s">
        <v>150</v>
      </c>
      <c r="E9" s="118"/>
      <c r="F9" s="119"/>
      <c r="G9" s="182"/>
      <c r="H9" s="119"/>
      <c r="I9" s="121"/>
      <c r="J9" s="210"/>
    </row>
    <row r="10" spans="1:10" ht="45" x14ac:dyDescent="0.25">
      <c r="A10" s="114" t="s">
        <v>25</v>
      </c>
      <c r="B10" s="122" t="s">
        <v>174</v>
      </c>
      <c r="C10" s="116">
        <v>2</v>
      </c>
      <c r="D10" s="117" t="s">
        <v>175</v>
      </c>
      <c r="E10" s="118"/>
      <c r="F10" s="119"/>
      <c r="G10" s="182"/>
      <c r="H10" s="119"/>
      <c r="I10" s="121"/>
      <c r="J10" s="210"/>
    </row>
    <row r="11" spans="1:10" x14ac:dyDescent="0.25">
      <c r="A11" s="113"/>
      <c r="B11" s="123"/>
      <c r="C11" s="124"/>
      <c r="D11" s="124"/>
      <c r="E11" s="124" t="s">
        <v>12</v>
      </c>
      <c r="F11" s="125"/>
      <c r="G11" s="126"/>
      <c r="H11" s="125"/>
      <c r="I11" s="127"/>
    </row>
    <row r="12" spans="1:10" ht="21" x14ac:dyDescent="0.25">
      <c r="A12" s="128" t="s">
        <v>13</v>
      </c>
      <c r="B12" s="129" t="s">
        <v>21</v>
      </c>
      <c r="C12" s="130"/>
      <c r="D12" s="131"/>
      <c r="E12" s="132"/>
      <c r="F12" s="130"/>
      <c r="G12" s="133"/>
      <c r="H12" s="134"/>
      <c r="I12" s="133"/>
    </row>
    <row r="13" spans="1:10" ht="15" customHeight="1" x14ac:dyDescent="0.25">
      <c r="A13" s="239" t="s">
        <v>326</v>
      </c>
      <c r="B13" s="240"/>
      <c r="C13" s="240"/>
      <c r="D13" s="240"/>
      <c r="E13" s="240"/>
      <c r="F13" s="240"/>
      <c r="G13" s="240"/>
      <c r="H13" s="241"/>
      <c r="I13" s="242" t="s">
        <v>22</v>
      </c>
    </row>
    <row r="14" spans="1:10" ht="27.75" customHeight="1" x14ac:dyDescent="0.25">
      <c r="A14" s="246" t="s">
        <v>327</v>
      </c>
      <c r="B14" s="246"/>
      <c r="C14" s="246"/>
      <c r="D14" s="246"/>
      <c r="E14" s="246"/>
      <c r="F14" s="246"/>
      <c r="G14" s="246"/>
      <c r="H14" s="243"/>
      <c r="I14" s="245"/>
    </row>
    <row r="15" spans="1:10" s="169" customFormat="1" x14ac:dyDescent="0.25">
      <c r="A15" s="230"/>
      <c r="B15" s="230"/>
      <c r="C15" s="230"/>
      <c r="D15" s="230"/>
      <c r="E15" s="230"/>
      <c r="F15" s="230"/>
      <c r="G15" s="230"/>
      <c r="H15" s="238"/>
      <c r="I15" s="194"/>
    </row>
    <row r="16" spans="1:10" x14ac:dyDescent="0.25">
      <c r="A16" s="109"/>
      <c r="B16" s="211" t="s">
        <v>23</v>
      </c>
      <c r="C16" s="211"/>
      <c r="D16" s="211"/>
      <c r="E16" s="211"/>
      <c r="F16" s="211"/>
      <c r="G16" s="211"/>
      <c r="H16" s="211"/>
      <c r="I16" s="211"/>
    </row>
  </sheetData>
  <mergeCells count="2">
    <mergeCell ref="B16:I16"/>
    <mergeCell ref="A13:G13"/>
  </mergeCells>
  <conditionalFormatting sqref="H13">
    <cfRule type="cellIs" dxfId="11" priority="1" operator="lessThan">
      <formula>1</formula>
    </cfRule>
    <cfRule type="cellIs" dxfId="10" priority="2" operator="greaterThan">
      <formula>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7"/>
  <sheetViews>
    <sheetView workbookViewId="0">
      <selection activeCell="A13" sqref="A13:I17"/>
    </sheetView>
  </sheetViews>
  <sheetFormatPr defaultRowHeight="15" x14ac:dyDescent="0.25"/>
  <cols>
    <col min="2" max="2" width="45" customWidth="1"/>
    <col min="4" max="4" width="14.42578125" customWidth="1"/>
    <col min="5" max="5" width="11" customWidth="1"/>
    <col min="6" max="6" width="15.5703125" customWidth="1"/>
    <col min="8" max="8" width="13.42578125" customWidth="1"/>
    <col min="10" max="10" width="13.5703125" customWidth="1"/>
  </cols>
  <sheetData>
    <row r="1" spans="1:10" s="169" customFormat="1" x14ac:dyDescent="0.25">
      <c r="A1" s="169" t="s">
        <v>324</v>
      </c>
      <c r="C1" s="237" t="s">
        <v>325</v>
      </c>
    </row>
    <row r="2" spans="1:10" s="169" customFormat="1" x14ac:dyDescent="0.25"/>
    <row r="3" spans="1:10" x14ac:dyDescent="0.25">
      <c r="A3" s="137" t="s">
        <v>318</v>
      </c>
      <c r="B3" s="138"/>
      <c r="C3" s="139"/>
      <c r="D3" s="138"/>
      <c r="E3" s="138"/>
      <c r="F3" s="139"/>
      <c r="G3" s="138"/>
      <c r="H3" s="139" t="s">
        <v>103</v>
      </c>
      <c r="I3" s="138"/>
    </row>
    <row r="4" spans="1:10" ht="105" x14ac:dyDescent="0.25">
      <c r="A4" s="141" t="s">
        <v>0</v>
      </c>
      <c r="B4" s="141" t="s">
        <v>41</v>
      </c>
      <c r="C4" s="141" t="s">
        <v>20</v>
      </c>
      <c r="D4" s="141" t="s">
        <v>18</v>
      </c>
      <c r="E4" s="142" t="s">
        <v>1</v>
      </c>
      <c r="F4" s="143" t="s">
        <v>16</v>
      </c>
      <c r="G4" s="143" t="s">
        <v>17</v>
      </c>
      <c r="H4" s="143" t="s">
        <v>15</v>
      </c>
      <c r="I4" s="141" t="s">
        <v>2</v>
      </c>
      <c r="J4" s="174" t="s">
        <v>323</v>
      </c>
    </row>
    <row r="5" spans="1:10" x14ac:dyDescent="0.25">
      <c r="A5" s="141" t="s">
        <v>3</v>
      </c>
      <c r="B5" s="141" t="s">
        <v>4</v>
      </c>
      <c r="C5" s="141" t="s">
        <v>5</v>
      </c>
      <c r="D5" s="141" t="s">
        <v>6</v>
      </c>
      <c r="E5" s="141" t="s">
        <v>7</v>
      </c>
      <c r="F5" s="141" t="s">
        <v>8</v>
      </c>
      <c r="G5" s="141" t="s">
        <v>19</v>
      </c>
      <c r="H5" s="141" t="s">
        <v>39</v>
      </c>
      <c r="I5" s="141" t="s">
        <v>40</v>
      </c>
      <c r="J5" s="210"/>
    </row>
    <row r="6" spans="1:10" ht="19.5" x14ac:dyDescent="0.25">
      <c r="A6" s="145" t="s">
        <v>9</v>
      </c>
      <c r="B6" s="136" t="s">
        <v>176</v>
      </c>
      <c r="C6" s="147">
        <v>2</v>
      </c>
      <c r="D6" s="148" t="s">
        <v>177</v>
      </c>
      <c r="E6" s="164"/>
      <c r="F6" s="149"/>
      <c r="G6" s="150"/>
      <c r="I6" s="151"/>
      <c r="J6" s="210"/>
    </row>
    <row r="7" spans="1:10" x14ac:dyDescent="0.25">
      <c r="A7" s="145" t="s">
        <v>10</v>
      </c>
      <c r="B7" s="136" t="s">
        <v>178</v>
      </c>
      <c r="C7" s="147">
        <v>1</v>
      </c>
      <c r="D7" s="148" t="s">
        <v>150</v>
      </c>
      <c r="E7" s="164"/>
      <c r="F7" s="149"/>
      <c r="G7" s="182"/>
      <c r="H7" s="149"/>
      <c r="I7" s="151"/>
      <c r="J7" s="210"/>
    </row>
    <row r="8" spans="1:10" x14ac:dyDescent="0.25">
      <c r="A8" s="145" t="s">
        <v>14</v>
      </c>
      <c r="B8" s="146" t="s">
        <v>179</v>
      </c>
      <c r="C8" s="147">
        <v>1</v>
      </c>
      <c r="D8" s="148" t="s">
        <v>150</v>
      </c>
      <c r="E8" s="164"/>
      <c r="F8" s="149"/>
      <c r="G8" s="182"/>
      <c r="H8" s="149"/>
      <c r="I8" s="151"/>
      <c r="J8" s="210"/>
    </row>
    <row r="9" spans="1:10" ht="19.5" x14ac:dyDescent="0.25">
      <c r="A9" s="145" t="s">
        <v>24</v>
      </c>
      <c r="B9" s="136" t="s">
        <v>180</v>
      </c>
      <c r="C9" s="147">
        <v>5</v>
      </c>
      <c r="D9" s="148" t="s">
        <v>181</v>
      </c>
      <c r="E9" s="164"/>
      <c r="F9" s="149"/>
      <c r="G9" s="182"/>
      <c r="H9" s="149"/>
      <c r="I9" s="151"/>
      <c r="J9" s="210"/>
    </row>
    <row r="10" spans="1:10" ht="19.5" x14ac:dyDescent="0.25">
      <c r="A10" s="145" t="s">
        <v>26</v>
      </c>
      <c r="B10" s="136" t="s">
        <v>182</v>
      </c>
      <c r="C10" s="147">
        <v>3</v>
      </c>
      <c r="D10" s="148" t="s">
        <v>175</v>
      </c>
      <c r="E10" s="164"/>
      <c r="F10" s="149"/>
      <c r="G10" s="182"/>
      <c r="H10" s="149"/>
      <c r="I10" s="151"/>
      <c r="J10" s="210"/>
    </row>
    <row r="11" spans="1:10" x14ac:dyDescent="0.25">
      <c r="A11" s="145" t="s">
        <v>27</v>
      </c>
      <c r="B11" s="136" t="s">
        <v>183</v>
      </c>
      <c r="C11" s="147">
        <v>1</v>
      </c>
      <c r="D11" s="148" t="s">
        <v>184</v>
      </c>
      <c r="E11" s="164"/>
      <c r="F11" s="149"/>
      <c r="G11" s="182"/>
      <c r="H11" s="149"/>
      <c r="I11" s="151"/>
      <c r="J11" s="210"/>
    </row>
    <row r="12" spans="1:10" x14ac:dyDescent="0.25">
      <c r="A12" s="144"/>
      <c r="B12" s="152" t="s">
        <v>11</v>
      </c>
      <c r="C12" s="153"/>
      <c r="D12" s="153"/>
      <c r="E12" s="153" t="s">
        <v>12</v>
      </c>
      <c r="F12" s="154"/>
      <c r="G12" s="155"/>
      <c r="H12" s="154"/>
      <c r="I12" s="156"/>
    </row>
    <row r="13" spans="1:10" x14ac:dyDescent="0.25">
      <c r="A13" s="157" t="s">
        <v>13</v>
      </c>
      <c r="B13" s="158" t="s">
        <v>21</v>
      </c>
      <c r="C13" s="159"/>
      <c r="D13" s="160"/>
      <c r="E13" s="161"/>
      <c r="F13" s="159"/>
      <c r="G13" s="162"/>
      <c r="H13" s="163"/>
      <c r="I13" s="162"/>
    </row>
    <row r="14" spans="1:10" ht="15" customHeight="1" x14ac:dyDescent="0.25">
      <c r="A14" s="239" t="s">
        <v>326</v>
      </c>
      <c r="B14" s="240"/>
      <c r="C14" s="240"/>
      <c r="D14" s="240"/>
      <c r="E14" s="240"/>
      <c r="F14" s="240"/>
      <c r="G14" s="240"/>
      <c r="H14" s="241"/>
      <c r="I14" s="242" t="s">
        <v>22</v>
      </c>
    </row>
    <row r="15" spans="1:10" ht="15" customHeight="1" x14ac:dyDescent="0.25">
      <c r="A15" s="246" t="s">
        <v>327</v>
      </c>
      <c r="B15" s="249"/>
      <c r="C15" s="250"/>
      <c r="D15" s="250"/>
      <c r="E15" s="250"/>
      <c r="F15" s="250"/>
      <c r="G15" s="250"/>
      <c r="H15" s="250"/>
      <c r="I15" s="251"/>
    </row>
    <row r="16" spans="1:10" s="169" customFormat="1" ht="15" customHeight="1" x14ac:dyDescent="0.25">
      <c r="A16" s="247"/>
      <c r="B16" s="247"/>
      <c r="C16" s="247"/>
      <c r="D16" s="247"/>
      <c r="E16" s="247"/>
      <c r="F16" s="247"/>
      <c r="G16" s="247"/>
      <c r="H16" s="231"/>
      <c r="I16" s="248"/>
    </row>
    <row r="17" spans="1:9" x14ac:dyDescent="0.25">
      <c r="A17" s="140"/>
      <c r="B17" s="211" t="s">
        <v>23</v>
      </c>
      <c r="C17" s="211"/>
      <c r="D17" s="211"/>
      <c r="E17" s="211"/>
      <c r="F17" s="211"/>
      <c r="G17" s="211"/>
      <c r="H17" s="211"/>
      <c r="I17" s="211"/>
    </row>
  </sheetData>
  <mergeCells count="2">
    <mergeCell ref="B17:I17"/>
    <mergeCell ref="A14:G14"/>
  </mergeCells>
  <conditionalFormatting sqref="H14">
    <cfRule type="cellIs" dxfId="9" priority="1" operator="lessThan">
      <formula>1</formula>
    </cfRule>
    <cfRule type="cellIs" dxfId="8" priority="2" operator="greaterThan">
      <formula>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1"/>
  <sheetViews>
    <sheetView workbookViewId="0">
      <selection activeCell="C1" sqref="C1"/>
    </sheetView>
  </sheetViews>
  <sheetFormatPr defaultRowHeight="15" x14ac:dyDescent="0.25"/>
  <cols>
    <col min="2" max="2" width="29.5703125" customWidth="1"/>
    <col min="5" max="5" width="12" customWidth="1"/>
    <col min="6" max="6" width="12.28515625" customWidth="1"/>
    <col min="8" max="8" width="13" customWidth="1"/>
    <col min="9" max="9" width="17.7109375" customWidth="1"/>
    <col min="10" max="10" width="15.7109375" customWidth="1"/>
  </cols>
  <sheetData>
    <row r="1" spans="1:10" s="169" customFormat="1" x14ac:dyDescent="0.25">
      <c r="A1" s="169" t="s">
        <v>324</v>
      </c>
      <c r="C1" s="237" t="s">
        <v>325</v>
      </c>
    </row>
    <row r="2" spans="1:10" s="169" customFormat="1" x14ac:dyDescent="0.25"/>
    <row r="3" spans="1:10" x14ac:dyDescent="0.25">
      <c r="A3" s="170" t="s">
        <v>319</v>
      </c>
      <c r="B3" s="171"/>
      <c r="C3" s="172"/>
      <c r="D3" s="171"/>
      <c r="E3" s="171"/>
      <c r="F3" s="172"/>
      <c r="G3" s="171"/>
      <c r="H3" s="172" t="s">
        <v>103</v>
      </c>
      <c r="I3" s="171"/>
    </row>
    <row r="4" spans="1:10" ht="63" x14ac:dyDescent="0.25">
      <c r="A4" s="174" t="s">
        <v>0</v>
      </c>
      <c r="B4" s="174" t="s">
        <v>41</v>
      </c>
      <c r="C4" s="174" t="s">
        <v>20</v>
      </c>
      <c r="D4" s="174" t="s">
        <v>18</v>
      </c>
      <c r="E4" s="175" t="s">
        <v>1</v>
      </c>
      <c r="F4" s="176" t="s">
        <v>16</v>
      </c>
      <c r="G4" s="176" t="s">
        <v>17</v>
      </c>
      <c r="H4" s="176" t="s">
        <v>15</v>
      </c>
      <c r="I4" s="174" t="s">
        <v>2</v>
      </c>
      <c r="J4" s="174" t="s">
        <v>323</v>
      </c>
    </row>
    <row r="5" spans="1:10" x14ac:dyDescent="0.25">
      <c r="A5" s="174" t="s">
        <v>3</v>
      </c>
      <c r="B5" s="174" t="s">
        <v>4</v>
      </c>
      <c r="C5" s="174" t="s">
        <v>5</v>
      </c>
      <c r="D5" s="174" t="s">
        <v>148</v>
      </c>
      <c r="E5" s="174" t="s">
        <v>6</v>
      </c>
      <c r="F5" s="174" t="s">
        <v>7</v>
      </c>
      <c r="G5" s="174" t="s">
        <v>8</v>
      </c>
      <c r="H5" s="174" t="s">
        <v>19</v>
      </c>
      <c r="I5" s="174" t="s">
        <v>39</v>
      </c>
      <c r="J5" s="174" t="s">
        <v>40</v>
      </c>
    </row>
    <row r="6" spans="1:10" ht="44.25" customHeight="1" x14ac:dyDescent="0.25">
      <c r="A6" s="178" t="s">
        <v>9</v>
      </c>
      <c r="B6" s="199" t="s">
        <v>185</v>
      </c>
      <c r="C6" s="179">
        <v>15</v>
      </c>
      <c r="D6" s="202" t="s">
        <v>186</v>
      </c>
      <c r="E6" s="198"/>
      <c r="F6" s="181"/>
      <c r="G6" s="182"/>
      <c r="H6" s="181"/>
      <c r="I6" s="183"/>
      <c r="J6" s="210"/>
    </row>
    <row r="7" spans="1:10" ht="60" customHeight="1" x14ac:dyDescent="0.25">
      <c r="A7" s="178" t="s">
        <v>10</v>
      </c>
      <c r="B7" s="200" t="s">
        <v>187</v>
      </c>
      <c r="C7" s="179">
        <v>10</v>
      </c>
      <c r="D7" s="202" t="s">
        <v>188</v>
      </c>
      <c r="E7" s="198"/>
      <c r="F7" s="181"/>
      <c r="G7" s="182"/>
      <c r="H7" s="181"/>
      <c r="I7" s="183"/>
      <c r="J7" s="210"/>
    </row>
    <row r="8" spans="1:10" ht="50.25" customHeight="1" x14ac:dyDescent="0.25">
      <c r="A8" s="178" t="s">
        <v>14</v>
      </c>
      <c r="B8" s="201" t="s">
        <v>189</v>
      </c>
      <c r="C8" s="179">
        <v>10</v>
      </c>
      <c r="D8" s="202" t="s">
        <v>190</v>
      </c>
      <c r="E8" s="198"/>
      <c r="F8" s="181"/>
      <c r="G8" s="182"/>
      <c r="H8" s="181"/>
      <c r="I8" s="183"/>
      <c r="J8" s="210"/>
    </row>
    <row r="9" spans="1:10" ht="43.5" customHeight="1" x14ac:dyDescent="0.25">
      <c r="A9" s="178" t="s">
        <v>24</v>
      </c>
      <c r="B9" s="203" t="s">
        <v>191</v>
      </c>
      <c r="C9" s="179">
        <v>1</v>
      </c>
      <c r="D9" s="180" t="s">
        <v>192</v>
      </c>
      <c r="E9" s="198"/>
      <c r="F9" s="181"/>
      <c r="G9" s="182"/>
      <c r="H9" s="181"/>
      <c r="I9" s="183"/>
      <c r="J9" s="210"/>
    </row>
    <row r="10" spans="1:10" ht="44.25" customHeight="1" x14ac:dyDescent="0.25">
      <c r="A10" s="178" t="s">
        <v>25</v>
      </c>
      <c r="B10" s="203" t="s">
        <v>193</v>
      </c>
      <c r="C10" s="179">
        <v>1</v>
      </c>
      <c r="D10" s="180" t="s">
        <v>192</v>
      </c>
      <c r="E10" s="198"/>
      <c r="F10" s="181"/>
      <c r="G10" s="182"/>
      <c r="H10" s="181"/>
      <c r="I10" s="183"/>
      <c r="J10" s="210"/>
    </row>
    <row r="11" spans="1:10" ht="41.25" customHeight="1" x14ac:dyDescent="0.25">
      <c r="A11" s="178" t="s">
        <v>26</v>
      </c>
      <c r="B11" s="203" t="s">
        <v>194</v>
      </c>
      <c r="C11" s="179">
        <v>1</v>
      </c>
      <c r="D11" s="180" t="s">
        <v>192</v>
      </c>
      <c r="E11" s="198"/>
      <c r="F11" s="181"/>
      <c r="G11" s="182"/>
      <c r="H11" s="181"/>
      <c r="I11" s="183"/>
      <c r="J11" s="210"/>
    </row>
    <row r="12" spans="1:10" ht="30" customHeight="1" x14ac:dyDescent="0.25">
      <c r="A12" s="178" t="s">
        <v>27</v>
      </c>
      <c r="B12" s="203" t="s">
        <v>195</v>
      </c>
      <c r="C12" s="179">
        <v>1</v>
      </c>
      <c r="D12" s="180" t="s">
        <v>192</v>
      </c>
      <c r="E12" s="198"/>
      <c r="F12" s="181"/>
      <c r="G12" s="182"/>
      <c r="H12" s="181"/>
      <c r="I12" s="183"/>
      <c r="J12" s="210"/>
    </row>
    <row r="13" spans="1:10" ht="40.5" customHeight="1" x14ac:dyDescent="0.25">
      <c r="A13" s="178" t="s">
        <v>28</v>
      </c>
      <c r="B13" s="203" t="s">
        <v>196</v>
      </c>
      <c r="C13" s="179">
        <v>1</v>
      </c>
      <c r="D13" s="180" t="s">
        <v>192</v>
      </c>
      <c r="E13" s="198"/>
      <c r="F13" s="181"/>
      <c r="G13" s="182"/>
      <c r="H13" s="181"/>
      <c r="I13" s="183"/>
      <c r="J13" s="210"/>
    </row>
    <row r="14" spans="1:10" ht="35.25" customHeight="1" x14ac:dyDescent="0.25">
      <c r="A14" s="178" t="s">
        <v>29</v>
      </c>
      <c r="B14" s="203" t="s">
        <v>197</v>
      </c>
      <c r="C14" s="179">
        <v>1</v>
      </c>
      <c r="D14" s="180" t="s">
        <v>192</v>
      </c>
      <c r="E14" s="198"/>
      <c r="F14" s="181"/>
      <c r="G14" s="182"/>
      <c r="H14" s="181"/>
      <c r="I14" s="183"/>
      <c r="J14" s="210"/>
    </row>
    <row r="15" spans="1:10" ht="30.75" customHeight="1" x14ac:dyDescent="0.25">
      <c r="A15" s="178" t="s">
        <v>30</v>
      </c>
      <c r="B15" s="203" t="s">
        <v>198</v>
      </c>
      <c r="C15" s="179">
        <v>1</v>
      </c>
      <c r="D15" s="180" t="s">
        <v>192</v>
      </c>
      <c r="E15" s="198"/>
      <c r="F15" s="181"/>
      <c r="G15" s="182"/>
      <c r="H15" s="181"/>
      <c r="I15" s="183"/>
      <c r="J15" s="210"/>
    </row>
    <row r="16" spans="1:10" x14ac:dyDescent="0.25">
      <c r="A16" s="177"/>
      <c r="B16" s="184"/>
      <c r="C16" s="185"/>
      <c r="D16" s="185"/>
      <c r="E16" s="185" t="s">
        <v>12</v>
      </c>
      <c r="F16" s="186"/>
      <c r="G16" s="187"/>
      <c r="H16" s="186"/>
      <c r="I16" s="188"/>
    </row>
    <row r="17" spans="1:9" x14ac:dyDescent="0.25">
      <c r="A17" s="189" t="s">
        <v>13</v>
      </c>
      <c r="B17" s="190" t="s">
        <v>21</v>
      </c>
      <c r="C17" s="191"/>
      <c r="D17" s="192"/>
      <c r="E17" s="193"/>
      <c r="F17" s="191"/>
      <c r="G17" s="194"/>
      <c r="H17" s="195"/>
      <c r="I17" s="194"/>
    </row>
    <row r="18" spans="1:9" ht="15" customHeight="1" x14ac:dyDescent="0.25">
      <c r="A18" s="239" t="s">
        <v>326</v>
      </c>
      <c r="B18" s="240"/>
      <c r="C18" s="240"/>
      <c r="D18" s="240"/>
      <c r="E18" s="240"/>
      <c r="F18" s="240"/>
      <c r="G18" s="240"/>
      <c r="H18" s="241"/>
      <c r="I18" s="242" t="s">
        <v>22</v>
      </c>
    </row>
    <row r="19" spans="1:9" ht="15" customHeight="1" x14ac:dyDescent="0.25">
      <c r="A19" s="246" t="s">
        <v>327</v>
      </c>
      <c r="B19" s="249"/>
      <c r="C19" s="250"/>
      <c r="D19" s="250"/>
      <c r="E19" s="250"/>
      <c r="F19" s="250"/>
      <c r="G19" s="250"/>
      <c r="H19" s="250"/>
      <c r="I19" s="251"/>
    </row>
    <row r="20" spans="1:9" s="169" customFormat="1" ht="15" customHeight="1" x14ac:dyDescent="0.25">
      <c r="A20" s="247"/>
      <c r="B20" s="247"/>
      <c r="C20" s="247"/>
      <c r="D20" s="247"/>
      <c r="E20" s="247"/>
      <c r="F20" s="247"/>
      <c r="G20" s="247"/>
      <c r="H20" s="247"/>
      <c r="I20" s="247"/>
    </row>
    <row r="21" spans="1:9" x14ac:dyDescent="0.25">
      <c r="A21" s="173"/>
      <c r="B21" s="232" t="s">
        <v>23</v>
      </c>
      <c r="C21" s="232"/>
      <c r="D21" s="232"/>
      <c r="E21" s="232"/>
      <c r="F21" s="232"/>
      <c r="G21" s="232"/>
      <c r="H21" s="232"/>
      <c r="I21" s="232"/>
    </row>
  </sheetData>
  <mergeCells count="2">
    <mergeCell ref="B21:I21"/>
    <mergeCell ref="A18:G18"/>
  </mergeCells>
  <conditionalFormatting sqref="H18">
    <cfRule type="cellIs" dxfId="7" priority="1" operator="lessThan">
      <formula>1</formula>
    </cfRule>
    <cfRule type="cellIs" dxfId="6" priority="2" operator="greaterThan">
      <formula>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26"/>
  <sheetViews>
    <sheetView workbookViewId="0">
      <selection activeCell="C2" sqref="C2"/>
    </sheetView>
  </sheetViews>
  <sheetFormatPr defaultRowHeight="15" x14ac:dyDescent="0.25"/>
  <cols>
    <col min="1" max="1" width="9.140625" customWidth="1"/>
    <col min="2" max="2" width="37" customWidth="1"/>
    <col min="3" max="3" width="12.140625" customWidth="1"/>
    <col min="4" max="4" width="11.85546875" customWidth="1"/>
    <col min="5" max="5" width="15" customWidth="1"/>
    <col min="6" max="6" width="12.85546875" customWidth="1"/>
    <col min="8" max="8" width="16.5703125" customWidth="1"/>
    <col min="9" max="9" width="15.85546875" customWidth="1"/>
    <col min="10" max="10" width="14.28515625" customWidth="1"/>
  </cols>
  <sheetData>
    <row r="1" spans="1:10" s="169" customFormat="1" x14ac:dyDescent="0.25">
      <c r="A1" s="169" t="s">
        <v>324</v>
      </c>
    </row>
    <row r="2" spans="1:10" s="169" customFormat="1" x14ac:dyDescent="0.25">
      <c r="C2" s="237" t="s">
        <v>325</v>
      </c>
    </row>
    <row r="3" spans="1:10" s="169" customFormat="1" x14ac:dyDescent="0.25">
      <c r="C3" s="237"/>
    </row>
    <row r="4" spans="1:10" x14ac:dyDescent="0.25">
      <c r="A4" s="170" t="s">
        <v>320</v>
      </c>
      <c r="B4" s="171"/>
      <c r="C4" s="172"/>
      <c r="D4" s="171"/>
      <c r="E4" s="171"/>
      <c r="F4" s="172"/>
      <c r="G4" s="171"/>
      <c r="H4" s="172" t="s">
        <v>201</v>
      </c>
      <c r="I4" s="171"/>
    </row>
    <row r="5" spans="1:10" ht="63" x14ac:dyDescent="0.25">
      <c r="A5" s="174" t="s">
        <v>0</v>
      </c>
      <c r="B5" s="89" t="s">
        <v>202</v>
      </c>
      <c r="C5" s="91" t="s">
        <v>203</v>
      </c>
      <c r="D5" s="89" t="s">
        <v>204</v>
      </c>
      <c r="E5" s="175" t="s">
        <v>1</v>
      </c>
      <c r="F5" s="176" t="s">
        <v>16</v>
      </c>
      <c r="G5" s="176" t="s">
        <v>17</v>
      </c>
      <c r="H5" s="176" t="s">
        <v>15</v>
      </c>
      <c r="I5" s="174" t="s">
        <v>2</v>
      </c>
      <c r="J5" s="174" t="s">
        <v>323</v>
      </c>
    </row>
    <row r="6" spans="1:10" x14ac:dyDescent="0.25">
      <c r="A6" s="174" t="s">
        <v>3</v>
      </c>
      <c r="B6" s="174" t="s">
        <v>4</v>
      </c>
      <c r="C6" s="174" t="s">
        <v>5</v>
      </c>
      <c r="D6" s="174" t="s">
        <v>6</v>
      </c>
      <c r="E6" s="174" t="s">
        <v>7</v>
      </c>
      <c r="F6" s="174" t="s">
        <v>8</v>
      </c>
      <c r="G6" s="174" t="s">
        <v>19</v>
      </c>
      <c r="H6" s="174" t="s">
        <v>39</v>
      </c>
      <c r="I6" s="174" t="s">
        <v>40</v>
      </c>
      <c r="J6" s="174" t="s">
        <v>40</v>
      </c>
    </row>
    <row r="7" spans="1:10" ht="15" customHeight="1" x14ac:dyDescent="0.25">
      <c r="A7" s="216" t="s">
        <v>205</v>
      </c>
      <c r="B7" s="217"/>
      <c r="C7" s="217"/>
      <c r="D7" s="217"/>
      <c r="E7" s="217"/>
      <c r="F7" s="217"/>
      <c r="G7" s="217"/>
      <c r="H7" s="217"/>
      <c r="I7" s="217"/>
      <c r="J7" s="218"/>
    </row>
    <row r="8" spans="1:10" ht="51.75" customHeight="1" x14ac:dyDescent="0.25">
      <c r="A8" s="75" t="s">
        <v>9</v>
      </c>
      <c r="B8" s="90" t="s">
        <v>234</v>
      </c>
      <c r="C8" s="252">
        <f>4000*2</f>
        <v>8000</v>
      </c>
      <c r="D8" s="90">
        <f>6*2</f>
        <v>12</v>
      </c>
      <c r="E8" s="76"/>
      <c r="F8" s="165"/>
      <c r="G8" s="104"/>
      <c r="H8" s="165"/>
      <c r="I8" s="77"/>
      <c r="J8" s="210"/>
    </row>
    <row r="9" spans="1:10" ht="30" x14ac:dyDescent="0.25">
      <c r="A9" s="85" t="s">
        <v>10</v>
      </c>
      <c r="B9" s="92" t="s">
        <v>237</v>
      </c>
      <c r="C9" s="83">
        <f>4000*2</f>
        <v>8000</v>
      </c>
      <c r="D9" s="92">
        <f>6*2</f>
        <v>12</v>
      </c>
      <c r="E9" s="166"/>
      <c r="F9" s="74"/>
      <c r="G9" s="105"/>
      <c r="H9" s="74"/>
      <c r="I9" s="96"/>
      <c r="J9" s="210"/>
    </row>
    <row r="10" spans="1:10" ht="30" x14ac:dyDescent="0.25">
      <c r="A10" s="85" t="s">
        <v>14</v>
      </c>
      <c r="B10" s="92" t="s">
        <v>236</v>
      </c>
      <c r="C10" s="83">
        <f>4000*2</f>
        <v>8000</v>
      </c>
      <c r="D10" s="92">
        <f>6*2</f>
        <v>12</v>
      </c>
      <c r="E10" s="166"/>
      <c r="F10" s="74"/>
      <c r="G10" s="105"/>
      <c r="H10" s="74"/>
      <c r="I10" s="96"/>
      <c r="J10" s="210"/>
    </row>
    <row r="11" spans="1:10" ht="60" x14ac:dyDescent="0.25">
      <c r="A11" s="85" t="s">
        <v>24</v>
      </c>
      <c r="B11" s="92" t="s">
        <v>235</v>
      </c>
      <c r="C11" s="83">
        <f>4000*2</f>
        <v>8000</v>
      </c>
      <c r="D11" s="92">
        <f>6*2</f>
        <v>12</v>
      </c>
      <c r="E11" s="166"/>
      <c r="F11" s="74"/>
      <c r="G11" s="105"/>
      <c r="H11" s="74"/>
      <c r="I11" s="96"/>
      <c r="J11" s="210"/>
    </row>
    <row r="12" spans="1:10" ht="60" x14ac:dyDescent="0.25">
      <c r="A12" s="85" t="s">
        <v>25</v>
      </c>
      <c r="B12" s="92" t="s">
        <v>238</v>
      </c>
      <c r="C12" s="83">
        <f>1500*2</f>
        <v>3000</v>
      </c>
      <c r="D12" s="92">
        <f>12*2</f>
        <v>24</v>
      </c>
      <c r="E12" s="166"/>
      <c r="F12" s="74"/>
      <c r="G12" s="105"/>
      <c r="H12" s="74"/>
      <c r="I12" s="96"/>
      <c r="J12" s="210"/>
    </row>
    <row r="13" spans="1:10" ht="75" x14ac:dyDescent="0.25">
      <c r="A13" s="85" t="s">
        <v>26</v>
      </c>
      <c r="B13" s="90" t="s">
        <v>239</v>
      </c>
      <c r="C13" s="83">
        <f>1500*2</f>
        <v>3000</v>
      </c>
      <c r="D13" s="92">
        <f>12*2</f>
        <v>24</v>
      </c>
      <c r="E13" s="166"/>
      <c r="F13" s="74"/>
      <c r="G13" s="105"/>
      <c r="H13" s="165"/>
      <c r="I13" s="96"/>
      <c r="J13" s="210"/>
    </row>
    <row r="14" spans="1:10" ht="60" x14ac:dyDescent="0.25">
      <c r="A14" s="85" t="s">
        <v>27</v>
      </c>
      <c r="B14" s="92" t="s">
        <v>240</v>
      </c>
      <c r="C14" s="94">
        <f>1800*2</f>
        <v>3600</v>
      </c>
      <c r="D14" s="92">
        <v>32</v>
      </c>
      <c r="E14" s="166"/>
      <c r="F14" s="74"/>
      <c r="G14" s="105"/>
      <c r="H14" s="165"/>
      <c r="I14" s="96"/>
      <c r="J14" s="210"/>
    </row>
    <row r="15" spans="1:10" ht="60" x14ac:dyDescent="0.25">
      <c r="A15" s="85" t="s">
        <v>28</v>
      </c>
      <c r="B15" s="92" t="s">
        <v>241</v>
      </c>
      <c r="C15" s="83">
        <f>2400*2</f>
        <v>4800</v>
      </c>
      <c r="D15" s="92">
        <v>32</v>
      </c>
      <c r="E15" s="166"/>
      <c r="F15" s="74"/>
      <c r="G15" s="105"/>
      <c r="H15" s="165"/>
      <c r="I15" s="96"/>
      <c r="J15" s="210"/>
    </row>
    <row r="16" spans="1:10" ht="60" x14ac:dyDescent="0.25">
      <c r="A16" s="85" t="s">
        <v>29</v>
      </c>
      <c r="B16" s="92" t="s">
        <v>242</v>
      </c>
      <c r="C16" s="83">
        <f>2800*2</f>
        <v>5600</v>
      </c>
      <c r="D16" s="92">
        <v>56</v>
      </c>
      <c r="E16" s="166"/>
      <c r="F16" s="74"/>
      <c r="G16" s="105"/>
      <c r="H16" s="165"/>
      <c r="I16" s="96"/>
      <c r="J16" s="210"/>
    </row>
    <row r="17" spans="1:10" ht="45" x14ac:dyDescent="0.25">
      <c r="A17" s="85" t="s">
        <v>30</v>
      </c>
      <c r="B17" s="92" t="s">
        <v>243</v>
      </c>
      <c r="C17" s="83">
        <f>900*2</f>
        <v>1800</v>
      </c>
      <c r="D17" s="92">
        <v>12</v>
      </c>
      <c r="E17" s="166"/>
      <c r="F17" s="74"/>
      <c r="G17" s="105"/>
      <c r="H17" s="165"/>
      <c r="I17" s="96"/>
      <c r="J17" s="210"/>
    </row>
    <row r="18" spans="1:10" ht="45" x14ac:dyDescent="0.25">
      <c r="A18" s="85" t="s">
        <v>31</v>
      </c>
      <c r="B18" s="92" t="s">
        <v>244</v>
      </c>
      <c r="C18" s="83">
        <f>900*2</f>
        <v>1800</v>
      </c>
      <c r="D18" s="92">
        <v>12</v>
      </c>
      <c r="E18" s="166"/>
      <c r="F18" s="74"/>
      <c r="G18" s="105"/>
      <c r="H18" s="165"/>
      <c r="I18" s="96"/>
      <c r="J18" s="210"/>
    </row>
    <row r="19" spans="1:10" ht="45" x14ac:dyDescent="0.25">
      <c r="A19" s="85" t="s">
        <v>32</v>
      </c>
      <c r="B19" s="92" t="s">
        <v>245</v>
      </c>
      <c r="C19" s="83">
        <f>1400*2</f>
        <v>2800</v>
      </c>
      <c r="D19" s="92">
        <v>24</v>
      </c>
      <c r="E19" s="166"/>
      <c r="F19" s="74"/>
      <c r="G19" s="105"/>
      <c r="H19" s="165"/>
      <c r="I19" s="96"/>
      <c r="J19" s="210"/>
    </row>
    <row r="20" spans="1:10" ht="45" x14ac:dyDescent="0.25">
      <c r="A20" s="85" t="s">
        <v>33</v>
      </c>
      <c r="B20" s="92" t="s">
        <v>246</v>
      </c>
      <c r="C20" s="83">
        <f>500*2</f>
        <v>1000</v>
      </c>
      <c r="D20" s="92">
        <v>8</v>
      </c>
      <c r="E20" s="166"/>
      <c r="F20" s="74"/>
      <c r="G20" s="105"/>
      <c r="H20" s="165"/>
      <c r="I20" s="96"/>
      <c r="J20" s="210"/>
    </row>
    <row r="21" spans="1:10" ht="45" x14ac:dyDescent="0.25">
      <c r="A21" s="85" t="s">
        <v>34</v>
      </c>
      <c r="B21" s="92" t="s">
        <v>247</v>
      </c>
      <c r="C21" s="83">
        <f>1000*2</f>
        <v>2000</v>
      </c>
      <c r="D21" s="92">
        <v>14</v>
      </c>
      <c r="E21" s="166"/>
      <c r="F21" s="74"/>
      <c r="G21" s="105"/>
      <c r="H21" s="165"/>
      <c r="I21" s="96"/>
      <c r="J21" s="210"/>
    </row>
    <row r="22" spans="1:10" ht="60" x14ac:dyDescent="0.25">
      <c r="A22" s="85" t="s">
        <v>35</v>
      </c>
      <c r="B22" s="92" t="s">
        <v>309</v>
      </c>
      <c r="C22" s="83">
        <f>1000*2</f>
        <v>2000</v>
      </c>
      <c r="D22" s="92">
        <v>20</v>
      </c>
      <c r="E22" s="166"/>
      <c r="F22" s="74"/>
      <c r="G22" s="105"/>
      <c r="H22" s="165"/>
      <c r="I22" s="96"/>
      <c r="J22" s="210"/>
    </row>
    <row r="23" spans="1:10" ht="45" x14ac:dyDescent="0.25">
      <c r="A23" s="85" t="s">
        <v>36</v>
      </c>
      <c r="B23" s="92" t="s">
        <v>248</v>
      </c>
      <c r="C23" s="83">
        <f>500*2</f>
        <v>1000</v>
      </c>
      <c r="D23" s="92">
        <v>10</v>
      </c>
      <c r="E23" s="166"/>
      <c r="F23" s="74"/>
      <c r="G23" s="105"/>
      <c r="H23" s="165"/>
      <c r="I23" s="96"/>
      <c r="J23" s="210"/>
    </row>
    <row r="24" spans="1:10" ht="30" x14ac:dyDescent="0.25">
      <c r="A24" s="85" t="s">
        <v>37</v>
      </c>
      <c r="B24" s="92" t="s">
        <v>249</v>
      </c>
      <c r="C24" s="83">
        <v>500</v>
      </c>
      <c r="D24" s="92">
        <v>10</v>
      </c>
      <c r="E24" s="166"/>
      <c r="F24" s="74"/>
      <c r="G24" s="105"/>
      <c r="H24" s="165"/>
      <c r="I24" s="96"/>
      <c r="J24" s="210"/>
    </row>
    <row r="25" spans="1:10" ht="30" x14ac:dyDescent="0.25">
      <c r="A25" s="85" t="s">
        <v>42</v>
      </c>
      <c r="B25" s="92" t="s">
        <v>310</v>
      </c>
      <c r="C25" s="83">
        <f>500*2</f>
        <v>1000</v>
      </c>
      <c r="D25" s="92">
        <v>10</v>
      </c>
      <c r="E25" s="166"/>
      <c r="F25" s="74"/>
      <c r="G25" s="105"/>
      <c r="H25" s="165"/>
      <c r="I25" s="96"/>
      <c r="J25" s="210"/>
    </row>
    <row r="26" spans="1:10" ht="60" x14ac:dyDescent="0.25">
      <c r="A26" s="85" t="s">
        <v>43</v>
      </c>
      <c r="B26" s="92" t="s">
        <v>250</v>
      </c>
      <c r="C26" s="92">
        <f>1600*2</f>
        <v>3200</v>
      </c>
      <c r="D26" s="92">
        <v>6</v>
      </c>
      <c r="E26" s="166"/>
      <c r="F26" s="74"/>
      <c r="G26" s="105"/>
      <c r="H26" s="165"/>
      <c r="I26" s="96"/>
      <c r="J26" s="210"/>
    </row>
    <row r="27" spans="1:10" ht="45" x14ac:dyDescent="0.25">
      <c r="A27" s="85" t="s">
        <v>44</v>
      </c>
      <c r="B27" s="92" t="s">
        <v>251</v>
      </c>
      <c r="C27" s="92">
        <f>1200*2</f>
        <v>2400</v>
      </c>
      <c r="D27" s="92">
        <v>8</v>
      </c>
      <c r="E27" s="166"/>
      <c r="F27" s="74"/>
      <c r="G27" s="105"/>
      <c r="H27" s="165"/>
      <c r="I27" s="96"/>
      <c r="J27" s="210"/>
    </row>
    <row r="28" spans="1:10" ht="45" x14ac:dyDescent="0.25">
      <c r="A28" s="85" t="s">
        <v>45</v>
      </c>
      <c r="B28" s="92" t="s">
        <v>252</v>
      </c>
      <c r="C28" s="92">
        <f>2000*2</f>
        <v>4000</v>
      </c>
      <c r="D28" s="92">
        <v>32</v>
      </c>
      <c r="E28" s="166"/>
      <c r="F28" s="74"/>
      <c r="G28" s="105"/>
      <c r="H28" s="165"/>
      <c r="I28" s="96"/>
      <c r="J28" s="210"/>
    </row>
    <row r="29" spans="1:10" ht="45" x14ac:dyDescent="0.25">
      <c r="A29" s="85" t="s">
        <v>46</v>
      </c>
      <c r="B29" s="92" t="s">
        <v>253</v>
      </c>
      <c r="C29" s="92">
        <f>300*2</f>
        <v>600</v>
      </c>
      <c r="D29" s="92">
        <v>8</v>
      </c>
      <c r="E29" s="166"/>
      <c r="F29" s="74"/>
      <c r="G29" s="105"/>
      <c r="H29" s="165"/>
      <c r="I29" s="96"/>
      <c r="J29" s="210"/>
    </row>
    <row r="30" spans="1:10" x14ac:dyDescent="0.25">
      <c r="A30" s="177"/>
      <c r="B30" s="184"/>
      <c r="C30" s="185"/>
      <c r="D30" s="185"/>
      <c r="E30" s="185" t="s">
        <v>206</v>
      </c>
      <c r="F30" s="244"/>
      <c r="G30" s="23"/>
      <c r="H30" s="244"/>
      <c r="I30" s="86"/>
    </row>
    <row r="31" spans="1:10" x14ac:dyDescent="0.25">
      <c r="A31" s="177"/>
      <c r="B31" s="184"/>
      <c r="C31" s="185"/>
      <c r="D31" s="185"/>
      <c r="E31" s="185"/>
      <c r="F31" s="23"/>
      <c r="G31" s="168"/>
      <c r="H31" s="23"/>
      <c r="I31" s="86"/>
    </row>
    <row r="32" spans="1:10" x14ac:dyDescent="0.25">
      <c r="A32" s="216" t="s">
        <v>207</v>
      </c>
      <c r="B32" s="217"/>
      <c r="C32" s="217"/>
      <c r="D32" s="217"/>
      <c r="E32" s="217"/>
      <c r="F32" s="217"/>
      <c r="G32" s="217"/>
      <c r="H32" s="217"/>
      <c r="I32" s="218"/>
    </row>
    <row r="33" spans="1:9" ht="30" x14ac:dyDescent="0.25">
      <c r="A33" s="75" t="s">
        <v>9</v>
      </c>
      <c r="B33" s="90" t="s">
        <v>254</v>
      </c>
      <c r="C33" s="83" t="s">
        <v>208</v>
      </c>
      <c r="D33" s="90">
        <v>4</v>
      </c>
      <c r="E33" s="76"/>
      <c r="F33" s="165"/>
      <c r="G33" s="104"/>
      <c r="H33" s="165"/>
      <c r="I33" s="77"/>
    </row>
    <row r="34" spans="1:9" ht="75" x14ac:dyDescent="0.25">
      <c r="A34" s="85" t="s">
        <v>10</v>
      </c>
      <c r="B34" s="92" t="s">
        <v>255</v>
      </c>
      <c r="C34" s="83" t="s">
        <v>208</v>
      </c>
      <c r="D34" s="92">
        <v>8</v>
      </c>
      <c r="E34" s="166"/>
      <c r="F34" s="165"/>
      <c r="G34" s="104"/>
      <c r="H34" s="165"/>
      <c r="I34" s="96"/>
    </row>
    <row r="35" spans="1:9" ht="75" x14ac:dyDescent="0.25">
      <c r="A35" s="85" t="s">
        <v>14</v>
      </c>
      <c r="B35" s="92" t="s">
        <v>256</v>
      </c>
      <c r="C35" s="83" t="s">
        <v>208</v>
      </c>
      <c r="D35" s="92">
        <v>8</v>
      </c>
      <c r="E35" s="166"/>
      <c r="F35" s="165"/>
      <c r="G35" s="104"/>
      <c r="H35" s="165"/>
      <c r="I35" s="96"/>
    </row>
    <row r="36" spans="1:9" ht="75" x14ac:dyDescent="0.25">
      <c r="A36" s="85" t="s">
        <v>24</v>
      </c>
      <c r="B36" s="90" t="s">
        <v>257</v>
      </c>
      <c r="C36" s="83" t="s">
        <v>208</v>
      </c>
      <c r="D36" s="92">
        <v>8</v>
      </c>
      <c r="E36" s="166"/>
      <c r="F36" s="165"/>
      <c r="G36" s="104"/>
      <c r="H36" s="165"/>
      <c r="I36" s="96"/>
    </row>
    <row r="37" spans="1:9" ht="75" x14ac:dyDescent="0.25">
      <c r="A37" s="85" t="s">
        <v>25</v>
      </c>
      <c r="B37" s="92" t="s">
        <v>258</v>
      </c>
      <c r="C37" s="83" t="s">
        <v>208</v>
      </c>
      <c r="D37" s="92">
        <v>8</v>
      </c>
      <c r="E37" s="166"/>
      <c r="F37" s="165"/>
      <c r="G37" s="104"/>
      <c r="H37" s="165"/>
      <c r="I37" s="96"/>
    </row>
    <row r="38" spans="1:9" ht="60" x14ac:dyDescent="0.25">
      <c r="A38" s="85" t="s">
        <v>26</v>
      </c>
      <c r="B38" s="90" t="s">
        <v>311</v>
      </c>
      <c r="C38" s="83" t="s">
        <v>208</v>
      </c>
      <c r="D38" s="92">
        <v>6</v>
      </c>
      <c r="E38" s="166"/>
      <c r="F38" s="165"/>
      <c r="G38" s="104"/>
      <c r="H38" s="165"/>
      <c r="I38" s="96"/>
    </row>
    <row r="39" spans="1:9" ht="60" x14ac:dyDescent="0.25">
      <c r="A39" s="85" t="s">
        <v>27</v>
      </c>
      <c r="B39" s="92" t="s">
        <v>259</v>
      </c>
      <c r="C39" s="83" t="s">
        <v>208</v>
      </c>
      <c r="D39" s="92">
        <v>6</v>
      </c>
      <c r="E39" s="166"/>
      <c r="F39" s="165"/>
      <c r="G39" s="104"/>
      <c r="H39" s="165"/>
      <c r="I39" s="96"/>
    </row>
    <row r="40" spans="1:9" ht="60" x14ac:dyDescent="0.25">
      <c r="A40" s="85" t="s">
        <v>28</v>
      </c>
      <c r="B40" s="92" t="s">
        <v>260</v>
      </c>
      <c r="C40" s="83" t="s">
        <v>208</v>
      </c>
      <c r="D40" s="92">
        <v>4</v>
      </c>
      <c r="E40" s="166"/>
      <c r="F40" s="165"/>
      <c r="G40" s="104"/>
      <c r="H40" s="165"/>
      <c r="I40" s="96"/>
    </row>
    <row r="41" spans="1:9" ht="60" x14ac:dyDescent="0.25">
      <c r="A41" s="85" t="s">
        <v>29</v>
      </c>
      <c r="B41" s="92" t="s">
        <v>261</v>
      </c>
      <c r="C41" s="83" t="s">
        <v>208</v>
      </c>
      <c r="D41" s="92">
        <v>4</v>
      </c>
      <c r="E41" s="166"/>
      <c r="F41" s="165"/>
      <c r="G41" s="104"/>
      <c r="H41" s="165"/>
      <c r="I41" s="96"/>
    </row>
    <row r="42" spans="1:9" ht="60" x14ac:dyDescent="0.25">
      <c r="A42" s="85" t="s">
        <v>30</v>
      </c>
      <c r="B42" s="92" t="s">
        <v>270</v>
      </c>
      <c r="C42" s="83" t="s">
        <v>208</v>
      </c>
      <c r="D42" s="92">
        <v>4</v>
      </c>
      <c r="E42" s="166"/>
      <c r="F42" s="165"/>
      <c r="G42" s="104"/>
      <c r="H42" s="165"/>
      <c r="I42" s="96"/>
    </row>
    <row r="43" spans="1:9" ht="45" x14ac:dyDescent="0.25">
      <c r="A43" s="85" t="s">
        <v>31</v>
      </c>
      <c r="B43" s="92" t="s">
        <v>267</v>
      </c>
      <c r="C43" s="83" t="s">
        <v>208</v>
      </c>
      <c r="D43" s="92">
        <v>4</v>
      </c>
      <c r="E43" s="166"/>
      <c r="F43" s="165"/>
      <c r="G43" s="104"/>
      <c r="H43" s="165"/>
      <c r="I43" s="96"/>
    </row>
    <row r="44" spans="1:9" ht="45" x14ac:dyDescent="0.25">
      <c r="A44" s="85" t="s">
        <v>32</v>
      </c>
      <c r="B44" s="92" t="s">
        <v>266</v>
      </c>
      <c r="C44" s="83" t="s">
        <v>208</v>
      </c>
      <c r="D44" s="92">
        <v>4</v>
      </c>
      <c r="E44" s="166"/>
      <c r="F44" s="165"/>
      <c r="G44" s="104"/>
      <c r="H44" s="165"/>
      <c r="I44" s="96"/>
    </row>
    <row r="45" spans="1:9" ht="42.75" customHeight="1" x14ac:dyDescent="0.25">
      <c r="A45" s="85" t="s">
        <v>33</v>
      </c>
      <c r="B45" s="92" t="s">
        <v>265</v>
      </c>
      <c r="C45" s="83" t="s">
        <v>208</v>
      </c>
      <c r="D45" s="92">
        <v>6</v>
      </c>
      <c r="E45" s="206"/>
      <c r="F45" s="165"/>
      <c r="G45" s="104"/>
      <c r="H45" s="165"/>
      <c r="I45" s="96"/>
    </row>
    <row r="46" spans="1:9" ht="45" x14ac:dyDescent="0.25">
      <c r="A46" s="85" t="s">
        <v>34</v>
      </c>
      <c r="B46" s="92" t="s">
        <v>262</v>
      </c>
      <c r="C46" s="83" t="s">
        <v>208</v>
      </c>
      <c r="D46" s="92">
        <v>6</v>
      </c>
      <c r="E46" s="166"/>
      <c r="F46" s="165"/>
      <c r="G46" s="104"/>
      <c r="H46" s="165"/>
      <c r="I46" s="96"/>
    </row>
    <row r="47" spans="1:9" ht="45" x14ac:dyDescent="0.25">
      <c r="A47" s="85" t="s">
        <v>35</v>
      </c>
      <c r="B47" s="92" t="s">
        <v>263</v>
      </c>
      <c r="C47" s="83" t="s">
        <v>208</v>
      </c>
      <c r="D47" s="92">
        <v>6</v>
      </c>
      <c r="E47" s="166"/>
      <c r="F47" s="165"/>
      <c r="G47" s="104"/>
      <c r="H47" s="165"/>
      <c r="I47" s="96"/>
    </row>
    <row r="48" spans="1:9" ht="45" x14ac:dyDescent="0.25">
      <c r="A48" s="85" t="s">
        <v>36</v>
      </c>
      <c r="B48" s="92" t="s">
        <v>264</v>
      </c>
      <c r="C48" s="83" t="s">
        <v>208</v>
      </c>
      <c r="D48" s="92">
        <v>6</v>
      </c>
      <c r="E48" s="166"/>
      <c r="F48" s="165"/>
      <c r="G48" s="104"/>
      <c r="H48" s="165"/>
      <c r="I48" s="96"/>
    </row>
    <row r="49" spans="1:9" ht="45" x14ac:dyDescent="0.25">
      <c r="A49" s="85" t="s">
        <v>37</v>
      </c>
      <c r="B49" s="92" t="s">
        <v>268</v>
      </c>
      <c r="C49" s="83" t="s">
        <v>208</v>
      </c>
      <c r="D49" s="92">
        <v>6</v>
      </c>
      <c r="E49" s="166"/>
      <c r="F49" s="165"/>
      <c r="G49" s="104"/>
      <c r="H49" s="165"/>
      <c r="I49" s="96"/>
    </row>
    <row r="50" spans="1:9" ht="45" x14ac:dyDescent="0.25">
      <c r="A50" s="85" t="s">
        <v>42</v>
      </c>
      <c r="B50" s="92" t="s">
        <v>312</v>
      </c>
      <c r="C50" s="83" t="s">
        <v>208</v>
      </c>
      <c r="D50" s="92">
        <v>16</v>
      </c>
      <c r="E50" s="166"/>
      <c r="F50" s="165"/>
      <c r="G50" s="104"/>
      <c r="H50" s="165"/>
      <c r="I50" s="96"/>
    </row>
    <row r="51" spans="1:9" ht="75" x14ac:dyDescent="0.25">
      <c r="A51" s="85" t="s">
        <v>43</v>
      </c>
      <c r="B51" s="92" t="s">
        <v>269</v>
      </c>
      <c r="C51" s="83" t="s">
        <v>208</v>
      </c>
      <c r="D51" s="92">
        <v>8</v>
      </c>
      <c r="E51" s="166"/>
      <c r="F51" s="165"/>
      <c r="G51" s="104"/>
      <c r="H51" s="165"/>
      <c r="I51" s="96"/>
    </row>
    <row r="52" spans="1:9" ht="75" x14ac:dyDescent="0.25">
      <c r="A52" s="85" t="s">
        <v>44</v>
      </c>
      <c r="B52" s="92" t="s">
        <v>271</v>
      </c>
      <c r="C52" s="83" t="s">
        <v>208</v>
      </c>
      <c r="D52" s="92">
        <v>8</v>
      </c>
      <c r="E52" s="166"/>
      <c r="F52" s="165"/>
      <c r="G52" s="104"/>
      <c r="H52" s="165"/>
      <c r="I52" s="96"/>
    </row>
    <row r="53" spans="1:9" ht="45" x14ac:dyDescent="0.25">
      <c r="A53" s="85" t="s">
        <v>45</v>
      </c>
      <c r="B53" s="92" t="s">
        <v>272</v>
      </c>
      <c r="C53" s="83" t="s">
        <v>208</v>
      </c>
      <c r="D53" s="92">
        <v>6</v>
      </c>
      <c r="E53" s="166"/>
      <c r="F53" s="165"/>
      <c r="G53" s="104"/>
      <c r="H53" s="165"/>
      <c r="I53" s="96"/>
    </row>
    <row r="54" spans="1:9" ht="45" x14ac:dyDescent="0.25">
      <c r="A54" s="85" t="s">
        <v>46</v>
      </c>
      <c r="B54" s="92" t="s">
        <v>273</v>
      </c>
      <c r="C54" s="83" t="s">
        <v>208</v>
      </c>
      <c r="D54" s="92">
        <v>12</v>
      </c>
      <c r="E54" s="166"/>
      <c r="F54" s="165"/>
      <c r="G54" s="104"/>
      <c r="H54" s="165"/>
      <c r="I54" s="96"/>
    </row>
    <row r="55" spans="1:9" ht="45" x14ac:dyDescent="0.25">
      <c r="A55" s="85" t="s">
        <v>47</v>
      </c>
      <c r="B55" s="92" t="s">
        <v>274</v>
      </c>
      <c r="C55" s="83" t="s">
        <v>208</v>
      </c>
      <c r="D55" s="92">
        <v>12</v>
      </c>
      <c r="E55" s="166"/>
      <c r="F55" s="165"/>
      <c r="G55" s="104"/>
      <c r="H55" s="165"/>
      <c r="I55" s="96"/>
    </row>
    <row r="56" spans="1:9" ht="45" x14ac:dyDescent="0.25">
      <c r="A56" s="85" t="s">
        <v>48</v>
      </c>
      <c r="B56" s="92" t="s">
        <v>276</v>
      </c>
      <c r="C56" s="83" t="s">
        <v>208</v>
      </c>
      <c r="D56" s="92">
        <v>6</v>
      </c>
      <c r="E56" s="166"/>
      <c r="F56" s="165"/>
      <c r="G56" s="104"/>
      <c r="H56" s="165"/>
      <c r="I56" s="96"/>
    </row>
    <row r="57" spans="1:9" ht="45" x14ac:dyDescent="0.25">
      <c r="A57" s="85" t="s">
        <v>49</v>
      </c>
      <c r="B57" s="92" t="s">
        <v>275</v>
      </c>
      <c r="C57" s="83" t="s">
        <v>208</v>
      </c>
      <c r="D57" s="92">
        <v>6</v>
      </c>
      <c r="E57" s="166"/>
      <c r="F57" s="165"/>
      <c r="G57" s="104"/>
      <c r="H57" s="165"/>
      <c r="I57" s="96"/>
    </row>
    <row r="58" spans="1:9" ht="45" x14ac:dyDescent="0.25">
      <c r="A58" s="85" t="s">
        <v>50</v>
      </c>
      <c r="B58" s="92" t="s">
        <v>277</v>
      </c>
      <c r="C58" s="83" t="s">
        <v>208</v>
      </c>
      <c r="D58" s="92">
        <v>4</v>
      </c>
      <c r="E58" s="166"/>
      <c r="F58" s="165"/>
      <c r="G58" s="104"/>
      <c r="H58" s="165"/>
      <c r="I58" s="96"/>
    </row>
    <row r="59" spans="1:9" ht="45" x14ac:dyDescent="0.25">
      <c r="A59" s="85" t="s">
        <v>51</v>
      </c>
      <c r="B59" s="92" t="s">
        <v>278</v>
      </c>
      <c r="C59" s="83" t="s">
        <v>208</v>
      </c>
      <c r="D59" s="92">
        <v>4</v>
      </c>
      <c r="E59" s="166"/>
      <c r="F59" s="165"/>
      <c r="G59" s="104"/>
      <c r="H59" s="165"/>
      <c r="I59" s="96"/>
    </row>
    <row r="60" spans="1:9" ht="45" x14ac:dyDescent="0.25">
      <c r="A60" s="85" t="s">
        <v>52</v>
      </c>
      <c r="B60" s="92" t="s">
        <v>279</v>
      </c>
      <c r="C60" s="83" t="s">
        <v>208</v>
      </c>
      <c r="D60" s="92">
        <v>4</v>
      </c>
      <c r="E60" s="166"/>
      <c r="F60" s="165"/>
      <c r="G60" s="104"/>
      <c r="H60" s="165"/>
      <c r="I60" s="96"/>
    </row>
    <row r="61" spans="1:9" ht="45" x14ac:dyDescent="0.25">
      <c r="A61" s="85" t="s">
        <v>53</v>
      </c>
      <c r="B61" s="92" t="s">
        <v>280</v>
      </c>
      <c r="C61" s="83" t="s">
        <v>208</v>
      </c>
      <c r="D61" s="92">
        <v>4</v>
      </c>
      <c r="E61" s="166"/>
      <c r="F61" s="165"/>
      <c r="G61" s="104"/>
      <c r="H61" s="165"/>
      <c r="I61" s="96"/>
    </row>
    <row r="62" spans="1:9" ht="45" x14ac:dyDescent="0.25">
      <c r="A62" s="85" t="s">
        <v>54</v>
      </c>
      <c r="B62" s="92" t="s">
        <v>283</v>
      </c>
      <c r="C62" s="83" t="s">
        <v>208</v>
      </c>
      <c r="D62" s="92">
        <v>4</v>
      </c>
      <c r="E62" s="166"/>
      <c r="F62" s="165"/>
      <c r="G62" s="104"/>
      <c r="H62" s="165"/>
      <c r="I62" s="96"/>
    </row>
    <row r="63" spans="1:9" ht="45" x14ac:dyDescent="0.25">
      <c r="A63" s="85" t="s">
        <v>55</v>
      </c>
      <c r="B63" s="92" t="s">
        <v>281</v>
      </c>
      <c r="C63" s="83" t="s">
        <v>208</v>
      </c>
      <c r="D63" s="92">
        <v>4</v>
      </c>
      <c r="E63" s="166"/>
      <c r="F63" s="165"/>
      <c r="G63" s="104"/>
      <c r="H63" s="165"/>
      <c r="I63" s="96"/>
    </row>
    <row r="64" spans="1:9" ht="45" x14ac:dyDescent="0.25">
      <c r="A64" s="85" t="s">
        <v>56</v>
      </c>
      <c r="B64" s="92" t="s">
        <v>282</v>
      </c>
      <c r="C64" s="83" t="s">
        <v>208</v>
      </c>
      <c r="D64" s="92">
        <v>6</v>
      </c>
      <c r="E64" s="166"/>
      <c r="F64" s="165"/>
      <c r="G64" s="104"/>
      <c r="H64" s="165"/>
      <c r="I64" s="96"/>
    </row>
    <row r="65" spans="1:9" x14ac:dyDescent="0.25">
      <c r="A65" s="197"/>
      <c r="B65" s="197"/>
      <c r="C65" s="197"/>
      <c r="D65" s="197"/>
      <c r="E65" s="197" t="s">
        <v>209</v>
      </c>
      <c r="F65" s="253"/>
      <c r="G65" s="95"/>
      <c r="H65" s="253"/>
      <c r="I65" s="197"/>
    </row>
    <row r="66" spans="1:9" x14ac:dyDescent="0.25">
      <c r="A66" s="197"/>
      <c r="B66" s="197"/>
      <c r="C66" s="197"/>
      <c r="D66" s="197"/>
      <c r="E66" s="197"/>
      <c r="F66" s="197"/>
      <c r="G66" s="197"/>
      <c r="H66" s="197"/>
      <c r="I66" s="197"/>
    </row>
    <row r="67" spans="1:9" x14ac:dyDescent="0.25">
      <c r="A67" s="216" t="s">
        <v>210</v>
      </c>
      <c r="B67" s="217"/>
      <c r="C67" s="217"/>
      <c r="D67" s="217"/>
      <c r="E67" s="217"/>
      <c r="F67" s="217"/>
      <c r="G67" s="217"/>
      <c r="H67" s="217"/>
      <c r="I67" s="218"/>
    </row>
    <row r="68" spans="1:9" ht="30" x14ac:dyDescent="0.25">
      <c r="A68" s="75" t="s">
        <v>9</v>
      </c>
      <c r="B68" s="90" t="s">
        <v>290</v>
      </c>
      <c r="C68" s="83" t="s">
        <v>208</v>
      </c>
      <c r="D68" s="90">
        <v>12</v>
      </c>
      <c r="E68" s="76"/>
      <c r="F68" s="165"/>
      <c r="G68" s="104"/>
      <c r="H68" s="165"/>
      <c r="I68" s="77"/>
    </row>
    <row r="69" spans="1:9" ht="30" x14ac:dyDescent="0.25">
      <c r="A69" s="85" t="s">
        <v>10</v>
      </c>
      <c r="B69" s="92" t="s">
        <v>291</v>
      </c>
      <c r="C69" s="83" t="s">
        <v>208</v>
      </c>
      <c r="D69" s="92">
        <v>12</v>
      </c>
      <c r="E69" s="166"/>
      <c r="F69" s="165"/>
      <c r="G69" s="104"/>
      <c r="H69" s="165"/>
      <c r="I69" s="96"/>
    </row>
    <row r="70" spans="1:9" ht="30" x14ac:dyDescent="0.25">
      <c r="A70" s="85" t="s">
        <v>14</v>
      </c>
      <c r="B70" s="92" t="s">
        <v>292</v>
      </c>
      <c r="C70" s="83" t="s">
        <v>208</v>
      </c>
      <c r="D70" s="92">
        <v>6</v>
      </c>
      <c r="E70" s="166"/>
      <c r="F70" s="165"/>
      <c r="G70" s="104"/>
      <c r="H70" s="165"/>
      <c r="I70" s="96"/>
    </row>
    <row r="71" spans="1:9" ht="30" x14ac:dyDescent="0.25">
      <c r="A71" s="85" t="s">
        <v>24</v>
      </c>
      <c r="B71" s="90" t="s">
        <v>293</v>
      </c>
      <c r="C71" s="83" t="s">
        <v>208</v>
      </c>
      <c r="D71" s="92">
        <v>6</v>
      </c>
      <c r="E71" s="166"/>
      <c r="F71" s="165"/>
      <c r="G71" s="104"/>
      <c r="H71" s="165"/>
      <c r="I71" s="96"/>
    </row>
    <row r="72" spans="1:9" ht="60" x14ac:dyDescent="0.25">
      <c r="A72" s="85" t="s">
        <v>25</v>
      </c>
      <c r="B72" s="92" t="s">
        <v>294</v>
      </c>
      <c r="C72" s="83" t="s">
        <v>208</v>
      </c>
      <c r="D72" s="92">
        <v>8</v>
      </c>
      <c r="E72" s="166"/>
      <c r="F72" s="165"/>
      <c r="G72" s="104"/>
      <c r="H72" s="165"/>
      <c r="I72" s="96"/>
    </row>
    <row r="73" spans="1:9" ht="45" x14ac:dyDescent="0.25">
      <c r="A73" s="85" t="s">
        <v>26</v>
      </c>
      <c r="B73" s="90" t="s">
        <v>295</v>
      </c>
      <c r="C73" s="83" t="s">
        <v>208</v>
      </c>
      <c r="D73" s="92">
        <v>6</v>
      </c>
      <c r="E73" s="166"/>
      <c r="F73" s="165"/>
      <c r="G73" s="104"/>
      <c r="H73" s="165"/>
      <c r="I73" s="96"/>
    </row>
    <row r="74" spans="1:9" ht="50.25" customHeight="1" x14ac:dyDescent="0.25">
      <c r="A74" s="85" t="s">
        <v>27</v>
      </c>
      <c r="B74" s="92" t="s">
        <v>296</v>
      </c>
      <c r="C74" s="83" t="s">
        <v>208</v>
      </c>
      <c r="D74" s="92">
        <v>12</v>
      </c>
      <c r="E74" s="206"/>
      <c r="F74" s="165"/>
      <c r="G74" s="104"/>
      <c r="H74" s="165"/>
      <c r="I74" s="96"/>
    </row>
    <row r="75" spans="1:9" ht="45" x14ac:dyDescent="0.25">
      <c r="A75" s="85" t="s">
        <v>28</v>
      </c>
      <c r="B75" s="92" t="s">
        <v>297</v>
      </c>
      <c r="C75" s="83" t="s">
        <v>208</v>
      </c>
      <c r="D75" s="92">
        <v>16</v>
      </c>
      <c r="E75" s="166"/>
      <c r="F75" s="165"/>
      <c r="G75" s="104"/>
      <c r="H75" s="165"/>
      <c r="I75" s="96"/>
    </row>
    <row r="76" spans="1:9" ht="45" x14ac:dyDescent="0.25">
      <c r="A76" s="85" t="s">
        <v>29</v>
      </c>
      <c r="B76" s="92" t="s">
        <v>298</v>
      </c>
      <c r="C76" s="83" t="s">
        <v>208</v>
      </c>
      <c r="D76" s="92">
        <v>16</v>
      </c>
      <c r="E76" s="166"/>
      <c r="F76" s="165"/>
      <c r="G76" s="104"/>
      <c r="H76" s="165"/>
      <c r="I76" s="96"/>
    </row>
    <row r="77" spans="1:9" ht="75" x14ac:dyDescent="0.25">
      <c r="A77" s="85" t="s">
        <v>30</v>
      </c>
      <c r="B77" s="92" t="s">
        <v>299</v>
      </c>
      <c r="C77" s="83" t="s">
        <v>208</v>
      </c>
      <c r="D77" s="92">
        <v>10</v>
      </c>
      <c r="E77" s="166"/>
      <c r="F77" s="165"/>
      <c r="G77" s="104"/>
      <c r="H77" s="165"/>
      <c r="I77" s="96"/>
    </row>
    <row r="78" spans="1:9" ht="90" x14ac:dyDescent="0.25">
      <c r="A78" s="85" t="s">
        <v>31</v>
      </c>
      <c r="B78" s="92" t="s">
        <v>300</v>
      </c>
      <c r="C78" s="83" t="s">
        <v>208</v>
      </c>
      <c r="D78" s="92">
        <v>8</v>
      </c>
      <c r="E78" s="166"/>
      <c r="F78" s="165"/>
      <c r="G78" s="104"/>
      <c r="H78" s="165"/>
      <c r="I78" s="96"/>
    </row>
    <row r="79" spans="1:9" ht="90" x14ac:dyDescent="0.25">
      <c r="A79" s="85" t="s">
        <v>32</v>
      </c>
      <c r="B79" s="92" t="s">
        <v>301</v>
      </c>
      <c r="C79" s="83" t="s">
        <v>208</v>
      </c>
      <c r="D79" s="92">
        <v>12</v>
      </c>
      <c r="E79" s="166"/>
      <c r="F79" s="165"/>
      <c r="G79" s="104"/>
      <c r="H79" s="165"/>
      <c r="I79" s="96"/>
    </row>
    <row r="80" spans="1:9" ht="90" x14ac:dyDescent="0.25">
      <c r="A80" s="85" t="s">
        <v>33</v>
      </c>
      <c r="B80" s="92" t="s">
        <v>302</v>
      </c>
      <c r="C80" s="83" t="s">
        <v>208</v>
      </c>
      <c r="D80" s="92">
        <v>8</v>
      </c>
      <c r="E80" s="166"/>
      <c r="F80" s="165"/>
      <c r="G80" s="104"/>
      <c r="H80" s="165"/>
      <c r="I80" s="96"/>
    </row>
    <row r="81" spans="1:9" ht="45" x14ac:dyDescent="0.25">
      <c r="A81" s="85" t="s">
        <v>34</v>
      </c>
      <c r="B81" s="92" t="s">
        <v>303</v>
      </c>
      <c r="C81" s="83" t="s">
        <v>208</v>
      </c>
      <c r="D81" s="92">
        <v>8</v>
      </c>
      <c r="E81" s="166"/>
      <c r="F81" s="165"/>
      <c r="G81" s="104"/>
      <c r="H81" s="165"/>
      <c r="I81" s="96"/>
    </row>
    <row r="82" spans="1:9" ht="45" x14ac:dyDescent="0.25">
      <c r="A82" s="85" t="s">
        <v>35</v>
      </c>
      <c r="B82" s="92" t="s">
        <v>304</v>
      </c>
      <c r="C82" s="83" t="s">
        <v>208</v>
      </c>
      <c r="D82" s="92">
        <v>16</v>
      </c>
      <c r="E82" s="166"/>
      <c r="F82" s="165"/>
      <c r="G82" s="104"/>
      <c r="H82" s="165"/>
      <c r="I82" s="96"/>
    </row>
    <row r="83" spans="1:9" ht="45" x14ac:dyDescent="0.25">
      <c r="A83" s="85" t="s">
        <v>36</v>
      </c>
      <c r="B83" s="92" t="s">
        <v>305</v>
      </c>
      <c r="C83" s="83" t="s">
        <v>208</v>
      </c>
      <c r="D83" s="92">
        <v>18</v>
      </c>
      <c r="E83" s="166"/>
      <c r="F83" s="165"/>
      <c r="G83" s="104"/>
      <c r="H83" s="165"/>
      <c r="I83" s="96"/>
    </row>
    <row r="84" spans="1:9" ht="45" x14ac:dyDescent="0.25">
      <c r="A84" s="85" t="s">
        <v>37</v>
      </c>
      <c r="B84" s="92" t="s">
        <v>306</v>
      </c>
      <c r="C84" s="83" t="s">
        <v>208</v>
      </c>
      <c r="D84" s="90">
        <v>10</v>
      </c>
      <c r="E84" s="76"/>
      <c r="F84" s="165"/>
      <c r="G84" s="104"/>
      <c r="H84" s="165"/>
      <c r="I84" s="77"/>
    </row>
    <row r="85" spans="1:9" ht="45" x14ac:dyDescent="0.25">
      <c r="A85" s="85" t="s">
        <v>42</v>
      </c>
      <c r="B85" s="92" t="s">
        <v>307</v>
      </c>
      <c r="C85" s="83" t="s">
        <v>208</v>
      </c>
      <c r="D85" s="92">
        <v>4</v>
      </c>
      <c r="E85" s="166"/>
      <c r="F85" s="165"/>
      <c r="G85" s="104"/>
      <c r="H85" s="165"/>
      <c r="I85" s="96"/>
    </row>
    <row r="86" spans="1:9" x14ac:dyDescent="0.25">
      <c r="A86" s="197"/>
      <c r="B86" s="197"/>
      <c r="C86" s="197"/>
      <c r="D86" s="197"/>
      <c r="E86" s="197" t="s">
        <v>206</v>
      </c>
      <c r="F86" s="253"/>
      <c r="G86" s="95"/>
      <c r="H86" s="253"/>
      <c r="I86" s="197"/>
    </row>
    <row r="87" spans="1:9" x14ac:dyDescent="0.25">
      <c r="A87" s="197"/>
      <c r="B87" s="197"/>
      <c r="C87" s="197"/>
      <c r="D87" s="197"/>
      <c r="E87" s="197"/>
      <c r="F87" s="197"/>
      <c r="G87" s="197"/>
      <c r="H87" s="197"/>
      <c r="I87" s="197"/>
    </row>
    <row r="88" spans="1:9" x14ac:dyDescent="0.25">
      <c r="A88" s="197"/>
      <c r="B88" s="197"/>
      <c r="C88" s="197"/>
      <c r="D88" s="197"/>
      <c r="E88" s="197"/>
      <c r="F88" s="197"/>
      <c r="G88" s="197"/>
      <c r="H88" s="197"/>
      <c r="I88" s="197"/>
    </row>
    <row r="89" spans="1:9" x14ac:dyDescent="0.25">
      <c r="A89" s="219" t="s">
        <v>211</v>
      </c>
      <c r="B89" s="220"/>
      <c r="C89" s="220"/>
      <c r="D89" s="220"/>
      <c r="E89" s="220"/>
      <c r="F89" s="220"/>
      <c r="G89" s="220"/>
      <c r="H89" s="220"/>
      <c r="I89" s="221"/>
    </row>
    <row r="90" spans="1:9" ht="45" x14ac:dyDescent="0.25">
      <c r="A90" s="75" t="s">
        <v>9</v>
      </c>
      <c r="B90" s="102" t="s">
        <v>284</v>
      </c>
      <c r="C90" s="83" t="s">
        <v>208</v>
      </c>
      <c r="D90" s="90">
        <v>16</v>
      </c>
      <c r="E90" s="76"/>
      <c r="F90" s="165"/>
      <c r="G90" s="104"/>
      <c r="H90" s="165"/>
      <c r="I90" s="77"/>
    </row>
    <row r="91" spans="1:9" ht="30" x14ac:dyDescent="0.25">
      <c r="A91" s="85" t="s">
        <v>10</v>
      </c>
      <c r="B91" s="81" t="s">
        <v>285</v>
      </c>
      <c r="C91" s="83" t="s">
        <v>208</v>
      </c>
      <c r="D91" s="92">
        <v>12</v>
      </c>
      <c r="E91" s="166"/>
      <c r="F91" s="165"/>
      <c r="G91" s="105"/>
      <c r="H91" s="165"/>
      <c r="I91" s="96"/>
    </row>
    <row r="92" spans="1:9" ht="45" x14ac:dyDescent="0.25">
      <c r="A92" s="85" t="s">
        <v>14</v>
      </c>
      <c r="B92" s="97" t="s">
        <v>286</v>
      </c>
      <c r="C92" s="83" t="s">
        <v>208</v>
      </c>
      <c r="D92" s="92">
        <v>12</v>
      </c>
      <c r="E92" s="166"/>
      <c r="F92" s="165"/>
      <c r="G92" s="105"/>
      <c r="H92" s="165"/>
      <c r="I92" s="96"/>
    </row>
    <row r="93" spans="1:9" ht="30" x14ac:dyDescent="0.25">
      <c r="A93" s="85" t="s">
        <v>24</v>
      </c>
      <c r="B93" s="102" t="s">
        <v>287</v>
      </c>
      <c r="C93" s="83" t="s">
        <v>208</v>
      </c>
      <c r="D93" s="92">
        <v>2</v>
      </c>
      <c r="E93" s="166"/>
      <c r="F93" s="165"/>
      <c r="G93" s="105"/>
      <c r="H93" s="165"/>
      <c r="I93" s="96"/>
    </row>
    <row r="94" spans="1:9" ht="60" x14ac:dyDescent="0.25">
      <c r="A94" s="85" t="s">
        <v>25</v>
      </c>
      <c r="B94" s="81" t="s">
        <v>288</v>
      </c>
      <c r="C94" s="83" t="s">
        <v>208</v>
      </c>
      <c r="D94" s="92">
        <v>28</v>
      </c>
      <c r="E94" s="166"/>
      <c r="F94" s="165"/>
      <c r="G94" s="105"/>
      <c r="H94" s="165"/>
      <c r="I94" s="96"/>
    </row>
    <row r="95" spans="1:9" ht="45" x14ac:dyDescent="0.25">
      <c r="A95" s="85" t="s">
        <v>26</v>
      </c>
      <c r="B95" s="101" t="s">
        <v>289</v>
      </c>
      <c r="C95" s="83" t="s">
        <v>208</v>
      </c>
      <c r="D95" s="92">
        <v>4</v>
      </c>
      <c r="E95" s="166"/>
      <c r="F95" s="165"/>
      <c r="G95" s="105"/>
      <c r="H95" s="165"/>
      <c r="I95" s="96"/>
    </row>
    <row r="96" spans="1:9" x14ac:dyDescent="0.25">
      <c r="A96" s="75" t="s">
        <v>27</v>
      </c>
      <c r="B96" s="102" t="s">
        <v>308</v>
      </c>
      <c r="C96" s="83" t="s">
        <v>208</v>
      </c>
      <c r="D96" s="90">
        <v>2</v>
      </c>
      <c r="E96" s="76"/>
      <c r="F96" s="165"/>
      <c r="G96" s="104"/>
      <c r="H96" s="165"/>
      <c r="I96" s="77"/>
    </row>
    <row r="97" spans="1:9" x14ac:dyDescent="0.25">
      <c r="A97" s="197"/>
      <c r="B97" s="197"/>
      <c r="C97" s="197"/>
      <c r="D97" s="197"/>
      <c r="E97" s="197" t="s">
        <v>206</v>
      </c>
      <c r="F97" s="253"/>
      <c r="G97" s="95"/>
      <c r="H97" s="253"/>
      <c r="I97" s="197"/>
    </row>
    <row r="98" spans="1:9" x14ac:dyDescent="0.25">
      <c r="A98" s="197"/>
      <c r="B98" s="197"/>
      <c r="C98" s="197"/>
      <c r="D98" s="197"/>
      <c r="E98" s="197"/>
      <c r="F98" s="197"/>
      <c r="G98" s="197"/>
      <c r="H98" s="197"/>
      <c r="I98" s="197"/>
    </row>
    <row r="99" spans="1:9" x14ac:dyDescent="0.25">
      <c r="A99" s="219" t="s">
        <v>212</v>
      </c>
      <c r="B99" s="220"/>
      <c r="C99" s="220"/>
      <c r="D99" s="220"/>
      <c r="E99" s="220"/>
      <c r="F99" s="220"/>
      <c r="G99" s="220"/>
      <c r="H99" s="220"/>
      <c r="I99" s="221"/>
    </row>
    <row r="100" spans="1:9" x14ac:dyDescent="0.25">
      <c r="A100" s="75" t="s">
        <v>9</v>
      </c>
      <c r="B100" s="102" t="s">
        <v>213</v>
      </c>
      <c r="C100" s="83" t="s">
        <v>208</v>
      </c>
      <c r="D100" s="90" t="s">
        <v>214</v>
      </c>
      <c r="E100" s="76"/>
      <c r="F100" s="165"/>
      <c r="G100" s="104"/>
      <c r="H100" s="165">
        <f>F100*G100+F100</f>
        <v>0</v>
      </c>
      <c r="I100" s="77"/>
    </row>
    <row r="101" spans="1:9" x14ac:dyDescent="0.25">
      <c r="A101" s="197"/>
      <c r="B101" s="197"/>
      <c r="C101" s="197"/>
      <c r="D101" s="197"/>
      <c r="E101" s="197"/>
      <c r="F101" s="197"/>
      <c r="G101" s="197"/>
      <c r="H101" s="197"/>
      <c r="I101" s="197"/>
    </row>
    <row r="102" spans="1:9" x14ac:dyDescent="0.25">
      <c r="A102" s="219" t="s">
        <v>215</v>
      </c>
      <c r="B102" s="220"/>
      <c r="C102" s="220"/>
      <c r="D102" s="220"/>
      <c r="E102" s="220"/>
      <c r="F102" s="220"/>
      <c r="G102" s="220"/>
      <c r="H102" s="220"/>
      <c r="I102" s="221"/>
    </row>
    <row r="103" spans="1:9" x14ac:dyDescent="0.25">
      <c r="A103" s="85" t="s">
        <v>9</v>
      </c>
      <c r="B103" s="81" t="s">
        <v>216</v>
      </c>
      <c r="C103" s="83" t="s">
        <v>208</v>
      </c>
      <c r="D103" s="92" t="s">
        <v>208</v>
      </c>
      <c r="E103" s="209">
        <v>8220</v>
      </c>
      <c r="F103" s="209"/>
      <c r="G103" s="105"/>
      <c r="H103" s="74">
        <f>F103*G103+F103</f>
        <v>0</v>
      </c>
      <c r="I103" s="96"/>
    </row>
    <row r="104" spans="1:9" x14ac:dyDescent="0.25">
      <c r="A104" s="197"/>
      <c r="B104" s="197"/>
      <c r="C104" s="197"/>
      <c r="D104" s="197"/>
      <c r="E104" s="197"/>
      <c r="F104" s="197"/>
      <c r="G104" s="197"/>
      <c r="H104" s="197"/>
      <c r="I104" s="197"/>
    </row>
    <row r="105" spans="1:9" x14ac:dyDescent="0.25">
      <c r="A105" s="82"/>
      <c r="B105" s="79"/>
      <c r="C105" s="135"/>
      <c r="D105" s="135"/>
      <c r="E105" s="135" t="s">
        <v>12</v>
      </c>
      <c r="F105" s="93">
        <f>F100+F97+F86+F65+F30+F103</f>
        <v>0</v>
      </c>
      <c r="G105" s="105"/>
      <c r="H105" s="93">
        <f>H100+H97+H86+H65+H30+H103</f>
        <v>0</v>
      </c>
      <c r="I105" s="78"/>
    </row>
    <row r="106" spans="1:9" x14ac:dyDescent="0.25">
      <c r="A106" s="189" t="s">
        <v>13</v>
      </c>
      <c r="B106" s="190" t="s">
        <v>21</v>
      </c>
      <c r="C106" s="191"/>
      <c r="D106" s="192"/>
      <c r="E106" s="193"/>
      <c r="F106" s="191"/>
      <c r="G106" s="194"/>
      <c r="H106" s="195"/>
      <c r="I106" s="194"/>
    </row>
    <row r="107" spans="1:9" s="169" customFormat="1" x14ac:dyDescent="0.25">
      <c r="A107" s="239" t="s">
        <v>326</v>
      </c>
      <c r="B107" s="240"/>
      <c r="C107" s="240"/>
      <c r="D107" s="240"/>
      <c r="E107" s="240"/>
      <c r="F107" s="240"/>
      <c r="G107" s="240"/>
      <c r="H107" s="241"/>
      <c r="I107" s="242" t="s">
        <v>22</v>
      </c>
    </row>
    <row r="108" spans="1:9" s="169" customFormat="1" x14ac:dyDescent="0.25">
      <c r="A108" s="246" t="s">
        <v>327</v>
      </c>
      <c r="B108" s="249"/>
      <c r="C108" s="250"/>
      <c r="D108" s="250"/>
      <c r="E108" s="250"/>
      <c r="F108" s="250"/>
      <c r="G108" s="250"/>
      <c r="H108" s="250"/>
      <c r="I108" s="251"/>
    </row>
    <row r="109" spans="1:9" s="169" customFormat="1" x14ac:dyDescent="0.25">
      <c r="A109" s="256" t="s">
        <v>329</v>
      </c>
      <c r="B109" s="257"/>
      <c r="C109" s="257"/>
      <c r="D109" s="257"/>
      <c r="E109" s="247"/>
      <c r="F109" s="247"/>
      <c r="G109" s="247"/>
      <c r="H109" s="231"/>
      <c r="I109" s="248"/>
    </row>
    <row r="110" spans="1:9" x14ac:dyDescent="0.25">
      <c r="A110" s="99"/>
      <c r="B110" s="99"/>
      <c r="C110" s="99"/>
      <c r="D110" s="99"/>
      <c r="E110" s="99"/>
      <c r="F110" s="99"/>
      <c r="G110" s="99"/>
      <c r="H110" s="99"/>
      <c r="I110" s="99"/>
    </row>
    <row r="111" spans="1:9" x14ac:dyDescent="0.25">
      <c r="A111" s="215" t="s">
        <v>199</v>
      </c>
      <c r="B111" s="215"/>
      <c r="C111" s="215"/>
      <c r="D111" s="215"/>
      <c r="E111" s="215"/>
      <c r="F111" s="215"/>
      <c r="G111" s="215"/>
      <c r="H111" s="215"/>
      <c r="I111" s="215"/>
    </row>
    <row r="115" spans="1:9" ht="213" customHeight="1" x14ac:dyDescent="0.25">
      <c r="A115" s="214" t="s">
        <v>233</v>
      </c>
      <c r="B115" s="214"/>
      <c r="C115" s="214"/>
      <c r="D115" s="214"/>
      <c r="E115" s="214"/>
      <c r="F115" s="214"/>
      <c r="G115" s="214"/>
      <c r="H115" s="214"/>
      <c r="I115" s="214"/>
    </row>
    <row r="116" spans="1:9" x14ac:dyDescent="0.25">
      <c r="A116" s="169"/>
      <c r="B116" s="169"/>
      <c r="C116" s="169"/>
      <c r="D116" s="169"/>
      <c r="E116" s="169"/>
      <c r="F116" s="169"/>
      <c r="G116" s="169"/>
      <c r="H116" s="169"/>
      <c r="I116" s="169"/>
    </row>
    <row r="117" spans="1:9" ht="26.25" customHeight="1" x14ac:dyDescent="0.25">
      <c r="A117" s="208"/>
      <c r="B117" s="208"/>
      <c r="C117" s="208"/>
      <c r="D117" s="208"/>
      <c r="E117" s="208"/>
      <c r="F117" s="208"/>
      <c r="G117" s="169"/>
      <c r="H117" s="169"/>
      <c r="I117" s="169"/>
    </row>
    <row r="118" spans="1:9" x14ac:dyDescent="0.25">
      <c r="A118" s="169"/>
      <c r="B118" s="169"/>
      <c r="C118" s="169"/>
      <c r="D118" s="169"/>
      <c r="E118" s="169"/>
      <c r="F118" s="169"/>
      <c r="G118" s="169"/>
      <c r="H118" s="169"/>
      <c r="I118" s="169"/>
    </row>
    <row r="119" spans="1:9" x14ac:dyDescent="0.25">
      <c r="A119" s="169"/>
      <c r="B119" s="169"/>
      <c r="C119" s="169"/>
      <c r="D119" s="169"/>
      <c r="E119" s="169"/>
      <c r="F119" s="169"/>
      <c r="G119" s="169"/>
      <c r="H119" s="169"/>
      <c r="I119" s="169"/>
    </row>
    <row r="120" spans="1:9" x14ac:dyDescent="0.25">
      <c r="A120" s="169"/>
      <c r="B120" s="169"/>
      <c r="C120" s="169"/>
      <c r="D120" s="169"/>
      <c r="E120" s="169"/>
      <c r="F120" s="169"/>
      <c r="G120" s="169"/>
      <c r="H120" s="169"/>
      <c r="I120" s="169"/>
    </row>
    <row r="121" spans="1:9" x14ac:dyDescent="0.25">
      <c r="A121" s="169"/>
      <c r="B121" s="169"/>
      <c r="C121" s="169"/>
      <c r="D121" s="169"/>
      <c r="E121" s="169"/>
      <c r="F121" s="169"/>
      <c r="G121" s="169"/>
      <c r="H121" s="169"/>
      <c r="I121" s="169"/>
    </row>
    <row r="122" spans="1:9" x14ac:dyDescent="0.25">
      <c r="A122" s="169"/>
      <c r="B122" s="169"/>
      <c r="C122" s="169"/>
      <c r="D122" s="169"/>
      <c r="E122" s="169"/>
      <c r="F122" s="169"/>
      <c r="G122" s="169"/>
      <c r="H122" s="169"/>
      <c r="I122" s="169"/>
    </row>
    <row r="123" spans="1:9" x14ac:dyDescent="0.25">
      <c r="A123" s="169"/>
    </row>
    <row r="124" spans="1:9" x14ac:dyDescent="0.25">
      <c r="A124" s="169"/>
    </row>
    <row r="125" spans="1:9" x14ac:dyDescent="0.25">
      <c r="A125" s="169"/>
    </row>
    <row r="126" spans="1:9" x14ac:dyDescent="0.25">
      <c r="A126" s="169"/>
    </row>
  </sheetData>
  <mergeCells count="9">
    <mergeCell ref="A115:I115"/>
    <mergeCell ref="A111:I111"/>
    <mergeCell ref="A32:I32"/>
    <mergeCell ref="A67:I67"/>
    <mergeCell ref="A89:I89"/>
    <mergeCell ref="A99:I99"/>
    <mergeCell ref="A102:I102"/>
    <mergeCell ref="A7:J7"/>
    <mergeCell ref="A107:G107"/>
  </mergeCells>
  <conditionalFormatting sqref="H107">
    <cfRule type="cellIs" dxfId="5" priority="1" operator="lessThan">
      <formula>1</formula>
    </cfRule>
    <cfRule type="cellIs" dxfId="4" priority="2" operator="greaterThan">
      <formula>5</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4"/>
  <sheetViews>
    <sheetView workbookViewId="0">
      <selection activeCell="C1" sqref="C1"/>
    </sheetView>
  </sheetViews>
  <sheetFormatPr defaultRowHeight="15" x14ac:dyDescent="0.25"/>
  <cols>
    <col min="2" max="2" width="22.7109375" customWidth="1"/>
    <col min="4" max="4" width="11.28515625" customWidth="1"/>
    <col min="5" max="5" width="12.85546875" customWidth="1"/>
    <col min="6" max="6" width="12.5703125" bestFit="1" customWidth="1"/>
    <col min="8" max="8" width="19.5703125" customWidth="1"/>
  </cols>
  <sheetData>
    <row r="1" spans="1:10" s="255" customFormat="1" x14ac:dyDescent="0.25">
      <c r="A1" s="255" t="s">
        <v>324</v>
      </c>
      <c r="C1" s="237" t="s">
        <v>325</v>
      </c>
    </row>
    <row r="2" spans="1:10" s="255" customFormat="1" x14ac:dyDescent="0.25"/>
    <row r="3" spans="1:10" x14ac:dyDescent="0.25">
      <c r="A3" s="170" t="s">
        <v>321</v>
      </c>
      <c r="B3" s="171"/>
      <c r="C3" s="172"/>
      <c r="D3" s="171"/>
      <c r="E3" s="171"/>
      <c r="F3" s="172"/>
      <c r="G3" s="171"/>
      <c r="H3" s="172" t="s">
        <v>103</v>
      </c>
      <c r="I3" s="171"/>
      <c r="J3" s="169"/>
    </row>
    <row r="4" spans="1:10" ht="105" x14ac:dyDescent="0.25">
      <c r="A4" s="174" t="s">
        <v>0</v>
      </c>
      <c r="B4" s="174" t="s">
        <v>41</v>
      </c>
      <c r="C4" s="207" t="s">
        <v>20</v>
      </c>
      <c r="D4" s="174" t="s">
        <v>87</v>
      </c>
      <c r="E4" s="175" t="s">
        <v>1</v>
      </c>
      <c r="F4" s="176" t="s">
        <v>16</v>
      </c>
      <c r="G4" s="176" t="s">
        <v>17</v>
      </c>
      <c r="H4" s="176" t="s">
        <v>15</v>
      </c>
      <c r="I4" s="174" t="s">
        <v>2</v>
      </c>
      <c r="J4" s="174" t="s">
        <v>323</v>
      </c>
    </row>
    <row r="5" spans="1:10" x14ac:dyDescent="0.25">
      <c r="A5" s="174" t="s">
        <v>3</v>
      </c>
      <c r="B5" s="174" t="s">
        <v>4</v>
      </c>
      <c r="C5" s="174" t="s">
        <v>5</v>
      </c>
      <c r="D5" s="174" t="s">
        <v>6</v>
      </c>
      <c r="E5" s="174" t="s">
        <v>7</v>
      </c>
      <c r="F5" s="174" t="s">
        <v>8</v>
      </c>
      <c r="G5" s="174" t="s">
        <v>19</v>
      </c>
      <c r="H5" s="174" t="s">
        <v>39</v>
      </c>
      <c r="I5" s="174" t="s">
        <v>40</v>
      </c>
      <c r="J5" s="174" t="s">
        <v>328</v>
      </c>
    </row>
    <row r="6" spans="1:10" ht="214.5" customHeight="1" x14ac:dyDescent="0.25">
      <c r="A6" s="98" t="s">
        <v>9</v>
      </c>
      <c r="B6" s="167" t="s">
        <v>200</v>
      </c>
      <c r="C6" s="84" t="s">
        <v>232</v>
      </c>
      <c r="D6" s="254" t="s">
        <v>231</v>
      </c>
      <c r="E6" s="88"/>
      <c r="F6" s="1"/>
      <c r="G6" s="182"/>
      <c r="H6" s="1"/>
      <c r="I6" s="183"/>
      <c r="J6" s="210"/>
    </row>
    <row r="7" spans="1:10" x14ac:dyDescent="0.25">
      <c r="A7" s="177"/>
      <c r="B7" s="184"/>
      <c r="C7" s="185"/>
      <c r="D7" s="185"/>
      <c r="E7" s="185" t="s">
        <v>12</v>
      </c>
      <c r="F7" s="14"/>
      <c r="G7" s="87"/>
      <c r="H7" s="14"/>
      <c r="I7" s="100"/>
      <c r="J7" s="169"/>
    </row>
    <row r="8" spans="1:10" x14ac:dyDescent="0.25">
      <c r="A8" s="177"/>
      <c r="B8" s="184"/>
      <c r="C8" s="185"/>
      <c r="D8" s="185"/>
      <c r="E8" s="185"/>
      <c r="F8" s="23"/>
      <c r="G8" s="168"/>
      <c r="H8" s="23"/>
      <c r="I8" s="86"/>
      <c r="J8" s="169"/>
    </row>
    <row r="9" spans="1:10" x14ac:dyDescent="0.25">
      <c r="A9" s="189" t="s">
        <v>13</v>
      </c>
      <c r="B9" s="190" t="s">
        <v>21</v>
      </c>
      <c r="C9" s="191"/>
      <c r="D9" s="192"/>
      <c r="E9" s="193"/>
      <c r="F9" s="191"/>
      <c r="G9" s="23"/>
      <c r="H9" s="195"/>
      <c r="I9" s="23"/>
      <c r="J9" s="169"/>
    </row>
    <row r="10" spans="1:10" ht="15" customHeight="1" x14ac:dyDescent="0.25">
      <c r="A10" s="239" t="s">
        <v>326</v>
      </c>
      <c r="B10" s="240"/>
      <c r="C10" s="240"/>
      <c r="D10" s="240"/>
      <c r="E10" s="240"/>
      <c r="F10" s="240"/>
      <c r="G10" s="240"/>
      <c r="H10" s="241"/>
      <c r="I10" s="242" t="s">
        <v>22</v>
      </c>
      <c r="J10" s="169"/>
    </row>
    <row r="11" spans="1:10" ht="15" customHeight="1" x14ac:dyDescent="0.25">
      <c r="A11" s="246" t="s">
        <v>327</v>
      </c>
      <c r="B11" s="249"/>
      <c r="C11" s="250"/>
      <c r="D11" s="250"/>
      <c r="E11" s="250"/>
      <c r="F11" s="250"/>
      <c r="G11" s="250"/>
      <c r="H11" s="250"/>
      <c r="I11" s="251"/>
      <c r="J11" s="169"/>
    </row>
    <row r="12" spans="1:10" s="255" customFormat="1" ht="15" customHeight="1" x14ac:dyDescent="0.25">
      <c r="A12" s="247"/>
      <c r="B12" s="247"/>
      <c r="C12" s="247"/>
      <c r="D12" s="247"/>
      <c r="E12" s="247"/>
      <c r="F12" s="247"/>
      <c r="G12" s="247"/>
      <c r="H12" s="247"/>
      <c r="I12" s="247"/>
    </row>
    <row r="13" spans="1:10" x14ac:dyDescent="0.25">
      <c r="A13" s="173"/>
      <c r="B13" s="211" t="s">
        <v>23</v>
      </c>
      <c r="C13" s="211"/>
      <c r="D13" s="211"/>
      <c r="E13" s="211"/>
      <c r="F13" s="211"/>
      <c r="G13" s="211"/>
      <c r="H13" s="211"/>
      <c r="I13" s="211"/>
      <c r="J13" s="169"/>
    </row>
    <row r="14" spans="1:10" x14ac:dyDescent="0.25">
      <c r="A14" s="169"/>
      <c r="B14" s="169"/>
      <c r="C14" s="169"/>
      <c r="D14" s="169"/>
      <c r="E14" s="169"/>
      <c r="F14" s="169"/>
      <c r="G14" s="169"/>
      <c r="H14" s="169"/>
      <c r="I14" s="169"/>
      <c r="J14" s="169"/>
    </row>
  </sheetData>
  <mergeCells count="2">
    <mergeCell ref="B13:I13"/>
    <mergeCell ref="A10:G10"/>
  </mergeCells>
  <conditionalFormatting sqref="H10">
    <cfRule type="cellIs" dxfId="3" priority="1" operator="lessThan">
      <formula>1</formula>
    </cfRule>
    <cfRule type="cellIs" dxfId="2" priority="2" operator="greaterThan">
      <formula>5</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Pakiet nr 20 Odczynniki </vt:lpstr>
      <vt:lpstr>Pakiet nr 21 Płyn do zmywi</vt:lpstr>
      <vt:lpstr>Pakiet nr 22 Płytki do TLC</vt:lpstr>
      <vt:lpstr>Pakiet nr 23 GCMS</vt:lpstr>
      <vt:lpstr>Pakiet nr 24 DMA </vt:lpstr>
      <vt:lpstr>Pakiet nr 25 ASA</vt:lpstr>
      <vt:lpstr>Pakiet nr 26 roztwory wzor </vt:lpstr>
      <vt:lpstr>Pakiet nr 27 Analizator immun</vt:lpstr>
      <vt:lpstr>Pakiet nr 28 testy kasetkowe </vt:lpstr>
      <vt:lpstr>Pakiet nr 29 Drobny sprzęt med</vt:lpstr>
      <vt:lpstr>'Pakiet nr 20 Odczynniki '!Obszar_wydruku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Krzysztof Dopierała</dc:creator>
  <cp:lastModifiedBy>Agnieszka Dominczyk</cp:lastModifiedBy>
  <cp:lastPrinted>2021-10-07T08:12:53Z</cp:lastPrinted>
  <dcterms:created xsi:type="dcterms:W3CDTF">2016-11-14T08:12:35Z</dcterms:created>
  <dcterms:modified xsi:type="dcterms:W3CDTF">2025-03-17T10:39:19Z</dcterms:modified>
</cp:coreProperties>
</file>