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Agnieszka D\2025\ZP_ 24_2025 ODCZYNNIKI\NA STRONĘ\Załącznik nr 2 do SWZ\"/>
    </mc:Choice>
  </mc:AlternateContent>
  <xr:revisionPtr revIDLastSave="0" documentId="13_ncr:1_{3F891F89-896A-4FD4-992E-52878D4C6083}" xr6:coauthVersionLast="36" xr6:coauthVersionMax="36" xr10:uidLastSave="{00000000-0000-0000-0000-000000000000}"/>
  <bookViews>
    <workbookView xWindow="0" yWindow="0" windowWidth="28800" windowHeight="12720" xr2:uid="{00000000-000D-0000-FFFF-FFFF00000000}"/>
  </bookViews>
  <sheets>
    <sheet name="Pakiet 14" sheetId="1" r:id="rId1"/>
    <sheet name=" Pakiet 15 " sheetId="2" r:id="rId2"/>
    <sheet name="Pakiet 16" sheetId="3" r:id="rId3"/>
    <sheet name=" Pakiet 17  " sheetId="4" r:id="rId4"/>
  </sheets>
  <externalReferences>
    <externalReference r:id="rId5"/>
  </externalReferences>
  <definedNames>
    <definedName name="_xlnm.Print_Area" localSheetId="3">' Pakiet 17  '!$A$4:$K$20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2" l="1"/>
  <c r="J24" i="3"/>
  <c r="H14" i="1"/>
  <c r="H13" i="1" l="1"/>
  <c r="H7" i="4" l="1"/>
  <c r="K7" i="4" s="1"/>
  <c r="J7" i="4"/>
  <c r="H8" i="4"/>
  <c r="K8" i="4" s="1"/>
  <c r="J8" i="4"/>
  <c r="H9" i="4"/>
  <c r="K9" i="4" s="1"/>
  <c r="J9" i="4"/>
  <c r="J10" i="4"/>
  <c r="K10" i="4"/>
  <c r="H11" i="4"/>
  <c r="K11" i="4" s="1"/>
  <c r="J11" i="4"/>
  <c r="H12" i="4"/>
  <c r="K12" i="4" s="1"/>
  <c r="J12" i="4"/>
  <c r="H13" i="4"/>
  <c r="K13" i="4" s="1"/>
  <c r="J13" i="4"/>
  <c r="J14" i="4"/>
  <c r="H7" i="3"/>
  <c r="J7" i="3"/>
  <c r="K7" i="3" s="1"/>
  <c r="H8" i="3"/>
  <c r="J8" i="3"/>
  <c r="K8" i="3" s="1"/>
  <c r="H9" i="3"/>
  <c r="J9" i="3"/>
  <c r="K9" i="3"/>
  <c r="H10" i="3"/>
  <c r="J10" i="3"/>
  <c r="K10" i="3" s="1"/>
  <c r="H11" i="3"/>
  <c r="J11" i="3"/>
  <c r="K11" i="3" s="1"/>
  <c r="H12" i="3"/>
  <c r="J12" i="3"/>
  <c r="K12" i="3" s="1"/>
  <c r="H13" i="3"/>
  <c r="J13" i="3"/>
  <c r="K13" i="3" s="1"/>
  <c r="H14" i="3"/>
  <c r="J14" i="3"/>
  <c r="K14" i="3" s="1"/>
  <c r="H15" i="3"/>
  <c r="J15" i="3"/>
  <c r="K15" i="3" s="1"/>
  <c r="H16" i="3"/>
  <c r="J16" i="3"/>
  <c r="K16" i="3" s="1"/>
  <c r="H17" i="3"/>
  <c r="J17" i="3"/>
  <c r="K17" i="3"/>
  <c r="H18" i="3"/>
  <c r="J18" i="3"/>
  <c r="K18" i="3" s="1"/>
  <c r="B20" i="3"/>
  <c r="F20" i="3"/>
  <c r="J20" i="3" s="1"/>
  <c r="H20" i="3"/>
  <c r="B21" i="3"/>
  <c r="F21" i="3"/>
  <c r="J21" i="3" s="1"/>
  <c r="H21" i="3"/>
  <c r="B22" i="3"/>
  <c r="H22" i="3"/>
  <c r="J22" i="3"/>
  <c r="B23" i="3"/>
  <c r="F23" i="3"/>
  <c r="J23" i="3" s="1"/>
  <c r="H23" i="3"/>
  <c r="H24" i="3"/>
  <c r="K24" i="3"/>
  <c r="J7" i="2"/>
  <c r="K7" i="2" s="1"/>
  <c r="J9" i="2"/>
  <c r="K9" i="2" s="1"/>
  <c r="J10" i="2"/>
  <c r="K10" i="2" s="1"/>
  <c r="J11" i="2"/>
  <c r="K11" i="2" s="1"/>
  <c r="K12" i="2"/>
  <c r="H7" i="1"/>
  <c r="J7" i="1"/>
  <c r="K7" i="1" s="1"/>
  <c r="H8" i="1"/>
  <c r="J8" i="1"/>
  <c r="H9" i="1"/>
  <c r="J9" i="1"/>
  <c r="K9" i="1" s="1"/>
  <c r="H10" i="1"/>
  <c r="J10" i="1"/>
  <c r="K10" i="1" s="1"/>
  <c r="H11" i="1"/>
  <c r="J11" i="1"/>
  <c r="K11" i="1" s="1"/>
  <c r="H12" i="1"/>
  <c r="J12" i="1"/>
  <c r="K12" i="1" s="1"/>
  <c r="K8" i="1" l="1"/>
  <c r="K13" i="1" s="1"/>
  <c r="K23" i="3"/>
  <c r="K22" i="3"/>
  <c r="K21" i="3"/>
  <c r="K20" i="3"/>
  <c r="J13" i="1"/>
  <c r="J14" i="1" s="1"/>
  <c r="K14" i="1" l="1"/>
</calcChain>
</file>

<file path=xl/sharedStrings.xml><?xml version="1.0" encoding="utf-8"?>
<sst xmlns="http://schemas.openxmlformats.org/spreadsheetml/2006/main" count="330" uniqueCount="186">
  <si>
    <t>kwalifikowany podpis elektroniczny upoważnionego przedstawiciela Wykonawcy</t>
  </si>
  <si>
    <t>·         Zamawiający dopuszcza zmianę wielkości opakowań jeśli końcowa zamawiana ilość odczynnika w ogólnym przeliczeniu będzie zgodna z zamawianą ilością. Zamawiający dopuszcza większą ilość odczynnika w ogólnym przeliczeniu po zaokrągleniu w górę do pełnych opakowań, w sytuacji gdy Wykonawca ponosi koszty za dodatkową ilość odczynnika.</t>
  </si>
  <si>
    <t>·         Zamawiający wymaga, aby zestawy testowe, odczynniki posiadały instrukcje w języku polskim.</t>
  </si>
  <si>
    <t>·         Zamawiający wymaga, aby zestawy testowe spełniały wymogi wyrobu medycznego do diagnostyki in vitro (IVD).</t>
  </si>
  <si>
    <t>►</t>
  </si>
  <si>
    <t>suma</t>
  </si>
  <si>
    <t>op.=30szt.</t>
  </si>
  <si>
    <t>nie</t>
  </si>
  <si>
    <t xml:space="preserve">FilmArray® Joint Infection (JI) Panel </t>
  </si>
  <si>
    <t>FilmArray® Pneumonia plus Panel</t>
  </si>
  <si>
    <t>op.=6szt.</t>
  </si>
  <si>
    <t>FilmArray® Meningitis/Encephalitis Panel</t>
  </si>
  <si>
    <t>FilmArray® Gastrointestinal Panel</t>
  </si>
  <si>
    <t>FilmArray® Blood Culture Identification Panel</t>
  </si>
  <si>
    <t>FilmArray® Respiratory 2.1 plus Panel</t>
  </si>
  <si>
    <t>Wartość ogółem brutto w zł</t>
  </si>
  <si>
    <t>Wartość ogółem netto w zł</t>
  </si>
  <si>
    <t>VAT %</t>
  </si>
  <si>
    <t>Cena jedn.        brutto w zł</t>
  </si>
  <si>
    <t>Cena jedn. netto w zł</t>
  </si>
  <si>
    <t>Ilość / 36 mies.</t>
  </si>
  <si>
    <t>Jed.                 miary</t>
  </si>
  <si>
    <t>Producent i nazwa handlowa, nr katalogowy</t>
  </si>
  <si>
    <t>Wymagane próbki do oferty          TAK / NIE</t>
  </si>
  <si>
    <t>Opis przedmiotu zamówienia - asortyment/ nazwa</t>
  </si>
  <si>
    <t>Lp</t>
  </si>
  <si>
    <t xml:space="preserve"> Odczynniki do diagnostyki mikrobiologicznej w PRACOWNI MIKROBIOLOGII W ZAKŁADZIE DIAGNOSTYKI LABORATORYJNEJ UNIWERSYTECKIEGO CENTRUM PEDIATRII im. M. KONOPNICKIEJ W ŁODZI</t>
  </si>
  <si>
    <t>Oświadczamy, że oferowane powyżej, wyspecyfikowane urządzenia są kompletne i będą gotowe do użytkowania bez żadnych dodatkowych zakupów i inwestycji (poza materiałami eksploatacyjnymi)</t>
  </si>
  <si>
    <t>Niniejszym oświadczamy, iż oferowane urządzenia, oprócz spełnienia parametrów funkcjonalnych, gwarantują bezpieczeństwo pacjentów i personelu medycznego oraz zapewniają wymagany wysoki poziom usług medycznych.</t>
  </si>
  <si>
    <t>podłączenia aparatu do laboratoryjnego systemu informatycznego Środowisko Centrum firmy  MARCEL S.A.</t>
  </si>
  <si>
    <t>•</t>
  </si>
  <si>
    <t>reakcji serwisu do 24 godz. od momentu zgłoszenia usterki</t>
  </si>
  <si>
    <t>możliwości całodobowego zgłaszania awarii analizatora</t>
  </si>
  <si>
    <t>nieodpłatnej reinstalacji całości systemu</t>
  </si>
  <si>
    <t>nieodpłatnej instalacji, uruchomienia i zwalidowania całości systemu</t>
  </si>
  <si>
    <t>jeden z algorytmów odczytu wzrostu drobnoustrojów progowy dający możliwość odczytu dodatniej próbki na wejściu</t>
  </si>
  <si>
    <t>wszystkie parametry powinny być potwierdzone stosowanymi dokumentami dołączonymi do oferty</t>
  </si>
  <si>
    <t>możliwość opóźnionego wkładania wszystkich rodzajów butelek z pobranym materiałem do aparatu (do 24 godzin), nie mająca wpływu na wykrywalność drobnoustrojów (wizualna ocena preinkubowanej butelki – sensor/znacznik np. zmiana koloru) wpisane do instrukcji technicznej producenta</t>
  </si>
  <si>
    <t xml:space="preserve">wizualna ocena wzrostu drobnoustrojów w podłożu na podstawie zmiany zabarwienia  sensora/znacznika    </t>
  </si>
  <si>
    <t>oferowane podłoża muszą być zwalidowane przez EUCAST  pod względem możliwości wykonywania  antybiogramu bezpośrednio z dodatniej butelki</t>
  </si>
  <si>
    <t>głośność aparatu nie więcej niż 56 dB</t>
  </si>
  <si>
    <t>dostarczenia wraz z aparatem urządzenia UPS pozwalającego na bezpieczne zamknięcie i zakończenie pracy analizatora w przypadku awarii sieci energetycznej</t>
  </si>
  <si>
    <t>podłóż zwalidowanych do płynów ustrojowych naturalnie jałowych (płyn mózgowo-rdzeniowy, płyn stawowy, płyn opłucnowy i inne) – informacja odnośnie walidacji musi być wpisana w instrukcję podłoża do posiewów</t>
  </si>
  <si>
    <t>neutralizacji antybiotyków i białych krwinek poprzez system neutralizacji antybiotyków pozwalający na zastosowanie dwóch typów butelek tlenowej i beztlenowej</t>
  </si>
  <si>
    <t>w przypadku konieczności suplementacji podłoży Zamawiający wymaga suplement z Certyfikatem CE IVD</t>
  </si>
  <si>
    <t>minimalnej objętości pobranego materiału dla butelek pediatrycznych: 0.5ml – pojemność ta musi być walidowana przez producenta i wpisana w instrukcję podłoża</t>
  </si>
  <si>
    <t xml:space="preserve">urządzenia posiadającego deklarację CE IVD dla wyrobów medycznych </t>
  </si>
  <si>
    <t>przeszkolenia pracowników w zakresie obsługi urządzenia</t>
  </si>
  <si>
    <t>aparatu fabrycznie nowego, wcześniej nieużywany wraz z instrukcją obsługi w języku polskim</t>
  </si>
  <si>
    <t>możliwości hodowli bakterii i grzybów w jednym podłożu oraz hodowli i detekcji wzrostu drobnoustrojów (Neisseria, Haemophilus) przy minimalnej ilość pobranego materiału 0,5ml</t>
  </si>
  <si>
    <t>podłóż hodowlanych stanowiących jednocześnie podłoża transportowe</t>
  </si>
  <si>
    <t>systemu dźwiękowej i graficznej sygnalizacji prób dodatnich oraz możliwości zmiany czasu protokołowego dla hodowli ujemnej</t>
  </si>
  <si>
    <t>analizator w wbudowanym ekranem dotykowym zapewniającym sterowanie systemem</t>
  </si>
  <si>
    <t>hodowli i detekcji drobnoustrojów w obrębie jednego aparatu na100 - 120 miejsc w aparacie na próbki</t>
  </si>
  <si>
    <t xml:space="preserve">analizatora i podłoży do posiewów wyłącznie od jednego producenta stanowiących jednolity system analityczny </t>
  </si>
  <si>
    <t xml:space="preserve"> Zamawiający  wymaga:</t>
  </si>
  <si>
    <r>
      <rPr>
        <b/>
        <sz val="10"/>
        <rFont val="Arial"/>
        <family val="2"/>
        <charset val="238"/>
      </rPr>
      <t>Poz. 6</t>
    </r>
    <r>
      <rPr>
        <sz val="10"/>
        <rFont val="Arial"/>
        <family val="2"/>
        <charset val="238"/>
      </rPr>
      <t>: Dzierżawa (kompletna obsługa serwisowa: instalacja i reinstalacja, przeglądy, konserwacja, naprawy) systemu automatycznego do  wykrywania drobnoustrojów w hodowli krwi i płynach ustrojowych (cały okres trwania umowy) z dedykowanym stołem roboczym, materiałami zużywalnymi i podłożami do posiewów.</t>
    </r>
  </si>
  <si>
    <t>Zamawiający dopuszcza zmianę wielkości opakowań jeśli końcowa zamawiana ilość odczynnika w ogólnym przeliczeniu będzie zgodna z zamawianą ilością. Zamawiający dopuszcza większą ilość odczynnika w ogólnym przeliczeniu po zaokrągleniu w górę do pełnych opakowań, w sytuacji gdy Wykonawca ponosi koszty za dodatkową ilość odczynnika.</t>
  </si>
  <si>
    <t>Dzierżawa automatycznego systemu do wykrywania drobnoustrojów w hodowli krwi i płynach ustrojowych wraz z materiałami zużywalnymi i podłożami do posiewów</t>
  </si>
  <si>
    <t>dni</t>
  </si>
  <si>
    <t>Deklarowany termin dostawy (od 1 do max. 6 dni w dni robocze (pon. – pt.) od złożenia zapotrzebowania):</t>
  </si>
  <si>
    <t>DEKLAROWANE TERMINY:</t>
  </si>
  <si>
    <r>
      <t xml:space="preserve">dzierżawa (kompletna obsługa serwisowa: </t>
    </r>
    <r>
      <rPr>
        <b/>
        <sz val="9"/>
        <rFont val="Arial"/>
        <family val="2"/>
        <charset val="238"/>
      </rPr>
      <t>instalacja, reinstalacja,</t>
    </r>
    <r>
      <rPr>
        <sz val="9"/>
        <rFont val="Arial"/>
        <family val="2"/>
        <charset val="238"/>
      </rPr>
      <t xml:space="preserve"> przeglądy, konserwacja, naprawy) systemu automatycznego do  wykrywania drobnoustrojów w hodowli krwi i płynach ustrojowych (cały okres trwania umowy)</t>
    </r>
  </si>
  <si>
    <t>sztuka</t>
  </si>
  <si>
    <t>jałowe bezpieczne igły dwustronne z systemem odpowietrzający dedykowane do przesiewania dodatnich hodowli na podłoża stałe</t>
  </si>
  <si>
    <t>suplement do płynów ustrojowych innych niż krew (zwalidowany z podłożami producenta)</t>
  </si>
  <si>
    <t>podłożane z neutralizatorami antybiotyków do hodowli bakterii beztlenowych (jeśli oferent posiada w asortymencie podłoża lityczne wycenia w tej pozycji)</t>
  </si>
  <si>
    <t>·         podłączenia aparatu do laboratoryjnego systemu informatycznego Środowisko Centrum firmy  MARCEL S.A.</t>
  </si>
  <si>
    <t>·         oprogramowania aparatu w języku polskim</t>
  </si>
  <si>
    <t>·         dokumentów potwierdzających dopuszczenie do obrotu w jednostkach służby zdrowia na terenie RP (deklaracja zgodności CE lub wpis do rejestru wyrobów medycznych) na prośbę zamawiającego</t>
  </si>
  <si>
    <t>·         naprawy/ usunięcia awarii analizatora do 48 godzin roboczych od zgłoszenia awarii</t>
  </si>
  <si>
    <t>·         czasu reakcji serwisu do 48 godzin w dni robocze od momentu zgłoszenia drogą telefoniczną/mailową</t>
  </si>
  <si>
    <t>·         bezpłatnego serwisu gwarancyjnego producenta w okresie obowiązywania umowy dzierżawy oraz aktualizacji oprogramowania aparatu i systemu eksperckiego</t>
  </si>
  <si>
    <t>·         nieodpłatnej reinstalacji całości systemu</t>
  </si>
  <si>
    <t>·         nieodpłatnej instalacji, uruchomienia i zwalidowania całości systemu</t>
  </si>
  <si>
    <t>·         instrukcji obsługi w języku polskim</t>
  </si>
  <si>
    <t>·         bezpłatnego przeprowadzenia szkolenia personelu z obsługi aparatu po instalacji</t>
  </si>
  <si>
    <t>·         ciężaru aparatu - do 80 kg</t>
  </si>
  <si>
    <t>·         wymiarów modułu inkubacyjno-pomiarowego nie większych niż (WxGxSz) 80x80x80 cm</t>
  </si>
  <si>
    <t>·         komentarzy definiowanych przez użytkownika wprowadzanych do systemu</t>
  </si>
  <si>
    <t>·         testów definiowanych przez użytkownika wprowadzanych do systemu</t>
  </si>
  <si>
    <t>·         oddzielnego programu do kontroli jakości, będącego częścią systemu</t>
  </si>
  <si>
    <t>·         przechowywania przez aparat wyników badań, kontroli i kalibracji w bazie danych aparatu oraz  możliwości archiwizacji na nośniku pamięci</t>
  </si>
  <si>
    <t>·         graficznej wersji oprogramowania pracującej w systemie Windows</t>
  </si>
  <si>
    <t>·         interpretacji wyników lekowrażliwości w oparciu o wytyczne CLSI oraz EUCAST</t>
  </si>
  <si>
    <t>·         wyniku lekowrażliwości podawanego w wartościach MIC i w postaci kategorii (S,I,R)</t>
  </si>
  <si>
    <t>·         turbidymetrycznej metody określania lekowrażliwości</t>
  </si>
  <si>
    <t>·         kolorymetrycznej metody identyfikacji</t>
  </si>
  <si>
    <t>·         identyfikacji mechanizmów oporności jak: MRSA, MRSE, ESBL, MLSB, HLAR, VRE, VISA, GISA, AmpCz ogólną informacją o podejrzeniu karbapenemaz typu MBL, KPC, OXA</t>
  </si>
  <si>
    <t xml:space="preserve">·         modułu eksperckiego do identyfikacji fenotypowej mechanizmów oporności  </t>
  </si>
  <si>
    <t>·         średniego czasu identyfikacji większości drobnoustrojów 6 - 8 godzin</t>
  </si>
  <si>
    <t>·         możliwości wykonywania różnych rodzajów testów jednocześnie, bez dodawania żadnych odczynników w trakcie wykonywania badania</t>
  </si>
  <si>
    <t>·         możliwości dostawiania nowych badań w trakcie pracy aparatu oraz informacji od aparatu o liczbie dostępnych/wolnych miejsc w aparacie</t>
  </si>
  <si>
    <t>·         możliwości identyfikacji min. 420 gatunków drobnoustrojów</t>
  </si>
  <si>
    <t>·         automatycznego odczytu testów, nie rzadziej niż co 20 minut</t>
  </si>
  <si>
    <t>·         aparatu umożliwiającego ocenę lekowrażliwości istotnych klinicznie występujących u ludzi tlenowych i względnie beztlenowych bakterii Gram-dodatnich i Gram-ujemnych oraz grzybów drożdżopodobnych</t>
  </si>
  <si>
    <t>·         aparatu umożliwiającego identyfikację istotnych klinicznie występujących u ludzi tlenowych i beztlenowych bakterii Gram-dodatnich i Gram-ujemnych oraz grzybów drożdżopodobnych</t>
  </si>
  <si>
    <t>·         testów identyfikacyjnych oraz antybiogramowych zaopatrzonych w unikatowy fabryczny kod kreskowy</t>
  </si>
  <si>
    <t>·         pełnej automatyzacji wykonywanych badań (napełnianie testów, inkubacja, odczyt wyników i usuwanie testów po ukończonym odczycie) w obrębie aparatu bez udziału operatora</t>
  </si>
  <si>
    <t>·         po napełnieniu testów szczelnie zamkniętych, bez możliwości kontaktu z materiałem zakaźnym</t>
  </si>
  <si>
    <t xml:space="preserve">·         możliwości wykonywania testów identyfikacji i lekowrażliwości oddzielnie, niezależnie </t>
  </si>
  <si>
    <t>·         testów identyfikacyjne i lekowrażliwości oddzielnie pakowanych</t>
  </si>
  <si>
    <t>·         specjalnego urządzenia do pomiaru gęstości zawiesiny bakteryjnej wraz ze standardami (bez okresu ważności - urządzenie  umożliwia automatyczny przesył wartości McFarlanda z densytometru do aparatu</t>
  </si>
  <si>
    <t>·         waga pojedynczej karty nie więcej niż 20 gramów</t>
  </si>
  <si>
    <t>·         dostarczenia wraz z aparatem drukarki oraz urządzenia UPS pozwalającego na bezpieczne zamknięcie i zakończenie pracy analizatora w przypadku awarii sieci energetycznej</t>
  </si>
  <si>
    <t>·         dostarczenia wraz z aparatem oddzielnej stacjipracy, czytnika kodów kreskowych oraz komputera z monitorem, umożliwiającego rejestrację i przechowywanie danych o próbkach, analizy statystyczne, kontrolę jakości badań, odczyt i automatyczną transmisję wyników oraz ich interpretację</t>
  </si>
  <si>
    <t>·         systemu złożonego z modułu inkubacyjno-pomiarowego, komputera z monitorem oraz UPS oraz czytnika kodów kreskowych</t>
  </si>
  <si>
    <t>·         aparatu przystosowanego do pracy ciągłej</t>
  </si>
  <si>
    <t>·         analizatora fabrycznie nowego, nie starszego niż z 2020 roku</t>
  </si>
  <si>
    <t>·         automatycznego systemu do identyfikacji oraz oznaczania lekowrażliwości drobnoustrojów o pojemności: 30 miejsc inkubacyjno-pomiarowych</t>
  </si>
  <si>
    <t>Zamawiający  wymaga:</t>
  </si>
  <si>
    <r>
      <rPr>
        <b/>
        <sz val="12"/>
        <rFont val="Arial CE"/>
        <charset val="238"/>
      </rPr>
      <t>Poz. 15</t>
    </r>
    <r>
      <rPr>
        <sz val="12"/>
        <rFont val="Arial CE"/>
        <charset val="238"/>
      </rPr>
      <t>:dzierżawa (kompletna obsługa serwisowa: instalacja, reinstalacja, przeglądy, konserwacja, naprawy) systemu automatycznego do identyfikacji i oceny lekowrażliwości bakterii i grzybów (cały okres trwania umowy)wraz z dedykowanym stołem roboczym.</t>
    </r>
  </si>
  <si>
    <t>Dzierżawa automatycznego systemu do identyfikacji i oceny lekowrażliwości drobnoustrojów wraz z materiałami zużywalnymi i odczynnikami.</t>
  </si>
  <si>
    <t>dzierżawa (instalacja, reinstalacja, kompletna obsługa serwisowa: przeglądy, konserwacja, naprawy) systemu automatycznego do identyfikacji i oceny lekowrażliwości bakterii i grzybów (cały okres trwania umowy)</t>
  </si>
  <si>
    <t>op.</t>
  </si>
  <si>
    <t>13d</t>
  </si>
  <si>
    <t>13c</t>
  </si>
  <si>
    <t>13b</t>
  </si>
  <si>
    <t>13a</t>
  </si>
  <si>
    <t>zestaw</t>
  </si>
  <si>
    <t>zestaw odczynników i materiałów zużywalnych dedykowanych do zaoferowanego aparatu w przeliczeniu na zamawianą ilość kart/paneli (możliwość rozszerzenia tabeli asortymentowej)</t>
  </si>
  <si>
    <t>op.=20szt.</t>
  </si>
  <si>
    <r>
      <t xml:space="preserve">karty/panele do oceny lekowrażliwości </t>
    </r>
    <r>
      <rPr>
        <i/>
        <sz val="10"/>
        <rFont val="Arial"/>
        <family val="2"/>
        <charset val="238"/>
      </rPr>
      <t>Streptoccocus pneumoniae, 
viridans</t>
    </r>
    <r>
      <rPr>
        <sz val="10"/>
        <rFont val="Arial"/>
        <family val="2"/>
        <charset val="238"/>
      </rPr>
      <t xml:space="preserve"> i beta- hemolizujących</t>
    </r>
  </si>
  <si>
    <t>karty/panele do oceny lekowrażliwości drożdżaków</t>
  </si>
  <si>
    <t>karty/panele do oceny lekowrażliwości pałeczek fermentujących 
wyhodowanych z materiałów 
klinicznych z wyjątkiem moczu</t>
  </si>
  <si>
    <t>karty/panele do oceny lekowrażliwości pałeczek 
niefermentujacych ze wszystkich 
materiałów klinicznych</t>
  </si>
  <si>
    <t>karty/panele do oceny lekowrażliwości pałeczek 
fermentujących wyhodowanych z 
moczu</t>
  </si>
  <si>
    <r>
      <t xml:space="preserve">karty/panele do oceny lekowrażliwości 
</t>
    </r>
    <r>
      <rPr>
        <i/>
        <sz val="10"/>
        <rFont val="Arial"/>
        <family val="2"/>
        <charset val="238"/>
      </rPr>
      <t>Staphylococcus spp.</t>
    </r>
    <r>
      <rPr>
        <sz val="10"/>
        <rFont val="Arial"/>
        <family val="2"/>
        <charset val="238"/>
      </rPr>
      <t>dla wszystkich 
materiałow klinicznych</t>
    </r>
  </si>
  <si>
    <r>
      <t xml:space="preserve">karty/panele do oceny lekowrażliwośli </t>
    </r>
    <r>
      <rPr>
        <i/>
        <sz val="10"/>
        <rFont val="Arial"/>
        <family val="2"/>
        <charset val="238"/>
      </rPr>
      <t>Enterococcus spp.</t>
    </r>
    <r>
      <rPr>
        <sz val="10"/>
        <rFont val="Arial"/>
        <family val="2"/>
        <charset val="238"/>
      </rPr>
      <t xml:space="preserve"> 
dla wszystkich materiałow klinicznych</t>
    </r>
  </si>
  <si>
    <r>
      <t xml:space="preserve">karty/panele do identyfikacji bakterii beztlenowych i </t>
    </r>
    <r>
      <rPr>
        <i/>
        <sz val="10"/>
        <rFont val="Arial"/>
        <family val="2"/>
        <charset val="238"/>
      </rPr>
      <t>Corynebacterium</t>
    </r>
  </si>
  <si>
    <r>
      <t xml:space="preserve">karty/panele do identyfikacji bakterii </t>
    </r>
    <r>
      <rPr>
        <i/>
        <sz val="10"/>
        <rFont val="Arial"/>
        <family val="2"/>
        <charset val="238"/>
      </rPr>
      <t xml:space="preserve">Neisseria </t>
    </r>
    <r>
      <rPr>
        <sz val="10"/>
        <rFont val="Arial"/>
        <family val="2"/>
        <charset val="238"/>
      </rPr>
      <t>i</t>
    </r>
    <r>
      <rPr>
        <i/>
        <sz val="10"/>
        <rFont val="Arial"/>
        <family val="2"/>
        <charset val="238"/>
      </rPr>
      <t xml:space="preserve"> Haemophilus</t>
    </r>
  </si>
  <si>
    <t>karty/panele do identyfikacji grzybów drożdżopodobnych</t>
  </si>
  <si>
    <t>karty/panele do identyfikacji bakterii Gram-dodatnich</t>
  </si>
  <si>
    <t>karty/panele do identyfikacji bakterii Gram-ujemnych</t>
  </si>
  <si>
    <t>·        końcówki jednorazowe  kompatybilne z aplikatorem</t>
  </si>
  <si>
    <t>·        kalibrator –szczep E.coli 8739</t>
  </si>
  <si>
    <t xml:space="preserve">·        płytki – jednorazowe , 48 polowe ( 3x 16 miejsc ), każda z kodem kreskowym </t>
  </si>
  <si>
    <t>·        kwas mrówkowy – CE IVD, gotowy do użycia , stabilny 2 tygodnie po otwarciu</t>
  </si>
  <si>
    <t>·        matryca – CE IVD, gotowa do użycia, w opakowaniach 0,5mlx5 , stabilna 1 tydzień po otwarciu</t>
  </si>
  <si>
    <t>Materiały zużywalne i odczynniki dedykowane do aparatu Vitek MS.</t>
  </si>
  <si>
    <t xml:space="preserve"> </t>
  </si>
  <si>
    <t>NIE</t>
  </si>
  <si>
    <t>VITEK PICKME NIBS (qty 1728)</t>
  </si>
  <si>
    <t>VITEK PICKME PEN</t>
  </si>
  <si>
    <t>Pipette Tips RT UNV 10 ul</t>
  </si>
  <si>
    <t>E.Coli ATCC 8739</t>
  </si>
  <si>
    <t>VITEK MS-FA</t>
  </si>
  <si>
    <t>VITEK MS-CHCA</t>
  </si>
  <si>
    <t>VITEK MS-DS SLIDE</t>
  </si>
  <si>
    <t>Wartość ogólem netto w zł</t>
  </si>
  <si>
    <t>VAT</t>
  </si>
  <si>
    <t>Cena jedn. brutto w zł</t>
  </si>
  <si>
    <t>Jed. miary</t>
  </si>
  <si>
    <t>Wymagane próbki do oferty TAK / NIE</t>
  </si>
  <si>
    <t>Lp.</t>
  </si>
  <si>
    <t>Pipeta automatyczna, jednokanałowa, regulowana 0,5-10ul</t>
  </si>
  <si>
    <t>MW FECAL TRANSWAB 2ML CARY BLAIR 125</t>
  </si>
  <si>
    <t xml:space="preserve"> FilmArray Torch 2 System dzierżawa</t>
  </si>
  <si>
    <t>podłoża z neutralizatorami antybiotyków do hodowli bakterii tlenowych i grzybów pediatryczne</t>
  </si>
  <si>
    <t>podłoża z neutralizatorami antybiotyków do hodowli bakterii tlenowych i grzybów dla dorosłych</t>
  </si>
  <si>
    <t>podłoża kompatybilne z aparatem multipleks PCR - możliwość szybkiej diagnostyki sepsy</t>
  </si>
  <si>
    <t>Wszystkie odczynniki i akcesoria kompatybilne z aparatem:</t>
  </si>
  <si>
    <t>Pakiet Nr 14  Panele do aparatu FilmArray® multiplex PCR system  w PRACOWNI MIKROBIOLOGII W ZAKŁADZIE DIAGNOSTYKI LABORATORYJNEJ UNIWERSYTECKIEGO CENTRUM PEDIATRII im. M. KONOPNICKIEJ W ŁODZI</t>
  </si>
  <si>
    <t>Pakiet Nr 15  Dzerżawa automatycznego systemu do wykrywania drobnoustrojów w hodowli krwi i płynach ustrojowych wraz z materiałami zużywalnymi i odczynnikami. w PRACOWNI MIKROBIOLOGII W ZAKŁADZIE DIAGNOSTYKI LABORATORYJNEJ UNIWERSYTECKIEGO CENTRUM PEDIATRII im. M. KONOPNICKIEJ W ŁODZI</t>
  </si>
  <si>
    <t>Pakiet Nr 16   Dzierżawa automatycznego systemu do identyfikacji i oceny lekowrażliwości drobnoustrojów wraz z materiałami zużywalnymi i odczynnikami  w PRACOWNI MIKROBIOLOGII W ZAKŁADZIE DIAGNOSTYKI LABORATORYJNEJ UNIWERSYTECKIEGO CENTRUM PEDIATRII im. M. KONOPNICKIEJ W ŁODZI</t>
  </si>
  <si>
    <t>Pakiet Nr 17   Materiały zużywalne i odczynniki dedykowane do aparatu Vitek MS. w PRACOWNI MIKROBIOLOGII W ZAKŁADZIE DIAGNOSTYKI LABORATORYJNEJ UNIWERSYTECKIEGO CENTRUM PEDIATRII im. M. KONOPNICKIEJ W ŁODZI</t>
  </si>
  <si>
    <t>Wymagania do Pakietu :</t>
  </si>
  <si>
    <t>1 aparat</t>
  </si>
  <si>
    <t>Rodzaj i numer dokumentu dopuszczającego do stosowania/ Klasa wyrobu med. /jeżeli dotyczy/</t>
  </si>
  <si>
    <t>Producent / nazwa handlowa/ nr katalogowy</t>
  </si>
  <si>
    <t>ZP/24/2025</t>
  </si>
  <si>
    <t>FORMULARZ ASORTYMENTOWO - CENOWY - ZAŁĄCZNIK NR 2 DO SWZ</t>
  </si>
  <si>
    <t xml:space="preserve">Deklarowane terminy </t>
  </si>
  <si>
    <t>Deklarujemy termin dostaw cząstkowych (od 1 do max 6 dni w dni robocze(pon-pt))</t>
  </si>
  <si>
    <t xml:space="preserve">dni </t>
  </si>
  <si>
    <t xml:space="preserve">Deklarowany termin ważności dostarczanego przedmiotu zamówienia min. 12 miesięcy z wyjątkiem preparatów krwi , licząc od daty dostarczenia towaru </t>
  </si>
  <si>
    <t>Termin instalacji aparatu : do 4 tyg od daty podpisania umowy</t>
  </si>
  <si>
    <t>Deklarujemy termin dostawy od 1 do max. 6 dni w dni robocze (pon. – pt.) od złożenia zapotrzebowania</t>
  </si>
  <si>
    <t xml:space="preserve"> poz 5 - Deklarowany termin ważności dostarczonego przedmiotu zamówienia minimum 12 miesięcy, licząc od daty dostarczenia towaru</t>
  </si>
  <si>
    <t>poz 1,2,3,4 Deklarowany termin ważności dostarczonego przedmiotu zamówienia minimum 6 miesięcy, licząc od daty dostarczenia towaru</t>
  </si>
  <si>
    <t>Termin instalacji analizatora : do 4 tyg od daty podpisania umowy</t>
  </si>
  <si>
    <t>poz. 1,2,3,4,5,6,7,8,9,10, 11, 12 - Deklarujemy termin ważności dostarczonego przedmiotu zamówienia minimum: 6 miesięcy, licząc od daty dostarczenia towaru</t>
  </si>
  <si>
    <t>poz. 13a, 13b,13c, 13d - Deklarujemy termin ważności dostarczonego przedmiotu zamówienia minimum 6 miesięcy, licząc od daty dostarczenia towaru</t>
  </si>
  <si>
    <t>Termin instalacji dzierżawionego sprzętu do 4 tyg od daty podpisania umowy</t>
  </si>
  <si>
    <t>Deklarujemy termin dostawy (od 1 do max. 6 dni w dni robocze (pon. – pt.) od złożenia zapotrzebowania)</t>
  </si>
  <si>
    <t>poz 1, 2, 3, 4, 5, 6, 7  - Deklarujemy termin ważności dostarczonego przedmiotu zamówienia minimum 6 miesięcy, licząc od daty dostarczenia towaru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</si>
</sst>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#,##0.00\ [$zl-415]"/>
    <numFmt numFmtId="166" formatCode="#,##0.00\ [$zł-415]"/>
  </numFmts>
  <fonts count="52" x14ac:knownFonts="1">
    <font>
      <sz val="12"/>
      <name val="Arial CE"/>
      <charset val="238"/>
    </font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charset val="238"/>
    </font>
    <font>
      <b/>
      <i/>
      <sz val="9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9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rgb="FFFF0000"/>
      <name val="Arial CE"/>
      <charset val="238"/>
    </font>
    <font>
      <b/>
      <sz val="12"/>
      <color theme="1"/>
      <name val="Arial CE"/>
      <charset val="238"/>
    </font>
    <font>
      <sz val="10"/>
      <name val="Arial CE"/>
      <charset val="238"/>
    </font>
    <font>
      <b/>
      <sz val="10"/>
      <color theme="1"/>
      <name val="Arial"/>
      <family val="2"/>
      <charset val="238"/>
    </font>
    <font>
      <strike/>
      <sz val="12"/>
      <name val="Calibri Light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name val="Arial"/>
      <family val="2"/>
      <charset val="238"/>
    </font>
    <font>
      <b/>
      <sz val="10"/>
      <color theme="1"/>
      <name val="Arial CE"/>
      <charset val="238"/>
    </font>
    <font>
      <b/>
      <sz val="14"/>
      <name val="Arial CE"/>
      <charset val="238"/>
    </font>
    <font>
      <b/>
      <sz val="14"/>
      <name val="Arial"/>
      <family val="2"/>
      <charset val="238"/>
    </font>
    <font>
      <sz val="10"/>
      <color theme="1"/>
      <name val="Tahoma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Tahoma"/>
      <family val="2"/>
      <charset val="238"/>
    </font>
    <font>
      <sz val="11"/>
      <color rgb="FF000000"/>
      <name val="Calibri"/>
      <family val="2"/>
      <charset val="238"/>
    </font>
    <font>
      <b/>
      <i/>
      <sz val="9"/>
      <color theme="1"/>
      <name val="Calibri"/>
      <family val="2"/>
      <charset val="238"/>
      <scheme val="minor"/>
    </font>
    <font>
      <b/>
      <sz val="12"/>
      <color rgb="FFFF0000"/>
      <name val="Arial CE"/>
      <charset val="238"/>
    </font>
    <font>
      <b/>
      <sz val="9"/>
      <color rgb="FFFF0000"/>
      <name val="Tahoma"/>
      <family val="2"/>
      <charset val="238"/>
    </font>
    <font>
      <sz val="9"/>
      <color rgb="FFFF0000"/>
      <name val="Tahoma"/>
      <family val="2"/>
      <charset val="238"/>
    </font>
    <font>
      <i/>
      <sz val="10"/>
      <name val="Arial"/>
      <family val="2"/>
      <charset val="238"/>
    </font>
    <font>
      <b/>
      <i/>
      <sz val="10"/>
      <name val="Calibri"/>
      <family val="2"/>
      <charset val="238"/>
      <scheme val="minor"/>
    </font>
    <font>
      <sz val="12"/>
      <color theme="1"/>
      <name val="Arial CE"/>
      <charset val="238"/>
    </font>
    <font>
      <sz val="14"/>
      <name val="Arial CE"/>
      <charset val="238"/>
    </font>
    <font>
      <b/>
      <sz val="14"/>
      <color indexed="8"/>
      <name val="Calibri"/>
      <family val="2"/>
      <charset val="238"/>
    </font>
    <font>
      <sz val="11"/>
      <name val="Arial CE"/>
      <charset val="238"/>
    </font>
    <font>
      <sz val="11"/>
      <name val="Calibri"/>
      <family val="2"/>
      <charset val="238"/>
      <scheme val="minor"/>
    </font>
    <font>
      <sz val="10"/>
      <color rgb="FFFF0000"/>
      <name val="Arial CE"/>
      <charset val="238"/>
    </font>
    <font>
      <sz val="10"/>
      <color theme="1"/>
      <name val="Arial CE"/>
      <charset val="238"/>
    </font>
    <font>
      <sz val="12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 CE"/>
      <charset val="238"/>
    </font>
  </fonts>
  <fills count="12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 tint="0.59999389629810485"/>
      </top>
      <bottom style="thin">
        <color theme="4" tint="0.59999389629810485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theme="4" tint="0.5999938962981048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0" fontId="32" fillId="0" borderId="0" applyNumberFormat="0" applyBorder="0" applyProtection="0"/>
  </cellStyleXfs>
  <cellXfs count="278">
    <xf numFmtId="0" fontId="0" fillId="0" borderId="0" xfId="0"/>
    <xf numFmtId="0" fontId="0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Fill="1" applyAlignment="1"/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0" fillId="0" borderId="0" xfId="0" applyFont="1"/>
    <xf numFmtId="0" fontId="12" fillId="0" borderId="0" xfId="0" applyFont="1"/>
    <xf numFmtId="44" fontId="9" fillId="0" borderId="1" xfId="0" applyNumberFormat="1" applyFont="1" applyFill="1" applyBorder="1" applyAlignment="1">
      <alignment vertical="center" wrapText="1"/>
    </xf>
    <xf numFmtId="0" fontId="10" fillId="0" borderId="5" xfId="0" applyFont="1" applyBorder="1"/>
    <xf numFmtId="164" fontId="9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/>
    </xf>
    <xf numFmtId="0" fontId="0" fillId="0" borderId="5" xfId="0" applyBorder="1"/>
    <xf numFmtId="9" fontId="13" fillId="0" borderId="0" xfId="0" applyNumberFormat="1" applyFont="1" applyFill="1" applyBorder="1" applyAlignment="1">
      <alignment horizontal="center" vertical="center" wrapText="1"/>
    </xf>
    <xf numFmtId="44" fontId="9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3" fillId="5" borderId="2" xfId="0" applyFont="1" applyFill="1" applyBorder="1" applyAlignment="1">
      <alignment horizontal="center" vertical="center" wrapText="1"/>
    </xf>
    <xf numFmtId="164" fontId="17" fillId="4" borderId="7" xfId="0" applyNumberFormat="1" applyFont="1" applyFill="1" applyBorder="1" applyAlignment="1" applyProtection="1">
      <alignment vertical="center" wrapText="1"/>
    </xf>
    <xf numFmtId="0" fontId="13" fillId="4" borderId="7" xfId="0" applyFont="1" applyFill="1" applyBorder="1" applyAlignment="1" applyProtection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9" xfId="0" applyFont="1" applyFill="1" applyBorder="1" applyAlignment="1" applyProtection="1">
      <alignment wrapText="1"/>
    </xf>
    <xf numFmtId="0" fontId="19" fillId="0" borderId="0" xfId="0" applyFont="1"/>
    <xf numFmtId="0" fontId="13" fillId="5" borderId="10" xfId="0" applyFont="1" applyFill="1" applyBorder="1" applyAlignment="1">
      <alignment horizontal="center" vertical="center" wrapText="1"/>
    </xf>
    <xf numFmtId="0" fontId="20" fillId="5" borderId="10" xfId="0" applyFont="1" applyFill="1" applyBorder="1" applyAlignment="1">
      <alignment horizontal="center" vertical="center" wrapText="1"/>
    </xf>
    <xf numFmtId="0" fontId="18" fillId="5" borderId="10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vertical="center" wrapText="1"/>
    </xf>
    <xf numFmtId="0" fontId="22" fillId="0" borderId="0" xfId="0" applyFont="1"/>
    <xf numFmtId="0" fontId="17" fillId="0" borderId="0" xfId="0" applyFont="1"/>
    <xf numFmtId="0" fontId="23" fillId="0" borderId="0" xfId="0" applyFont="1"/>
    <xf numFmtId="0" fontId="17" fillId="2" borderId="0" xfId="0" applyFont="1" applyFill="1"/>
    <xf numFmtId="0" fontId="24" fillId="2" borderId="0" xfId="0" applyFont="1" applyFill="1"/>
    <xf numFmtId="0" fontId="25" fillId="2" borderId="0" xfId="0" applyFont="1" applyFill="1"/>
    <xf numFmtId="0" fontId="26" fillId="0" borderId="0" xfId="0" applyFont="1" applyAlignment="1">
      <alignment horizontal="left" vertical="center" wrapText="1"/>
    </xf>
    <xf numFmtId="0" fontId="9" fillId="8" borderId="2" xfId="2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 applyAlignment="1">
      <alignment vertical="center" wrapText="1"/>
    </xf>
    <xf numFmtId="0" fontId="28" fillId="0" borderId="6" xfId="0" applyFont="1" applyFill="1" applyBorder="1" applyAlignment="1">
      <alignment vertical="center" wrapText="1"/>
    </xf>
    <xf numFmtId="0" fontId="0" fillId="0" borderId="0" xfId="0" applyFill="1" applyBorder="1"/>
    <xf numFmtId="0" fontId="29" fillId="0" borderId="0" xfId="0" applyFont="1"/>
    <xf numFmtId="0" fontId="14" fillId="0" borderId="0" xfId="0" applyFont="1" applyFill="1" applyBorder="1" applyAlignment="1">
      <alignment horizontal="center" vertical="center"/>
    </xf>
    <xf numFmtId="164" fontId="14" fillId="0" borderId="0" xfId="0" applyNumberFormat="1" applyFont="1" applyFill="1" applyBorder="1"/>
    <xf numFmtId="0" fontId="14" fillId="0" borderId="0" xfId="0" applyFont="1" applyFill="1" applyBorder="1"/>
    <xf numFmtId="44" fontId="14" fillId="0" borderId="2" xfId="0" applyNumberFormat="1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44" fontId="0" fillId="0" borderId="0" xfId="0" applyNumberFormat="1" applyFill="1" applyBorder="1" applyAlignment="1">
      <alignment horizontal="center" vertical="center"/>
    </xf>
    <xf numFmtId="165" fontId="0" fillId="0" borderId="0" xfId="0" applyNumberForma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44" fontId="13" fillId="0" borderId="2" xfId="0" applyNumberFormat="1" applyFont="1" applyFill="1" applyBorder="1" applyAlignment="1">
      <alignment horizontal="center" vertical="center" wrapText="1"/>
    </xf>
    <xf numFmtId="9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vertical="center" wrapText="1"/>
    </xf>
    <xf numFmtId="164" fontId="13" fillId="4" borderId="2" xfId="0" applyNumberFormat="1" applyFont="1" applyFill="1" applyBorder="1" applyAlignment="1" applyProtection="1">
      <alignment horizontal="center" vertical="center"/>
    </xf>
    <xf numFmtId="3" fontId="18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/>
    </xf>
    <xf numFmtId="0" fontId="30" fillId="6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29" fillId="0" borderId="0" xfId="0" applyFont="1" applyFill="1" applyBorder="1" applyAlignment="1" applyProtection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164" fontId="29" fillId="0" borderId="0" xfId="0" applyNumberFormat="1" applyFont="1" applyFill="1" applyBorder="1" applyAlignment="1">
      <alignment horizontal="center" vertical="center"/>
    </xf>
    <xf numFmtId="9" fontId="29" fillId="0" borderId="0" xfId="0" applyNumberFormat="1" applyFont="1" applyFill="1" applyBorder="1" applyAlignment="1">
      <alignment horizontal="center" vertical="center" wrapText="1"/>
    </xf>
    <xf numFmtId="44" fontId="29" fillId="0" borderId="0" xfId="0" applyNumberFormat="1" applyFont="1" applyFill="1" applyBorder="1" applyAlignment="1">
      <alignment horizontal="center" vertical="center"/>
    </xf>
    <xf numFmtId="165" fontId="29" fillId="0" borderId="0" xfId="0" applyNumberFormat="1" applyFont="1" applyFill="1" applyBorder="1" applyAlignment="1" applyProtection="1">
      <alignment horizontal="center" vertical="center"/>
    </xf>
    <xf numFmtId="0" fontId="31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30" fillId="6" borderId="1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13" fillId="0" borderId="0" xfId="0" applyFont="1" applyAlignment="1"/>
    <xf numFmtId="0" fontId="0" fillId="0" borderId="0" xfId="0" applyBorder="1"/>
    <xf numFmtId="0" fontId="33" fillId="0" borderId="0" xfId="0" applyFont="1"/>
    <xf numFmtId="0" fontId="3" fillId="2" borderId="0" xfId="0" applyFont="1" applyFill="1"/>
    <xf numFmtId="0" fontId="34" fillId="2" borderId="0" xfId="0" applyFont="1" applyFill="1"/>
    <xf numFmtId="0" fontId="5" fillId="0" borderId="0" xfId="0" applyFont="1" applyAlignment="1"/>
    <xf numFmtId="44" fontId="35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29" fillId="0" borderId="0" xfId="0" applyFont="1" applyBorder="1" applyAlignment="1">
      <alignment wrapText="1"/>
    </xf>
    <xf numFmtId="165" fontId="0" fillId="0" borderId="0" xfId="0" applyNumberFormat="1" applyFill="1" applyBorder="1" applyAlignment="1">
      <alignment horizontal="center" vertical="center"/>
    </xf>
    <xf numFmtId="165" fontId="14" fillId="0" borderId="0" xfId="0" applyNumberFormat="1" applyFont="1" applyFill="1" applyBorder="1" applyAlignment="1">
      <alignment horizontal="center" vertical="center"/>
    </xf>
    <xf numFmtId="0" fontId="13" fillId="0" borderId="0" xfId="0" applyFont="1" applyBorder="1"/>
    <xf numFmtId="0" fontId="29" fillId="0" borderId="0" xfId="0" applyFont="1" applyBorder="1"/>
    <xf numFmtId="0" fontId="13" fillId="0" borderId="0" xfId="0" applyFont="1" applyFill="1" applyBorder="1" applyAlignment="1">
      <alignment horizontal="center" vertical="center"/>
    </xf>
    <xf numFmtId="0" fontId="17" fillId="0" borderId="9" xfId="0" applyFont="1" applyFill="1" applyBorder="1" applyAlignment="1" applyProtection="1">
      <alignment wrapText="1"/>
    </xf>
    <xf numFmtId="0" fontId="14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6" fillId="0" borderId="0" xfId="0" applyFont="1" applyFill="1" applyAlignment="1">
      <alignment horizontal="right" vertical="center"/>
    </xf>
    <xf numFmtId="0" fontId="38" fillId="0" borderId="0" xfId="0" applyFont="1"/>
    <xf numFmtId="0" fontId="39" fillId="0" borderId="0" xfId="0" applyFont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44" fontId="8" fillId="0" borderId="0" xfId="0" applyNumberFormat="1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6" fontId="41" fillId="0" borderId="2" xfId="0" applyNumberFormat="1" applyFont="1" applyFill="1" applyBorder="1" applyAlignment="1" applyProtection="1">
      <alignment vertical="center"/>
    </xf>
    <xf numFmtId="166" fontId="41" fillId="0" borderId="13" xfId="0" applyNumberFormat="1" applyFont="1" applyFill="1" applyBorder="1" applyAlignment="1" applyProtection="1">
      <alignment vertical="center"/>
    </xf>
    <xf numFmtId="9" fontId="0" fillId="0" borderId="0" xfId="0" applyNumberFormat="1" applyFill="1" applyAlignment="1" applyProtection="1">
      <alignment vertical="center"/>
    </xf>
    <xf numFmtId="166" fontId="0" fillId="0" borderId="0" xfId="0" applyNumberFormat="1" applyFill="1" applyAlignment="1" applyProtection="1">
      <alignment vertical="center"/>
    </xf>
    <xf numFmtId="0" fontId="16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42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Fill="1" applyBorder="1" applyAlignment="1">
      <alignment vertical="center"/>
    </xf>
    <xf numFmtId="166" fontId="0" fillId="0" borderId="2" xfId="0" applyNumberFormat="1" applyFill="1" applyBorder="1" applyAlignment="1" applyProtection="1">
      <alignment vertical="center"/>
    </xf>
    <xf numFmtId="166" fontId="0" fillId="0" borderId="14" xfId="0" applyNumberFormat="1" applyFill="1" applyBorder="1" applyAlignment="1" applyProtection="1">
      <alignment vertical="center"/>
    </xf>
    <xf numFmtId="9" fontId="0" fillId="0" borderId="7" xfId="0" applyNumberFormat="1" applyFill="1" applyBorder="1" applyAlignment="1" applyProtection="1">
      <alignment vertical="center"/>
    </xf>
    <xf numFmtId="166" fontId="0" fillId="0" borderId="7" xfId="0" applyNumberFormat="1" applyFill="1" applyBorder="1" applyAlignment="1" applyProtection="1">
      <alignment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/>
    </xf>
    <xf numFmtId="166" fontId="0" fillId="9" borderId="2" xfId="0" applyNumberFormat="1" applyFill="1" applyBorder="1" applyAlignment="1" applyProtection="1">
      <alignment horizontal="center" vertical="center" wrapText="1"/>
    </xf>
    <xf numFmtId="166" fontId="0" fillId="9" borderId="13" xfId="0" applyNumberFormat="1" applyFill="1" applyBorder="1" applyAlignment="1" applyProtection="1">
      <alignment horizontal="center" vertical="center" wrapText="1"/>
    </xf>
    <xf numFmtId="9" fontId="0" fillId="9" borderId="16" xfId="0" applyNumberFormat="1" applyFill="1" applyBorder="1" applyAlignment="1" applyProtection="1">
      <alignment horizontal="center" vertical="center" wrapText="1"/>
    </xf>
    <xf numFmtId="166" fontId="0" fillId="9" borderId="16" xfId="0" applyNumberFormat="1" applyFill="1" applyBorder="1" applyAlignment="1" applyProtection="1">
      <alignment horizontal="center" vertical="center" wrapText="1"/>
    </xf>
    <xf numFmtId="0" fontId="16" fillId="9" borderId="16" xfId="0" applyFont="1" applyFill="1" applyBorder="1" applyAlignment="1" applyProtection="1">
      <alignment horizontal="center" vertical="center" wrapText="1"/>
    </xf>
    <xf numFmtId="0" fontId="0" fillId="9" borderId="16" xfId="0" applyFill="1" applyBorder="1" applyAlignment="1" applyProtection="1">
      <alignment horizontal="center" vertical="center" wrapText="1"/>
    </xf>
    <xf numFmtId="0" fontId="0" fillId="9" borderId="17" xfId="0" applyFill="1" applyBorder="1" applyAlignment="1">
      <alignment vertical="center" wrapText="1"/>
    </xf>
    <xf numFmtId="0" fontId="27" fillId="9" borderId="17" xfId="0" applyFont="1" applyFill="1" applyBorder="1" applyAlignment="1">
      <alignment vertical="center" wrapText="1"/>
    </xf>
    <xf numFmtId="0" fontId="0" fillId="9" borderId="17" xfId="0" applyFill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7" borderId="0" xfId="0" applyFont="1" applyFill="1" applyAlignment="1">
      <alignment vertical="center"/>
    </xf>
    <xf numFmtId="0" fontId="43" fillId="0" borderId="0" xfId="0" applyFont="1"/>
    <xf numFmtId="0" fontId="13" fillId="0" borderId="6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 applyProtection="1">
      <alignment vertical="center" wrapText="1"/>
    </xf>
    <xf numFmtId="0" fontId="0" fillId="0" borderId="2" xfId="0" applyFont="1" applyFill="1" applyBorder="1" applyAlignment="1" applyProtection="1">
      <alignment horizontal="center" vertical="center"/>
    </xf>
    <xf numFmtId="164" fontId="0" fillId="0" borderId="2" xfId="0" applyNumberFormat="1" applyFont="1" applyBorder="1" applyAlignment="1">
      <alignment vertical="center"/>
    </xf>
    <xf numFmtId="9" fontId="0" fillId="0" borderId="2" xfId="0" applyNumberFormat="1" applyFont="1" applyBorder="1" applyAlignment="1">
      <alignment vertical="center"/>
    </xf>
    <xf numFmtId="164" fontId="0" fillId="0" borderId="4" xfId="0" applyNumberFormat="1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0" fontId="17" fillId="6" borderId="7" xfId="0" applyFont="1" applyFill="1" applyBorder="1" applyAlignment="1">
      <alignment wrapText="1"/>
    </xf>
    <xf numFmtId="44" fontId="17" fillId="0" borderId="7" xfId="0" applyNumberFormat="1" applyFont="1" applyFill="1" applyBorder="1" applyAlignment="1" applyProtection="1">
      <alignment vertical="center"/>
    </xf>
    <xf numFmtId="9" fontId="17" fillId="0" borderId="7" xfId="0" applyNumberFormat="1" applyFont="1" applyFill="1" applyBorder="1" applyAlignment="1" applyProtection="1">
      <alignment horizontal="center" vertical="center"/>
    </xf>
    <xf numFmtId="165" fontId="17" fillId="0" borderId="7" xfId="0" applyNumberFormat="1" applyFont="1" applyFill="1" applyBorder="1" applyAlignment="1" applyProtection="1">
      <alignment vertical="center"/>
    </xf>
    <xf numFmtId="0" fontId="17" fillId="6" borderId="7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/>
    </xf>
    <xf numFmtId="9" fontId="17" fillId="0" borderId="7" xfId="0" applyNumberFormat="1" applyFont="1" applyBorder="1" applyAlignment="1">
      <alignment horizontal="center" vertical="center"/>
    </xf>
    <xf numFmtId="0" fontId="17" fillId="0" borderId="8" xfId="0" applyFont="1" applyBorder="1"/>
    <xf numFmtId="0" fontId="44" fillId="0" borderId="0" xfId="0" applyFont="1"/>
    <xf numFmtId="0" fontId="20" fillId="4" borderId="7" xfId="0" applyFont="1" applyFill="1" applyBorder="1" applyAlignment="1">
      <alignment horizontal="center" vertical="center"/>
    </xf>
    <xf numFmtId="0" fontId="45" fillId="0" borderId="0" xfId="0" applyFont="1"/>
    <xf numFmtId="0" fontId="13" fillId="0" borderId="7" xfId="0" applyFont="1" applyBorder="1"/>
    <xf numFmtId="165" fontId="13" fillId="0" borderId="7" xfId="0" applyNumberFormat="1" applyFont="1" applyBorder="1"/>
    <xf numFmtId="0" fontId="46" fillId="5" borderId="2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22" fillId="5" borderId="10" xfId="0" applyFont="1" applyFill="1" applyBorder="1" applyAlignment="1">
      <alignment horizontal="center" vertical="center" wrapText="1"/>
    </xf>
    <xf numFmtId="0" fontId="47" fillId="5" borderId="10" xfId="0" applyFont="1" applyFill="1" applyBorder="1" applyAlignment="1">
      <alignment horizontal="center" vertical="center" wrapText="1"/>
    </xf>
    <xf numFmtId="0" fontId="48" fillId="5" borderId="10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2" fillId="0" borderId="9" xfId="0" applyFont="1" applyFill="1" applyBorder="1" applyAlignment="1" applyProtection="1">
      <alignment wrapText="1"/>
    </xf>
    <xf numFmtId="0" fontId="22" fillId="0" borderId="7" xfId="0" applyFont="1" applyBorder="1" applyAlignment="1">
      <alignment horizontal="center" vertical="center"/>
    </xf>
    <xf numFmtId="0" fontId="22" fillId="4" borderId="7" xfId="0" applyFont="1" applyFill="1" applyBorder="1" applyAlignment="1" applyProtection="1">
      <alignment horizontal="center" vertical="center"/>
    </xf>
    <xf numFmtId="0" fontId="47" fillId="4" borderId="7" xfId="0" applyFont="1" applyFill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20" xfId="0" applyFont="1" applyFill="1" applyBorder="1" applyAlignment="1" applyProtection="1">
      <alignment wrapText="1"/>
    </xf>
    <xf numFmtId="0" fontId="22" fillId="0" borderId="2" xfId="0" applyFont="1" applyFill="1" applyBorder="1" applyAlignment="1">
      <alignment horizontal="center" vertical="center"/>
    </xf>
    <xf numFmtId="0" fontId="22" fillId="4" borderId="19" xfId="0" applyFont="1" applyFill="1" applyBorder="1" applyAlignment="1" applyProtection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6" borderId="7" xfId="0" applyFont="1" applyFill="1" applyBorder="1" applyAlignment="1">
      <alignment wrapText="1"/>
    </xf>
    <xf numFmtId="164" fontId="22" fillId="4" borderId="7" xfId="0" applyNumberFormat="1" applyFont="1" applyFill="1" applyBorder="1" applyAlignment="1" applyProtection="1">
      <alignment vertical="center" wrapText="1"/>
    </xf>
    <xf numFmtId="44" fontId="22" fillId="0" borderId="7" xfId="0" applyNumberFormat="1" applyFont="1" applyFill="1" applyBorder="1" applyAlignment="1" applyProtection="1">
      <alignment vertical="center"/>
    </xf>
    <xf numFmtId="9" fontId="22" fillId="0" borderId="7" xfId="0" applyNumberFormat="1" applyFont="1" applyFill="1" applyBorder="1" applyAlignment="1" applyProtection="1">
      <alignment horizontal="center" vertical="center"/>
    </xf>
    <xf numFmtId="165" fontId="22" fillId="0" borderId="7" xfId="0" applyNumberFormat="1" applyFont="1" applyFill="1" applyBorder="1" applyAlignment="1" applyProtection="1">
      <alignment vertical="center"/>
    </xf>
    <xf numFmtId="164" fontId="22" fillId="4" borderId="21" xfId="0" applyNumberFormat="1" applyFont="1" applyFill="1" applyBorder="1" applyAlignment="1" applyProtection="1">
      <alignment vertical="center" wrapText="1"/>
    </xf>
    <xf numFmtId="0" fontId="47" fillId="0" borderId="20" xfId="0" applyFont="1" applyBorder="1" applyAlignment="1">
      <alignment horizontal="center" vertical="center"/>
    </xf>
    <xf numFmtId="0" fontId="50" fillId="0" borderId="2" xfId="0" applyFont="1" applyBorder="1"/>
    <xf numFmtId="44" fontId="22" fillId="0" borderId="18" xfId="0" applyNumberFormat="1" applyFont="1" applyFill="1" applyBorder="1" applyAlignment="1" applyProtection="1">
      <alignment vertical="center"/>
    </xf>
    <xf numFmtId="9" fontId="22" fillId="0" borderId="18" xfId="0" applyNumberFormat="1" applyFont="1" applyBorder="1" applyAlignment="1">
      <alignment horizontal="center" vertical="center"/>
    </xf>
    <xf numFmtId="44" fontId="49" fillId="0" borderId="2" xfId="0" applyNumberFormat="1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right" vertical="center"/>
    </xf>
    <xf numFmtId="164" fontId="49" fillId="0" borderId="0" xfId="0" applyNumberFormat="1" applyFont="1" applyFill="1" applyBorder="1" applyAlignment="1">
      <alignment horizontal="right" vertical="center" wrapText="1"/>
    </xf>
    <xf numFmtId="0" fontId="49" fillId="0" borderId="0" xfId="0" applyFont="1" applyFill="1" applyAlignment="1">
      <alignment vertical="center" wrapText="1"/>
    </xf>
    <xf numFmtId="0" fontId="49" fillId="0" borderId="0" xfId="0" applyFont="1" applyFill="1" applyAlignment="1">
      <alignment vertical="center"/>
    </xf>
    <xf numFmtId="0" fontId="49" fillId="0" borderId="0" xfId="0" applyFont="1" applyFill="1" applyBorder="1" applyAlignment="1">
      <alignment horizontal="left" vertical="center" wrapText="1"/>
    </xf>
    <xf numFmtId="164" fontId="49" fillId="0" borderId="0" xfId="0" applyNumberFormat="1" applyFont="1" applyFill="1" applyBorder="1" applyAlignment="1">
      <alignment horizontal="center" vertical="center" wrapText="1"/>
    </xf>
    <xf numFmtId="0" fontId="22" fillId="3" borderId="20" xfId="0" applyFont="1" applyFill="1" applyBorder="1"/>
    <xf numFmtId="0" fontId="22" fillId="3" borderId="2" xfId="0" applyFont="1" applyFill="1" applyBorder="1"/>
    <xf numFmtId="0" fontId="22" fillId="0" borderId="2" xfId="0" applyFont="1" applyBorder="1" applyAlignment="1">
      <alignment vertical="center"/>
    </xf>
    <xf numFmtId="0" fontId="22" fillId="0" borderId="2" xfId="0" applyFont="1" applyBorder="1" applyAlignment="1"/>
    <xf numFmtId="0" fontId="22" fillId="0" borderId="2" xfId="0" applyFont="1" applyFill="1" applyBorder="1" applyAlignment="1">
      <alignment vertical="center" wrapText="1"/>
    </xf>
    <xf numFmtId="0" fontId="22" fillId="0" borderId="0" xfId="0" applyFont="1" applyBorder="1"/>
    <xf numFmtId="0" fontId="22" fillId="0" borderId="2" xfId="0" applyFont="1" applyFill="1" applyBorder="1" applyAlignment="1" applyProtection="1">
      <alignment wrapText="1"/>
    </xf>
    <xf numFmtId="165" fontId="22" fillId="0" borderId="21" xfId="0" applyNumberFormat="1" applyFont="1" applyBorder="1"/>
    <xf numFmtId="165" fontId="22" fillId="0" borderId="22" xfId="0" applyNumberFormat="1" applyFont="1" applyBorder="1"/>
    <xf numFmtId="0" fontId="22" fillId="0" borderId="2" xfId="0" applyFont="1" applyBorder="1" applyAlignment="1">
      <alignment horizontal="center"/>
    </xf>
    <xf numFmtId="0" fontId="49" fillId="0" borderId="2" xfId="0" applyFont="1" applyBorder="1" applyAlignment="1">
      <alignment horizontal="center"/>
    </xf>
    <xf numFmtId="0" fontId="39" fillId="0" borderId="7" xfId="0" applyFont="1" applyFill="1" applyBorder="1" applyAlignment="1" applyProtection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49" fillId="0" borderId="13" xfId="0" applyFont="1" applyBorder="1"/>
    <xf numFmtId="44" fontId="22" fillId="4" borderId="2" xfId="0" applyNumberFormat="1" applyFont="1" applyFill="1" applyBorder="1" applyAlignment="1">
      <alignment horizontal="center" vertical="center"/>
    </xf>
    <xf numFmtId="44" fontId="22" fillId="4" borderId="2" xfId="0" applyNumberFormat="1" applyFont="1" applyFill="1" applyBorder="1"/>
    <xf numFmtId="0" fontId="13" fillId="4" borderId="2" xfId="0" applyFont="1" applyFill="1" applyBorder="1" applyAlignment="1">
      <alignment horizontal="center" vertical="center" wrapText="1"/>
    </xf>
    <xf numFmtId="0" fontId="10" fillId="0" borderId="23" xfId="0" applyFont="1" applyBorder="1"/>
    <xf numFmtId="0" fontId="0" fillId="0" borderId="2" xfId="0" applyBorder="1"/>
    <xf numFmtId="0" fontId="13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29" fillId="0" borderId="2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/>
    </xf>
    <xf numFmtId="0" fontId="7" fillId="4" borderId="0" xfId="0" applyFont="1" applyFill="1" applyAlignment="1"/>
    <xf numFmtId="0" fontId="6" fillId="4" borderId="0" xfId="0" applyFont="1" applyFill="1" applyAlignment="1"/>
    <xf numFmtId="0" fontId="14" fillId="4" borderId="0" xfId="0" applyFont="1" applyFill="1"/>
    <xf numFmtId="0" fontId="13" fillId="5" borderId="0" xfId="0" applyFont="1" applyFill="1" applyBorder="1" applyAlignment="1">
      <alignment horizontal="center" vertical="center" wrapText="1"/>
    </xf>
    <xf numFmtId="0" fontId="13" fillId="0" borderId="24" xfId="0" applyFont="1" applyBorder="1"/>
    <xf numFmtId="0" fontId="49" fillId="0" borderId="0" xfId="0" applyFont="1" applyBorder="1"/>
    <xf numFmtId="44" fontId="22" fillId="4" borderId="0" xfId="0" applyNumberFormat="1" applyFont="1" applyFill="1" applyBorder="1"/>
    <xf numFmtId="44" fontId="22" fillId="4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9" fillId="10" borderId="0" xfId="0" applyFont="1" applyFill="1" applyAlignment="1"/>
    <xf numFmtId="0" fontId="36" fillId="11" borderId="2" xfId="0" applyFont="1" applyFill="1" applyBorder="1" applyAlignment="1"/>
    <xf numFmtId="0" fontId="35" fillId="0" borderId="2" xfId="0" applyFont="1" applyBorder="1" applyAlignment="1"/>
    <xf numFmtId="0" fontId="0" fillId="0" borderId="0" xfId="0" applyAlignment="1">
      <alignment wrapText="1"/>
    </xf>
    <xf numFmtId="0" fontId="35" fillId="8" borderId="2" xfId="2" applyNumberFormat="1" applyFont="1" applyFill="1" applyBorder="1" applyAlignment="1">
      <alignment horizontal="center" vertical="center" wrapText="1"/>
    </xf>
    <xf numFmtId="44" fontId="35" fillId="0" borderId="1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7" fillId="0" borderId="0" xfId="0" applyFont="1" applyAlignment="1">
      <alignment wrapText="1"/>
    </xf>
    <xf numFmtId="0" fontId="13" fillId="0" borderId="0" xfId="0" applyFont="1" applyAlignment="1">
      <alignment vertical="top"/>
    </xf>
    <xf numFmtId="0" fontId="35" fillId="0" borderId="2" xfId="2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51" fillId="0" borderId="0" xfId="0" applyFont="1"/>
    <xf numFmtId="0" fontId="9" fillId="0" borderId="2" xfId="0" applyFont="1" applyFill="1" applyBorder="1" applyAlignment="1">
      <alignment horizontal="left" vertical="center"/>
    </xf>
    <xf numFmtId="0" fontId="10" fillId="0" borderId="4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4" fillId="7" borderId="0" xfId="0" applyFont="1" applyFill="1" applyAlignment="1">
      <alignment horizontal="left" wrapText="1"/>
    </xf>
    <xf numFmtId="0" fontId="14" fillId="0" borderId="4" xfId="3" applyFont="1" applyFill="1" applyBorder="1" applyAlignment="1">
      <alignment horizontal="left" vertical="center" wrapText="1"/>
    </xf>
    <xf numFmtId="0" fontId="14" fillId="0" borderId="3" xfId="3" applyFont="1" applyFill="1" applyBorder="1" applyAlignment="1">
      <alignment horizontal="left" vertical="center" wrapText="1"/>
    </xf>
    <xf numFmtId="0" fontId="35" fillId="0" borderId="4" xfId="0" applyFont="1" applyBorder="1" applyAlignment="1">
      <alignment horizontal="left" wrapText="1"/>
    </xf>
    <xf numFmtId="0" fontId="35" fillId="0" borderId="3" xfId="0" applyFont="1" applyBorder="1" applyAlignment="1">
      <alignment horizontal="left" wrapText="1"/>
    </xf>
    <xf numFmtId="0" fontId="35" fillId="0" borderId="1" xfId="0" applyFont="1" applyBorder="1" applyAlignment="1">
      <alignment horizontal="left" wrapText="1"/>
    </xf>
    <xf numFmtId="0" fontId="9" fillId="0" borderId="25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9" fillId="0" borderId="24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1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28" fillId="0" borderId="4" xfId="3" applyFont="1" applyFill="1" applyBorder="1" applyAlignment="1">
      <alignment horizontal="left" vertical="center"/>
    </xf>
    <xf numFmtId="0" fontId="28" fillId="0" borderId="3" xfId="3" applyFont="1" applyFill="1" applyBorder="1" applyAlignment="1">
      <alignment horizontal="left" vertical="center"/>
    </xf>
    <xf numFmtId="0" fontId="35" fillId="0" borderId="4" xfId="0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9" fillId="0" borderId="4" xfId="0" applyFont="1" applyFill="1" applyBorder="1" applyAlignment="1">
      <alignment horizontal="left" vertical="top"/>
    </xf>
    <xf numFmtId="0" fontId="9" fillId="0" borderId="3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/>
    </xf>
    <xf numFmtId="0" fontId="15" fillId="0" borderId="1" xfId="0" applyFont="1" applyBorder="1" applyAlignment="1">
      <alignment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</cellXfs>
  <cellStyles count="5">
    <cellStyle name="Normalny" xfId="0" builtinId="0"/>
    <cellStyle name="Normalny 2 2" xfId="4" xr:uid="{00000000-0005-0000-0000-000001000000}"/>
    <cellStyle name="Normalny 3" xfId="1" xr:uid="{00000000-0005-0000-0000-000002000000}"/>
    <cellStyle name="Normalny 4" xfId="3" xr:uid="{00000000-0005-0000-0000-000003000000}"/>
    <cellStyle name="Walutowy 2" xfId="2" xr:uid="{00000000-0005-0000-0000-000004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.0.13\Dane_usr\Users\10027921\Downloads\zestawienie-towarow-1049315-20210618_0744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49315 - 2021-06-18"/>
    </sheetNames>
    <sheetDataSet>
      <sheetData sheetId="0" refreshError="1">
        <row r="15">
          <cell r="D15" t="str">
            <v>SALINE SOLUTION 3x500ML</v>
          </cell>
          <cell r="F15">
            <v>25</v>
          </cell>
        </row>
        <row r="16">
          <cell r="D16" t="str">
            <v>PIPETTE TIPS - 100 - 1000 UL (96 szt)</v>
          </cell>
          <cell r="F16">
            <v>18</v>
          </cell>
        </row>
        <row r="17">
          <cell r="D17" t="str">
            <v>PIPETTE TIPS 0,5-250 ul (96 szt)</v>
          </cell>
        </row>
        <row r="18">
          <cell r="D18" t="str">
            <v>UNSENSITISED TUBES 1x2000 szt.</v>
          </cell>
          <cell r="F18">
            <v>7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8"/>
  <sheetViews>
    <sheetView tabSelected="1" zoomScale="80" zoomScaleNormal="80" zoomScalePageLayoutView="40" workbookViewId="0">
      <selection activeCell="C2" sqref="C2"/>
    </sheetView>
  </sheetViews>
  <sheetFormatPr defaultRowHeight="15.75" x14ac:dyDescent="0.25"/>
  <cols>
    <col min="1" max="1" width="2.77734375" bestFit="1" customWidth="1"/>
    <col min="2" max="2" width="42" customWidth="1"/>
    <col min="4" max="4" width="14.21875" customWidth="1"/>
    <col min="5" max="5" width="9.44140625" style="2" bestFit="1" customWidth="1"/>
    <col min="6" max="6" width="7.5546875" bestFit="1" customWidth="1"/>
    <col min="7" max="7" width="12.21875" style="1" customWidth="1"/>
    <col min="8" max="8" width="14.6640625" customWidth="1"/>
    <col min="9" max="9" width="7.5546875" bestFit="1" customWidth="1"/>
    <col min="10" max="10" width="18" customWidth="1"/>
    <col min="11" max="11" width="18.77734375" style="143" customWidth="1"/>
    <col min="12" max="12" width="22.88671875" customWidth="1"/>
    <col min="13" max="13" width="13.6640625" customWidth="1"/>
  </cols>
  <sheetData>
    <row r="1" spans="1:15" x14ac:dyDescent="0.25">
      <c r="B1" t="s">
        <v>170</v>
      </c>
    </row>
    <row r="2" spans="1:15" x14ac:dyDescent="0.25">
      <c r="A2" s="20"/>
      <c r="B2" s="222"/>
      <c r="C2" s="220" t="s">
        <v>171</v>
      </c>
      <c r="D2" s="221"/>
      <c r="E2" s="221"/>
      <c r="F2" s="221"/>
      <c r="G2" s="221"/>
      <c r="H2" s="20"/>
      <c r="I2" s="20"/>
      <c r="J2" s="20"/>
      <c r="L2" s="20"/>
    </row>
    <row r="3" spans="1:15" x14ac:dyDescent="0.25">
      <c r="A3" s="20"/>
      <c r="B3" s="222"/>
      <c r="C3" s="220"/>
      <c r="D3" s="221"/>
      <c r="E3" s="221"/>
      <c r="F3" s="221"/>
      <c r="G3" s="221"/>
      <c r="H3" s="20"/>
      <c r="I3" s="20"/>
      <c r="J3" s="20"/>
      <c r="L3" s="20"/>
    </row>
    <row r="4" spans="1:15" ht="27" customHeight="1" x14ac:dyDescent="0.2">
      <c r="A4" s="20"/>
      <c r="B4" s="246" t="s">
        <v>162</v>
      </c>
      <c r="C4" s="246"/>
      <c r="D4" s="246"/>
      <c r="E4" s="246"/>
      <c r="F4" s="246"/>
      <c r="G4" s="246"/>
      <c r="H4" s="246"/>
      <c r="I4" s="246"/>
      <c r="J4" s="246"/>
      <c r="K4" s="246"/>
      <c r="L4" s="35"/>
    </row>
    <row r="5" spans="1:15" ht="15" x14ac:dyDescent="0.2">
      <c r="A5" s="247" t="s">
        <v>26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24"/>
    </row>
    <row r="6" spans="1:15" s="29" customFormat="1" ht="60" x14ac:dyDescent="0.25">
      <c r="A6" s="165" t="s">
        <v>25</v>
      </c>
      <c r="B6" s="166" t="s">
        <v>24</v>
      </c>
      <c r="C6" s="167" t="s">
        <v>23</v>
      </c>
      <c r="D6" s="167" t="s">
        <v>22</v>
      </c>
      <c r="E6" s="167" t="s">
        <v>21</v>
      </c>
      <c r="F6" s="168" t="s">
        <v>20</v>
      </c>
      <c r="G6" s="169" t="s">
        <v>19</v>
      </c>
      <c r="H6" s="167" t="s">
        <v>18</v>
      </c>
      <c r="I6" s="167" t="s">
        <v>17</v>
      </c>
      <c r="J6" s="167" t="s">
        <v>16</v>
      </c>
      <c r="K6" s="167" t="s">
        <v>15</v>
      </c>
      <c r="L6" s="24" t="s">
        <v>168</v>
      </c>
      <c r="M6" s="223"/>
    </row>
    <row r="7" spans="1:15" x14ac:dyDescent="0.2">
      <c r="A7" s="179">
        <v>1</v>
      </c>
      <c r="B7" s="171" t="s">
        <v>14</v>
      </c>
      <c r="C7" s="172" t="s">
        <v>7</v>
      </c>
      <c r="D7" s="180"/>
      <c r="E7" s="173" t="s">
        <v>6</v>
      </c>
      <c r="F7" s="174">
        <v>16</v>
      </c>
      <c r="G7" s="181"/>
      <c r="H7" s="182">
        <f t="shared" ref="H7:H13" si="0">ROUND(G7+(G7*I7),2)</f>
        <v>0</v>
      </c>
      <c r="I7" s="183"/>
      <c r="J7" s="184">
        <f t="shared" ref="J7:J12" si="1">ROUND(G7*F7,2)</f>
        <v>0</v>
      </c>
      <c r="K7" s="184">
        <f t="shared" ref="K7:K12" si="2">ROUND(J7+(J7*I7),2)</f>
        <v>0</v>
      </c>
      <c r="L7" s="215"/>
      <c r="M7" s="83"/>
    </row>
    <row r="8" spans="1:15" x14ac:dyDescent="0.2">
      <c r="A8" s="179">
        <v>2</v>
      </c>
      <c r="B8" s="171" t="s">
        <v>13</v>
      </c>
      <c r="C8" s="172" t="s">
        <v>7</v>
      </c>
      <c r="D8" s="180"/>
      <c r="E8" s="173" t="s">
        <v>6</v>
      </c>
      <c r="F8" s="174">
        <v>16</v>
      </c>
      <c r="G8" s="181"/>
      <c r="H8" s="182">
        <f t="shared" si="0"/>
        <v>0</v>
      </c>
      <c r="I8" s="183"/>
      <c r="J8" s="184">
        <f t="shared" si="1"/>
        <v>0</v>
      </c>
      <c r="K8" s="184">
        <f t="shared" si="2"/>
        <v>0</v>
      </c>
      <c r="L8" s="215"/>
      <c r="M8" s="83"/>
    </row>
    <row r="9" spans="1:15" x14ac:dyDescent="0.2">
      <c r="A9" s="179">
        <v>3</v>
      </c>
      <c r="B9" s="171" t="s">
        <v>12</v>
      </c>
      <c r="C9" s="172" t="s">
        <v>7</v>
      </c>
      <c r="D9" s="180"/>
      <c r="E9" s="173" t="s">
        <v>6</v>
      </c>
      <c r="F9" s="174">
        <v>16</v>
      </c>
      <c r="G9" s="181"/>
      <c r="H9" s="182">
        <f t="shared" si="0"/>
        <v>0</v>
      </c>
      <c r="I9" s="183"/>
      <c r="J9" s="184">
        <f t="shared" si="1"/>
        <v>0</v>
      </c>
      <c r="K9" s="184">
        <f t="shared" si="2"/>
        <v>0</v>
      </c>
      <c r="L9" s="215"/>
      <c r="M9" s="83"/>
    </row>
    <row r="10" spans="1:15" x14ac:dyDescent="0.2">
      <c r="A10" s="179">
        <v>4</v>
      </c>
      <c r="B10" s="171" t="s">
        <v>11</v>
      </c>
      <c r="C10" s="172" t="s">
        <v>7</v>
      </c>
      <c r="D10" s="180"/>
      <c r="E10" s="173" t="s">
        <v>10</v>
      </c>
      <c r="F10" s="174">
        <v>16</v>
      </c>
      <c r="G10" s="181"/>
      <c r="H10" s="182">
        <f t="shared" si="0"/>
        <v>0</v>
      </c>
      <c r="I10" s="183"/>
      <c r="J10" s="184">
        <f t="shared" si="1"/>
        <v>0</v>
      </c>
      <c r="K10" s="184">
        <f t="shared" si="2"/>
        <v>0</v>
      </c>
      <c r="L10" s="215"/>
      <c r="M10" s="83"/>
    </row>
    <row r="11" spans="1:15" x14ac:dyDescent="0.2">
      <c r="A11" s="179">
        <v>5</v>
      </c>
      <c r="B11" s="171" t="s">
        <v>9</v>
      </c>
      <c r="C11" s="172" t="s">
        <v>7</v>
      </c>
      <c r="D11" s="180"/>
      <c r="E11" s="173" t="s">
        <v>6</v>
      </c>
      <c r="F11" s="174">
        <v>8</v>
      </c>
      <c r="G11" s="181"/>
      <c r="H11" s="182">
        <f t="shared" si="0"/>
        <v>0</v>
      </c>
      <c r="I11" s="183"/>
      <c r="J11" s="184">
        <f t="shared" si="1"/>
        <v>0</v>
      </c>
      <c r="K11" s="184">
        <f t="shared" si="2"/>
        <v>0</v>
      </c>
      <c r="L11" s="215"/>
      <c r="M11" s="83"/>
    </row>
    <row r="12" spans="1:15" x14ac:dyDescent="0.2">
      <c r="A12" s="199">
        <v>6</v>
      </c>
      <c r="B12" s="171" t="s">
        <v>8</v>
      </c>
      <c r="C12" s="175" t="s">
        <v>7</v>
      </c>
      <c r="D12" s="180"/>
      <c r="E12" s="173" t="s">
        <v>6</v>
      </c>
      <c r="F12" s="174">
        <v>1</v>
      </c>
      <c r="G12" s="185"/>
      <c r="H12" s="182">
        <f t="shared" si="0"/>
        <v>0</v>
      </c>
      <c r="I12" s="183"/>
      <c r="J12" s="184">
        <f t="shared" si="1"/>
        <v>0</v>
      </c>
      <c r="K12" s="184">
        <f t="shared" si="2"/>
        <v>0</v>
      </c>
      <c r="L12" s="215"/>
      <c r="M12" s="83"/>
    </row>
    <row r="13" spans="1:15" x14ac:dyDescent="0.2">
      <c r="A13" s="200">
        <v>7</v>
      </c>
      <c r="B13" s="176" t="s">
        <v>156</v>
      </c>
      <c r="C13" s="177" t="s">
        <v>7</v>
      </c>
      <c r="D13" s="197"/>
      <c r="E13" s="178" t="s">
        <v>114</v>
      </c>
      <c r="F13" s="186">
        <v>4</v>
      </c>
      <c r="G13" s="187"/>
      <c r="H13" s="188">
        <f t="shared" si="0"/>
        <v>0</v>
      </c>
      <c r="I13" s="189"/>
      <c r="J13" s="204">
        <f>SUM(J7:J12)</f>
        <v>0</v>
      </c>
      <c r="K13" s="205">
        <f>SUM(K7:K12)</f>
        <v>0</v>
      </c>
      <c r="L13" s="215"/>
      <c r="M13" s="83"/>
    </row>
    <row r="14" spans="1:15" x14ac:dyDescent="0.25">
      <c r="A14" s="201">
        <v>8</v>
      </c>
      <c r="B14" s="203" t="s">
        <v>157</v>
      </c>
      <c r="C14" s="177" t="s">
        <v>7</v>
      </c>
      <c r="D14" s="198"/>
      <c r="E14" s="206" t="s">
        <v>167</v>
      </c>
      <c r="F14" s="207">
        <v>36</v>
      </c>
      <c r="G14" s="190"/>
      <c r="H14" s="188">
        <f t="shared" ref="H14" si="3">ROUND(G14+(G14*I14),2)</f>
        <v>0</v>
      </c>
      <c r="I14" s="189"/>
      <c r="J14" s="204">
        <f>SUM(J8:J13)</f>
        <v>0</v>
      </c>
      <c r="K14" s="205">
        <f>SUM(K8:K13)</f>
        <v>0</v>
      </c>
      <c r="L14" s="215"/>
      <c r="M14" s="83"/>
      <c r="N14" s="16"/>
      <c r="O14" s="16"/>
    </row>
    <row r="15" spans="1:15" s="7" customFormat="1" x14ac:dyDescent="0.25">
      <c r="A15" s="191"/>
      <c r="B15" s="202"/>
      <c r="C15" s="192"/>
      <c r="D15" s="193"/>
      <c r="E15" s="194"/>
      <c r="F15" s="192"/>
      <c r="G15" s="195"/>
      <c r="H15" s="196"/>
      <c r="I15" s="210" t="s">
        <v>5</v>
      </c>
      <c r="J15" s="212"/>
      <c r="K15" s="211"/>
      <c r="L15" s="10"/>
      <c r="M15" s="214"/>
      <c r="N15" s="10"/>
      <c r="O15" s="10"/>
    </row>
    <row r="16" spans="1:15" s="7" customFormat="1" x14ac:dyDescent="0.25">
      <c r="A16" s="191"/>
      <c r="B16" s="202"/>
      <c r="C16" s="192"/>
      <c r="D16" s="193"/>
      <c r="E16" s="194"/>
      <c r="F16" s="192"/>
      <c r="G16" s="195"/>
      <c r="H16" s="196"/>
      <c r="I16" s="225"/>
      <c r="J16" s="226"/>
      <c r="K16" s="227"/>
      <c r="L16" s="228"/>
      <c r="M16" s="228"/>
      <c r="N16" s="228"/>
      <c r="O16" s="228"/>
    </row>
    <row r="17" spans="1:25" s="7" customFormat="1" ht="15" x14ac:dyDescent="0.2">
      <c r="A17" s="191"/>
      <c r="B17" s="229" t="s">
        <v>172</v>
      </c>
      <c r="C17" s="87"/>
      <c r="D17" s="87"/>
      <c r="E17" s="87"/>
      <c r="F17" s="87"/>
      <c r="G17" s="87"/>
      <c r="H17" s="87"/>
      <c r="I17" s="87"/>
      <c r="J17" s="87"/>
      <c r="K17" s="87"/>
      <c r="L17" s="228"/>
      <c r="M17" s="228"/>
      <c r="N17" s="228"/>
      <c r="O17" s="228"/>
    </row>
    <row r="18" spans="1:25" s="7" customFormat="1" ht="15.75" customHeight="1" x14ac:dyDescent="0.2">
      <c r="A18" s="191"/>
      <c r="B18" s="249" t="s">
        <v>173</v>
      </c>
      <c r="C18" s="250"/>
      <c r="D18" s="250"/>
      <c r="E18" s="250"/>
      <c r="F18" s="250"/>
      <c r="G18" s="250"/>
      <c r="H18" s="250"/>
      <c r="I18" s="251"/>
      <c r="J18" s="230"/>
      <c r="K18" s="231" t="s">
        <v>174</v>
      </c>
      <c r="L18" s="228"/>
      <c r="M18" s="228"/>
      <c r="N18" s="228"/>
      <c r="O18" s="228"/>
    </row>
    <row r="19" spans="1:25" s="7" customFormat="1" ht="15.75" customHeight="1" x14ac:dyDescent="0.2">
      <c r="A19" s="191"/>
      <c r="B19" s="252" t="s">
        <v>175</v>
      </c>
      <c r="C19" s="253"/>
      <c r="D19" s="253"/>
      <c r="E19" s="253"/>
      <c r="F19" s="253"/>
      <c r="G19" s="253"/>
      <c r="H19" s="253"/>
      <c r="I19" s="253"/>
      <c r="J19" s="253"/>
      <c r="K19" s="254"/>
      <c r="L19" s="228"/>
      <c r="M19" s="228"/>
      <c r="N19" s="228"/>
      <c r="O19" s="228"/>
    </row>
    <row r="20" spans="1:25" s="7" customFormat="1" x14ac:dyDescent="0.2">
      <c r="A20" s="191"/>
      <c r="B20" s="256" t="s">
        <v>176</v>
      </c>
      <c r="C20" s="256"/>
      <c r="D20" s="256"/>
      <c r="E20" s="256"/>
      <c r="F20" s="256"/>
      <c r="G20" s="256"/>
      <c r="H20" s="256"/>
      <c r="I20" s="256"/>
      <c r="J20" s="256"/>
      <c r="K20" s="256"/>
      <c r="L20" s="228"/>
      <c r="M20" s="228"/>
      <c r="N20" s="228"/>
      <c r="O20" s="228"/>
    </row>
    <row r="21" spans="1:25" s="7" customFormat="1" x14ac:dyDescent="0.25">
      <c r="A21" s="191"/>
      <c r="B21" s="202"/>
      <c r="C21" s="192"/>
      <c r="D21" s="193"/>
      <c r="E21" s="194"/>
      <c r="F21" s="192"/>
      <c r="G21" s="195"/>
      <c r="H21" s="196"/>
      <c r="I21" s="225"/>
      <c r="J21" s="226"/>
      <c r="K21" s="227"/>
      <c r="L21" s="228"/>
      <c r="M21" s="228"/>
      <c r="N21" s="228"/>
      <c r="O21" s="228"/>
    </row>
    <row r="22" spans="1:25" x14ac:dyDescent="0.25">
      <c r="B22" t="s">
        <v>3</v>
      </c>
    </row>
    <row r="23" spans="1:25" x14ac:dyDescent="0.25">
      <c r="B23" t="s">
        <v>2</v>
      </c>
    </row>
    <row r="25" spans="1:25" ht="52.5" customHeight="1" x14ac:dyDescent="0.2">
      <c r="B25" s="255" t="s">
        <v>1</v>
      </c>
      <c r="C25" s="255"/>
      <c r="D25" s="255"/>
      <c r="E25" s="255"/>
      <c r="F25" s="255"/>
      <c r="G25" s="255"/>
      <c r="H25" s="255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</row>
    <row r="28" spans="1:25" x14ac:dyDescent="0.25">
      <c r="G28" s="3" t="s">
        <v>0</v>
      </c>
    </row>
  </sheetData>
  <mergeCells count="6">
    <mergeCell ref="B4:K4"/>
    <mergeCell ref="A5:K5"/>
    <mergeCell ref="B18:I18"/>
    <mergeCell ref="B19:K19"/>
    <mergeCell ref="B25:H25"/>
    <mergeCell ref="B20:K20"/>
  </mergeCells>
  <pageMargins left="0.62992125984251968" right="3.937007874015748E-2" top="0.74803149606299213" bottom="0.19685039370078741" header="0" footer="0"/>
  <pageSetup paperSize="9" orientation="landscape" r:id="rId1"/>
  <headerFooter scaleWithDoc="0" alignWithMargins="0">
    <oddHeader xml:space="preserve">&amp;LZałącznik asortymentowo-cenowy&amp;C &amp;R </oddHead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A1:AC62"/>
  <sheetViews>
    <sheetView showWhiteSpace="0" zoomScale="80" zoomScaleNormal="80" zoomScalePageLayoutView="70" workbookViewId="0">
      <selection activeCell="N48" sqref="N48"/>
    </sheetView>
  </sheetViews>
  <sheetFormatPr defaultRowHeight="15.75" x14ac:dyDescent="0.25"/>
  <cols>
    <col min="1" max="1" width="2.33203125" bestFit="1" customWidth="1"/>
    <col min="2" max="2" width="21.88671875" style="36" customWidth="1"/>
    <col min="3" max="3" width="9.88671875" customWidth="1"/>
    <col min="4" max="4" width="11.88671875" style="36" customWidth="1"/>
    <col min="6" max="6" width="8.88671875" style="23" customWidth="1"/>
    <col min="8" max="8" width="8.5546875" bestFit="1" customWidth="1"/>
    <col min="9" max="9" width="6.5546875" customWidth="1"/>
    <col min="10" max="10" width="12" customWidth="1"/>
    <col min="11" max="11" width="12.6640625" customWidth="1"/>
    <col min="12" max="12" width="24.5546875" bestFit="1" customWidth="1"/>
    <col min="15" max="15" width="7.88671875" bestFit="1" customWidth="1"/>
    <col min="16" max="16" width="8.77734375" bestFit="1" customWidth="1"/>
    <col min="18" max="18" width="9.44140625" bestFit="1" customWidth="1"/>
    <col min="20" max="20" width="7.77734375" customWidth="1"/>
  </cols>
  <sheetData>
    <row r="1" spans="1:21" x14ac:dyDescent="0.25">
      <c r="B1" s="36" t="s">
        <v>170</v>
      </c>
    </row>
    <row r="2" spans="1:21" x14ac:dyDescent="0.25">
      <c r="D2" s="220" t="s">
        <v>171</v>
      </c>
    </row>
    <row r="3" spans="1:21" x14ac:dyDescent="0.25">
      <c r="D3" s="220"/>
    </row>
    <row r="4" spans="1:21" ht="45" customHeight="1" x14ac:dyDescent="0.2">
      <c r="A4" s="82"/>
      <c r="B4" s="246" t="s">
        <v>163</v>
      </c>
      <c r="C4" s="246"/>
      <c r="D4" s="246"/>
      <c r="E4" s="246"/>
      <c r="F4" s="246"/>
      <c r="G4" s="246"/>
      <c r="H4" s="246"/>
      <c r="I4" s="246"/>
      <c r="J4" s="246"/>
      <c r="K4" s="246"/>
      <c r="L4" s="246"/>
    </row>
    <row r="5" spans="1:21" ht="24" customHeight="1" x14ac:dyDescent="0.2">
      <c r="A5" s="263" t="s">
        <v>26</v>
      </c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19"/>
      <c r="M5" s="47"/>
      <c r="N5" s="47"/>
      <c r="O5" s="47"/>
      <c r="P5" s="47"/>
      <c r="Q5" s="47"/>
      <c r="R5" s="47"/>
      <c r="S5" s="47"/>
      <c r="T5" s="47"/>
    </row>
    <row r="6" spans="1:21" ht="51" x14ac:dyDescent="0.2">
      <c r="A6" s="33" t="s">
        <v>25</v>
      </c>
      <c r="B6" s="24" t="s">
        <v>24</v>
      </c>
      <c r="C6" s="24" t="s">
        <v>23</v>
      </c>
      <c r="D6" s="24" t="s">
        <v>22</v>
      </c>
      <c r="E6" s="24" t="s">
        <v>21</v>
      </c>
      <c r="F6" s="81" t="s">
        <v>20</v>
      </c>
      <c r="G6" s="24" t="s">
        <v>19</v>
      </c>
      <c r="H6" s="24" t="s">
        <v>18</v>
      </c>
      <c r="I6" s="24" t="s">
        <v>17</v>
      </c>
      <c r="J6" s="24" t="s">
        <v>16</v>
      </c>
      <c r="K6" s="24" t="s">
        <v>15</v>
      </c>
      <c r="L6" s="67" t="s">
        <v>168</v>
      </c>
      <c r="M6" s="19"/>
      <c r="N6" s="19"/>
      <c r="O6" s="19"/>
      <c r="P6" s="19"/>
      <c r="Q6" s="19"/>
      <c r="R6" s="19"/>
      <c r="S6" s="19"/>
      <c r="T6" s="19"/>
    </row>
    <row r="7" spans="1:21" ht="51" x14ac:dyDescent="0.2">
      <c r="A7" s="80">
        <v>1</v>
      </c>
      <c r="B7" s="79" t="s">
        <v>159</v>
      </c>
      <c r="C7" s="78" t="s">
        <v>7</v>
      </c>
      <c r="D7" s="77"/>
      <c r="E7" s="76" t="s">
        <v>63</v>
      </c>
      <c r="F7" s="75">
        <v>6000</v>
      </c>
      <c r="G7" s="63"/>
      <c r="H7" s="62"/>
      <c r="I7" s="61"/>
      <c r="J7" s="60">
        <f t="shared" ref="J7:J12" si="0">ROUND(G7*F7,2)</f>
        <v>0</v>
      </c>
      <c r="K7" s="60">
        <f t="shared" ref="K7:K12" si="1">ROUND(J7+(J7*I7),2)</f>
        <v>0</v>
      </c>
      <c r="L7" s="216"/>
      <c r="M7" s="54"/>
      <c r="N7" s="54"/>
      <c r="O7" s="58"/>
      <c r="P7" s="57"/>
      <c r="Q7" s="17"/>
      <c r="R7" s="56"/>
      <c r="S7" s="55"/>
      <c r="T7" s="54"/>
    </row>
    <row r="8" spans="1:21" ht="67.5" customHeight="1" x14ac:dyDescent="0.2">
      <c r="A8" s="144">
        <v>2</v>
      </c>
      <c r="B8" s="79" t="s">
        <v>158</v>
      </c>
      <c r="C8" s="78" t="s">
        <v>7</v>
      </c>
      <c r="D8" s="77"/>
      <c r="E8" s="76" t="s">
        <v>63</v>
      </c>
      <c r="F8" s="75">
        <v>3500</v>
      </c>
      <c r="G8" s="63"/>
      <c r="H8" s="62"/>
      <c r="I8" s="61"/>
      <c r="J8" s="145"/>
      <c r="K8" s="60"/>
      <c r="L8" s="216"/>
      <c r="M8" s="54"/>
      <c r="N8" s="54"/>
      <c r="O8" s="58"/>
      <c r="P8" s="57"/>
      <c r="Q8" s="17"/>
      <c r="R8" s="56"/>
      <c r="S8" s="55"/>
      <c r="T8" s="54"/>
    </row>
    <row r="9" spans="1:21" ht="76.5" x14ac:dyDescent="0.2">
      <c r="A9" s="67">
        <v>3</v>
      </c>
      <c r="B9" s="79" t="s">
        <v>66</v>
      </c>
      <c r="C9" s="78" t="s">
        <v>7</v>
      </c>
      <c r="D9" s="77"/>
      <c r="E9" s="76" t="s">
        <v>63</v>
      </c>
      <c r="F9" s="75">
        <v>2500</v>
      </c>
      <c r="G9" s="63"/>
      <c r="H9" s="62"/>
      <c r="I9" s="61"/>
      <c r="J9" s="60">
        <f t="shared" si="0"/>
        <v>0</v>
      </c>
      <c r="K9" s="60">
        <f t="shared" si="1"/>
        <v>0</v>
      </c>
      <c r="L9" s="217"/>
      <c r="M9" s="59"/>
      <c r="N9" s="54"/>
      <c r="O9" s="58"/>
      <c r="P9" s="57"/>
      <c r="Q9" s="17"/>
      <c r="R9" s="56"/>
      <c r="S9" s="55"/>
      <c r="T9" s="54"/>
    </row>
    <row r="10" spans="1:21" ht="51" x14ac:dyDescent="0.2">
      <c r="A10" s="67">
        <v>4</v>
      </c>
      <c r="B10" s="79" t="s">
        <v>65</v>
      </c>
      <c r="C10" s="78" t="s">
        <v>7</v>
      </c>
      <c r="D10" s="77"/>
      <c r="E10" s="76" t="s">
        <v>63</v>
      </c>
      <c r="F10" s="75">
        <v>10</v>
      </c>
      <c r="G10" s="63"/>
      <c r="H10" s="62"/>
      <c r="I10" s="61"/>
      <c r="J10" s="60">
        <f t="shared" si="0"/>
        <v>0</v>
      </c>
      <c r="K10" s="60">
        <f t="shared" si="1"/>
        <v>0</v>
      </c>
      <c r="L10" s="217"/>
      <c r="M10" s="54"/>
      <c r="N10" s="54"/>
      <c r="O10" s="58"/>
      <c r="P10" s="57"/>
      <c r="Q10" s="17"/>
      <c r="R10" s="56"/>
      <c r="S10" s="55"/>
      <c r="T10" s="54"/>
    </row>
    <row r="11" spans="1:21" ht="63.75" x14ac:dyDescent="0.2">
      <c r="A11" s="80">
        <v>5</v>
      </c>
      <c r="B11" s="79" t="s">
        <v>64</v>
      </c>
      <c r="C11" s="78" t="s">
        <v>7</v>
      </c>
      <c r="D11" s="77"/>
      <c r="E11" s="76" t="s">
        <v>63</v>
      </c>
      <c r="F11" s="75">
        <v>1500</v>
      </c>
      <c r="G11" s="63"/>
      <c r="H11" s="62"/>
      <c r="I11" s="61"/>
      <c r="J11" s="60">
        <f t="shared" si="0"/>
        <v>0</v>
      </c>
      <c r="K11" s="60">
        <f t="shared" si="1"/>
        <v>0</v>
      </c>
      <c r="L11" s="218"/>
      <c r="M11" s="54"/>
      <c r="N11" s="69"/>
      <c r="O11" s="74"/>
      <c r="P11" s="73"/>
      <c r="Q11" s="72"/>
      <c r="R11" s="71"/>
      <c r="S11" s="70"/>
      <c r="T11" s="69"/>
    </row>
    <row r="12" spans="1:21" ht="96" x14ac:dyDescent="0.2">
      <c r="A12" s="67">
        <v>6</v>
      </c>
      <c r="B12" s="68" t="s">
        <v>62</v>
      </c>
      <c r="C12" s="67" t="s">
        <v>7</v>
      </c>
      <c r="D12" s="66"/>
      <c r="E12" s="65" t="s">
        <v>167</v>
      </c>
      <c r="F12" s="64">
        <v>36</v>
      </c>
      <c r="G12" s="63"/>
      <c r="H12" s="62"/>
      <c r="I12" s="61"/>
      <c r="J12" s="60">
        <f t="shared" si="0"/>
        <v>0</v>
      </c>
      <c r="K12" s="60">
        <f t="shared" si="1"/>
        <v>0</v>
      </c>
      <c r="L12" s="219"/>
      <c r="M12" s="54"/>
      <c r="N12" s="54"/>
      <c r="O12" s="58"/>
      <c r="P12" s="57"/>
      <c r="Q12" s="17"/>
      <c r="R12" s="56"/>
      <c r="S12" s="55"/>
      <c r="T12" s="54"/>
      <c r="U12" s="48"/>
    </row>
    <row r="13" spans="1:21" x14ac:dyDescent="0.25">
      <c r="A13" s="19"/>
      <c r="I13" s="53" t="s">
        <v>5</v>
      </c>
      <c r="J13" s="52"/>
      <c r="K13" s="52"/>
      <c r="L13" s="47"/>
      <c r="M13" s="47"/>
      <c r="N13" s="47"/>
      <c r="O13" s="47"/>
      <c r="P13" s="47"/>
      <c r="Q13" s="51"/>
      <c r="R13" s="50"/>
      <c r="S13" s="49"/>
      <c r="T13" s="47"/>
      <c r="U13" s="48"/>
    </row>
    <row r="15" spans="1:21" s="7" customFormat="1" ht="12" x14ac:dyDescent="0.2">
      <c r="A15" s="15" t="s">
        <v>4</v>
      </c>
      <c r="B15" s="46" t="s">
        <v>61</v>
      </c>
      <c r="C15" s="12"/>
      <c r="D15" s="45"/>
      <c r="E15" s="6"/>
      <c r="F15" s="44"/>
      <c r="G15" s="18"/>
      <c r="H15" s="11"/>
      <c r="I15" s="18"/>
    </row>
    <row r="16" spans="1:21" s="7" customFormat="1" ht="27.75" customHeight="1" x14ac:dyDescent="0.2">
      <c r="A16" s="265" t="s">
        <v>177</v>
      </c>
      <c r="B16" s="266"/>
      <c r="C16" s="266"/>
      <c r="D16" s="266"/>
      <c r="E16" s="266"/>
      <c r="F16" s="266"/>
      <c r="G16" s="267"/>
      <c r="H16" s="233"/>
      <c r="I16" s="234" t="s">
        <v>59</v>
      </c>
    </row>
    <row r="17" spans="1:29" s="7" customFormat="1" ht="30" customHeight="1" x14ac:dyDescent="0.2">
      <c r="A17" s="259" t="s">
        <v>178</v>
      </c>
      <c r="B17" s="260"/>
      <c r="C17" s="260"/>
      <c r="D17" s="260"/>
      <c r="E17" s="260"/>
      <c r="F17" s="260"/>
      <c r="G17" s="260"/>
      <c r="H17" s="260"/>
      <c r="I17" s="261"/>
    </row>
    <row r="18" spans="1:29" s="7" customFormat="1" ht="32.25" customHeight="1" x14ac:dyDescent="0.2">
      <c r="A18" s="262" t="s">
        <v>179</v>
      </c>
      <c r="B18" s="262"/>
      <c r="C18" s="262"/>
      <c r="D18" s="262"/>
      <c r="E18" s="262"/>
      <c r="F18" s="262"/>
      <c r="G18" s="262"/>
      <c r="H18" s="262"/>
      <c r="I18" s="262"/>
    </row>
    <row r="19" spans="1:29" s="7" customFormat="1" ht="22.5" customHeight="1" x14ac:dyDescent="0.2">
      <c r="A19" s="262" t="s">
        <v>180</v>
      </c>
      <c r="B19" s="262"/>
      <c r="C19" s="262"/>
      <c r="D19" s="262"/>
      <c r="E19" s="262"/>
      <c r="F19" s="262"/>
      <c r="G19" s="262"/>
      <c r="H19" s="262"/>
      <c r="I19" s="262"/>
    </row>
    <row r="20" spans="1:29" s="7" customFormat="1" ht="9.75" customHeight="1" x14ac:dyDescent="0.2">
      <c r="A20" s="235"/>
      <c r="B20" s="235"/>
      <c r="C20" s="235"/>
      <c r="D20" s="235"/>
      <c r="E20" s="235"/>
      <c r="F20" s="235"/>
      <c r="G20" s="235"/>
      <c r="H20" s="235"/>
      <c r="I20" s="235"/>
    </row>
    <row r="21" spans="1:29" ht="18" x14ac:dyDescent="0.25">
      <c r="C21" s="37"/>
      <c r="D21" s="20"/>
      <c r="E21" s="37"/>
      <c r="F21" s="42"/>
      <c r="G21" s="41" t="s">
        <v>166</v>
      </c>
      <c r="H21" s="40"/>
      <c r="I21" s="40"/>
      <c r="J21" s="39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</row>
    <row r="22" spans="1:29" ht="15" x14ac:dyDescent="0.2">
      <c r="B22" s="20"/>
      <c r="C22" s="37"/>
      <c r="D22" s="20"/>
      <c r="E22" s="37"/>
      <c r="F22" s="38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</row>
    <row r="23" spans="1:29" ht="15" x14ac:dyDescent="0.2">
      <c r="B23" s="20" t="s">
        <v>58</v>
      </c>
      <c r="C23" s="37"/>
      <c r="D23" s="20"/>
      <c r="E23" s="37"/>
      <c r="F23" s="38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</row>
    <row r="24" spans="1:29" ht="66" customHeight="1" x14ac:dyDescent="0.2">
      <c r="B24" s="237" t="s">
        <v>30</v>
      </c>
      <c r="C24" s="258" t="s">
        <v>57</v>
      </c>
      <c r="D24" s="258"/>
      <c r="E24" s="258"/>
      <c r="F24" s="258"/>
      <c r="G24" s="258"/>
      <c r="H24" s="258"/>
      <c r="I24" s="258"/>
      <c r="J24" s="258"/>
      <c r="K24" s="258"/>
      <c r="L24" s="236"/>
      <c r="M24" s="236"/>
      <c r="N24" s="236"/>
      <c r="O24" s="236"/>
      <c r="P24" s="236"/>
      <c r="Q24" s="236"/>
      <c r="R24" s="236"/>
      <c r="S24" s="236"/>
      <c r="T24" s="236"/>
      <c r="U24" s="236"/>
      <c r="V24" s="232"/>
      <c r="W24" s="232"/>
      <c r="X24" s="232"/>
      <c r="Y24" s="232"/>
      <c r="Z24" s="236"/>
      <c r="AA24" s="236"/>
      <c r="AB24" s="37"/>
      <c r="AC24" s="37"/>
    </row>
    <row r="25" spans="1:29" ht="15" x14ac:dyDescent="0.2">
      <c r="B25" s="20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</row>
    <row r="26" spans="1:29" ht="48" customHeight="1" x14ac:dyDescent="0.2">
      <c r="B26" s="257" t="s">
        <v>56</v>
      </c>
      <c r="C26" s="257"/>
      <c r="D26" s="257"/>
      <c r="E26" s="257"/>
      <c r="F26" s="257"/>
      <c r="G26" s="257"/>
      <c r="H26" s="257"/>
      <c r="I26" s="257"/>
      <c r="J26" s="257"/>
      <c r="K26" s="257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37"/>
      <c r="X26" s="37"/>
      <c r="Y26" s="37"/>
      <c r="Z26" s="37"/>
      <c r="AA26" s="37"/>
      <c r="AB26" s="37"/>
      <c r="AC26" s="37"/>
    </row>
    <row r="27" spans="1:29" ht="15" x14ac:dyDescent="0.2">
      <c r="B27" s="20"/>
      <c r="C27" s="37"/>
      <c r="D27" s="20"/>
      <c r="E27" s="37"/>
      <c r="F27" s="38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</row>
    <row r="28" spans="1:29" ht="15" x14ac:dyDescent="0.2">
      <c r="B28" s="20" t="s">
        <v>55</v>
      </c>
      <c r="C28" s="37"/>
      <c r="D28" s="20"/>
      <c r="E28" s="37"/>
      <c r="F28" s="38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</row>
    <row r="29" spans="1:29" ht="15" x14ac:dyDescent="0.2">
      <c r="B29" s="20" t="s">
        <v>30</v>
      </c>
      <c r="C29" s="37" t="s">
        <v>54</v>
      </c>
      <c r="D29" s="20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</row>
    <row r="30" spans="1:29" ht="15" x14ac:dyDescent="0.2">
      <c r="B30" s="20" t="s">
        <v>30</v>
      </c>
      <c r="C30" s="37" t="s">
        <v>53</v>
      </c>
      <c r="D30" s="20"/>
      <c r="E30" s="37"/>
      <c r="F30" s="38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</row>
    <row r="31" spans="1:29" ht="15" x14ac:dyDescent="0.2">
      <c r="B31" s="20" t="s">
        <v>30</v>
      </c>
      <c r="C31" s="37" t="s">
        <v>52</v>
      </c>
      <c r="D31" s="20"/>
      <c r="E31" s="37"/>
      <c r="F31" s="38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</row>
    <row r="32" spans="1:29" ht="15" x14ac:dyDescent="0.2">
      <c r="B32" s="20" t="s">
        <v>30</v>
      </c>
      <c r="C32" s="37" t="s">
        <v>51</v>
      </c>
      <c r="D32" s="20"/>
      <c r="E32" s="37"/>
      <c r="F32" s="38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</row>
    <row r="33" spans="2:29" ht="15" x14ac:dyDescent="0.2">
      <c r="B33" s="20" t="s">
        <v>30</v>
      </c>
      <c r="C33" s="37" t="s">
        <v>50</v>
      </c>
      <c r="D33" s="20"/>
      <c r="E33" s="37"/>
      <c r="F33" s="38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</row>
    <row r="34" spans="2:29" ht="37.5" customHeight="1" x14ac:dyDescent="0.2">
      <c r="B34" s="20" t="s">
        <v>30</v>
      </c>
      <c r="C34" s="258" t="s">
        <v>49</v>
      </c>
      <c r="D34" s="258"/>
      <c r="E34" s="258"/>
      <c r="F34" s="258"/>
      <c r="G34" s="258"/>
      <c r="H34" s="258"/>
      <c r="I34" s="258"/>
      <c r="J34" s="258"/>
      <c r="K34" s="258"/>
      <c r="L34" s="236"/>
      <c r="M34" s="236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</row>
    <row r="35" spans="2:29" ht="15" x14ac:dyDescent="0.2">
      <c r="B35" s="20" t="s">
        <v>30</v>
      </c>
      <c r="C35" s="37" t="s">
        <v>48</v>
      </c>
      <c r="D35" s="20"/>
      <c r="E35" s="37"/>
      <c r="F35" s="38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</row>
    <row r="36" spans="2:29" ht="15" x14ac:dyDescent="0.2">
      <c r="B36" s="20" t="s">
        <v>30</v>
      </c>
      <c r="C36" s="37" t="s">
        <v>47</v>
      </c>
      <c r="D36" s="20"/>
      <c r="E36" s="37"/>
      <c r="F36" s="38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</row>
    <row r="37" spans="2:29" ht="15" x14ac:dyDescent="0.2">
      <c r="B37" s="20" t="s">
        <v>30</v>
      </c>
      <c r="C37" s="37" t="s">
        <v>46</v>
      </c>
      <c r="D37" s="20"/>
      <c r="E37" s="37"/>
      <c r="F37" s="38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</row>
    <row r="38" spans="2:29" ht="29.25" customHeight="1" x14ac:dyDescent="0.2">
      <c r="B38" s="20" t="s">
        <v>30</v>
      </c>
      <c r="C38" s="258" t="s">
        <v>45</v>
      </c>
      <c r="D38" s="258"/>
      <c r="E38" s="258"/>
      <c r="F38" s="258"/>
      <c r="G38" s="258"/>
      <c r="H38" s="258"/>
      <c r="I38" s="258"/>
      <c r="J38" s="258"/>
      <c r="K38" s="258"/>
      <c r="L38" s="258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</row>
    <row r="39" spans="2:29" ht="15" x14ac:dyDescent="0.2">
      <c r="B39" s="20" t="s">
        <v>30</v>
      </c>
      <c r="C39" s="37" t="s">
        <v>44</v>
      </c>
      <c r="D39" s="20"/>
      <c r="E39" s="37"/>
      <c r="F39" s="38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</row>
    <row r="40" spans="2:29" ht="15" x14ac:dyDescent="0.2">
      <c r="B40" s="20" t="s">
        <v>30</v>
      </c>
      <c r="C40" s="37" t="s">
        <v>43</v>
      </c>
      <c r="D40" s="20"/>
      <c r="E40" s="37"/>
      <c r="F40" s="38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</row>
    <row r="41" spans="2:29" ht="31.5" customHeight="1" x14ac:dyDescent="0.2">
      <c r="B41" s="20" t="s">
        <v>30</v>
      </c>
      <c r="C41" s="258" t="s">
        <v>42</v>
      </c>
      <c r="D41" s="258"/>
      <c r="E41" s="258"/>
      <c r="F41" s="258"/>
      <c r="G41" s="258"/>
      <c r="H41" s="258"/>
      <c r="I41" s="258"/>
      <c r="J41" s="258"/>
      <c r="K41" s="258"/>
      <c r="L41" s="258"/>
      <c r="M41" s="236"/>
      <c r="N41" s="236"/>
      <c r="O41" s="236"/>
      <c r="P41" s="236"/>
      <c r="Q41" s="236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</row>
    <row r="42" spans="2:29" ht="15" x14ac:dyDescent="0.2">
      <c r="B42" s="20" t="s">
        <v>30</v>
      </c>
      <c r="C42" s="37" t="s">
        <v>41</v>
      </c>
      <c r="D42" s="20"/>
      <c r="E42" s="37"/>
      <c r="F42" s="38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</row>
    <row r="43" spans="2:29" ht="15" x14ac:dyDescent="0.2">
      <c r="B43" s="20" t="s">
        <v>30</v>
      </c>
      <c r="C43" s="37" t="s">
        <v>40</v>
      </c>
      <c r="D43" s="20"/>
      <c r="E43" s="37"/>
      <c r="F43" s="38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</row>
    <row r="44" spans="2:29" ht="15" x14ac:dyDescent="0.2">
      <c r="B44" s="20" t="s">
        <v>30</v>
      </c>
      <c r="C44" s="37" t="s">
        <v>39</v>
      </c>
      <c r="D44" s="20"/>
      <c r="E44" s="37"/>
      <c r="F44" s="38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</row>
    <row r="45" spans="2:29" ht="15" x14ac:dyDescent="0.2">
      <c r="B45" s="20" t="s">
        <v>30</v>
      </c>
      <c r="C45" s="37" t="s">
        <v>38</v>
      </c>
      <c r="D45" s="20"/>
      <c r="E45" s="37"/>
      <c r="F45" s="38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</row>
    <row r="46" spans="2:29" ht="32.25" customHeight="1" x14ac:dyDescent="0.2">
      <c r="B46" s="20" t="s">
        <v>30</v>
      </c>
      <c r="C46" s="258" t="s">
        <v>37</v>
      </c>
      <c r="D46" s="258"/>
      <c r="E46" s="258"/>
      <c r="F46" s="258"/>
      <c r="G46" s="258"/>
      <c r="H46" s="258"/>
      <c r="I46" s="258"/>
      <c r="J46" s="258"/>
      <c r="K46" s="258"/>
      <c r="L46" s="258"/>
      <c r="M46" s="236"/>
      <c r="N46" s="236"/>
      <c r="O46" s="236"/>
      <c r="P46" s="236"/>
      <c r="Q46" s="236"/>
      <c r="R46" s="236"/>
      <c r="S46" s="236"/>
      <c r="T46" s="236"/>
      <c r="U46" s="236"/>
      <c r="V46" s="236"/>
      <c r="W46" s="37"/>
      <c r="X46" s="37"/>
      <c r="Y46" s="37"/>
      <c r="Z46" s="37"/>
      <c r="AA46" s="37"/>
      <c r="AB46" s="37"/>
      <c r="AC46" s="37"/>
    </row>
    <row r="47" spans="2:29" ht="15" x14ac:dyDescent="0.2">
      <c r="B47" s="20" t="s">
        <v>30</v>
      </c>
      <c r="C47" s="37" t="s">
        <v>36</v>
      </c>
      <c r="D47" s="20"/>
      <c r="E47" s="37"/>
      <c r="F47" s="38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</row>
    <row r="48" spans="2:29" ht="15" x14ac:dyDescent="0.2">
      <c r="B48" s="20" t="s">
        <v>30</v>
      </c>
      <c r="C48" s="37" t="s">
        <v>35</v>
      </c>
      <c r="D48" s="20"/>
      <c r="E48" s="37"/>
      <c r="F48" s="38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</row>
    <row r="49" spans="2:29" ht="15" x14ac:dyDescent="0.2">
      <c r="B49" s="20" t="s">
        <v>30</v>
      </c>
      <c r="C49" s="37" t="s">
        <v>34</v>
      </c>
      <c r="D49" s="20"/>
      <c r="E49" s="37"/>
      <c r="F49" s="38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</row>
    <row r="50" spans="2:29" ht="15" x14ac:dyDescent="0.2">
      <c r="B50" s="20" t="s">
        <v>30</v>
      </c>
      <c r="C50" s="37" t="s">
        <v>33</v>
      </c>
      <c r="D50" s="20"/>
      <c r="E50" s="37"/>
      <c r="F50" s="38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</row>
    <row r="51" spans="2:29" ht="15" x14ac:dyDescent="0.2">
      <c r="B51" s="20" t="s">
        <v>30</v>
      </c>
      <c r="C51" s="37" t="s">
        <v>32</v>
      </c>
      <c r="D51" s="20"/>
      <c r="E51" s="37"/>
      <c r="F51" s="38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</row>
    <row r="52" spans="2:29" ht="15" x14ac:dyDescent="0.2">
      <c r="B52" s="20" t="s">
        <v>30</v>
      </c>
      <c r="C52" s="37" t="s">
        <v>31</v>
      </c>
      <c r="D52" s="20"/>
      <c r="E52" s="37"/>
      <c r="F52" s="38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</row>
    <row r="53" spans="2:29" ht="15" x14ac:dyDescent="0.2">
      <c r="B53" s="20" t="s">
        <v>30</v>
      </c>
      <c r="C53" s="37" t="s">
        <v>29</v>
      </c>
      <c r="D53" s="20"/>
      <c r="E53" s="37"/>
      <c r="F53" s="38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</row>
    <row r="54" spans="2:29" ht="15" x14ac:dyDescent="0.2">
      <c r="B54" s="20" t="s">
        <v>30</v>
      </c>
      <c r="C54" s="37" t="s">
        <v>160</v>
      </c>
      <c r="D54" s="20"/>
      <c r="E54" s="37"/>
      <c r="F54" s="38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</row>
    <row r="55" spans="2:29" ht="15" x14ac:dyDescent="0.2">
      <c r="B55" s="20"/>
      <c r="C55" s="37"/>
      <c r="D55" s="20"/>
      <c r="E55" s="37"/>
      <c r="F55" s="38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</row>
    <row r="56" spans="2:29" ht="15" x14ac:dyDescent="0.2">
      <c r="B56" s="20"/>
      <c r="C56" s="37"/>
      <c r="D56" s="20"/>
      <c r="E56" s="37"/>
      <c r="F56" s="38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</row>
    <row r="57" spans="2:29" ht="31.5" customHeight="1" x14ac:dyDescent="0.2">
      <c r="B57" s="257" t="s">
        <v>28</v>
      </c>
      <c r="C57" s="257"/>
      <c r="D57" s="257"/>
      <c r="E57" s="257"/>
      <c r="F57" s="257"/>
      <c r="G57" s="257"/>
      <c r="H57" s="257"/>
      <c r="I57" s="257"/>
      <c r="J57" s="257"/>
      <c r="K57" s="257"/>
      <c r="L57" s="257"/>
      <c r="M57" s="236"/>
      <c r="N57" s="236"/>
      <c r="O57" s="236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</row>
    <row r="58" spans="2:29" ht="15" x14ac:dyDescent="0.2">
      <c r="B58" s="20"/>
      <c r="C58" s="37"/>
      <c r="D58" s="20"/>
      <c r="E58" s="37"/>
      <c r="F58" s="38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</row>
    <row r="59" spans="2:29" ht="27" customHeight="1" x14ac:dyDescent="0.2">
      <c r="B59" s="257" t="s">
        <v>27</v>
      </c>
      <c r="C59" s="257"/>
      <c r="D59" s="257"/>
      <c r="E59" s="257"/>
      <c r="F59" s="257"/>
      <c r="G59" s="257"/>
      <c r="H59" s="257"/>
      <c r="I59" s="257"/>
      <c r="J59" s="257"/>
      <c r="K59" s="257"/>
      <c r="L59" s="257"/>
      <c r="M59" s="236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</row>
    <row r="60" spans="2:29" ht="15" x14ac:dyDescent="0.2">
      <c r="B60" s="20"/>
      <c r="C60" s="37"/>
      <c r="D60" s="20"/>
      <c r="E60" s="37"/>
      <c r="F60" s="38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</row>
    <row r="61" spans="2:29" ht="15" x14ac:dyDescent="0.2">
      <c r="B61" s="20"/>
      <c r="C61" s="37"/>
      <c r="D61" s="20"/>
      <c r="E61" s="37"/>
      <c r="F61" s="38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</row>
    <row r="62" spans="2:29" x14ac:dyDescent="0.25">
      <c r="L62" s="3" t="s">
        <v>0</v>
      </c>
      <c r="M62" s="5"/>
      <c r="N62" s="4"/>
      <c r="O62" s="4"/>
      <c r="P62" s="4"/>
    </row>
  </sheetData>
  <mergeCells count="14">
    <mergeCell ref="B26:K26"/>
    <mergeCell ref="B4:L4"/>
    <mergeCell ref="A17:I17"/>
    <mergeCell ref="A18:I18"/>
    <mergeCell ref="A19:I19"/>
    <mergeCell ref="C24:K24"/>
    <mergeCell ref="A5:K5"/>
    <mergeCell ref="A16:G16"/>
    <mergeCell ref="B57:L57"/>
    <mergeCell ref="B59:L59"/>
    <mergeCell ref="C34:K34"/>
    <mergeCell ref="C38:L38"/>
    <mergeCell ref="C41:L41"/>
    <mergeCell ref="C46:L46"/>
  </mergeCells>
  <conditionalFormatting sqref="H16">
    <cfRule type="cellIs" dxfId="5" priority="5" operator="lessThan">
      <formula>1</formula>
    </cfRule>
    <cfRule type="cellIs" dxfId="4" priority="6" operator="greaterThan">
      <formula>5</formula>
    </cfRule>
  </conditionalFormatting>
  <pageMargins left="0.62992125984251968" right="3.937007874015748E-2" top="0.74803149606299213" bottom="0.19685039370078741" header="0" footer="0"/>
  <pageSetup paperSize="9" orientation="landscape" r:id="rId1"/>
  <headerFooter scaleWithDoc="0" alignWithMargins="0">
    <oddHeader xml:space="preserve">&amp;LZałącznik asortymentowo-cenowy&amp;C &amp;R </oddHeader>
    <oddFooter>&amp;CStrona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88"/>
  <sheetViews>
    <sheetView topLeftCell="A16" zoomScale="80" zoomScaleNormal="80" zoomScalePageLayoutView="70" workbookViewId="0">
      <selection activeCell="E69" sqref="E69"/>
    </sheetView>
  </sheetViews>
  <sheetFormatPr defaultRowHeight="15.75" x14ac:dyDescent="0.25"/>
  <cols>
    <col min="1" max="1" width="3.44140625" bestFit="1" customWidth="1"/>
    <col min="2" max="2" width="24.21875" customWidth="1"/>
    <col min="4" max="4" width="12.77734375" customWidth="1"/>
    <col min="5" max="5" width="10.33203125" customWidth="1"/>
    <col min="6" max="6" width="6.77734375" style="23" bestFit="1" customWidth="1"/>
    <col min="7" max="7" width="11.44140625" style="22" customWidth="1"/>
    <col min="8" max="8" width="13.88671875" customWidth="1"/>
    <col min="9" max="9" width="7.33203125" bestFit="1" customWidth="1"/>
    <col min="10" max="11" width="11.88671875" customWidth="1"/>
    <col min="12" max="12" width="18.5546875" style="21" customWidth="1"/>
    <col min="13" max="13" width="8.77734375" style="49" bestFit="1" customWidth="1"/>
    <col min="14" max="14" width="24" style="55" bestFit="1" customWidth="1"/>
    <col min="15" max="15" width="12.77734375" style="83" customWidth="1"/>
  </cols>
  <sheetData>
    <row r="1" spans="1:19" x14ac:dyDescent="0.25">
      <c r="B1" t="s">
        <v>170</v>
      </c>
    </row>
    <row r="2" spans="1:19" x14ac:dyDescent="0.25">
      <c r="C2" s="2" t="s">
        <v>171</v>
      </c>
    </row>
    <row r="3" spans="1:19" x14ac:dyDescent="0.25">
      <c r="C3" s="2"/>
    </row>
    <row r="4" spans="1:19" ht="27.75" customHeight="1" x14ac:dyDescent="0.2">
      <c r="A4" s="20"/>
      <c r="B4" s="246" t="s">
        <v>164</v>
      </c>
      <c r="C4" s="246"/>
      <c r="D4" s="246"/>
      <c r="E4" s="246"/>
      <c r="F4" s="246"/>
      <c r="G4" s="246"/>
      <c r="H4" s="246"/>
      <c r="I4" s="246"/>
      <c r="J4" s="246"/>
      <c r="K4" s="246"/>
      <c r="L4" s="246"/>
      <c r="O4" s="95"/>
    </row>
    <row r="5" spans="1:19" ht="39.6" customHeight="1" x14ac:dyDescent="0.2">
      <c r="A5" s="247" t="s">
        <v>26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34"/>
      <c r="O5" s="34"/>
    </row>
    <row r="6" spans="1:19" ht="100.5" customHeight="1" x14ac:dyDescent="0.2">
      <c r="A6" s="33" t="s">
        <v>25</v>
      </c>
      <c r="B6" s="24" t="s">
        <v>24</v>
      </c>
      <c r="C6" s="30" t="s">
        <v>23</v>
      </c>
      <c r="D6" s="30" t="s">
        <v>22</v>
      </c>
      <c r="E6" s="30" t="s">
        <v>21</v>
      </c>
      <c r="F6" s="32" t="s">
        <v>20</v>
      </c>
      <c r="G6" s="31" t="s">
        <v>19</v>
      </c>
      <c r="H6" s="30" t="s">
        <v>18</v>
      </c>
      <c r="I6" s="30" t="s">
        <v>17</v>
      </c>
      <c r="J6" s="30" t="s">
        <v>16</v>
      </c>
      <c r="K6" s="30" t="s">
        <v>15</v>
      </c>
      <c r="L6" s="24" t="s">
        <v>168</v>
      </c>
      <c r="M6" s="99"/>
      <c r="N6" s="97"/>
      <c r="O6" s="95"/>
      <c r="P6" s="83"/>
      <c r="Q6" s="83"/>
      <c r="R6" s="83"/>
      <c r="S6" s="83"/>
    </row>
    <row r="7" spans="1:19" ht="25.5" x14ac:dyDescent="0.2">
      <c r="A7" s="151">
        <v>1</v>
      </c>
      <c r="B7" s="28" t="s">
        <v>133</v>
      </c>
      <c r="C7" s="27" t="s">
        <v>7</v>
      </c>
      <c r="D7" s="152"/>
      <c r="E7" s="26" t="s">
        <v>121</v>
      </c>
      <c r="F7" s="161">
        <v>60</v>
      </c>
      <c r="G7" s="25"/>
      <c r="H7" s="153">
        <f t="shared" ref="H7:H18" si="0">ROUND(G7+(G7*I7),2)</f>
        <v>0</v>
      </c>
      <c r="I7" s="154"/>
      <c r="J7" s="155">
        <f t="shared" ref="J7:J18" si="1">ROUND(G7*F7,2)</f>
        <v>0</v>
      </c>
      <c r="K7" s="155">
        <f t="shared" ref="K7:K18" si="2">ROUND(J7+(J7*I7),2)</f>
        <v>0</v>
      </c>
      <c r="L7" s="213"/>
      <c r="N7" s="97"/>
      <c r="P7" s="83"/>
      <c r="Q7" s="91"/>
      <c r="R7" s="90"/>
      <c r="S7" s="83"/>
    </row>
    <row r="8" spans="1:19" ht="25.5" x14ac:dyDescent="0.2">
      <c r="A8" s="151">
        <v>2</v>
      </c>
      <c r="B8" s="28" t="s">
        <v>132</v>
      </c>
      <c r="C8" s="27" t="s">
        <v>7</v>
      </c>
      <c r="D8" s="152"/>
      <c r="E8" s="26" t="s">
        <v>121</v>
      </c>
      <c r="F8" s="161">
        <v>15</v>
      </c>
      <c r="G8" s="25"/>
      <c r="H8" s="153">
        <f t="shared" si="0"/>
        <v>0</v>
      </c>
      <c r="I8" s="154"/>
      <c r="J8" s="155">
        <f t="shared" si="1"/>
        <v>0</v>
      </c>
      <c r="K8" s="155">
        <f t="shared" si="2"/>
        <v>0</v>
      </c>
      <c r="L8" s="213"/>
      <c r="N8" s="97"/>
      <c r="P8" s="83"/>
      <c r="Q8" s="91"/>
      <c r="R8" s="90"/>
      <c r="S8" s="83"/>
    </row>
    <row r="9" spans="1:19" ht="25.5" x14ac:dyDescent="0.2">
      <c r="A9" s="151">
        <v>3</v>
      </c>
      <c r="B9" s="28" t="s">
        <v>131</v>
      </c>
      <c r="C9" s="27" t="s">
        <v>7</v>
      </c>
      <c r="D9" s="152"/>
      <c r="E9" s="26" t="s">
        <v>121</v>
      </c>
      <c r="F9" s="161">
        <v>22</v>
      </c>
      <c r="G9" s="25"/>
      <c r="H9" s="153">
        <f t="shared" si="0"/>
        <v>0</v>
      </c>
      <c r="I9" s="154"/>
      <c r="J9" s="155">
        <f t="shared" si="1"/>
        <v>0</v>
      </c>
      <c r="K9" s="155">
        <f t="shared" si="2"/>
        <v>0</v>
      </c>
      <c r="L9" s="213"/>
      <c r="N9" s="97"/>
      <c r="P9" s="83"/>
      <c r="Q9" s="91"/>
      <c r="R9" s="90"/>
      <c r="S9" s="83"/>
    </row>
    <row r="10" spans="1:19" ht="38.450000000000003" customHeight="1" x14ac:dyDescent="0.2">
      <c r="A10" s="151">
        <v>4</v>
      </c>
      <c r="B10" s="28" t="s">
        <v>130</v>
      </c>
      <c r="C10" s="27" t="s">
        <v>7</v>
      </c>
      <c r="D10" s="152"/>
      <c r="E10" s="26" t="s">
        <v>121</v>
      </c>
      <c r="F10" s="161">
        <v>5</v>
      </c>
      <c r="G10" s="25"/>
      <c r="H10" s="153">
        <f t="shared" si="0"/>
        <v>0</v>
      </c>
      <c r="I10" s="154"/>
      <c r="J10" s="155">
        <f t="shared" si="1"/>
        <v>0</v>
      </c>
      <c r="K10" s="155">
        <f t="shared" si="2"/>
        <v>0</v>
      </c>
      <c r="L10" s="213"/>
      <c r="P10" s="83"/>
      <c r="Q10" s="91"/>
      <c r="R10" s="90"/>
      <c r="S10" s="83"/>
    </row>
    <row r="11" spans="1:19" ht="38.25" x14ac:dyDescent="0.2">
      <c r="A11" s="151">
        <v>5</v>
      </c>
      <c r="B11" s="28" t="s">
        <v>129</v>
      </c>
      <c r="C11" s="27" t="s">
        <v>7</v>
      </c>
      <c r="D11" s="152"/>
      <c r="E11" s="26" t="s">
        <v>121</v>
      </c>
      <c r="F11" s="161">
        <v>3</v>
      </c>
      <c r="G11" s="25"/>
      <c r="H11" s="153">
        <f t="shared" si="0"/>
        <v>0</v>
      </c>
      <c r="I11" s="154"/>
      <c r="J11" s="155">
        <f t="shared" si="1"/>
        <v>0</v>
      </c>
      <c r="K11" s="155">
        <f t="shared" si="2"/>
        <v>0</v>
      </c>
      <c r="L11" s="213"/>
      <c r="N11" s="97"/>
      <c r="P11" s="83"/>
      <c r="Q11" s="91"/>
      <c r="R11" s="90"/>
      <c r="S11" s="83"/>
    </row>
    <row r="12" spans="1:19" ht="51" x14ac:dyDescent="0.2">
      <c r="A12" s="151">
        <v>6</v>
      </c>
      <c r="B12" s="28" t="s">
        <v>128</v>
      </c>
      <c r="C12" s="27" t="s">
        <v>7</v>
      </c>
      <c r="D12" s="152"/>
      <c r="E12" s="26" t="s">
        <v>121</v>
      </c>
      <c r="F12" s="161">
        <v>10</v>
      </c>
      <c r="G12" s="25"/>
      <c r="H12" s="153">
        <f t="shared" si="0"/>
        <v>0</v>
      </c>
      <c r="I12" s="154"/>
      <c r="J12" s="155">
        <f t="shared" si="1"/>
        <v>0</v>
      </c>
      <c r="K12" s="155">
        <f t="shared" si="2"/>
        <v>0</v>
      </c>
      <c r="L12" s="213"/>
      <c r="N12" s="97"/>
      <c r="P12" s="83"/>
      <c r="Q12" s="91"/>
      <c r="R12" s="90"/>
      <c r="S12" s="83"/>
    </row>
    <row r="13" spans="1:19" ht="63.75" x14ac:dyDescent="0.2">
      <c r="A13" s="151">
        <v>7</v>
      </c>
      <c r="B13" s="28" t="s">
        <v>127</v>
      </c>
      <c r="C13" s="27" t="s">
        <v>7</v>
      </c>
      <c r="D13" s="152"/>
      <c r="E13" s="26" t="s">
        <v>121</v>
      </c>
      <c r="F13" s="161">
        <v>30</v>
      </c>
      <c r="G13" s="25"/>
      <c r="H13" s="153">
        <f t="shared" si="0"/>
        <v>0</v>
      </c>
      <c r="I13" s="154"/>
      <c r="J13" s="155">
        <f t="shared" si="1"/>
        <v>0</v>
      </c>
      <c r="K13" s="155">
        <f t="shared" si="2"/>
        <v>0</v>
      </c>
      <c r="L13" s="213"/>
      <c r="N13" s="97"/>
      <c r="P13" s="83"/>
      <c r="Q13" s="91"/>
      <c r="R13" s="90"/>
      <c r="S13" s="83"/>
    </row>
    <row r="14" spans="1:19" ht="51" x14ac:dyDescent="0.2">
      <c r="A14" s="151">
        <v>8</v>
      </c>
      <c r="B14" s="98" t="s">
        <v>126</v>
      </c>
      <c r="C14" s="27" t="s">
        <v>7</v>
      </c>
      <c r="D14" s="152"/>
      <c r="E14" s="26" t="s">
        <v>121</v>
      </c>
      <c r="F14" s="161">
        <v>20</v>
      </c>
      <c r="G14" s="25"/>
      <c r="H14" s="153">
        <f t="shared" si="0"/>
        <v>0</v>
      </c>
      <c r="I14" s="154"/>
      <c r="J14" s="155">
        <f t="shared" si="1"/>
        <v>0</v>
      </c>
      <c r="K14" s="155">
        <f t="shared" si="2"/>
        <v>0</v>
      </c>
      <c r="L14" s="213"/>
      <c r="N14" s="97"/>
      <c r="P14" s="83"/>
      <c r="Q14" s="91"/>
      <c r="R14" s="90"/>
      <c r="S14" s="83"/>
    </row>
    <row r="15" spans="1:19" ht="51" x14ac:dyDescent="0.2">
      <c r="A15" s="151">
        <v>9</v>
      </c>
      <c r="B15" s="98" t="s">
        <v>125</v>
      </c>
      <c r="C15" s="27" t="s">
        <v>7</v>
      </c>
      <c r="D15" s="152"/>
      <c r="E15" s="26" t="s">
        <v>121</v>
      </c>
      <c r="F15" s="161">
        <v>20</v>
      </c>
      <c r="G15" s="25"/>
      <c r="H15" s="153">
        <f t="shared" si="0"/>
        <v>0</v>
      </c>
      <c r="I15" s="154"/>
      <c r="J15" s="155">
        <f t="shared" si="1"/>
        <v>0</v>
      </c>
      <c r="K15" s="155">
        <f t="shared" si="2"/>
        <v>0</v>
      </c>
      <c r="L15" s="213"/>
      <c r="N15" s="97"/>
      <c r="P15" s="83"/>
      <c r="Q15" s="91"/>
      <c r="R15" s="90"/>
      <c r="S15" s="83"/>
    </row>
    <row r="16" spans="1:19" ht="63.75" x14ac:dyDescent="0.2">
      <c r="A16" s="151">
        <v>10</v>
      </c>
      <c r="B16" s="98" t="s">
        <v>124</v>
      </c>
      <c r="C16" s="27" t="s">
        <v>7</v>
      </c>
      <c r="D16" s="152"/>
      <c r="E16" s="26" t="s">
        <v>121</v>
      </c>
      <c r="F16" s="161">
        <v>70</v>
      </c>
      <c r="G16" s="25"/>
      <c r="H16" s="153">
        <f t="shared" si="0"/>
        <v>0</v>
      </c>
      <c r="I16" s="154"/>
      <c r="J16" s="155">
        <f t="shared" si="1"/>
        <v>0</v>
      </c>
      <c r="K16" s="155">
        <f t="shared" si="2"/>
        <v>0</v>
      </c>
      <c r="L16" s="213"/>
      <c r="N16" s="97"/>
      <c r="P16" s="83"/>
      <c r="Q16" s="91"/>
      <c r="R16" s="90"/>
      <c r="S16" s="83"/>
    </row>
    <row r="17" spans="1:19" ht="25.5" x14ac:dyDescent="0.2">
      <c r="A17" s="151">
        <v>11</v>
      </c>
      <c r="B17" s="28" t="s">
        <v>123</v>
      </c>
      <c r="C17" s="27" t="s">
        <v>7</v>
      </c>
      <c r="D17" s="152"/>
      <c r="E17" s="26" t="s">
        <v>121</v>
      </c>
      <c r="F17" s="161">
        <v>22</v>
      </c>
      <c r="G17" s="25"/>
      <c r="H17" s="153">
        <f t="shared" si="0"/>
        <v>0</v>
      </c>
      <c r="I17" s="154"/>
      <c r="J17" s="155">
        <f t="shared" si="1"/>
        <v>0</v>
      </c>
      <c r="K17" s="155">
        <f t="shared" si="2"/>
        <v>0</v>
      </c>
      <c r="L17" s="213"/>
      <c r="N17" s="97"/>
      <c r="P17" s="83"/>
      <c r="Q17" s="91"/>
      <c r="R17" s="90"/>
      <c r="S17" s="83"/>
    </row>
    <row r="18" spans="1:19" ht="51" x14ac:dyDescent="0.2">
      <c r="A18" s="151">
        <v>12</v>
      </c>
      <c r="B18" s="28" t="s">
        <v>122</v>
      </c>
      <c r="C18" s="27" t="s">
        <v>7</v>
      </c>
      <c r="D18" s="152"/>
      <c r="E18" s="26" t="s">
        <v>121</v>
      </c>
      <c r="F18" s="161">
        <v>10</v>
      </c>
      <c r="G18" s="25"/>
      <c r="H18" s="153">
        <f t="shared" si="0"/>
        <v>0</v>
      </c>
      <c r="I18" s="154"/>
      <c r="J18" s="155">
        <f t="shared" si="1"/>
        <v>0</v>
      </c>
      <c r="K18" s="155">
        <f t="shared" si="2"/>
        <v>0</v>
      </c>
      <c r="L18" s="213"/>
      <c r="P18" s="83"/>
      <c r="Q18" s="91"/>
      <c r="R18" s="90"/>
      <c r="S18" s="83"/>
    </row>
    <row r="19" spans="1:19" ht="105.75" customHeight="1" x14ac:dyDescent="0.2">
      <c r="A19" s="151">
        <v>13</v>
      </c>
      <c r="B19" s="28" t="s">
        <v>120</v>
      </c>
      <c r="C19" s="27" t="s">
        <v>7</v>
      </c>
      <c r="D19" s="152"/>
      <c r="E19" s="26" t="s">
        <v>119</v>
      </c>
      <c r="F19" s="161">
        <v>1</v>
      </c>
      <c r="G19" s="25"/>
      <c r="H19" s="153"/>
      <c r="I19" s="154"/>
      <c r="J19" s="155"/>
      <c r="K19" s="155"/>
      <c r="L19" s="213"/>
      <c r="O19" s="96"/>
      <c r="P19" s="83"/>
      <c r="Q19" s="91"/>
      <c r="R19" s="90"/>
      <c r="S19" s="83"/>
    </row>
    <row r="20" spans="1:19" ht="15" x14ac:dyDescent="0.2">
      <c r="A20" s="151" t="s">
        <v>118</v>
      </c>
      <c r="B20" s="28" t="str">
        <f>'[1]1049315 - 2021-06-18'!D15</f>
        <v>SALINE SOLUTION 3x500ML</v>
      </c>
      <c r="C20" s="27" t="s">
        <v>7</v>
      </c>
      <c r="D20" s="152"/>
      <c r="E20" s="26" t="s">
        <v>114</v>
      </c>
      <c r="F20" s="161">
        <f>'[1]1049315 - 2021-06-18'!F15</f>
        <v>25</v>
      </c>
      <c r="G20" s="25"/>
      <c r="H20" s="153">
        <f t="shared" ref="H20:H24" si="3">ROUND(G20+(G20*I20),2)</f>
        <v>0</v>
      </c>
      <c r="I20" s="154"/>
      <c r="J20" s="155">
        <f>ROUND(G20*F20,2)</f>
        <v>0</v>
      </c>
      <c r="K20" s="155">
        <f>ROUND(J20+(J20*I20),2)</f>
        <v>0</v>
      </c>
      <c r="L20" s="213"/>
      <c r="O20" s="96"/>
      <c r="P20" s="83"/>
      <c r="Q20" s="91"/>
      <c r="R20" s="90"/>
      <c r="S20" s="83"/>
    </row>
    <row r="21" spans="1:19" ht="25.5" x14ac:dyDescent="0.2">
      <c r="A21" s="151" t="s">
        <v>117</v>
      </c>
      <c r="B21" s="28" t="str">
        <f>'[1]1049315 - 2021-06-18'!D16</f>
        <v>PIPETTE TIPS - 100 - 1000 UL (96 szt)</v>
      </c>
      <c r="C21" s="27" t="s">
        <v>7</v>
      </c>
      <c r="D21" s="152"/>
      <c r="E21" s="26" t="s">
        <v>114</v>
      </c>
      <c r="F21" s="161">
        <f>'[1]1049315 - 2021-06-18'!F16</f>
        <v>18</v>
      </c>
      <c r="G21" s="25"/>
      <c r="H21" s="153">
        <f t="shared" si="3"/>
        <v>0</v>
      </c>
      <c r="I21" s="154"/>
      <c r="J21" s="155">
        <f>ROUND(G21*F21,2)</f>
        <v>0</v>
      </c>
      <c r="K21" s="155">
        <f>ROUND(J21+(J21*I21),2)</f>
        <v>0</v>
      </c>
      <c r="L21" s="213"/>
      <c r="O21" s="96"/>
      <c r="P21" s="83"/>
      <c r="Q21" s="91"/>
      <c r="R21" s="90"/>
      <c r="S21" s="83"/>
    </row>
    <row r="22" spans="1:19" ht="15" x14ac:dyDescent="0.2">
      <c r="A22" s="151" t="s">
        <v>116</v>
      </c>
      <c r="B22" s="28" t="str">
        <f>'[1]1049315 - 2021-06-18'!D17</f>
        <v>PIPETTE TIPS 0,5-250 ul (96 szt)</v>
      </c>
      <c r="C22" s="27" t="s">
        <v>7</v>
      </c>
      <c r="D22" s="152"/>
      <c r="E22" s="26" t="s">
        <v>114</v>
      </c>
      <c r="F22" s="161">
        <v>40</v>
      </c>
      <c r="G22" s="25"/>
      <c r="H22" s="153">
        <f t="shared" si="3"/>
        <v>0</v>
      </c>
      <c r="I22" s="154"/>
      <c r="J22" s="155">
        <f>ROUND(G22*F22,2)</f>
        <v>0</v>
      </c>
      <c r="K22" s="155">
        <f>ROUND(J22+(J22*I22),2)</f>
        <v>0</v>
      </c>
      <c r="L22" s="213"/>
      <c r="O22" s="96"/>
      <c r="P22" s="83"/>
      <c r="Q22" s="91"/>
      <c r="R22" s="90"/>
      <c r="S22" s="83"/>
    </row>
    <row r="23" spans="1:19" ht="25.5" x14ac:dyDescent="0.2">
      <c r="A23" s="151" t="s">
        <v>115</v>
      </c>
      <c r="B23" s="28" t="str">
        <f>'[1]1049315 - 2021-06-18'!D18</f>
        <v>UNSENSITISED TUBES 1x2000 szt.</v>
      </c>
      <c r="C23" s="27" t="s">
        <v>7</v>
      </c>
      <c r="D23" s="152"/>
      <c r="E23" s="26" t="s">
        <v>114</v>
      </c>
      <c r="F23" s="161">
        <f>'[1]1049315 - 2021-06-18'!F18</f>
        <v>7</v>
      </c>
      <c r="G23" s="25"/>
      <c r="H23" s="153">
        <f t="shared" si="3"/>
        <v>0</v>
      </c>
      <c r="I23" s="154"/>
      <c r="J23" s="155">
        <f>ROUND(G23*F23,2)</f>
        <v>0</v>
      </c>
      <c r="K23" s="155">
        <f>ROUND(J23+(J23*I23),2)</f>
        <v>0</v>
      </c>
      <c r="L23" s="213"/>
      <c r="O23" s="96"/>
      <c r="P23" s="83"/>
      <c r="Q23" s="91"/>
      <c r="R23" s="90"/>
      <c r="S23" s="83"/>
    </row>
    <row r="24" spans="1:19" ht="114" customHeight="1" x14ac:dyDescent="0.2">
      <c r="A24" s="151">
        <v>14</v>
      </c>
      <c r="B24" s="28" t="s">
        <v>113</v>
      </c>
      <c r="C24" s="27" t="s">
        <v>7</v>
      </c>
      <c r="D24" s="156"/>
      <c r="E24" s="157">
        <v>1</v>
      </c>
      <c r="F24" s="161">
        <v>36</v>
      </c>
      <c r="G24" s="25"/>
      <c r="H24" s="153">
        <f t="shared" si="3"/>
        <v>0</v>
      </c>
      <c r="I24" s="158"/>
      <c r="J24" s="155">
        <f>ROUND(G24*F24,2)</f>
        <v>0</v>
      </c>
      <c r="K24" s="155">
        <f>ROUND(J24+(J24*I24),2)</f>
        <v>0</v>
      </c>
      <c r="L24" s="213"/>
      <c r="O24" s="95"/>
      <c r="P24" s="83"/>
      <c r="Q24" s="91"/>
      <c r="R24" s="90"/>
      <c r="S24" s="83"/>
    </row>
    <row r="25" spans="1:19" ht="15" x14ac:dyDescent="0.2">
      <c r="A25" s="159"/>
      <c r="B25" s="37"/>
      <c r="C25" s="37"/>
      <c r="D25" s="37"/>
      <c r="E25" s="37"/>
      <c r="F25" s="162"/>
      <c r="G25" s="160"/>
      <c r="H25" s="37"/>
      <c r="I25" s="163" t="s">
        <v>5</v>
      </c>
      <c r="J25" s="164"/>
      <c r="K25" s="164"/>
      <c r="M25" s="94"/>
      <c r="N25" s="57"/>
      <c r="P25" s="83"/>
      <c r="Q25" s="91"/>
      <c r="R25" s="90"/>
      <c r="S25" s="83"/>
    </row>
    <row r="26" spans="1:19" x14ac:dyDescent="0.25">
      <c r="M26" s="94"/>
      <c r="N26" s="93"/>
      <c r="O26" s="92"/>
      <c r="P26" s="83"/>
      <c r="Q26" s="91"/>
      <c r="R26" s="90"/>
      <c r="S26" s="83"/>
    </row>
    <row r="27" spans="1:19" s="7" customFormat="1" ht="21.6" customHeight="1" x14ac:dyDescent="0.2">
      <c r="A27" s="15" t="s">
        <v>4</v>
      </c>
      <c r="B27" s="89" t="s">
        <v>61</v>
      </c>
      <c r="C27" s="12"/>
      <c r="D27" s="13"/>
      <c r="E27" s="6"/>
      <c r="F27" s="44"/>
      <c r="G27" s="88"/>
      <c r="H27" s="11"/>
      <c r="I27" s="18"/>
    </row>
    <row r="28" spans="1:19" s="7" customFormat="1" ht="17.45" customHeight="1" x14ac:dyDescent="0.2">
      <c r="A28" s="265" t="s">
        <v>60</v>
      </c>
      <c r="B28" s="266"/>
      <c r="C28" s="266"/>
      <c r="D28" s="266"/>
      <c r="E28" s="266"/>
      <c r="F28" s="266"/>
      <c r="G28" s="266"/>
      <c r="H28" s="272"/>
      <c r="I28" s="238"/>
      <c r="J28" s="234" t="s">
        <v>59</v>
      </c>
    </row>
    <row r="29" spans="1:19" s="7" customFormat="1" ht="26.25" customHeight="1" x14ac:dyDescent="0.2">
      <c r="A29" s="273" t="s">
        <v>181</v>
      </c>
      <c r="B29" s="274"/>
      <c r="C29" s="274"/>
      <c r="D29" s="274"/>
      <c r="E29" s="274"/>
      <c r="F29" s="274"/>
      <c r="G29" s="274"/>
      <c r="H29" s="274"/>
      <c r="I29" s="274"/>
      <c r="J29" s="275"/>
    </row>
    <row r="30" spans="1:19" s="7" customFormat="1" ht="22.5" customHeight="1" x14ac:dyDescent="0.2">
      <c r="A30" s="269" t="s">
        <v>182</v>
      </c>
      <c r="B30" s="270"/>
      <c r="C30" s="270"/>
      <c r="D30" s="270"/>
      <c r="E30" s="270"/>
      <c r="F30" s="270"/>
      <c r="G30" s="270"/>
      <c r="H30" s="270"/>
      <c r="I30" s="270"/>
      <c r="J30" s="271"/>
    </row>
    <row r="31" spans="1:19" s="7" customFormat="1" ht="27" customHeight="1" x14ac:dyDescent="0.2">
      <c r="A31" s="269" t="s">
        <v>183</v>
      </c>
      <c r="B31" s="270"/>
      <c r="C31" s="270"/>
      <c r="D31" s="270"/>
      <c r="E31" s="270"/>
      <c r="F31" s="270"/>
      <c r="G31" s="270"/>
      <c r="H31" s="270"/>
      <c r="I31" s="270"/>
      <c r="J31" s="271"/>
    </row>
    <row r="32" spans="1:19" x14ac:dyDescent="0.25">
      <c r="F32" s="85" t="s">
        <v>166</v>
      </c>
      <c r="G32" s="86"/>
      <c r="H32" s="85"/>
    </row>
    <row r="34" spans="2:22" x14ac:dyDescent="0.25">
      <c r="B34" t="s">
        <v>112</v>
      </c>
    </row>
    <row r="36" spans="2:22" ht="36.75" customHeight="1" x14ac:dyDescent="0.2">
      <c r="B36" s="268" t="s">
        <v>111</v>
      </c>
      <c r="C36" s="268"/>
      <c r="D36" s="268"/>
      <c r="E36" s="268"/>
      <c r="F36" s="268"/>
      <c r="G36" s="268"/>
      <c r="H36" s="268"/>
      <c r="I36" s="268"/>
      <c r="J36" s="268"/>
      <c r="K36" s="268"/>
      <c r="L36" s="239"/>
      <c r="M36" s="99"/>
      <c r="N36" s="240"/>
      <c r="O36" s="241"/>
      <c r="P36" s="232"/>
      <c r="Q36" s="232"/>
      <c r="R36" s="232"/>
    </row>
    <row r="38" spans="2:22" x14ac:dyDescent="0.25">
      <c r="B38" t="s">
        <v>110</v>
      </c>
    </row>
    <row r="39" spans="2:22" ht="17.25" customHeight="1" x14ac:dyDescent="0.2">
      <c r="B39" s="268" t="s">
        <v>109</v>
      </c>
      <c r="C39" s="268"/>
      <c r="D39" s="268"/>
      <c r="E39" s="268"/>
      <c r="F39" s="268"/>
      <c r="G39" s="268"/>
      <c r="H39" s="268"/>
      <c r="I39" s="268"/>
      <c r="J39" s="268"/>
      <c r="K39" s="268"/>
      <c r="L39" s="268"/>
    </row>
    <row r="40" spans="2:22" x14ac:dyDescent="0.25">
      <c r="B40" t="s">
        <v>108</v>
      </c>
    </row>
    <row r="41" spans="2:22" x14ac:dyDescent="0.25">
      <c r="B41" t="s">
        <v>107</v>
      </c>
    </row>
    <row r="42" spans="2:22" x14ac:dyDescent="0.25">
      <c r="B42" t="s">
        <v>106</v>
      </c>
    </row>
    <row r="43" spans="2:22" ht="51" customHeight="1" x14ac:dyDescent="0.2">
      <c r="B43" s="268" t="s">
        <v>105</v>
      </c>
      <c r="C43" s="268"/>
      <c r="D43" s="268"/>
      <c r="E43" s="268"/>
      <c r="F43" s="268"/>
      <c r="G43" s="268"/>
      <c r="H43" s="268"/>
      <c r="I43" s="268"/>
      <c r="J43" s="268"/>
      <c r="K43" s="232"/>
      <c r="L43" s="239"/>
      <c r="M43" s="99"/>
      <c r="N43" s="240"/>
      <c r="O43" s="241"/>
      <c r="P43" s="232"/>
      <c r="Q43" s="232"/>
      <c r="R43" s="232"/>
      <c r="S43" s="232"/>
      <c r="T43" s="232"/>
      <c r="U43" s="232"/>
      <c r="V43" s="232"/>
    </row>
    <row r="44" spans="2:22" ht="36" customHeight="1" x14ac:dyDescent="0.2">
      <c r="B44" s="268" t="s">
        <v>104</v>
      </c>
      <c r="C44" s="268"/>
      <c r="D44" s="268"/>
      <c r="E44" s="268"/>
      <c r="F44" s="268"/>
      <c r="G44" s="268"/>
      <c r="H44" s="268"/>
      <c r="I44" s="268"/>
      <c r="J44" s="268"/>
      <c r="K44" s="232"/>
      <c r="L44" s="239"/>
      <c r="M44" s="99"/>
    </row>
    <row r="45" spans="2:22" x14ac:dyDescent="0.25">
      <c r="B45" t="s">
        <v>103</v>
      </c>
    </row>
    <row r="46" spans="2:22" ht="39" customHeight="1" x14ac:dyDescent="0.2">
      <c r="B46" s="268" t="s">
        <v>102</v>
      </c>
      <c r="C46" s="268"/>
      <c r="D46" s="268"/>
      <c r="E46" s="268"/>
      <c r="F46" s="268"/>
      <c r="G46" s="268"/>
      <c r="H46" s="268"/>
      <c r="I46" s="268"/>
      <c r="J46" s="268"/>
      <c r="K46" s="268"/>
      <c r="L46" s="239"/>
      <c r="M46" s="99"/>
      <c r="N46" s="240"/>
      <c r="O46" s="241"/>
    </row>
    <row r="47" spans="2:22" x14ac:dyDescent="0.25">
      <c r="B47" t="s">
        <v>101</v>
      </c>
    </row>
    <row r="48" spans="2:22" x14ac:dyDescent="0.25">
      <c r="B48" t="s">
        <v>100</v>
      </c>
    </row>
    <row r="49" spans="2:14" x14ac:dyDescent="0.25">
      <c r="B49" t="s">
        <v>99</v>
      </c>
    </row>
    <row r="50" spans="2:14" ht="31.5" customHeight="1" x14ac:dyDescent="0.2">
      <c r="B50" s="268" t="s">
        <v>98</v>
      </c>
      <c r="C50" s="268"/>
      <c r="D50" s="268"/>
      <c r="E50" s="268"/>
      <c r="F50" s="268"/>
      <c r="G50" s="268"/>
      <c r="H50" s="268"/>
      <c r="I50" s="268"/>
      <c r="J50" s="268"/>
      <c r="K50" s="232"/>
      <c r="L50" s="239"/>
      <c r="M50" s="99"/>
      <c r="N50" s="240"/>
    </row>
    <row r="51" spans="2:14" x14ac:dyDescent="0.25">
      <c r="B51" t="s">
        <v>97</v>
      </c>
    </row>
    <row r="52" spans="2:14" ht="39.75" customHeight="1" x14ac:dyDescent="0.2">
      <c r="B52" s="268" t="s">
        <v>96</v>
      </c>
      <c r="C52" s="268"/>
      <c r="D52" s="268"/>
      <c r="E52" s="268"/>
      <c r="F52" s="268"/>
      <c r="G52" s="268"/>
      <c r="H52" s="268"/>
      <c r="I52" s="268"/>
      <c r="J52" s="268"/>
      <c r="K52" s="232"/>
      <c r="L52" s="239"/>
      <c r="M52" s="99"/>
      <c r="N52" s="240"/>
    </row>
    <row r="53" spans="2:14" ht="42" customHeight="1" x14ac:dyDescent="0.2">
      <c r="B53" s="268" t="s">
        <v>95</v>
      </c>
      <c r="C53" s="268"/>
      <c r="D53" s="268"/>
      <c r="E53" s="268"/>
      <c r="F53" s="268"/>
      <c r="G53" s="268"/>
      <c r="H53" s="268"/>
      <c r="I53" s="268"/>
      <c r="J53" s="268"/>
      <c r="K53" s="232"/>
      <c r="L53" s="239"/>
      <c r="M53" s="99"/>
      <c r="N53" s="240"/>
    </row>
    <row r="54" spans="2:14" x14ac:dyDescent="0.25">
      <c r="B54" t="s">
        <v>94</v>
      </c>
    </row>
    <row r="55" spans="2:14" x14ac:dyDescent="0.25">
      <c r="B55" t="s">
        <v>93</v>
      </c>
    </row>
    <row r="56" spans="2:14" ht="38.25" customHeight="1" x14ac:dyDescent="0.2">
      <c r="B56" s="268" t="s">
        <v>92</v>
      </c>
      <c r="C56" s="268"/>
      <c r="D56" s="268"/>
      <c r="E56" s="268"/>
      <c r="F56" s="268"/>
      <c r="G56" s="268"/>
      <c r="H56" s="268"/>
      <c r="I56" s="268"/>
      <c r="J56" s="268"/>
      <c r="K56" s="232"/>
    </row>
    <row r="57" spans="2:14" ht="40.5" customHeight="1" x14ac:dyDescent="0.2">
      <c r="B57" s="268" t="s">
        <v>91</v>
      </c>
      <c r="C57" s="268"/>
      <c r="D57" s="268"/>
      <c r="E57" s="268"/>
      <c r="F57" s="268"/>
      <c r="G57" s="268"/>
      <c r="H57" s="268"/>
      <c r="I57" s="268"/>
      <c r="J57" s="268"/>
      <c r="K57" s="232"/>
    </row>
    <row r="58" spans="2:14" x14ac:dyDescent="0.25">
      <c r="B58" t="s">
        <v>90</v>
      </c>
    </row>
    <row r="59" spans="2:14" x14ac:dyDescent="0.25">
      <c r="B59" t="s">
        <v>89</v>
      </c>
    </row>
    <row r="60" spans="2:14" ht="35.25" customHeight="1" x14ac:dyDescent="0.2">
      <c r="B60" s="268" t="s">
        <v>88</v>
      </c>
      <c r="C60" s="268"/>
      <c r="D60" s="268"/>
      <c r="E60" s="268"/>
      <c r="F60" s="268"/>
      <c r="G60" s="268"/>
      <c r="H60" s="268"/>
      <c r="I60" s="268"/>
      <c r="J60" s="268"/>
      <c r="K60" s="232"/>
      <c r="L60" s="239"/>
      <c r="M60" s="99"/>
      <c r="N60" s="240"/>
    </row>
    <row r="61" spans="2:14" x14ac:dyDescent="0.25">
      <c r="B61" t="s">
        <v>87</v>
      </c>
    </row>
    <row r="62" spans="2:14" x14ac:dyDescent="0.25">
      <c r="B62" t="s">
        <v>86</v>
      </c>
    </row>
    <row r="63" spans="2:14" x14ac:dyDescent="0.25">
      <c r="B63" t="s">
        <v>85</v>
      </c>
    </row>
    <row r="64" spans="2:14" x14ac:dyDescent="0.25">
      <c r="B64" t="s">
        <v>84</v>
      </c>
    </row>
    <row r="65" spans="2:14" x14ac:dyDescent="0.25">
      <c r="B65" t="s">
        <v>83</v>
      </c>
    </row>
    <row r="66" spans="2:14" ht="27.75" customHeight="1" x14ac:dyDescent="0.2">
      <c r="B66" s="268" t="s">
        <v>82</v>
      </c>
      <c r="C66" s="268"/>
      <c r="D66" s="268"/>
      <c r="E66" s="268"/>
      <c r="F66" s="268"/>
      <c r="G66" s="268"/>
      <c r="H66" s="268"/>
      <c r="I66" s="268"/>
      <c r="J66" s="268"/>
      <c r="K66" s="232"/>
    </row>
    <row r="67" spans="2:14" x14ac:dyDescent="0.25">
      <c r="B67" t="s">
        <v>81</v>
      </c>
    </row>
    <row r="68" spans="2:14" x14ac:dyDescent="0.25">
      <c r="B68" t="s">
        <v>80</v>
      </c>
    </row>
    <row r="69" spans="2:14" x14ac:dyDescent="0.25">
      <c r="B69" t="s">
        <v>79</v>
      </c>
    </row>
    <row r="70" spans="2:14" x14ac:dyDescent="0.25">
      <c r="B70" t="s">
        <v>78</v>
      </c>
    </row>
    <row r="71" spans="2:14" x14ac:dyDescent="0.25">
      <c r="B71" t="s">
        <v>77</v>
      </c>
    </row>
    <row r="72" spans="2:14" x14ac:dyDescent="0.25">
      <c r="B72" t="s">
        <v>76</v>
      </c>
    </row>
    <row r="73" spans="2:14" x14ac:dyDescent="0.25">
      <c r="B73" t="s">
        <v>75</v>
      </c>
    </row>
    <row r="74" spans="2:14" x14ac:dyDescent="0.25">
      <c r="B74" t="s">
        <v>74</v>
      </c>
    </row>
    <row r="75" spans="2:14" x14ac:dyDescent="0.25">
      <c r="B75" t="s">
        <v>73</v>
      </c>
    </row>
    <row r="76" spans="2:14" ht="33.75" customHeight="1" x14ac:dyDescent="0.2">
      <c r="B76" s="268" t="s">
        <v>72</v>
      </c>
      <c r="C76" s="268"/>
      <c r="D76" s="268"/>
      <c r="E76" s="268"/>
      <c r="F76" s="268"/>
      <c r="G76" s="268"/>
      <c r="H76" s="268"/>
      <c r="I76" s="268"/>
      <c r="J76" s="268"/>
      <c r="K76" s="232"/>
      <c r="L76" s="239"/>
    </row>
    <row r="77" spans="2:14" x14ac:dyDescent="0.25">
      <c r="B77" t="s">
        <v>71</v>
      </c>
    </row>
    <row r="78" spans="2:14" x14ac:dyDescent="0.25">
      <c r="B78" t="s">
        <v>70</v>
      </c>
    </row>
    <row r="79" spans="2:14" ht="38.25" customHeight="1" x14ac:dyDescent="0.2">
      <c r="B79" s="268" t="s">
        <v>69</v>
      </c>
      <c r="C79" s="268"/>
      <c r="D79" s="268"/>
      <c r="E79" s="268"/>
      <c r="F79" s="268"/>
      <c r="G79" s="268"/>
      <c r="H79" s="268"/>
      <c r="I79" s="268"/>
      <c r="J79" s="268"/>
      <c r="K79" s="232"/>
      <c r="L79" s="239"/>
      <c r="M79" s="99"/>
      <c r="N79" s="240"/>
    </row>
    <row r="80" spans="2:14" x14ac:dyDescent="0.25">
      <c r="B80" t="s">
        <v>68</v>
      </c>
    </row>
    <row r="81" spans="2:15" x14ac:dyDescent="0.25">
      <c r="B81" t="s">
        <v>67</v>
      </c>
    </row>
    <row r="83" spans="2:15" ht="36" customHeight="1" x14ac:dyDescent="0.2">
      <c r="B83" s="268" t="s">
        <v>28</v>
      </c>
      <c r="C83" s="268"/>
      <c r="D83" s="268"/>
      <c r="E83" s="268"/>
      <c r="F83" s="268"/>
      <c r="G83" s="268"/>
      <c r="H83" s="268"/>
      <c r="I83" s="268"/>
      <c r="J83" s="268"/>
      <c r="K83" s="232"/>
      <c r="L83" s="239"/>
      <c r="M83" s="99"/>
      <c r="N83" s="240"/>
      <c r="O83" s="241"/>
    </row>
    <row r="85" spans="2:15" ht="35.25" customHeight="1" x14ac:dyDescent="0.2">
      <c r="B85" s="268" t="s">
        <v>27</v>
      </c>
      <c r="C85" s="268"/>
      <c r="D85" s="268"/>
      <c r="E85" s="268"/>
      <c r="F85" s="268"/>
      <c r="G85" s="268"/>
      <c r="H85" s="268"/>
      <c r="I85" s="268"/>
      <c r="J85" s="268"/>
      <c r="K85" s="232"/>
      <c r="L85" s="239"/>
      <c r="M85" s="99"/>
      <c r="N85" s="240"/>
    </row>
    <row r="87" spans="2:15" x14ac:dyDescent="0.25">
      <c r="E87" s="242" t="s">
        <v>0</v>
      </c>
    </row>
    <row r="88" spans="2:15" x14ac:dyDescent="0.25">
      <c r="L88" s="84"/>
      <c r="M88" s="22"/>
      <c r="N88"/>
      <c r="O88"/>
    </row>
  </sheetData>
  <mergeCells count="22">
    <mergeCell ref="B53:J53"/>
    <mergeCell ref="A31:J31"/>
    <mergeCell ref="B36:K36"/>
    <mergeCell ref="B39:L39"/>
    <mergeCell ref="B4:L4"/>
    <mergeCell ref="A5:K5"/>
    <mergeCell ref="A28:H28"/>
    <mergeCell ref="A29:J29"/>
    <mergeCell ref="A30:J30"/>
    <mergeCell ref="B43:J43"/>
    <mergeCell ref="B44:J44"/>
    <mergeCell ref="B46:K46"/>
    <mergeCell ref="B50:J50"/>
    <mergeCell ref="B52:J52"/>
    <mergeCell ref="B76:J76"/>
    <mergeCell ref="B79:J79"/>
    <mergeCell ref="B83:J83"/>
    <mergeCell ref="B85:J85"/>
    <mergeCell ref="B56:J56"/>
    <mergeCell ref="B57:J57"/>
    <mergeCell ref="B60:J60"/>
    <mergeCell ref="B66:J66"/>
  </mergeCells>
  <conditionalFormatting sqref="I28">
    <cfRule type="cellIs" dxfId="3" priority="5" operator="lessThan">
      <formula>5</formula>
    </cfRule>
    <cfRule type="cellIs" dxfId="2" priority="6" operator="greaterThan">
      <formula>10</formula>
    </cfRule>
  </conditionalFormatting>
  <pageMargins left="0.62992125984251968" right="3.937007874015748E-2" top="0.74803149606299213" bottom="0.19685039370078741" header="0" footer="0"/>
  <pageSetup paperSize="9" orientation="landscape" r:id="rId1"/>
  <headerFooter scaleWithDoc="0" alignWithMargins="0">
    <oddHeader xml:space="preserve">&amp;LZałącznik asortymentowo-cenowy&amp;R </oddHead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0"/>
  <sheetViews>
    <sheetView view="pageLayout" topLeftCell="A4" zoomScaleNormal="70" workbookViewId="0">
      <selection activeCell="J47" sqref="J47"/>
    </sheetView>
  </sheetViews>
  <sheetFormatPr defaultRowHeight="15.75" x14ac:dyDescent="0.25"/>
  <cols>
    <col min="1" max="1" width="4" customWidth="1"/>
    <col min="2" max="2" width="30.88671875" customWidth="1"/>
    <col min="3" max="3" width="14.88671875" customWidth="1"/>
    <col min="4" max="4" width="16.88671875" customWidth="1"/>
    <col min="5" max="5" width="10.33203125" customWidth="1"/>
    <col min="6" max="6" width="11.5546875" style="23" customWidth="1"/>
    <col min="7" max="7" width="14.5546875" customWidth="1"/>
    <col min="8" max="8" width="14.6640625" customWidth="1"/>
    <col min="9" max="9" width="9.109375" bestFit="1" customWidth="1"/>
    <col min="10" max="10" width="14.6640625" customWidth="1"/>
    <col min="11" max="11" width="20" customWidth="1"/>
    <col min="12" max="12" width="16.109375" customWidth="1"/>
    <col min="14" max="14" width="13.6640625" customWidth="1"/>
  </cols>
  <sheetData>
    <row r="1" spans="1:12" x14ac:dyDescent="0.25">
      <c r="B1" t="s">
        <v>170</v>
      </c>
    </row>
    <row r="2" spans="1:12" x14ac:dyDescent="0.25">
      <c r="D2" s="2" t="s">
        <v>171</v>
      </c>
    </row>
    <row r="4" spans="1:12" s="104" customFormat="1" ht="19.5" customHeight="1" x14ac:dyDescent="0.2">
      <c r="A4" s="139"/>
      <c r="B4" s="142" t="s">
        <v>165</v>
      </c>
      <c r="C4" s="140"/>
      <c r="D4" s="140"/>
      <c r="E4" s="140"/>
      <c r="F4" s="141"/>
      <c r="G4" s="140"/>
      <c r="H4" s="140"/>
      <c r="I4" s="139"/>
      <c r="J4" s="139"/>
      <c r="K4" s="139"/>
    </row>
    <row r="5" spans="1:12" s="104" customFormat="1" ht="30.75" customHeight="1" x14ac:dyDescent="0.2">
      <c r="A5" s="138"/>
      <c r="B5" s="276" t="s">
        <v>26</v>
      </c>
      <c r="C5" s="277"/>
      <c r="D5" s="277"/>
      <c r="E5" s="277"/>
      <c r="F5" s="277"/>
      <c r="G5" s="277"/>
      <c r="H5" s="277"/>
      <c r="I5" s="277"/>
      <c r="J5" s="277"/>
      <c r="K5" s="277"/>
    </row>
    <row r="6" spans="1:12" s="104" customFormat="1" ht="76.5" x14ac:dyDescent="0.2">
      <c r="A6" s="137" t="s">
        <v>154</v>
      </c>
      <c r="B6" s="136" t="s">
        <v>24</v>
      </c>
      <c r="C6" s="135" t="s">
        <v>153</v>
      </c>
      <c r="D6" s="134" t="s">
        <v>169</v>
      </c>
      <c r="E6" s="134" t="s">
        <v>152</v>
      </c>
      <c r="F6" s="133" t="s">
        <v>20</v>
      </c>
      <c r="G6" s="132" t="s">
        <v>19</v>
      </c>
      <c r="H6" s="132" t="s">
        <v>151</v>
      </c>
      <c r="I6" s="131" t="s">
        <v>150</v>
      </c>
      <c r="J6" s="130" t="s">
        <v>149</v>
      </c>
      <c r="K6" s="129" t="s">
        <v>15</v>
      </c>
      <c r="L6" s="24" t="s">
        <v>168</v>
      </c>
    </row>
    <row r="7" spans="1:12" s="104" customFormat="1" ht="15" x14ac:dyDescent="0.2">
      <c r="A7" s="117">
        <v>1</v>
      </c>
      <c r="B7" s="126" t="s">
        <v>148</v>
      </c>
      <c r="C7" s="128" t="s">
        <v>141</v>
      </c>
      <c r="D7" s="124"/>
      <c r="E7" s="123">
        <v>1</v>
      </c>
      <c r="F7" s="208">
        <v>5</v>
      </c>
      <c r="G7" s="122"/>
      <c r="H7" s="122">
        <f>G7*I7+G7</f>
        <v>0</v>
      </c>
      <c r="I7" s="121"/>
      <c r="J7" s="120">
        <f t="shared" ref="J7:J14" si="0">F7*G7</f>
        <v>0</v>
      </c>
      <c r="K7" s="119">
        <f t="shared" ref="K7:K13" si="1">H7*F7</f>
        <v>0</v>
      </c>
      <c r="L7" s="117"/>
    </row>
    <row r="8" spans="1:12" s="104" customFormat="1" ht="15" x14ac:dyDescent="0.2">
      <c r="A8" s="117">
        <v>2</v>
      </c>
      <c r="B8" s="126" t="s">
        <v>147</v>
      </c>
      <c r="C8" s="125" t="s">
        <v>141</v>
      </c>
      <c r="D8" s="124"/>
      <c r="E8" s="123">
        <v>1</v>
      </c>
      <c r="F8" s="208">
        <v>10</v>
      </c>
      <c r="G8" s="122"/>
      <c r="H8" s="122">
        <f>G8*I8+G8</f>
        <v>0</v>
      </c>
      <c r="I8" s="121"/>
      <c r="J8" s="120">
        <f t="shared" si="0"/>
        <v>0</v>
      </c>
      <c r="K8" s="119">
        <f t="shared" si="1"/>
        <v>0</v>
      </c>
      <c r="L8" s="117"/>
    </row>
    <row r="9" spans="1:12" s="104" customFormat="1" ht="26.45" customHeight="1" x14ac:dyDescent="0.2">
      <c r="A9" s="117">
        <v>3</v>
      </c>
      <c r="B9" s="126" t="s">
        <v>146</v>
      </c>
      <c r="C9" s="125" t="s">
        <v>141</v>
      </c>
      <c r="D9" s="124"/>
      <c r="E9" s="123">
        <v>1</v>
      </c>
      <c r="F9" s="208">
        <v>6</v>
      </c>
      <c r="G9" s="122"/>
      <c r="H9" s="122">
        <f>G8*I8+G8</f>
        <v>0</v>
      </c>
      <c r="I9" s="121"/>
      <c r="J9" s="120">
        <f t="shared" si="0"/>
        <v>0</v>
      </c>
      <c r="K9" s="119">
        <f t="shared" si="1"/>
        <v>0</v>
      </c>
      <c r="L9" s="117"/>
    </row>
    <row r="10" spans="1:12" s="104" customFormat="1" ht="15" x14ac:dyDescent="0.2">
      <c r="A10" s="117">
        <v>4</v>
      </c>
      <c r="B10" s="126" t="s">
        <v>145</v>
      </c>
      <c r="C10" s="125" t="s">
        <v>141</v>
      </c>
      <c r="D10" s="124"/>
      <c r="E10" s="123">
        <v>1</v>
      </c>
      <c r="F10" s="208">
        <v>6</v>
      </c>
      <c r="G10" s="122"/>
      <c r="H10" s="122"/>
      <c r="I10" s="121"/>
      <c r="J10" s="120">
        <f t="shared" si="0"/>
        <v>0</v>
      </c>
      <c r="K10" s="119">
        <f t="shared" si="1"/>
        <v>0</v>
      </c>
      <c r="L10" s="117"/>
    </row>
    <row r="11" spans="1:12" s="104" customFormat="1" ht="15" x14ac:dyDescent="0.2">
      <c r="A11" s="117">
        <v>5</v>
      </c>
      <c r="B11" s="126" t="s">
        <v>144</v>
      </c>
      <c r="C11" s="125" t="s">
        <v>141</v>
      </c>
      <c r="D11" s="127"/>
      <c r="E11" s="123">
        <v>1</v>
      </c>
      <c r="F11" s="208">
        <v>60</v>
      </c>
      <c r="G11" s="122"/>
      <c r="H11" s="122">
        <f>G10*I10+G10</f>
        <v>0</v>
      </c>
      <c r="I11" s="121"/>
      <c r="J11" s="120">
        <f t="shared" si="0"/>
        <v>0</v>
      </c>
      <c r="K11" s="119">
        <f t="shared" si="1"/>
        <v>0</v>
      </c>
      <c r="L11" s="117"/>
    </row>
    <row r="12" spans="1:12" s="104" customFormat="1" ht="15" x14ac:dyDescent="0.2">
      <c r="A12" s="117">
        <v>6</v>
      </c>
      <c r="B12" s="126" t="s">
        <v>143</v>
      </c>
      <c r="C12" s="125" t="s">
        <v>141</v>
      </c>
      <c r="D12" s="124"/>
      <c r="E12" s="123">
        <v>1</v>
      </c>
      <c r="F12" s="208">
        <v>3</v>
      </c>
      <c r="G12" s="122"/>
      <c r="H12" s="122">
        <f>G11*I11+G11</f>
        <v>0</v>
      </c>
      <c r="I12" s="121"/>
      <c r="J12" s="120">
        <f t="shared" si="0"/>
        <v>0</v>
      </c>
      <c r="K12" s="119">
        <f t="shared" si="1"/>
        <v>0</v>
      </c>
      <c r="L12" s="117"/>
    </row>
    <row r="13" spans="1:12" s="104" customFormat="1" ht="15" x14ac:dyDescent="0.2">
      <c r="A13" s="117">
        <v>7</v>
      </c>
      <c r="B13" s="126" t="s">
        <v>142</v>
      </c>
      <c r="C13" s="125" t="s">
        <v>141</v>
      </c>
      <c r="D13" s="124"/>
      <c r="E13" s="123">
        <v>1</v>
      </c>
      <c r="F13" s="208">
        <v>10</v>
      </c>
      <c r="G13" s="122"/>
      <c r="H13" s="122">
        <f>G12*I12+G12</f>
        <v>0</v>
      </c>
      <c r="I13" s="121"/>
      <c r="J13" s="120">
        <f t="shared" si="0"/>
        <v>0</v>
      </c>
      <c r="K13" s="119">
        <f t="shared" si="1"/>
        <v>0</v>
      </c>
      <c r="L13" s="117"/>
    </row>
    <row r="14" spans="1:12" s="104" customFormat="1" ht="47.25" customHeight="1" x14ac:dyDescent="0.2">
      <c r="A14" s="118">
        <v>8</v>
      </c>
      <c r="B14" s="146" t="s">
        <v>155</v>
      </c>
      <c r="C14" s="147" t="s">
        <v>141</v>
      </c>
      <c r="D14" s="138"/>
      <c r="E14" s="170">
        <v>1</v>
      </c>
      <c r="F14" s="209">
        <v>1</v>
      </c>
      <c r="G14" s="138"/>
      <c r="H14" s="148">
        <v>0</v>
      </c>
      <c r="I14" s="149"/>
      <c r="J14" s="150">
        <f t="shared" si="0"/>
        <v>0</v>
      </c>
      <c r="K14" s="148">
        <v>0</v>
      </c>
      <c r="L14" s="117"/>
    </row>
    <row r="15" spans="1:12" s="104" customFormat="1" ht="18.75" x14ac:dyDescent="0.2">
      <c r="B15" s="116"/>
      <c r="D15" s="115"/>
      <c r="E15" s="54" t="s">
        <v>140</v>
      </c>
      <c r="F15" s="114"/>
      <c r="G15" s="113"/>
      <c r="H15" s="113"/>
      <c r="I15" s="112"/>
      <c r="J15" s="111"/>
      <c r="K15" s="110"/>
    </row>
    <row r="16" spans="1:12" s="104" customFormat="1" ht="18" x14ac:dyDescent="0.2">
      <c r="D16" s="109"/>
      <c r="E16" s="54" t="s">
        <v>140</v>
      </c>
      <c r="F16" s="108"/>
      <c r="J16" s="106"/>
      <c r="K16" s="106"/>
    </row>
    <row r="17" spans="1:11" s="104" customFormat="1" ht="22.5" customHeight="1" x14ac:dyDescent="0.2">
      <c r="A17" s="15" t="s">
        <v>4</v>
      </c>
      <c r="B17" s="14" t="s">
        <v>61</v>
      </c>
      <c r="C17" s="12"/>
      <c r="D17" s="6"/>
      <c r="E17" s="12"/>
      <c r="F17" s="107"/>
      <c r="G17" s="11"/>
      <c r="H17" s="18"/>
      <c r="I17" s="105"/>
      <c r="J17" s="106"/>
      <c r="K17" s="106"/>
    </row>
    <row r="18" spans="1:11" s="104" customFormat="1" ht="23.25" customHeight="1" x14ac:dyDescent="0.2">
      <c r="A18" s="259" t="s">
        <v>184</v>
      </c>
      <c r="B18" s="260"/>
      <c r="C18" s="260"/>
      <c r="D18" s="260"/>
      <c r="E18" s="260"/>
      <c r="F18" s="261"/>
      <c r="G18" s="43"/>
      <c r="H18" s="9" t="s">
        <v>59</v>
      </c>
      <c r="I18" s="105"/>
    </row>
    <row r="19" spans="1:11" s="104" customFormat="1" ht="25.5" customHeight="1" x14ac:dyDescent="0.2">
      <c r="A19" s="243" t="s">
        <v>185</v>
      </c>
      <c r="B19" s="243"/>
      <c r="C19" s="243"/>
      <c r="D19" s="243"/>
      <c r="E19" s="243"/>
      <c r="F19" s="243"/>
      <c r="G19" s="244"/>
      <c r="H19" s="245"/>
      <c r="I19" s="105"/>
    </row>
    <row r="20" spans="1:11" ht="15" x14ac:dyDescent="0.2">
      <c r="A20" s="7"/>
      <c r="B20" s="7"/>
      <c r="C20" s="7"/>
      <c r="D20" s="7"/>
      <c r="E20" s="7"/>
      <c r="F20" s="8"/>
      <c r="G20" s="7"/>
      <c r="H20" s="7"/>
      <c r="I20" s="7"/>
    </row>
    <row r="21" spans="1:11" hidden="1" x14ac:dyDescent="0.25"/>
    <row r="22" spans="1:11" hidden="1" x14ac:dyDescent="0.25"/>
    <row r="23" spans="1:11" hidden="1" x14ac:dyDescent="0.25"/>
    <row r="24" spans="1:11" hidden="1" x14ac:dyDescent="0.25"/>
    <row r="25" spans="1:11" hidden="1" x14ac:dyDescent="0.25"/>
    <row r="26" spans="1:11" hidden="1" x14ac:dyDescent="0.25"/>
    <row r="27" spans="1:11" hidden="1" x14ac:dyDescent="0.25"/>
    <row r="28" spans="1:11" hidden="1" x14ac:dyDescent="0.25"/>
    <row r="29" spans="1:11" hidden="1" x14ac:dyDescent="0.25"/>
    <row r="30" spans="1:11" ht="9" hidden="1" customHeight="1" x14ac:dyDescent="0.25"/>
    <row r="31" spans="1:11" hidden="1" x14ac:dyDescent="0.25"/>
    <row r="32" spans="1:11" hidden="1" x14ac:dyDescent="0.25"/>
    <row r="33" spans="2:9" hidden="1" x14ac:dyDescent="0.25"/>
    <row r="34" spans="2:9" hidden="1" x14ac:dyDescent="0.25"/>
    <row r="35" spans="2:9" ht="15" hidden="1" x14ac:dyDescent="0.2">
      <c r="F35" s="103"/>
    </row>
    <row r="36" spans="2:9" ht="15" hidden="1" x14ac:dyDescent="0.2">
      <c r="F36" s="103"/>
    </row>
    <row r="37" spans="2:9" ht="15" hidden="1" x14ac:dyDescent="0.2">
      <c r="F37" s="103"/>
    </row>
    <row r="38" spans="2:9" ht="15" hidden="1" x14ac:dyDescent="0.2">
      <c r="F38" s="103"/>
    </row>
    <row r="39" spans="2:9" ht="15" hidden="1" x14ac:dyDescent="0.2">
      <c r="F39" s="103"/>
    </row>
    <row r="40" spans="2:9" ht="15" hidden="1" x14ac:dyDescent="0.2">
      <c r="F40" s="103"/>
    </row>
    <row r="41" spans="2:9" ht="15" hidden="1" x14ac:dyDescent="0.2">
      <c r="F41" s="103"/>
    </row>
    <row r="42" spans="2:9" ht="15" hidden="1" x14ac:dyDescent="0.2">
      <c r="F42" s="103"/>
    </row>
    <row r="43" spans="2:9" ht="15" hidden="1" x14ac:dyDescent="0.2">
      <c r="F43" s="103"/>
    </row>
    <row r="44" spans="2:9" ht="18" x14ac:dyDescent="0.25">
      <c r="D44" s="40" t="s">
        <v>166</v>
      </c>
      <c r="E44" s="40"/>
    </row>
    <row r="46" spans="2:9" x14ac:dyDescent="0.25">
      <c r="B46" t="s">
        <v>139</v>
      </c>
      <c r="I46" s="4"/>
    </row>
    <row r="48" spans="2:9" x14ac:dyDescent="0.25">
      <c r="B48" t="s">
        <v>161</v>
      </c>
    </row>
    <row r="50" spans="2:12" x14ac:dyDescent="0.25">
      <c r="B50" t="s">
        <v>138</v>
      </c>
    </row>
    <row r="51" spans="2:12" x14ac:dyDescent="0.25">
      <c r="B51" t="s">
        <v>137</v>
      </c>
    </row>
    <row r="52" spans="2:12" x14ac:dyDescent="0.25">
      <c r="B52" t="s">
        <v>136</v>
      </c>
    </row>
    <row r="53" spans="2:12" x14ac:dyDescent="0.25">
      <c r="B53" t="s">
        <v>135</v>
      </c>
    </row>
    <row r="54" spans="2:12" x14ac:dyDescent="0.25">
      <c r="B54" t="s">
        <v>134</v>
      </c>
    </row>
    <row r="56" spans="2:12" ht="36" customHeight="1" x14ac:dyDescent="0.2">
      <c r="B56" s="268" t="s">
        <v>28</v>
      </c>
      <c r="C56" s="268"/>
      <c r="D56" s="268"/>
      <c r="E56" s="268"/>
      <c r="F56" s="268"/>
      <c r="G56" s="268"/>
      <c r="H56" s="268"/>
      <c r="I56" s="232"/>
      <c r="J56" s="232"/>
      <c r="K56" s="232"/>
      <c r="L56" s="232"/>
    </row>
    <row r="58" spans="2:12" ht="36.75" customHeight="1" x14ac:dyDescent="0.2">
      <c r="B58" s="268" t="s">
        <v>27</v>
      </c>
      <c r="C58" s="268"/>
      <c r="D58" s="268"/>
      <c r="E58" s="268"/>
      <c r="F58" s="268"/>
      <c r="G58" s="268"/>
      <c r="H58" s="268"/>
      <c r="I58" s="232"/>
      <c r="J58" s="232"/>
      <c r="K58" s="232"/>
    </row>
    <row r="60" spans="2:12" x14ac:dyDescent="0.25">
      <c r="G60" s="102" t="s">
        <v>0</v>
      </c>
      <c r="H60" s="101"/>
      <c r="I60" s="100"/>
      <c r="J60" s="100"/>
    </row>
  </sheetData>
  <mergeCells count="4">
    <mergeCell ref="B56:H56"/>
    <mergeCell ref="B58:H58"/>
    <mergeCell ref="A18:F18"/>
    <mergeCell ref="B5:K5"/>
  </mergeCells>
  <conditionalFormatting sqref="G18">
    <cfRule type="cellIs" dxfId="1" priority="3" operator="lessThan">
      <formula>1</formula>
    </cfRule>
    <cfRule type="cellIs" dxfId="0" priority="4" operator="greaterThan">
      <formula>5</formula>
    </cfRule>
  </conditionalFormatting>
  <pageMargins left="0.33645833333333336" right="0.7" top="0.75" bottom="0.75" header="0.3" footer="0.3"/>
  <pageSetup paperSize="9" scale="57" orientation="landscape" r:id="rId1"/>
  <headerFooter>
    <oddHeader xml:space="preserve">&amp;R </oddHeader>
    <oddFooter>&amp;CStrona 1 z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Pakiet 14</vt:lpstr>
      <vt:lpstr> Pakiet 15 </vt:lpstr>
      <vt:lpstr>Pakiet 16</vt:lpstr>
      <vt:lpstr> Pakiet 17  </vt:lpstr>
      <vt:lpstr>' Pakiet 17 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</dc:creator>
  <cp:lastModifiedBy>Agnieszka Dominczyk</cp:lastModifiedBy>
  <dcterms:created xsi:type="dcterms:W3CDTF">2025-01-22T09:57:41Z</dcterms:created>
  <dcterms:modified xsi:type="dcterms:W3CDTF">2025-03-17T09:08:03Z</dcterms:modified>
</cp:coreProperties>
</file>