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lena.zalesna.WODR0\Desktop\POSTĘPOWANIA 2024\KOP.261.18.2024 Telekomunikacja\PYTANIA I ODPOWIEDZI\"/>
    </mc:Choice>
  </mc:AlternateContent>
  <bookViews>
    <workbookView xWindow="28680" yWindow="-120" windowWidth="29040" windowHeight="15720"/>
  </bookViews>
  <sheets>
    <sheet name="AktywneUslugi_1(56)" sheetId="1" r:id="rId1"/>
  </sheets>
  <definedNames>
    <definedName name="_xlnm._FilterDatabase" localSheetId="0" hidden="1">'AktywneUslugi_1(56)'!$A$1:$G$921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</calcChain>
</file>

<file path=xl/sharedStrings.xml><?xml version="1.0" encoding="utf-8"?>
<sst xmlns="http://schemas.openxmlformats.org/spreadsheetml/2006/main" count="3687" uniqueCount="13">
  <si>
    <t>Numer dostępowy</t>
  </si>
  <si>
    <t>Grupa produktowa</t>
  </si>
  <si>
    <t>Produkt</t>
  </si>
  <si>
    <t>Opcja</t>
  </si>
  <si>
    <t>Koniec okresu</t>
  </si>
  <si>
    <t>Przedłużenie umowy</t>
  </si>
  <si>
    <t>Adres instalacji</t>
  </si>
  <si>
    <t>MOBILE</t>
  </si>
  <si>
    <t>VOICE_POST</t>
  </si>
  <si>
    <t>FIRMA</t>
  </si>
  <si>
    <t>ULICA SIERADZKA 29 60163 POZNAŃ</t>
  </si>
  <si>
    <t>BEW</t>
  </si>
  <si>
    <t>INTERNET LTE DLA DUŻYCH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</si>
</sst>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1"/>
  <sheetViews>
    <sheetView tabSelected="1" workbookViewId="0">
      <pane ySplit="1" topLeftCell="A887" activePane="bottomLeft" state="frozen"/>
      <selection pane="bottomLeft" activeCell="A265" sqref="A265"/>
    </sheetView>
  </sheetViews>
  <sheetFormatPr defaultRowHeight="14.4" x14ac:dyDescent="0.3"/>
  <cols>
    <col min="1" max="1" width="17.5546875" bestFit="1" customWidth="1"/>
    <col min="3" max="3" width="11.6640625" bestFit="1" customWidth="1"/>
    <col min="4" max="4" width="26" customWidth="1"/>
    <col min="5" max="5" width="13.5546875" bestFit="1" customWidth="1"/>
    <col min="7" max="7" width="46.3320312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 t="str">
        <f>"797501723"</f>
        <v>797501723</v>
      </c>
      <c r="B2" t="s">
        <v>7</v>
      </c>
      <c r="C2" t="s">
        <v>8</v>
      </c>
      <c r="D2" t="s">
        <v>9</v>
      </c>
      <c r="E2" s="1">
        <v>45486</v>
      </c>
      <c r="G2" t="s">
        <v>10</v>
      </c>
    </row>
    <row r="3" spans="1:7" x14ac:dyDescent="0.3">
      <c r="A3" t="str">
        <f>"508751646"</f>
        <v>508751646</v>
      </c>
      <c r="B3" t="s">
        <v>7</v>
      </c>
      <c r="C3" t="s">
        <v>8</v>
      </c>
      <c r="D3" t="s">
        <v>9</v>
      </c>
      <c r="E3" s="1">
        <v>45486</v>
      </c>
      <c r="G3" t="s">
        <v>10</v>
      </c>
    </row>
    <row r="4" spans="1:7" x14ac:dyDescent="0.3">
      <c r="A4" t="str">
        <f>"508751683"</f>
        <v>508751683</v>
      </c>
      <c r="B4" t="s">
        <v>7</v>
      </c>
      <c r="C4" t="s">
        <v>8</v>
      </c>
      <c r="D4" t="s">
        <v>9</v>
      </c>
      <c r="E4" s="1">
        <v>45486</v>
      </c>
      <c r="G4" t="s">
        <v>10</v>
      </c>
    </row>
    <row r="5" spans="1:7" x14ac:dyDescent="0.3">
      <c r="A5" t="str">
        <f>"508751945"</f>
        <v>508751945</v>
      </c>
      <c r="B5" t="s">
        <v>7</v>
      </c>
      <c r="C5" t="s">
        <v>8</v>
      </c>
      <c r="D5" t="s">
        <v>9</v>
      </c>
      <c r="E5" s="1">
        <v>45486</v>
      </c>
      <c r="G5" t="s">
        <v>10</v>
      </c>
    </row>
    <row r="6" spans="1:7" x14ac:dyDescent="0.3">
      <c r="A6" t="str">
        <f>"508751688"</f>
        <v>508751688</v>
      </c>
      <c r="B6" t="s">
        <v>7</v>
      </c>
      <c r="C6" t="s">
        <v>8</v>
      </c>
      <c r="D6" t="s">
        <v>9</v>
      </c>
      <c r="E6" s="1">
        <v>45486</v>
      </c>
      <c r="G6" t="s">
        <v>10</v>
      </c>
    </row>
    <row r="7" spans="1:7" x14ac:dyDescent="0.3">
      <c r="A7" t="str">
        <f>"508751935"</f>
        <v>508751935</v>
      </c>
      <c r="B7" t="s">
        <v>7</v>
      </c>
      <c r="C7" t="s">
        <v>8</v>
      </c>
      <c r="D7" t="s">
        <v>9</v>
      </c>
      <c r="E7" s="1">
        <v>45486</v>
      </c>
      <c r="G7" t="s">
        <v>10</v>
      </c>
    </row>
    <row r="8" spans="1:7" x14ac:dyDescent="0.3">
      <c r="A8" t="str">
        <f>"508752695"</f>
        <v>508752695</v>
      </c>
      <c r="B8" t="s">
        <v>7</v>
      </c>
      <c r="C8" t="s">
        <v>8</v>
      </c>
      <c r="D8" t="s">
        <v>9</v>
      </c>
      <c r="E8" s="1">
        <v>45486</v>
      </c>
      <c r="G8" t="s">
        <v>10</v>
      </c>
    </row>
    <row r="9" spans="1:7" x14ac:dyDescent="0.3">
      <c r="A9" t="str">
        <f>"508752095"</f>
        <v>508752095</v>
      </c>
      <c r="B9" t="s">
        <v>7</v>
      </c>
      <c r="C9" t="s">
        <v>8</v>
      </c>
      <c r="D9" t="s">
        <v>9</v>
      </c>
      <c r="E9" s="1">
        <v>45486</v>
      </c>
      <c r="G9" t="s">
        <v>10</v>
      </c>
    </row>
    <row r="10" spans="1:7" x14ac:dyDescent="0.3">
      <c r="A10" t="str">
        <f>"508752803"</f>
        <v>508752803</v>
      </c>
      <c r="B10" t="s">
        <v>7</v>
      </c>
      <c r="C10" t="s">
        <v>8</v>
      </c>
      <c r="D10" t="s">
        <v>9</v>
      </c>
      <c r="E10" s="1">
        <v>45486</v>
      </c>
      <c r="G10" t="s">
        <v>10</v>
      </c>
    </row>
    <row r="11" spans="1:7" x14ac:dyDescent="0.3">
      <c r="A11" t="str">
        <f>"508751987"</f>
        <v>508751987</v>
      </c>
      <c r="B11" t="s">
        <v>7</v>
      </c>
      <c r="C11" t="s">
        <v>8</v>
      </c>
      <c r="D11" t="s">
        <v>9</v>
      </c>
      <c r="E11" s="1">
        <v>45486</v>
      </c>
      <c r="G11" t="s">
        <v>10</v>
      </c>
    </row>
    <row r="12" spans="1:7" x14ac:dyDescent="0.3">
      <c r="A12" t="str">
        <f>"508752069"</f>
        <v>508752069</v>
      </c>
      <c r="B12" t="s">
        <v>7</v>
      </c>
      <c r="C12" t="s">
        <v>8</v>
      </c>
      <c r="D12" t="s">
        <v>9</v>
      </c>
      <c r="E12" s="1">
        <v>45486</v>
      </c>
      <c r="G12" t="s">
        <v>10</v>
      </c>
    </row>
    <row r="13" spans="1:7" x14ac:dyDescent="0.3">
      <c r="A13" t="str">
        <f>"508752358"</f>
        <v>508752358</v>
      </c>
      <c r="B13" t="s">
        <v>7</v>
      </c>
      <c r="C13" t="s">
        <v>8</v>
      </c>
      <c r="D13" t="s">
        <v>9</v>
      </c>
      <c r="E13" s="1">
        <v>45486</v>
      </c>
      <c r="G13" t="s">
        <v>10</v>
      </c>
    </row>
    <row r="14" spans="1:7" x14ac:dyDescent="0.3">
      <c r="A14" t="str">
        <f>"508752538"</f>
        <v>508752538</v>
      </c>
      <c r="B14" t="s">
        <v>7</v>
      </c>
      <c r="C14" t="s">
        <v>8</v>
      </c>
      <c r="D14" t="s">
        <v>9</v>
      </c>
      <c r="E14" s="1">
        <v>45486</v>
      </c>
      <c r="G14" t="s">
        <v>10</v>
      </c>
    </row>
    <row r="15" spans="1:7" x14ac:dyDescent="0.3">
      <c r="A15" t="str">
        <f>"508752179"</f>
        <v>508752179</v>
      </c>
      <c r="B15" t="s">
        <v>7</v>
      </c>
      <c r="C15" t="s">
        <v>8</v>
      </c>
      <c r="D15" t="s">
        <v>9</v>
      </c>
      <c r="E15" s="1">
        <v>45486</v>
      </c>
      <c r="G15" t="s">
        <v>10</v>
      </c>
    </row>
    <row r="16" spans="1:7" x14ac:dyDescent="0.3">
      <c r="A16" t="str">
        <f>"508752142"</f>
        <v>508752142</v>
      </c>
      <c r="B16" t="s">
        <v>7</v>
      </c>
      <c r="C16" t="s">
        <v>8</v>
      </c>
      <c r="D16" t="s">
        <v>9</v>
      </c>
      <c r="E16" s="1">
        <v>45486</v>
      </c>
      <c r="G16" t="s">
        <v>10</v>
      </c>
    </row>
    <row r="17" spans="1:7" x14ac:dyDescent="0.3">
      <c r="A17" t="str">
        <f>"508752421"</f>
        <v>508752421</v>
      </c>
      <c r="B17" t="s">
        <v>7</v>
      </c>
      <c r="C17" t="s">
        <v>8</v>
      </c>
      <c r="D17" t="s">
        <v>9</v>
      </c>
      <c r="E17" s="1">
        <v>45486</v>
      </c>
      <c r="G17" t="s">
        <v>10</v>
      </c>
    </row>
    <row r="18" spans="1:7" x14ac:dyDescent="0.3">
      <c r="A18" t="str">
        <f>"508753425"</f>
        <v>508753425</v>
      </c>
      <c r="B18" t="s">
        <v>7</v>
      </c>
      <c r="C18" t="s">
        <v>8</v>
      </c>
      <c r="D18" t="s">
        <v>9</v>
      </c>
      <c r="E18" s="1">
        <v>45486</v>
      </c>
      <c r="G18" t="s">
        <v>10</v>
      </c>
    </row>
    <row r="19" spans="1:7" x14ac:dyDescent="0.3">
      <c r="A19" t="str">
        <f>"508754096"</f>
        <v>508754096</v>
      </c>
      <c r="B19" t="s">
        <v>7</v>
      </c>
      <c r="C19" t="s">
        <v>8</v>
      </c>
      <c r="D19" t="s">
        <v>9</v>
      </c>
      <c r="E19" s="1">
        <v>45486</v>
      </c>
      <c r="G19" t="s">
        <v>10</v>
      </c>
    </row>
    <row r="20" spans="1:7" x14ac:dyDescent="0.3">
      <c r="A20" t="str">
        <f>"508752214"</f>
        <v>508752214</v>
      </c>
      <c r="B20" t="s">
        <v>7</v>
      </c>
      <c r="C20" t="s">
        <v>8</v>
      </c>
      <c r="D20" t="s">
        <v>9</v>
      </c>
      <c r="E20" s="1">
        <v>45486</v>
      </c>
      <c r="G20" t="s">
        <v>10</v>
      </c>
    </row>
    <row r="21" spans="1:7" x14ac:dyDescent="0.3">
      <c r="A21" t="str">
        <f>"508753400"</f>
        <v>508753400</v>
      </c>
      <c r="B21" t="s">
        <v>7</v>
      </c>
      <c r="C21" t="s">
        <v>8</v>
      </c>
      <c r="D21" t="s">
        <v>9</v>
      </c>
      <c r="E21" s="1">
        <v>45486</v>
      </c>
      <c r="G21" t="s">
        <v>10</v>
      </c>
    </row>
    <row r="22" spans="1:7" x14ac:dyDescent="0.3">
      <c r="A22" t="str">
        <f>"508753459"</f>
        <v>508753459</v>
      </c>
      <c r="B22" t="s">
        <v>7</v>
      </c>
      <c r="C22" t="s">
        <v>8</v>
      </c>
      <c r="D22" t="s">
        <v>9</v>
      </c>
      <c r="E22" s="1">
        <v>45486</v>
      </c>
      <c r="G22" t="s">
        <v>10</v>
      </c>
    </row>
    <row r="23" spans="1:7" x14ac:dyDescent="0.3">
      <c r="A23" t="str">
        <f>"508753384"</f>
        <v>508753384</v>
      </c>
      <c r="B23" t="s">
        <v>7</v>
      </c>
      <c r="C23" t="s">
        <v>8</v>
      </c>
      <c r="D23" t="s">
        <v>9</v>
      </c>
      <c r="E23" s="1">
        <v>45486</v>
      </c>
      <c r="G23" t="s">
        <v>10</v>
      </c>
    </row>
    <row r="24" spans="1:7" x14ac:dyDescent="0.3">
      <c r="A24" t="str">
        <f>"508753184"</f>
        <v>508753184</v>
      </c>
      <c r="B24" t="s">
        <v>7</v>
      </c>
      <c r="C24" t="s">
        <v>8</v>
      </c>
      <c r="D24" t="s">
        <v>9</v>
      </c>
      <c r="E24" s="1">
        <v>45486</v>
      </c>
      <c r="G24" t="s">
        <v>10</v>
      </c>
    </row>
    <row r="25" spans="1:7" x14ac:dyDescent="0.3">
      <c r="A25" t="str">
        <f>"508753287"</f>
        <v>508753287</v>
      </c>
      <c r="B25" t="s">
        <v>7</v>
      </c>
      <c r="C25" t="s">
        <v>8</v>
      </c>
      <c r="D25" t="s">
        <v>9</v>
      </c>
      <c r="E25" s="1">
        <v>45486</v>
      </c>
      <c r="G25" t="s">
        <v>10</v>
      </c>
    </row>
    <row r="26" spans="1:7" x14ac:dyDescent="0.3">
      <c r="A26" t="str">
        <f>"508753247"</f>
        <v>508753247</v>
      </c>
      <c r="B26" t="s">
        <v>7</v>
      </c>
      <c r="C26" t="s">
        <v>8</v>
      </c>
      <c r="D26" t="s">
        <v>9</v>
      </c>
      <c r="E26" s="1">
        <v>45486</v>
      </c>
      <c r="G26" t="s">
        <v>10</v>
      </c>
    </row>
    <row r="27" spans="1:7" x14ac:dyDescent="0.3">
      <c r="A27" t="str">
        <f>"508753107"</f>
        <v>508753107</v>
      </c>
      <c r="B27" t="s">
        <v>7</v>
      </c>
      <c r="C27" t="s">
        <v>8</v>
      </c>
      <c r="D27" t="s">
        <v>9</v>
      </c>
      <c r="E27" s="1">
        <v>45486</v>
      </c>
      <c r="G27" t="s">
        <v>10</v>
      </c>
    </row>
    <row r="28" spans="1:7" x14ac:dyDescent="0.3">
      <c r="A28" t="str">
        <f>"508753721"</f>
        <v>508753721</v>
      </c>
      <c r="B28" t="s">
        <v>7</v>
      </c>
      <c r="C28" t="s">
        <v>8</v>
      </c>
      <c r="D28" t="s">
        <v>9</v>
      </c>
      <c r="E28" s="1">
        <v>45486</v>
      </c>
      <c r="G28" t="s">
        <v>10</v>
      </c>
    </row>
    <row r="29" spans="1:7" x14ac:dyDescent="0.3">
      <c r="A29" t="str">
        <f>"508752817"</f>
        <v>508752817</v>
      </c>
      <c r="B29" t="s">
        <v>7</v>
      </c>
      <c r="C29" t="s">
        <v>8</v>
      </c>
      <c r="D29" t="s">
        <v>9</v>
      </c>
      <c r="E29" s="1">
        <v>45486</v>
      </c>
      <c r="G29" t="s">
        <v>10</v>
      </c>
    </row>
    <row r="30" spans="1:7" x14ac:dyDescent="0.3">
      <c r="A30" t="str">
        <f>"508752813"</f>
        <v>508752813</v>
      </c>
      <c r="B30" t="s">
        <v>7</v>
      </c>
      <c r="C30" t="s">
        <v>8</v>
      </c>
      <c r="D30" t="s">
        <v>9</v>
      </c>
      <c r="E30" s="1">
        <v>45486</v>
      </c>
      <c r="G30" t="s">
        <v>10</v>
      </c>
    </row>
    <row r="31" spans="1:7" x14ac:dyDescent="0.3">
      <c r="A31" t="str">
        <f>"508753949"</f>
        <v>508753949</v>
      </c>
      <c r="B31" t="s">
        <v>7</v>
      </c>
      <c r="C31" t="s">
        <v>8</v>
      </c>
      <c r="D31" t="s">
        <v>9</v>
      </c>
      <c r="E31" s="1">
        <v>45486</v>
      </c>
      <c r="G31" t="s">
        <v>10</v>
      </c>
    </row>
    <row r="32" spans="1:7" x14ac:dyDescent="0.3">
      <c r="A32" t="str">
        <f>"508753745"</f>
        <v>508753745</v>
      </c>
      <c r="B32" t="s">
        <v>7</v>
      </c>
      <c r="C32" t="s">
        <v>8</v>
      </c>
      <c r="D32" t="s">
        <v>9</v>
      </c>
      <c r="E32" s="1">
        <v>45486</v>
      </c>
      <c r="G32" t="s">
        <v>10</v>
      </c>
    </row>
    <row r="33" spans="1:7" x14ac:dyDescent="0.3">
      <c r="A33" t="str">
        <f>"508753991"</f>
        <v>508753991</v>
      </c>
      <c r="B33" t="s">
        <v>7</v>
      </c>
      <c r="C33" t="s">
        <v>8</v>
      </c>
      <c r="D33" t="s">
        <v>9</v>
      </c>
      <c r="E33" s="1">
        <v>45486</v>
      </c>
      <c r="G33" t="s">
        <v>10</v>
      </c>
    </row>
    <row r="34" spans="1:7" x14ac:dyDescent="0.3">
      <c r="A34" t="str">
        <f>"508753654"</f>
        <v>508753654</v>
      </c>
      <c r="B34" t="s">
        <v>7</v>
      </c>
      <c r="C34" t="s">
        <v>8</v>
      </c>
      <c r="D34" t="s">
        <v>9</v>
      </c>
      <c r="E34" s="1">
        <v>45486</v>
      </c>
      <c r="G34" t="s">
        <v>10</v>
      </c>
    </row>
    <row r="35" spans="1:7" x14ac:dyDescent="0.3">
      <c r="A35" t="str">
        <f>"508753488"</f>
        <v>508753488</v>
      </c>
      <c r="B35" t="s">
        <v>7</v>
      </c>
      <c r="C35" t="s">
        <v>8</v>
      </c>
      <c r="D35" t="s">
        <v>9</v>
      </c>
      <c r="E35" s="1">
        <v>45486</v>
      </c>
      <c r="G35" t="s">
        <v>10</v>
      </c>
    </row>
    <row r="36" spans="1:7" x14ac:dyDescent="0.3">
      <c r="A36" t="str">
        <f>"508753491"</f>
        <v>508753491</v>
      </c>
      <c r="B36" t="s">
        <v>7</v>
      </c>
      <c r="C36" t="s">
        <v>8</v>
      </c>
      <c r="D36" t="s">
        <v>9</v>
      </c>
      <c r="E36" s="1">
        <v>45486</v>
      </c>
      <c r="G36" t="s">
        <v>10</v>
      </c>
    </row>
    <row r="37" spans="1:7" x14ac:dyDescent="0.3">
      <c r="A37" t="str">
        <f>"508753643"</f>
        <v>508753643</v>
      </c>
      <c r="B37" t="s">
        <v>7</v>
      </c>
      <c r="C37" t="s">
        <v>8</v>
      </c>
      <c r="D37" t="s">
        <v>9</v>
      </c>
      <c r="E37" s="1">
        <v>45486</v>
      </c>
      <c r="G37" t="s">
        <v>10</v>
      </c>
    </row>
    <row r="38" spans="1:7" x14ac:dyDescent="0.3">
      <c r="A38" t="str">
        <f>"508753474"</f>
        <v>508753474</v>
      </c>
      <c r="B38" t="s">
        <v>7</v>
      </c>
      <c r="C38" t="s">
        <v>8</v>
      </c>
      <c r="D38" t="s">
        <v>9</v>
      </c>
      <c r="E38" s="1">
        <v>45486</v>
      </c>
      <c r="G38" t="s">
        <v>10</v>
      </c>
    </row>
    <row r="39" spans="1:7" x14ac:dyDescent="0.3">
      <c r="A39" t="str">
        <f>"508754908"</f>
        <v>508754908</v>
      </c>
      <c r="B39" t="s">
        <v>7</v>
      </c>
      <c r="C39" t="s">
        <v>8</v>
      </c>
      <c r="D39" t="s">
        <v>9</v>
      </c>
      <c r="E39" s="1">
        <v>45486</v>
      </c>
      <c r="G39" t="s">
        <v>10</v>
      </c>
    </row>
    <row r="40" spans="1:7" x14ac:dyDescent="0.3">
      <c r="A40" t="str">
        <f>"508755159"</f>
        <v>508755159</v>
      </c>
      <c r="B40" t="s">
        <v>7</v>
      </c>
      <c r="C40" t="s">
        <v>8</v>
      </c>
      <c r="D40" t="s">
        <v>9</v>
      </c>
      <c r="E40" s="1">
        <v>45486</v>
      </c>
      <c r="G40" t="s">
        <v>10</v>
      </c>
    </row>
    <row r="41" spans="1:7" x14ac:dyDescent="0.3">
      <c r="A41" t="str">
        <f>"508754100"</f>
        <v>508754100</v>
      </c>
      <c r="B41" t="s">
        <v>7</v>
      </c>
      <c r="C41" t="s">
        <v>8</v>
      </c>
      <c r="D41" t="s">
        <v>9</v>
      </c>
      <c r="E41" s="1">
        <v>45486</v>
      </c>
      <c r="G41" t="s">
        <v>10</v>
      </c>
    </row>
    <row r="42" spans="1:7" x14ac:dyDescent="0.3">
      <c r="A42" t="str">
        <f>"508755063"</f>
        <v>508755063</v>
      </c>
      <c r="B42" t="s">
        <v>7</v>
      </c>
      <c r="C42" t="s">
        <v>8</v>
      </c>
      <c r="D42" t="s">
        <v>9</v>
      </c>
      <c r="E42" s="1">
        <v>45486</v>
      </c>
      <c r="G42" t="s">
        <v>10</v>
      </c>
    </row>
    <row r="43" spans="1:7" x14ac:dyDescent="0.3">
      <c r="A43" t="str">
        <f>"508755227"</f>
        <v>508755227</v>
      </c>
      <c r="B43" t="s">
        <v>7</v>
      </c>
      <c r="C43" t="s">
        <v>8</v>
      </c>
      <c r="D43" t="s">
        <v>9</v>
      </c>
      <c r="E43" s="1">
        <v>45486</v>
      </c>
      <c r="G43" t="s">
        <v>10</v>
      </c>
    </row>
    <row r="44" spans="1:7" x14ac:dyDescent="0.3">
      <c r="A44" t="str">
        <f>"508755085"</f>
        <v>508755085</v>
      </c>
      <c r="B44" t="s">
        <v>7</v>
      </c>
      <c r="C44" t="s">
        <v>8</v>
      </c>
      <c r="D44" t="s">
        <v>9</v>
      </c>
      <c r="E44" s="1">
        <v>45486</v>
      </c>
      <c r="G44" t="s">
        <v>10</v>
      </c>
    </row>
    <row r="45" spans="1:7" x14ac:dyDescent="0.3">
      <c r="A45" t="str">
        <f>"508755035"</f>
        <v>508755035</v>
      </c>
      <c r="B45" t="s">
        <v>7</v>
      </c>
      <c r="C45" t="s">
        <v>8</v>
      </c>
      <c r="D45" t="s">
        <v>9</v>
      </c>
      <c r="E45" s="1">
        <v>45486</v>
      </c>
      <c r="G45" t="s">
        <v>10</v>
      </c>
    </row>
    <row r="46" spans="1:7" x14ac:dyDescent="0.3">
      <c r="A46" t="str">
        <f>"508754473"</f>
        <v>508754473</v>
      </c>
      <c r="B46" t="s">
        <v>7</v>
      </c>
      <c r="C46" t="s">
        <v>8</v>
      </c>
      <c r="D46" t="s">
        <v>9</v>
      </c>
      <c r="E46" s="1">
        <v>45486</v>
      </c>
      <c r="G46" t="s">
        <v>10</v>
      </c>
    </row>
    <row r="47" spans="1:7" x14ac:dyDescent="0.3">
      <c r="A47" t="str">
        <f>"508754388"</f>
        <v>508754388</v>
      </c>
      <c r="B47" t="s">
        <v>7</v>
      </c>
      <c r="C47" t="s">
        <v>8</v>
      </c>
      <c r="D47" t="s">
        <v>9</v>
      </c>
      <c r="E47" s="1">
        <v>45486</v>
      </c>
      <c r="G47" t="s">
        <v>10</v>
      </c>
    </row>
    <row r="48" spans="1:7" x14ac:dyDescent="0.3">
      <c r="A48" t="str">
        <f>"508754860"</f>
        <v>508754860</v>
      </c>
      <c r="B48" t="s">
        <v>7</v>
      </c>
      <c r="C48" t="s">
        <v>8</v>
      </c>
      <c r="D48" t="s">
        <v>9</v>
      </c>
      <c r="E48" s="1">
        <v>45486</v>
      </c>
      <c r="G48" t="s">
        <v>10</v>
      </c>
    </row>
    <row r="49" spans="1:7" x14ac:dyDescent="0.3">
      <c r="A49" t="str">
        <f>"508754587"</f>
        <v>508754587</v>
      </c>
      <c r="B49" t="s">
        <v>7</v>
      </c>
      <c r="C49" t="s">
        <v>8</v>
      </c>
      <c r="D49" t="s">
        <v>9</v>
      </c>
      <c r="E49" s="1">
        <v>45486</v>
      </c>
      <c r="G49" t="s">
        <v>10</v>
      </c>
    </row>
    <row r="50" spans="1:7" x14ac:dyDescent="0.3">
      <c r="A50" t="str">
        <f>"508754552"</f>
        <v>508754552</v>
      </c>
      <c r="B50" t="s">
        <v>7</v>
      </c>
      <c r="C50" t="s">
        <v>8</v>
      </c>
      <c r="D50" t="s">
        <v>9</v>
      </c>
      <c r="E50" s="1">
        <v>45486</v>
      </c>
      <c r="G50" t="s">
        <v>10</v>
      </c>
    </row>
    <row r="51" spans="1:7" x14ac:dyDescent="0.3">
      <c r="A51" t="str">
        <f>"508754828"</f>
        <v>508754828</v>
      </c>
      <c r="B51" t="s">
        <v>7</v>
      </c>
      <c r="C51" t="s">
        <v>8</v>
      </c>
      <c r="D51" t="s">
        <v>9</v>
      </c>
      <c r="E51" s="1">
        <v>45486</v>
      </c>
      <c r="G51" t="s">
        <v>10</v>
      </c>
    </row>
    <row r="52" spans="1:7" x14ac:dyDescent="0.3">
      <c r="A52" t="str">
        <f>"508754785"</f>
        <v>508754785</v>
      </c>
      <c r="B52" t="s">
        <v>7</v>
      </c>
      <c r="C52" t="s">
        <v>8</v>
      </c>
      <c r="D52" t="s">
        <v>9</v>
      </c>
      <c r="E52" s="1">
        <v>45486</v>
      </c>
      <c r="G52" t="s">
        <v>10</v>
      </c>
    </row>
    <row r="53" spans="1:7" x14ac:dyDescent="0.3">
      <c r="A53" t="str">
        <f>"690539699"</f>
        <v>690539699</v>
      </c>
      <c r="B53" t="s">
        <v>7</v>
      </c>
      <c r="C53" t="s">
        <v>8</v>
      </c>
      <c r="D53" t="s">
        <v>9</v>
      </c>
      <c r="E53" s="1">
        <v>45486</v>
      </c>
      <c r="G53" t="s">
        <v>10</v>
      </c>
    </row>
    <row r="54" spans="1:7" x14ac:dyDescent="0.3">
      <c r="A54" t="str">
        <f>"690539660"</f>
        <v>690539660</v>
      </c>
      <c r="B54" t="s">
        <v>7</v>
      </c>
      <c r="C54" t="s">
        <v>8</v>
      </c>
      <c r="D54" t="s">
        <v>9</v>
      </c>
      <c r="E54" s="1">
        <v>45486</v>
      </c>
      <c r="G54" t="s">
        <v>10</v>
      </c>
    </row>
    <row r="55" spans="1:7" x14ac:dyDescent="0.3">
      <c r="A55" t="str">
        <f>"690539630"</f>
        <v>690539630</v>
      </c>
      <c r="B55" t="s">
        <v>7</v>
      </c>
      <c r="C55" t="s">
        <v>8</v>
      </c>
      <c r="D55" t="s">
        <v>9</v>
      </c>
      <c r="E55" s="1">
        <v>45486</v>
      </c>
      <c r="G55" t="s">
        <v>10</v>
      </c>
    </row>
    <row r="56" spans="1:7" x14ac:dyDescent="0.3">
      <c r="A56" t="str">
        <f>"690539938"</f>
        <v>690539938</v>
      </c>
      <c r="B56" t="s">
        <v>7</v>
      </c>
      <c r="C56" t="s">
        <v>8</v>
      </c>
      <c r="D56" t="s">
        <v>9</v>
      </c>
      <c r="E56" s="1">
        <v>45486</v>
      </c>
      <c r="G56" t="s">
        <v>10</v>
      </c>
    </row>
    <row r="57" spans="1:7" x14ac:dyDescent="0.3">
      <c r="A57" t="str">
        <f>"690539965"</f>
        <v>690539965</v>
      </c>
      <c r="B57" t="s">
        <v>7</v>
      </c>
      <c r="C57" t="s">
        <v>8</v>
      </c>
      <c r="D57" t="s">
        <v>9</v>
      </c>
      <c r="E57" s="1">
        <v>45486</v>
      </c>
      <c r="G57" t="s">
        <v>10</v>
      </c>
    </row>
    <row r="58" spans="1:7" x14ac:dyDescent="0.3">
      <c r="A58" t="str">
        <f>"690539968"</f>
        <v>690539968</v>
      </c>
      <c r="B58" t="s">
        <v>7</v>
      </c>
      <c r="C58" t="s">
        <v>8</v>
      </c>
      <c r="D58" t="s">
        <v>9</v>
      </c>
      <c r="E58" s="1">
        <v>45486</v>
      </c>
      <c r="G58" t="s">
        <v>10</v>
      </c>
    </row>
    <row r="59" spans="1:7" x14ac:dyDescent="0.3">
      <c r="A59" t="str">
        <f>"690539649"</f>
        <v>690539649</v>
      </c>
      <c r="B59" t="s">
        <v>7</v>
      </c>
      <c r="C59" t="s">
        <v>8</v>
      </c>
      <c r="D59" t="s">
        <v>9</v>
      </c>
      <c r="E59" s="1">
        <v>45486</v>
      </c>
      <c r="G59" t="s">
        <v>10</v>
      </c>
    </row>
    <row r="60" spans="1:7" x14ac:dyDescent="0.3">
      <c r="A60" t="str">
        <f>"690539643"</f>
        <v>690539643</v>
      </c>
      <c r="B60" t="s">
        <v>7</v>
      </c>
      <c r="C60" t="s">
        <v>8</v>
      </c>
      <c r="D60" t="s">
        <v>9</v>
      </c>
      <c r="E60" s="1">
        <v>45486</v>
      </c>
      <c r="G60" t="s">
        <v>10</v>
      </c>
    </row>
    <row r="61" spans="1:7" x14ac:dyDescent="0.3">
      <c r="A61" t="str">
        <f>"690539642"</f>
        <v>690539642</v>
      </c>
      <c r="B61" t="s">
        <v>7</v>
      </c>
      <c r="C61" t="s">
        <v>8</v>
      </c>
      <c r="D61" t="s">
        <v>9</v>
      </c>
      <c r="E61" s="1">
        <v>45486</v>
      </c>
      <c r="G61" t="s">
        <v>10</v>
      </c>
    </row>
    <row r="62" spans="1:7" x14ac:dyDescent="0.3">
      <c r="A62" t="str">
        <f>"690539663"</f>
        <v>690539663</v>
      </c>
      <c r="B62" t="s">
        <v>7</v>
      </c>
      <c r="C62" t="s">
        <v>8</v>
      </c>
      <c r="D62" t="s">
        <v>9</v>
      </c>
      <c r="E62" s="1">
        <v>45486</v>
      </c>
      <c r="G62" t="s">
        <v>10</v>
      </c>
    </row>
    <row r="63" spans="1:7" x14ac:dyDescent="0.3">
      <c r="A63" t="str">
        <f>"690539637"</f>
        <v>690539637</v>
      </c>
      <c r="B63" t="s">
        <v>7</v>
      </c>
      <c r="C63" t="s">
        <v>8</v>
      </c>
      <c r="D63" t="s">
        <v>9</v>
      </c>
      <c r="E63" s="1">
        <v>45486</v>
      </c>
      <c r="G63" t="s">
        <v>10</v>
      </c>
    </row>
    <row r="64" spans="1:7" x14ac:dyDescent="0.3">
      <c r="A64" t="str">
        <f>"690539623"</f>
        <v>690539623</v>
      </c>
      <c r="B64" t="s">
        <v>7</v>
      </c>
      <c r="C64" t="s">
        <v>8</v>
      </c>
      <c r="D64" t="s">
        <v>9</v>
      </c>
      <c r="E64" s="1">
        <v>45486</v>
      </c>
      <c r="G64" t="s">
        <v>10</v>
      </c>
    </row>
    <row r="65" spans="1:7" x14ac:dyDescent="0.3">
      <c r="A65" t="str">
        <f>"690539664"</f>
        <v>690539664</v>
      </c>
      <c r="B65" t="s">
        <v>7</v>
      </c>
      <c r="C65" t="s">
        <v>8</v>
      </c>
      <c r="D65" t="s">
        <v>9</v>
      </c>
      <c r="E65" s="1">
        <v>45486</v>
      </c>
      <c r="G65" t="s">
        <v>10</v>
      </c>
    </row>
    <row r="66" spans="1:7" x14ac:dyDescent="0.3">
      <c r="A66" t="str">
        <f>"690539667"</f>
        <v>690539667</v>
      </c>
      <c r="B66" t="s">
        <v>7</v>
      </c>
      <c r="C66" t="s">
        <v>8</v>
      </c>
      <c r="D66" t="s">
        <v>9</v>
      </c>
      <c r="E66" s="1">
        <v>45486</v>
      </c>
      <c r="G66" t="s">
        <v>10</v>
      </c>
    </row>
    <row r="67" spans="1:7" x14ac:dyDescent="0.3">
      <c r="A67" t="str">
        <f>"690539665"</f>
        <v>690539665</v>
      </c>
      <c r="B67" t="s">
        <v>7</v>
      </c>
      <c r="C67" t="s">
        <v>8</v>
      </c>
      <c r="D67" t="s">
        <v>9</v>
      </c>
      <c r="E67" s="1">
        <v>45486</v>
      </c>
      <c r="G67" t="s">
        <v>10</v>
      </c>
    </row>
    <row r="68" spans="1:7" x14ac:dyDescent="0.3">
      <c r="A68" t="str">
        <f>"690539647"</f>
        <v>690539647</v>
      </c>
      <c r="B68" t="s">
        <v>7</v>
      </c>
      <c r="C68" t="s">
        <v>8</v>
      </c>
      <c r="D68" t="s">
        <v>9</v>
      </c>
      <c r="E68" s="1">
        <v>45486</v>
      </c>
      <c r="G68" t="s">
        <v>10</v>
      </c>
    </row>
    <row r="69" spans="1:7" x14ac:dyDescent="0.3">
      <c r="A69" t="str">
        <f>"690539657"</f>
        <v>690539657</v>
      </c>
      <c r="B69" t="s">
        <v>7</v>
      </c>
      <c r="C69" t="s">
        <v>8</v>
      </c>
      <c r="D69" t="s">
        <v>9</v>
      </c>
      <c r="E69" s="1">
        <v>45486</v>
      </c>
      <c r="G69" t="s">
        <v>10</v>
      </c>
    </row>
    <row r="70" spans="1:7" x14ac:dyDescent="0.3">
      <c r="A70" t="str">
        <f>"690539633"</f>
        <v>690539633</v>
      </c>
      <c r="B70" t="s">
        <v>7</v>
      </c>
      <c r="C70" t="s">
        <v>8</v>
      </c>
      <c r="D70" t="s">
        <v>9</v>
      </c>
      <c r="E70" s="1">
        <v>45486</v>
      </c>
      <c r="G70" t="s">
        <v>10</v>
      </c>
    </row>
    <row r="71" spans="1:7" x14ac:dyDescent="0.3">
      <c r="A71" t="str">
        <f>"690539659"</f>
        <v>690539659</v>
      </c>
      <c r="B71" t="s">
        <v>7</v>
      </c>
      <c r="C71" t="s">
        <v>8</v>
      </c>
      <c r="D71" t="s">
        <v>9</v>
      </c>
      <c r="E71" s="1">
        <v>45486</v>
      </c>
      <c r="G71" t="s">
        <v>10</v>
      </c>
    </row>
    <row r="72" spans="1:7" x14ac:dyDescent="0.3">
      <c r="A72" t="str">
        <f>"690539969"</f>
        <v>690539969</v>
      </c>
      <c r="B72" t="s">
        <v>7</v>
      </c>
      <c r="C72" t="s">
        <v>8</v>
      </c>
      <c r="D72" t="s">
        <v>9</v>
      </c>
      <c r="E72" s="1">
        <v>45486</v>
      </c>
      <c r="G72" t="s">
        <v>10</v>
      </c>
    </row>
    <row r="73" spans="1:7" x14ac:dyDescent="0.3">
      <c r="A73" t="str">
        <f>"690539641"</f>
        <v>690539641</v>
      </c>
      <c r="B73" t="s">
        <v>7</v>
      </c>
      <c r="C73" t="s">
        <v>8</v>
      </c>
      <c r="D73" t="s">
        <v>9</v>
      </c>
      <c r="E73" s="1">
        <v>45486</v>
      </c>
      <c r="G73" t="s">
        <v>10</v>
      </c>
    </row>
    <row r="74" spans="1:7" x14ac:dyDescent="0.3">
      <c r="A74" t="str">
        <f>"690539971"</f>
        <v>690539971</v>
      </c>
      <c r="B74" t="s">
        <v>7</v>
      </c>
      <c r="C74" t="s">
        <v>8</v>
      </c>
      <c r="D74" t="s">
        <v>9</v>
      </c>
      <c r="E74" s="1">
        <v>45486</v>
      </c>
      <c r="G74" t="s">
        <v>10</v>
      </c>
    </row>
    <row r="75" spans="1:7" x14ac:dyDescent="0.3">
      <c r="A75" t="str">
        <f>"690539648"</f>
        <v>690539648</v>
      </c>
      <c r="B75" t="s">
        <v>7</v>
      </c>
      <c r="C75" t="s">
        <v>8</v>
      </c>
      <c r="D75" t="s">
        <v>9</v>
      </c>
      <c r="E75" s="1">
        <v>45486</v>
      </c>
      <c r="G75" t="s">
        <v>10</v>
      </c>
    </row>
    <row r="76" spans="1:7" x14ac:dyDescent="0.3">
      <c r="A76" t="str">
        <f>"690539675"</f>
        <v>690539675</v>
      </c>
      <c r="B76" t="s">
        <v>7</v>
      </c>
      <c r="C76" t="s">
        <v>8</v>
      </c>
      <c r="D76" t="s">
        <v>9</v>
      </c>
      <c r="E76" s="1">
        <v>45486</v>
      </c>
      <c r="G76" t="s">
        <v>10</v>
      </c>
    </row>
    <row r="77" spans="1:7" x14ac:dyDescent="0.3">
      <c r="A77" t="str">
        <f>"690539929"</f>
        <v>690539929</v>
      </c>
      <c r="B77" t="s">
        <v>7</v>
      </c>
      <c r="C77" t="s">
        <v>8</v>
      </c>
      <c r="D77" t="s">
        <v>9</v>
      </c>
      <c r="E77" s="1">
        <v>45486</v>
      </c>
      <c r="G77" t="s">
        <v>10</v>
      </c>
    </row>
    <row r="78" spans="1:7" x14ac:dyDescent="0.3">
      <c r="A78" t="str">
        <f>"690539658"</f>
        <v>690539658</v>
      </c>
      <c r="B78" t="s">
        <v>7</v>
      </c>
      <c r="C78" t="s">
        <v>8</v>
      </c>
      <c r="D78" t="s">
        <v>9</v>
      </c>
      <c r="E78" s="1">
        <v>45486</v>
      </c>
      <c r="G78" t="s">
        <v>10</v>
      </c>
    </row>
    <row r="79" spans="1:7" x14ac:dyDescent="0.3">
      <c r="A79" t="str">
        <f>"690539877"</f>
        <v>690539877</v>
      </c>
      <c r="B79" t="s">
        <v>7</v>
      </c>
      <c r="C79" t="s">
        <v>8</v>
      </c>
      <c r="D79" t="s">
        <v>9</v>
      </c>
      <c r="E79" s="1">
        <v>45486</v>
      </c>
      <c r="G79" t="s">
        <v>10</v>
      </c>
    </row>
    <row r="80" spans="1:7" x14ac:dyDescent="0.3">
      <c r="A80" t="str">
        <f>"690539620"</f>
        <v>690539620</v>
      </c>
      <c r="B80" t="s">
        <v>7</v>
      </c>
      <c r="C80" t="s">
        <v>8</v>
      </c>
      <c r="D80" t="s">
        <v>9</v>
      </c>
      <c r="E80" s="1">
        <v>45486</v>
      </c>
      <c r="G80" t="s">
        <v>10</v>
      </c>
    </row>
    <row r="81" spans="1:7" x14ac:dyDescent="0.3">
      <c r="A81" t="str">
        <f>"690539964"</f>
        <v>690539964</v>
      </c>
      <c r="B81" t="s">
        <v>7</v>
      </c>
      <c r="C81" t="s">
        <v>8</v>
      </c>
      <c r="D81" t="s">
        <v>9</v>
      </c>
      <c r="E81" s="1">
        <v>45486</v>
      </c>
      <c r="G81" t="s">
        <v>10</v>
      </c>
    </row>
    <row r="82" spans="1:7" x14ac:dyDescent="0.3">
      <c r="A82" t="str">
        <f>"690539669"</f>
        <v>690539669</v>
      </c>
      <c r="B82" t="s">
        <v>7</v>
      </c>
      <c r="C82" t="s">
        <v>8</v>
      </c>
      <c r="D82" t="s">
        <v>9</v>
      </c>
      <c r="E82" s="1">
        <v>45486</v>
      </c>
      <c r="G82" t="s">
        <v>10</v>
      </c>
    </row>
    <row r="83" spans="1:7" x14ac:dyDescent="0.3">
      <c r="A83" t="str">
        <f>"500673191"</f>
        <v>500673191</v>
      </c>
      <c r="B83" t="s">
        <v>7</v>
      </c>
      <c r="C83" t="s">
        <v>11</v>
      </c>
      <c r="D83" t="s">
        <v>12</v>
      </c>
      <c r="E83" s="1">
        <v>45486</v>
      </c>
      <c r="G83" t="s">
        <v>10</v>
      </c>
    </row>
    <row r="84" spans="1:7" x14ac:dyDescent="0.3">
      <c r="A84" t="str">
        <f>"500672520"</f>
        <v>500672520</v>
      </c>
      <c r="B84" t="s">
        <v>7</v>
      </c>
      <c r="C84" t="s">
        <v>11</v>
      </c>
      <c r="D84" t="s">
        <v>12</v>
      </c>
      <c r="E84" s="1">
        <v>45486</v>
      </c>
      <c r="G84" t="s">
        <v>10</v>
      </c>
    </row>
    <row r="85" spans="1:7" x14ac:dyDescent="0.3">
      <c r="A85" t="str">
        <f>"500671858"</f>
        <v>500671858</v>
      </c>
      <c r="B85" t="s">
        <v>7</v>
      </c>
      <c r="C85" t="s">
        <v>11</v>
      </c>
      <c r="D85" t="s">
        <v>12</v>
      </c>
      <c r="E85" s="1">
        <v>45486</v>
      </c>
      <c r="G85" t="s">
        <v>10</v>
      </c>
    </row>
    <row r="86" spans="1:7" x14ac:dyDescent="0.3">
      <c r="A86" t="str">
        <f>"500672414"</f>
        <v>500672414</v>
      </c>
      <c r="B86" t="s">
        <v>7</v>
      </c>
      <c r="C86" t="s">
        <v>11</v>
      </c>
      <c r="D86" t="s">
        <v>12</v>
      </c>
      <c r="E86" s="1">
        <v>45486</v>
      </c>
      <c r="G86" t="s">
        <v>10</v>
      </c>
    </row>
    <row r="87" spans="1:7" x14ac:dyDescent="0.3">
      <c r="A87" t="str">
        <f>"500671906"</f>
        <v>500671906</v>
      </c>
      <c r="B87" t="s">
        <v>7</v>
      </c>
      <c r="C87" t="s">
        <v>11</v>
      </c>
      <c r="D87" t="s">
        <v>12</v>
      </c>
      <c r="E87" s="1">
        <v>45486</v>
      </c>
      <c r="G87" t="s">
        <v>10</v>
      </c>
    </row>
    <row r="88" spans="1:7" x14ac:dyDescent="0.3">
      <c r="A88" t="str">
        <f>"500673143"</f>
        <v>500673143</v>
      </c>
      <c r="B88" t="s">
        <v>7</v>
      </c>
      <c r="C88" t="s">
        <v>11</v>
      </c>
      <c r="D88" t="s">
        <v>12</v>
      </c>
      <c r="E88" s="1">
        <v>45486</v>
      </c>
      <c r="G88" t="s">
        <v>10</v>
      </c>
    </row>
    <row r="89" spans="1:7" x14ac:dyDescent="0.3">
      <c r="A89" t="str">
        <f>"500677243"</f>
        <v>500677243</v>
      </c>
      <c r="B89" t="s">
        <v>7</v>
      </c>
      <c r="C89" t="s">
        <v>11</v>
      </c>
      <c r="D89" t="s">
        <v>12</v>
      </c>
      <c r="E89" s="1">
        <v>45486</v>
      </c>
      <c r="G89" t="s">
        <v>10</v>
      </c>
    </row>
    <row r="90" spans="1:7" x14ac:dyDescent="0.3">
      <c r="A90" t="str">
        <f>"500675550"</f>
        <v>500675550</v>
      </c>
      <c r="B90" t="s">
        <v>7</v>
      </c>
      <c r="C90" t="s">
        <v>8</v>
      </c>
      <c r="D90" t="s">
        <v>9</v>
      </c>
      <c r="E90" s="1">
        <v>45486</v>
      </c>
      <c r="G90" t="s">
        <v>10</v>
      </c>
    </row>
    <row r="91" spans="1:7" x14ac:dyDescent="0.3">
      <c r="A91" t="str">
        <f>"500675573"</f>
        <v>500675573</v>
      </c>
      <c r="B91" t="s">
        <v>7</v>
      </c>
      <c r="C91" t="s">
        <v>8</v>
      </c>
      <c r="D91" t="s">
        <v>9</v>
      </c>
      <c r="E91" s="1">
        <v>45486</v>
      </c>
      <c r="G91" t="s">
        <v>10</v>
      </c>
    </row>
    <row r="92" spans="1:7" x14ac:dyDescent="0.3">
      <c r="A92" t="str">
        <f>"500676625"</f>
        <v>500676625</v>
      </c>
      <c r="B92" t="s">
        <v>7</v>
      </c>
      <c r="C92" t="s">
        <v>8</v>
      </c>
      <c r="D92" t="s">
        <v>9</v>
      </c>
      <c r="E92" s="1">
        <v>45486</v>
      </c>
      <c r="G92" t="s">
        <v>10</v>
      </c>
    </row>
    <row r="93" spans="1:7" x14ac:dyDescent="0.3">
      <c r="A93" t="str">
        <f>"500676783"</f>
        <v>500676783</v>
      </c>
      <c r="B93" t="s">
        <v>7</v>
      </c>
      <c r="C93" t="s">
        <v>8</v>
      </c>
      <c r="D93" t="s">
        <v>9</v>
      </c>
      <c r="E93" s="1">
        <v>45486</v>
      </c>
      <c r="G93" t="s">
        <v>10</v>
      </c>
    </row>
    <row r="94" spans="1:7" x14ac:dyDescent="0.3">
      <c r="A94" t="str">
        <f>"500675801"</f>
        <v>500675801</v>
      </c>
      <c r="B94" t="s">
        <v>7</v>
      </c>
      <c r="C94" t="s">
        <v>8</v>
      </c>
      <c r="D94" t="s">
        <v>9</v>
      </c>
      <c r="E94" s="1">
        <v>45486</v>
      </c>
      <c r="G94" t="s">
        <v>10</v>
      </c>
    </row>
    <row r="95" spans="1:7" x14ac:dyDescent="0.3">
      <c r="A95" t="str">
        <f>"500675381"</f>
        <v>500675381</v>
      </c>
      <c r="B95" t="s">
        <v>7</v>
      </c>
      <c r="C95" t="s">
        <v>8</v>
      </c>
      <c r="D95" t="s">
        <v>9</v>
      </c>
      <c r="E95" s="1">
        <v>45486</v>
      </c>
      <c r="G95" t="s">
        <v>10</v>
      </c>
    </row>
    <row r="96" spans="1:7" x14ac:dyDescent="0.3">
      <c r="A96" t="str">
        <f>"500678286"</f>
        <v>500678286</v>
      </c>
      <c r="B96" t="s">
        <v>7</v>
      </c>
      <c r="C96" t="s">
        <v>8</v>
      </c>
      <c r="D96" t="s">
        <v>9</v>
      </c>
      <c r="E96" s="1">
        <v>45486</v>
      </c>
      <c r="G96" t="s">
        <v>10</v>
      </c>
    </row>
    <row r="97" spans="1:7" x14ac:dyDescent="0.3">
      <c r="A97" t="str">
        <f>"500675136"</f>
        <v>500675136</v>
      </c>
      <c r="B97" t="s">
        <v>7</v>
      </c>
      <c r="C97" t="s">
        <v>8</v>
      </c>
      <c r="D97" t="s">
        <v>9</v>
      </c>
      <c r="E97" s="1">
        <v>45486</v>
      </c>
      <c r="G97" t="s">
        <v>10</v>
      </c>
    </row>
    <row r="98" spans="1:7" x14ac:dyDescent="0.3">
      <c r="A98" t="str">
        <f>"500676794"</f>
        <v>500676794</v>
      </c>
      <c r="B98" t="s">
        <v>7</v>
      </c>
      <c r="C98" t="s">
        <v>8</v>
      </c>
      <c r="D98" t="s">
        <v>9</v>
      </c>
      <c r="E98" s="1">
        <v>45486</v>
      </c>
      <c r="G98" t="s">
        <v>10</v>
      </c>
    </row>
    <row r="99" spans="1:7" x14ac:dyDescent="0.3">
      <c r="A99" t="str">
        <f>"500677805"</f>
        <v>500677805</v>
      </c>
      <c r="B99" t="s">
        <v>7</v>
      </c>
      <c r="C99" t="s">
        <v>11</v>
      </c>
      <c r="D99" t="s">
        <v>12</v>
      </c>
      <c r="E99" s="1">
        <v>45486</v>
      </c>
      <c r="G99" t="s">
        <v>10</v>
      </c>
    </row>
    <row r="100" spans="1:7" x14ac:dyDescent="0.3">
      <c r="A100" t="str">
        <f>"500675554"</f>
        <v>500675554</v>
      </c>
      <c r="B100" t="s">
        <v>7</v>
      </c>
      <c r="C100" t="s">
        <v>8</v>
      </c>
      <c r="D100" t="s">
        <v>9</v>
      </c>
      <c r="E100" s="1">
        <v>45486</v>
      </c>
      <c r="G100" t="s">
        <v>10</v>
      </c>
    </row>
    <row r="101" spans="1:7" x14ac:dyDescent="0.3">
      <c r="A101" t="str">
        <f>"500677370"</f>
        <v>500677370</v>
      </c>
      <c r="B101" t="s">
        <v>7</v>
      </c>
      <c r="C101" t="s">
        <v>11</v>
      </c>
      <c r="D101" t="s">
        <v>12</v>
      </c>
      <c r="E101" s="1">
        <v>45486</v>
      </c>
      <c r="G101" t="s">
        <v>10</v>
      </c>
    </row>
    <row r="102" spans="1:7" x14ac:dyDescent="0.3">
      <c r="A102" t="str">
        <f>"500676833"</f>
        <v>500676833</v>
      </c>
      <c r="B102" t="s">
        <v>7</v>
      </c>
      <c r="C102" t="s">
        <v>8</v>
      </c>
      <c r="D102" t="s">
        <v>9</v>
      </c>
      <c r="E102" s="1">
        <v>45486</v>
      </c>
      <c r="G102" t="s">
        <v>10</v>
      </c>
    </row>
    <row r="103" spans="1:7" x14ac:dyDescent="0.3">
      <c r="A103" t="str">
        <f>"500676894"</f>
        <v>500676894</v>
      </c>
      <c r="B103" t="s">
        <v>7</v>
      </c>
      <c r="C103" t="s">
        <v>8</v>
      </c>
      <c r="D103" t="s">
        <v>9</v>
      </c>
      <c r="E103" s="1">
        <v>45486</v>
      </c>
      <c r="G103" t="s">
        <v>10</v>
      </c>
    </row>
    <row r="104" spans="1:7" x14ac:dyDescent="0.3">
      <c r="A104" t="str">
        <f>"500676688"</f>
        <v>500676688</v>
      </c>
      <c r="B104" t="s">
        <v>7</v>
      </c>
      <c r="C104" t="s">
        <v>8</v>
      </c>
      <c r="D104" t="s">
        <v>9</v>
      </c>
      <c r="E104" s="1">
        <v>45486</v>
      </c>
      <c r="G104" t="s">
        <v>10</v>
      </c>
    </row>
    <row r="105" spans="1:7" x14ac:dyDescent="0.3">
      <c r="A105" t="str">
        <f>"500675459"</f>
        <v>500675459</v>
      </c>
      <c r="B105" t="s">
        <v>7</v>
      </c>
      <c r="C105" t="s">
        <v>8</v>
      </c>
      <c r="D105" t="s">
        <v>9</v>
      </c>
      <c r="E105" s="1">
        <v>45486</v>
      </c>
      <c r="G105" t="s">
        <v>10</v>
      </c>
    </row>
    <row r="106" spans="1:7" x14ac:dyDescent="0.3">
      <c r="A106" t="str">
        <f>"500677629"</f>
        <v>500677629</v>
      </c>
      <c r="B106" t="s">
        <v>7</v>
      </c>
      <c r="C106" t="s">
        <v>8</v>
      </c>
      <c r="D106" t="s">
        <v>9</v>
      </c>
      <c r="E106" s="1">
        <v>45486</v>
      </c>
      <c r="G106" t="s">
        <v>10</v>
      </c>
    </row>
    <row r="107" spans="1:7" x14ac:dyDescent="0.3">
      <c r="A107" t="str">
        <f>"500678593"</f>
        <v>500678593</v>
      </c>
      <c r="B107" t="s">
        <v>7</v>
      </c>
      <c r="C107" t="s">
        <v>8</v>
      </c>
      <c r="D107" t="s">
        <v>9</v>
      </c>
      <c r="E107" s="1">
        <v>45486</v>
      </c>
      <c r="G107" t="s">
        <v>10</v>
      </c>
    </row>
    <row r="108" spans="1:7" x14ac:dyDescent="0.3">
      <c r="A108" t="str">
        <f>"500678460"</f>
        <v>500678460</v>
      </c>
      <c r="B108" t="s">
        <v>7</v>
      </c>
      <c r="C108" t="s">
        <v>11</v>
      </c>
      <c r="D108" t="s">
        <v>12</v>
      </c>
      <c r="E108" s="1">
        <v>45486</v>
      </c>
      <c r="G108" t="s">
        <v>10</v>
      </c>
    </row>
    <row r="109" spans="1:7" x14ac:dyDescent="0.3">
      <c r="A109" t="str">
        <f>"500680366"</f>
        <v>500680366</v>
      </c>
      <c r="B109" t="s">
        <v>7</v>
      </c>
      <c r="C109" t="s">
        <v>8</v>
      </c>
      <c r="D109" t="s">
        <v>9</v>
      </c>
      <c r="E109" s="1">
        <v>45486</v>
      </c>
      <c r="G109" t="s">
        <v>10</v>
      </c>
    </row>
    <row r="110" spans="1:7" x14ac:dyDescent="0.3">
      <c r="A110" t="str">
        <f>"500677890"</f>
        <v>500677890</v>
      </c>
      <c r="B110" t="s">
        <v>7</v>
      </c>
      <c r="C110" t="s">
        <v>8</v>
      </c>
      <c r="D110" t="s">
        <v>9</v>
      </c>
      <c r="E110" s="1">
        <v>45486</v>
      </c>
      <c r="G110" t="s">
        <v>10</v>
      </c>
    </row>
    <row r="111" spans="1:7" x14ac:dyDescent="0.3">
      <c r="A111" t="str">
        <f>"500678040"</f>
        <v>500678040</v>
      </c>
      <c r="B111" t="s">
        <v>7</v>
      </c>
      <c r="C111" t="s">
        <v>11</v>
      </c>
      <c r="D111" t="s">
        <v>12</v>
      </c>
      <c r="E111" s="1">
        <v>45486</v>
      </c>
      <c r="G111" t="s">
        <v>10</v>
      </c>
    </row>
    <row r="112" spans="1:7" x14ac:dyDescent="0.3">
      <c r="A112" t="str">
        <f>"500676992"</f>
        <v>500676992</v>
      </c>
      <c r="B112" t="s">
        <v>7</v>
      </c>
      <c r="C112" t="s">
        <v>8</v>
      </c>
      <c r="D112" t="s">
        <v>9</v>
      </c>
      <c r="E112" s="1">
        <v>45486</v>
      </c>
      <c r="G112" t="s">
        <v>10</v>
      </c>
    </row>
    <row r="113" spans="1:7" x14ac:dyDescent="0.3">
      <c r="A113" t="str">
        <f>"500677520"</f>
        <v>500677520</v>
      </c>
      <c r="B113" t="s">
        <v>7</v>
      </c>
      <c r="C113" t="s">
        <v>11</v>
      </c>
      <c r="D113" t="s">
        <v>12</v>
      </c>
      <c r="E113" s="1">
        <v>45486</v>
      </c>
      <c r="G113" t="s">
        <v>10</v>
      </c>
    </row>
    <row r="114" spans="1:7" x14ac:dyDescent="0.3">
      <c r="A114" t="str">
        <f>"500680988"</f>
        <v>500680988</v>
      </c>
      <c r="B114" t="s">
        <v>7</v>
      </c>
      <c r="C114" t="s">
        <v>8</v>
      </c>
      <c r="D114" t="s">
        <v>9</v>
      </c>
      <c r="E114" s="1">
        <v>45486</v>
      </c>
      <c r="G114" t="s">
        <v>10</v>
      </c>
    </row>
    <row r="115" spans="1:7" x14ac:dyDescent="0.3">
      <c r="A115" t="str">
        <f>"500680084"</f>
        <v>500680084</v>
      </c>
      <c r="B115" t="s">
        <v>7</v>
      </c>
      <c r="C115" t="s">
        <v>8</v>
      </c>
      <c r="D115" t="s">
        <v>9</v>
      </c>
      <c r="E115" s="1">
        <v>45486</v>
      </c>
      <c r="G115" t="s">
        <v>10</v>
      </c>
    </row>
    <row r="116" spans="1:7" x14ac:dyDescent="0.3">
      <c r="A116" t="str">
        <f>"500678779"</f>
        <v>500678779</v>
      </c>
      <c r="B116" t="s">
        <v>7</v>
      </c>
      <c r="C116" t="s">
        <v>8</v>
      </c>
      <c r="D116" t="s">
        <v>9</v>
      </c>
      <c r="E116" s="1">
        <v>45486</v>
      </c>
      <c r="G116" t="s">
        <v>10</v>
      </c>
    </row>
    <row r="117" spans="1:7" x14ac:dyDescent="0.3">
      <c r="A117" t="str">
        <f>"500676872"</f>
        <v>500676872</v>
      </c>
      <c r="B117" t="s">
        <v>7</v>
      </c>
      <c r="C117" t="s">
        <v>8</v>
      </c>
      <c r="D117" t="s">
        <v>9</v>
      </c>
      <c r="E117" s="1">
        <v>45486</v>
      </c>
      <c r="G117" t="s">
        <v>10</v>
      </c>
    </row>
    <row r="118" spans="1:7" x14ac:dyDescent="0.3">
      <c r="A118" t="str">
        <f>"500680002"</f>
        <v>500680002</v>
      </c>
      <c r="B118" t="s">
        <v>7</v>
      </c>
      <c r="C118" t="s">
        <v>8</v>
      </c>
      <c r="D118" t="s">
        <v>9</v>
      </c>
      <c r="E118" s="1">
        <v>45486</v>
      </c>
      <c r="G118" t="s">
        <v>10</v>
      </c>
    </row>
    <row r="119" spans="1:7" x14ac:dyDescent="0.3">
      <c r="A119" t="str">
        <f>"500679042"</f>
        <v>500679042</v>
      </c>
      <c r="B119" t="s">
        <v>7</v>
      </c>
      <c r="C119" t="s">
        <v>8</v>
      </c>
      <c r="D119" t="s">
        <v>9</v>
      </c>
      <c r="E119" s="1">
        <v>45486</v>
      </c>
      <c r="G119" t="s">
        <v>10</v>
      </c>
    </row>
    <row r="120" spans="1:7" x14ac:dyDescent="0.3">
      <c r="A120" t="str">
        <f>"500678589"</f>
        <v>500678589</v>
      </c>
      <c r="B120" t="s">
        <v>7</v>
      </c>
      <c r="C120" t="s">
        <v>11</v>
      </c>
      <c r="D120" t="s">
        <v>12</v>
      </c>
      <c r="E120" s="1">
        <v>45486</v>
      </c>
      <c r="G120" t="s">
        <v>10</v>
      </c>
    </row>
    <row r="121" spans="1:7" x14ac:dyDescent="0.3">
      <c r="A121" t="str">
        <f>"500678757"</f>
        <v>500678757</v>
      </c>
      <c r="B121" t="s">
        <v>7</v>
      </c>
      <c r="C121" t="s">
        <v>8</v>
      </c>
      <c r="D121" t="s">
        <v>9</v>
      </c>
      <c r="E121" s="1">
        <v>45486</v>
      </c>
      <c r="G121" t="s">
        <v>10</v>
      </c>
    </row>
    <row r="122" spans="1:7" x14ac:dyDescent="0.3">
      <c r="A122" t="str">
        <f>"500678875"</f>
        <v>500678875</v>
      </c>
      <c r="B122" t="s">
        <v>7</v>
      </c>
      <c r="C122" t="s">
        <v>8</v>
      </c>
      <c r="D122" t="s">
        <v>9</v>
      </c>
      <c r="E122" s="1">
        <v>45486</v>
      </c>
      <c r="G122" t="s">
        <v>10</v>
      </c>
    </row>
    <row r="123" spans="1:7" x14ac:dyDescent="0.3">
      <c r="A123" t="str">
        <f>"500678045"</f>
        <v>500678045</v>
      </c>
      <c r="B123" t="s">
        <v>7</v>
      </c>
      <c r="C123" t="s">
        <v>11</v>
      </c>
      <c r="D123" t="s">
        <v>12</v>
      </c>
      <c r="E123" s="1">
        <v>45486</v>
      </c>
      <c r="G123" t="s">
        <v>10</v>
      </c>
    </row>
    <row r="124" spans="1:7" x14ac:dyDescent="0.3">
      <c r="A124" t="str">
        <f>"500678137"</f>
        <v>500678137</v>
      </c>
      <c r="B124" t="s">
        <v>7</v>
      </c>
      <c r="C124" t="s">
        <v>8</v>
      </c>
      <c r="D124" t="s">
        <v>9</v>
      </c>
      <c r="E124" s="1">
        <v>45486</v>
      </c>
      <c r="G124" t="s">
        <v>10</v>
      </c>
    </row>
    <row r="125" spans="1:7" x14ac:dyDescent="0.3">
      <c r="A125" t="str">
        <f>"500674042"</f>
        <v>500674042</v>
      </c>
      <c r="B125" t="s">
        <v>7</v>
      </c>
      <c r="C125" t="s">
        <v>11</v>
      </c>
      <c r="D125" t="s">
        <v>12</v>
      </c>
      <c r="E125" s="1">
        <v>45486</v>
      </c>
      <c r="G125" t="s">
        <v>10</v>
      </c>
    </row>
    <row r="126" spans="1:7" x14ac:dyDescent="0.3">
      <c r="A126" t="str">
        <f>"500674919"</f>
        <v>500674919</v>
      </c>
      <c r="B126" t="s">
        <v>7</v>
      </c>
      <c r="C126" t="s">
        <v>11</v>
      </c>
      <c r="D126" t="s">
        <v>12</v>
      </c>
      <c r="E126" s="1">
        <v>45486</v>
      </c>
      <c r="G126" t="s">
        <v>10</v>
      </c>
    </row>
    <row r="127" spans="1:7" x14ac:dyDescent="0.3">
      <c r="A127" t="str">
        <f>"500678956"</f>
        <v>500678956</v>
      </c>
      <c r="B127" t="s">
        <v>7</v>
      </c>
      <c r="C127" t="s">
        <v>8</v>
      </c>
      <c r="D127" t="s">
        <v>9</v>
      </c>
      <c r="E127" s="1">
        <v>45486</v>
      </c>
      <c r="G127" t="s">
        <v>10</v>
      </c>
    </row>
    <row r="128" spans="1:7" x14ac:dyDescent="0.3">
      <c r="A128" t="str">
        <f>"500679908"</f>
        <v>500679908</v>
      </c>
      <c r="B128" t="s">
        <v>7</v>
      </c>
      <c r="C128" t="s">
        <v>8</v>
      </c>
      <c r="D128" t="s">
        <v>9</v>
      </c>
      <c r="E128" s="1">
        <v>45486</v>
      </c>
      <c r="G128" t="s">
        <v>10</v>
      </c>
    </row>
    <row r="129" spans="1:7" x14ac:dyDescent="0.3">
      <c r="A129" t="str">
        <f>"500678692"</f>
        <v>500678692</v>
      </c>
      <c r="B129" t="s">
        <v>7</v>
      </c>
      <c r="C129" t="s">
        <v>8</v>
      </c>
      <c r="D129" t="s">
        <v>9</v>
      </c>
      <c r="E129" s="1">
        <v>45486</v>
      </c>
      <c r="G129" t="s">
        <v>10</v>
      </c>
    </row>
    <row r="130" spans="1:7" x14ac:dyDescent="0.3">
      <c r="A130" t="str">
        <f>"500678619"</f>
        <v>500678619</v>
      </c>
      <c r="B130" t="s">
        <v>7</v>
      </c>
      <c r="C130" t="s">
        <v>8</v>
      </c>
      <c r="D130" t="s">
        <v>9</v>
      </c>
      <c r="E130" s="1">
        <v>45486</v>
      </c>
      <c r="G130" t="s">
        <v>10</v>
      </c>
    </row>
    <row r="131" spans="1:7" x14ac:dyDescent="0.3">
      <c r="A131" t="str">
        <f>"500672402"</f>
        <v>500672402</v>
      </c>
      <c r="B131" t="s">
        <v>7</v>
      </c>
      <c r="C131" t="s">
        <v>11</v>
      </c>
      <c r="D131" t="s">
        <v>12</v>
      </c>
      <c r="E131" s="1">
        <v>45486</v>
      </c>
      <c r="G131" t="s">
        <v>10</v>
      </c>
    </row>
    <row r="132" spans="1:7" x14ac:dyDescent="0.3">
      <c r="A132" t="str">
        <f>"500672539"</f>
        <v>500672539</v>
      </c>
      <c r="B132" t="s">
        <v>7</v>
      </c>
      <c r="C132" t="s">
        <v>11</v>
      </c>
      <c r="D132" t="s">
        <v>12</v>
      </c>
      <c r="E132" s="1">
        <v>45486</v>
      </c>
      <c r="G132" t="s">
        <v>10</v>
      </c>
    </row>
    <row r="133" spans="1:7" x14ac:dyDescent="0.3">
      <c r="A133" t="str">
        <f>"500674821"</f>
        <v>500674821</v>
      </c>
      <c r="B133" t="s">
        <v>7</v>
      </c>
      <c r="C133" t="s">
        <v>11</v>
      </c>
      <c r="D133" t="s">
        <v>12</v>
      </c>
      <c r="E133" s="1">
        <v>45486</v>
      </c>
      <c r="G133" t="s">
        <v>10</v>
      </c>
    </row>
    <row r="134" spans="1:7" x14ac:dyDescent="0.3">
      <c r="A134" t="str">
        <f>"500674684"</f>
        <v>500674684</v>
      </c>
      <c r="B134" t="s">
        <v>7</v>
      </c>
      <c r="C134" t="s">
        <v>11</v>
      </c>
      <c r="D134" t="s">
        <v>12</v>
      </c>
      <c r="E134" s="1">
        <v>45486</v>
      </c>
      <c r="G134" t="s">
        <v>10</v>
      </c>
    </row>
    <row r="135" spans="1:7" x14ac:dyDescent="0.3">
      <c r="A135" t="str">
        <f>"500673825"</f>
        <v>500673825</v>
      </c>
      <c r="B135" t="s">
        <v>7</v>
      </c>
      <c r="C135" t="s">
        <v>11</v>
      </c>
      <c r="D135" t="s">
        <v>12</v>
      </c>
      <c r="E135" s="1">
        <v>45486</v>
      </c>
      <c r="G135" t="s">
        <v>10</v>
      </c>
    </row>
    <row r="136" spans="1:7" x14ac:dyDescent="0.3">
      <c r="A136" t="str">
        <f>"500674606"</f>
        <v>500674606</v>
      </c>
      <c r="B136" t="s">
        <v>7</v>
      </c>
      <c r="C136" t="s">
        <v>11</v>
      </c>
      <c r="D136" t="s">
        <v>12</v>
      </c>
      <c r="E136" s="1">
        <v>45486</v>
      </c>
      <c r="G136" t="s">
        <v>10</v>
      </c>
    </row>
    <row r="137" spans="1:7" x14ac:dyDescent="0.3">
      <c r="A137" t="str">
        <f>"500672376"</f>
        <v>500672376</v>
      </c>
      <c r="B137" t="s">
        <v>7</v>
      </c>
      <c r="C137" t="s">
        <v>11</v>
      </c>
      <c r="D137" t="s">
        <v>12</v>
      </c>
      <c r="E137" s="1">
        <v>45486</v>
      </c>
      <c r="G137" t="s">
        <v>10</v>
      </c>
    </row>
    <row r="138" spans="1:7" x14ac:dyDescent="0.3">
      <c r="A138" t="str">
        <f>"500673019"</f>
        <v>500673019</v>
      </c>
      <c r="B138" t="s">
        <v>7</v>
      </c>
      <c r="C138" t="s">
        <v>11</v>
      </c>
      <c r="D138" t="s">
        <v>12</v>
      </c>
      <c r="E138" s="1">
        <v>45486</v>
      </c>
      <c r="G138" t="s">
        <v>10</v>
      </c>
    </row>
    <row r="139" spans="1:7" x14ac:dyDescent="0.3">
      <c r="A139" t="str">
        <f>"500672538"</f>
        <v>500672538</v>
      </c>
      <c r="B139" t="s">
        <v>7</v>
      </c>
      <c r="C139" t="s">
        <v>11</v>
      </c>
      <c r="D139" t="s">
        <v>12</v>
      </c>
      <c r="E139" s="1">
        <v>45486</v>
      </c>
      <c r="G139" t="s">
        <v>10</v>
      </c>
    </row>
    <row r="140" spans="1:7" x14ac:dyDescent="0.3">
      <c r="A140" t="str">
        <f>"500671898"</f>
        <v>500671898</v>
      </c>
      <c r="B140" t="s">
        <v>7</v>
      </c>
      <c r="C140" t="s">
        <v>11</v>
      </c>
      <c r="D140" t="s">
        <v>12</v>
      </c>
      <c r="E140" s="1">
        <v>45486</v>
      </c>
      <c r="G140" t="s">
        <v>10</v>
      </c>
    </row>
    <row r="141" spans="1:7" x14ac:dyDescent="0.3">
      <c r="A141" t="str">
        <f>"500673607"</f>
        <v>500673607</v>
      </c>
      <c r="B141" t="s">
        <v>7</v>
      </c>
      <c r="C141" t="s">
        <v>11</v>
      </c>
      <c r="D141" t="s">
        <v>12</v>
      </c>
      <c r="E141" s="1">
        <v>45486</v>
      </c>
      <c r="G141" t="s">
        <v>10</v>
      </c>
    </row>
    <row r="142" spans="1:7" x14ac:dyDescent="0.3">
      <c r="A142" t="str">
        <f>"500672380"</f>
        <v>500672380</v>
      </c>
      <c r="B142" t="s">
        <v>7</v>
      </c>
      <c r="C142" t="s">
        <v>11</v>
      </c>
      <c r="D142" t="s">
        <v>12</v>
      </c>
      <c r="E142" s="1">
        <v>45486</v>
      </c>
      <c r="G142" t="s">
        <v>10</v>
      </c>
    </row>
    <row r="143" spans="1:7" x14ac:dyDescent="0.3">
      <c r="A143" t="str">
        <f>"510914089"</f>
        <v>510914089</v>
      </c>
      <c r="B143" t="s">
        <v>7</v>
      </c>
      <c r="C143" t="s">
        <v>8</v>
      </c>
      <c r="D143" t="s">
        <v>9</v>
      </c>
      <c r="E143" s="1">
        <v>45486</v>
      </c>
      <c r="G143" t="s">
        <v>10</v>
      </c>
    </row>
    <row r="144" spans="1:7" x14ac:dyDescent="0.3">
      <c r="A144" t="str">
        <f>"510914103"</f>
        <v>510914103</v>
      </c>
      <c r="B144" t="s">
        <v>7</v>
      </c>
      <c r="C144" t="s">
        <v>8</v>
      </c>
      <c r="D144" t="s">
        <v>9</v>
      </c>
      <c r="E144" s="1">
        <v>45486</v>
      </c>
      <c r="G144" t="s">
        <v>10</v>
      </c>
    </row>
    <row r="145" spans="1:7" x14ac:dyDescent="0.3">
      <c r="A145" t="str">
        <f>"510914324"</f>
        <v>510914324</v>
      </c>
      <c r="B145" t="s">
        <v>7</v>
      </c>
      <c r="C145" t="s">
        <v>8</v>
      </c>
      <c r="D145" t="s">
        <v>9</v>
      </c>
      <c r="E145" s="1">
        <v>45486</v>
      </c>
      <c r="G145" t="s">
        <v>10</v>
      </c>
    </row>
    <row r="146" spans="1:7" x14ac:dyDescent="0.3">
      <c r="A146" t="str">
        <f>"504612948"</f>
        <v>504612948</v>
      </c>
      <c r="B146" t="s">
        <v>7</v>
      </c>
      <c r="C146" t="s">
        <v>8</v>
      </c>
      <c r="D146" t="s">
        <v>9</v>
      </c>
      <c r="E146" s="1">
        <v>45486</v>
      </c>
      <c r="G146" t="s">
        <v>10</v>
      </c>
    </row>
    <row r="147" spans="1:7" x14ac:dyDescent="0.3">
      <c r="A147" t="str">
        <f>"504612937"</f>
        <v>504612937</v>
      </c>
      <c r="B147" t="s">
        <v>7</v>
      </c>
      <c r="C147" t="s">
        <v>8</v>
      </c>
      <c r="D147" t="s">
        <v>9</v>
      </c>
      <c r="E147" s="1">
        <v>45486</v>
      </c>
      <c r="G147" t="s">
        <v>10</v>
      </c>
    </row>
    <row r="148" spans="1:7" x14ac:dyDescent="0.3">
      <c r="A148" t="str">
        <f>"504612934"</f>
        <v>504612934</v>
      </c>
      <c r="B148" t="s">
        <v>7</v>
      </c>
      <c r="C148" t="s">
        <v>8</v>
      </c>
      <c r="D148" t="s">
        <v>9</v>
      </c>
      <c r="E148" s="1">
        <v>45486</v>
      </c>
      <c r="G148" t="s">
        <v>10</v>
      </c>
    </row>
    <row r="149" spans="1:7" x14ac:dyDescent="0.3">
      <c r="A149" t="str">
        <f>"504612890"</f>
        <v>504612890</v>
      </c>
      <c r="B149" t="s">
        <v>7</v>
      </c>
      <c r="C149" t="s">
        <v>8</v>
      </c>
      <c r="D149" t="s">
        <v>9</v>
      </c>
      <c r="E149" s="1">
        <v>45486</v>
      </c>
      <c r="G149" t="s">
        <v>10</v>
      </c>
    </row>
    <row r="150" spans="1:7" x14ac:dyDescent="0.3">
      <c r="A150" t="str">
        <f>"453016522"</f>
        <v>453016522</v>
      </c>
      <c r="B150" t="s">
        <v>7</v>
      </c>
      <c r="C150" t="s">
        <v>8</v>
      </c>
      <c r="D150" t="s">
        <v>9</v>
      </c>
      <c r="E150" s="1">
        <v>45486</v>
      </c>
      <c r="G150" t="s">
        <v>10</v>
      </c>
    </row>
    <row r="151" spans="1:7" x14ac:dyDescent="0.3">
      <c r="A151" t="str">
        <f>"453016526"</f>
        <v>453016526</v>
      </c>
      <c r="B151" t="s">
        <v>7</v>
      </c>
      <c r="C151" t="s">
        <v>8</v>
      </c>
      <c r="D151" t="s">
        <v>9</v>
      </c>
      <c r="E151" s="1">
        <v>45486</v>
      </c>
      <c r="G151" t="s">
        <v>10</v>
      </c>
    </row>
    <row r="152" spans="1:7" x14ac:dyDescent="0.3">
      <c r="A152" t="str">
        <f>"453016523"</f>
        <v>453016523</v>
      </c>
      <c r="B152" t="s">
        <v>7</v>
      </c>
      <c r="C152" t="s">
        <v>8</v>
      </c>
      <c r="D152" t="s">
        <v>9</v>
      </c>
      <c r="E152" s="1">
        <v>45486</v>
      </c>
      <c r="G152" t="s">
        <v>10</v>
      </c>
    </row>
    <row r="153" spans="1:7" x14ac:dyDescent="0.3">
      <c r="A153" t="str">
        <f>"453016529"</f>
        <v>453016529</v>
      </c>
      <c r="B153" t="s">
        <v>7</v>
      </c>
      <c r="C153" t="s">
        <v>8</v>
      </c>
      <c r="D153" t="s">
        <v>9</v>
      </c>
      <c r="E153" s="1">
        <v>45486</v>
      </c>
      <c r="G153" t="s">
        <v>10</v>
      </c>
    </row>
    <row r="154" spans="1:7" x14ac:dyDescent="0.3">
      <c r="A154" t="str">
        <f>"453016520"</f>
        <v>453016520</v>
      </c>
      <c r="B154" t="s">
        <v>7</v>
      </c>
      <c r="C154" t="s">
        <v>8</v>
      </c>
      <c r="D154" t="s">
        <v>9</v>
      </c>
      <c r="E154" s="1">
        <v>45486</v>
      </c>
      <c r="G154" t="s">
        <v>10</v>
      </c>
    </row>
    <row r="155" spans="1:7" x14ac:dyDescent="0.3">
      <c r="A155" t="str">
        <f>"453016491"</f>
        <v>453016491</v>
      </c>
      <c r="B155" t="s">
        <v>7</v>
      </c>
      <c r="C155" t="s">
        <v>8</v>
      </c>
      <c r="D155" t="s">
        <v>9</v>
      </c>
      <c r="E155" s="1">
        <v>45486</v>
      </c>
      <c r="G155" t="s">
        <v>10</v>
      </c>
    </row>
    <row r="156" spans="1:7" x14ac:dyDescent="0.3">
      <c r="A156" t="str">
        <f>"453016490"</f>
        <v>453016490</v>
      </c>
      <c r="B156" t="s">
        <v>7</v>
      </c>
      <c r="C156" t="s">
        <v>8</v>
      </c>
      <c r="D156" t="s">
        <v>9</v>
      </c>
      <c r="E156" s="1">
        <v>45486</v>
      </c>
      <c r="G156" t="s">
        <v>10</v>
      </c>
    </row>
    <row r="157" spans="1:7" x14ac:dyDescent="0.3">
      <c r="A157" t="str">
        <f>"453016524"</f>
        <v>453016524</v>
      </c>
      <c r="B157" t="s">
        <v>7</v>
      </c>
      <c r="C157" t="s">
        <v>8</v>
      </c>
      <c r="D157" t="s">
        <v>9</v>
      </c>
      <c r="E157" s="1">
        <v>45486</v>
      </c>
      <c r="G157" t="s">
        <v>10</v>
      </c>
    </row>
    <row r="158" spans="1:7" x14ac:dyDescent="0.3">
      <c r="A158" t="str">
        <f>"453016539"</f>
        <v>453016539</v>
      </c>
      <c r="B158" t="s">
        <v>7</v>
      </c>
      <c r="C158" t="s">
        <v>11</v>
      </c>
      <c r="D158" t="s">
        <v>12</v>
      </c>
      <c r="E158" s="1">
        <v>45486</v>
      </c>
      <c r="G158" t="s">
        <v>10</v>
      </c>
    </row>
    <row r="159" spans="1:7" x14ac:dyDescent="0.3">
      <c r="A159" t="str">
        <f>"453016541"</f>
        <v>453016541</v>
      </c>
      <c r="B159" t="s">
        <v>7</v>
      </c>
      <c r="C159" t="s">
        <v>11</v>
      </c>
      <c r="D159" t="s">
        <v>12</v>
      </c>
      <c r="E159" s="1">
        <v>45486</v>
      </c>
      <c r="G159" t="s">
        <v>10</v>
      </c>
    </row>
    <row r="160" spans="1:7" x14ac:dyDescent="0.3">
      <c r="A160" t="str">
        <f>"453016531"</f>
        <v>453016531</v>
      </c>
      <c r="B160" t="s">
        <v>7</v>
      </c>
      <c r="C160" t="s">
        <v>11</v>
      </c>
      <c r="D160" t="s">
        <v>12</v>
      </c>
      <c r="E160" s="1">
        <v>45486</v>
      </c>
      <c r="G160" t="s">
        <v>10</v>
      </c>
    </row>
    <row r="161" spans="1:7" x14ac:dyDescent="0.3">
      <c r="A161" t="str">
        <f>"453016519"</f>
        <v>453016519</v>
      </c>
      <c r="B161" t="s">
        <v>7</v>
      </c>
      <c r="C161" t="s">
        <v>8</v>
      </c>
      <c r="D161" t="s">
        <v>9</v>
      </c>
      <c r="E161" s="1">
        <v>45486</v>
      </c>
      <c r="G161" t="s">
        <v>10</v>
      </c>
    </row>
    <row r="162" spans="1:7" x14ac:dyDescent="0.3">
      <c r="A162" t="str">
        <f>"453016521"</f>
        <v>453016521</v>
      </c>
      <c r="B162" t="s">
        <v>7</v>
      </c>
      <c r="C162" t="s">
        <v>8</v>
      </c>
      <c r="D162" t="s">
        <v>9</v>
      </c>
      <c r="E162" s="1">
        <v>45486</v>
      </c>
      <c r="G162" t="s">
        <v>10</v>
      </c>
    </row>
    <row r="163" spans="1:7" x14ac:dyDescent="0.3">
      <c r="A163" t="str">
        <f>"453016530"</f>
        <v>453016530</v>
      </c>
      <c r="B163" t="s">
        <v>7</v>
      </c>
      <c r="C163" t="s">
        <v>8</v>
      </c>
      <c r="D163" t="s">
        <v>9</v>
      </c>
      <c r="E163" s="1">
        <v>45486</v>
      </c>
      <c r="G163" t="s">
        <v>10</v>
      </c>
    </row>
    <row r="164" spans="1:7" x14ac:dyDescent="0.3">
      <c r="A164" t="str">
        <f>"453016533"</f>
        <v>453016533</v>
      </c>
      <c r="B164" t="s">
        <v>7</v>
      </c>
      <c r="C164" t="s">
        <v>11</v>
      </c>
      <c r="D164" t="s">
        <v>12</v>
      </c>
      <c r="E164" s="1">
        <v>45486</v>
      </c>
      <c r="G164" t="s">
        <v>10</v>
      </c>
    </row>
    <row r="165" spans="1:7" x14ac:dyDescent="0.3">
      <c r="A165" t="str">
        <f>"453016542"</f>
        <v>453016542</v>
      </c>
      <c r="B165" t="s">
        <v>7</v>
      </c>
      <c r="C165" t="s">
        <v>11</v>
      </c>
      <c r="D165" t="s">
        <v>12</v>
      </c>
      <c r="E165" s="1">
        <v>45486</v>
      </c>
      <c r="G165" t="s">
        <v>10</v>
      </c>
    </row>
    <row r="166" spans="1:7" x14ac:dyDescent="0.3">
      <c r="A166" t="str">
        <f>"453016540"</f>
        <v>453016540</v>
      </c>
      <c r="B166" t="s">
        <v>7</v>
      </c>
      <c r="C166" t="s">
        <v>11</v>
      </c>
      <c r="D166" t="s">
        <v>12</v>
      </c>
      <c r="E166" s="1">
        <v>45486</v>
      </c>
      <c r="G166" t="s">
        <v>10</v>
      </c>
    </row>
    <row r="167" spans="1:7" x14ac:dyDescent="0.3">
      <c r="A167" t="str">
        <f>"453016532"</f>
        <v>453016532</v>
      </c>
      <c r="B167" t="s">
        <v>7</v>
      </c>
      <c r="C167" t="s">
        <v>11</v>
      </c>
      <c r="D167" t="s">
        <v>12</v>
      </c>
      <c r="E167" s="1">
        <v>45486</v>
      </c>
      <c r="G167" t="s">
        <v>10</v>
      </c>
    </row>
    <row r="168" spans="1:7" x14ac:dyDescent="0.3">
      <c r="A168" t="str">
        <f>"453016538"</f>
        <v>453016538</v>
      </c>
      <c r="B168" t="s">
        <v>7</v>
      </c>
      <c r="C168" t="s">
        <v>11</v>
      </c>
      <c r="D168" t="s">
        <v>12</v>
      </c>
      <c r="E168" s="1">
        <v>45486</v>
      </c>
      <c r="G168" t="s">
        <v>10</v>
      </c>
    </row>
    <row r="169" spans="1:7" x14ac:dyDescent="0.3">
      <c r="A169" t="str">
        <f>"453016525"</f>
        <v>453016525</v>
      </c>
      <c r="B169" t="s">
        <v>7</v>
      </c>
      <c r="C169" t="s">
        <v>8</v>
      </c>
      <c r="D169" t="s">
        <v>9</v>
      </c>
      <c r="E169" s="1">
        <v>45486</v>
      </c>
      <c r="G169" t="s">
        <v>10</v>
      </c>
    </row>
    <row r="170" spans="1:7" x14ac:dyDescent="0.3">
      <c r="A170" t="str">
        <f>"453016528"</f>
        <v>453016528</v>
      </c>
      <c r="B170" t="s">
        <v>7</v>
      </c>
      <c r="C170" t="s">
        <v>8</v>
      </c>
      <c r="D170" t="s">
        <v>9</v>
      </c>
      <c r="E170" s="1">
        <v>45486</v>
      </c>
      <c r="G170" t="s">
        <v>10</v>
      </c>
    </row>
    <row r="171" spans="1:7" x14ac:dyDescent="0.3">
      <c r="A171" t="str">
        <f>"453016527"</f>
        <v>453016527</v>
      </c>
      <c r="B171" t="s">
        <v>7</v>
      </c>
      <c r="C171" t="s">
        <v>8</v>
      </c>
      <c r="D171" t="s">
        <v>9</v>
      </c>
      <c r="E171" s="1">
        <v>45486</v>
      </c>
      <c r="G171" t="s">
        <v>10</v>
      </c>
    </row>
    <row r="172" spans="1:7" x14ac:dyDescent="0.3">
      <c r="A172" t="str">
        <f>"453051839"</f>
        <v>453051839</v>
      </c>
      <c r="B172" t="s">
        <v>7</v>
      </c>
      <c r="C172" t="s">
        <v>8</v>
      </c>
      <c r="D172" t="s">
        <v>9</v>
      </c>
      <c r="E172" s="1">
        <v>45486</v>
      </c>
      <c r="G172" t="s">
        <v>10</v>
      </c>
    </row>
    <row r="173" spans="1:7" x14ac:dyDescent="0.3">
      <c r="A173" t="str">
        <f>"453051837"</f>
        <v>453051837</v>
      </c>
      <c r="B173" t="s">
        <v>7</v>
      </c>
      <c r="C173" t="s">
        <v>8</v>
      </c>
      <c r="D173" t="s">
        <v>9</v>
      </c>
      <c r="E173" s="1">
        <v>45486</v>
      </c>
      <c r="G173" t="s">
        <v>10</v>
      </c>
    </row>
    <row r="174" spans="1:7" x14ac:dyDescent="0.3">
      <c r="A174" t="str">
        <f>"453051838"</f>
        <v>453051838</v>
      </c>
      <c r="B174" t="s">
        <v>7</v>
      </c>
      <c r="C174" t="s">
        <v>8</v>
      </c>
      <c r="D174" t="s">
        <v>9</v>
      </c>
      <c r="E174" s="1">
        <v>45486</v>
      </c>
      <c r="G174" t="s">
        <v>10</v>
      </c>
    </row>
    <row r="175" spans="1:7" x14ac:dyDescent="0.3">
      <c r="A175" t="str">
        <f>"786439822"</f>
        <v>786439822</v>
      </c>
      <c r="B175" t="s">
        <v>7</v>
      </c>
      <c r="C175" t="s">
        <v>8</v>
      </c>
      <c r="D175" t="s">
        <v>9</v>
      </c>
      <c r="E175" s="1">
        <v>45486</v>
      </c>
      <c r="G175" t="s">
        <v>10</v>
      </c>
    </row>
    <row r="176" spans="1:7" x14ac:dyDescent="0.3">
      <c r="A176" t="str">
        <f>"786439830"</f>
        <v>786439830</v>
      </c>
      <c r="B176" t="s">
        <v>7</v>
      </c>
      <c r="C176" t="s">
        <v>8</v>
      </c>
      <c r="D176" t="s">
        <v>9</v>
      </c>
      <c r="E176" s="1">
        <v>45486</v>
      </c>
      <c r="G176" t="s">
        <v>10</v>
      </c>
    </row>
    <row r="177" spans="1:7" x14ac:dyDescent="0.3">
      <c r="A177" t="str">
        <f>"786439823"</f>
        <v>786439823</v>
      </c>
      <c r="B177" t="s">
        <v>7</v>
      </c>
      <c r="C177" t="s">
        <v>8</v>
      </c>
      <c r="D177" t="s">
        <v>9</v>
      </c>
      <c r="E177" s="1">
        <v>45486</v>
      </c>
      <c r="G177" t="s">
        <v>10</v>
      </c>
    </row>
    <row r="178" spans="1:7" x14ac:dyDescent="0.3">
      <c r="A178" t="str">
        <f>"786439828"</f>
        <v>786439828</v>
      </c>
      <c r="B178" t="s">
        <v>7</v>
      </c>
      <c r="C178" t="s">
        <v>8</v>
      </c>
      <c r="D178" t="s">
        <v>9</v>
      </c>
      <c r="E178" s="1">
        <v>45486</v>
      </c>
      <c r="G178" t="s">
        <v>10</v>
      </c>
    </row>
    <row r="179" spans="1:7" x14ac:dyDescent="0.3">
      <c r="A179" t="str">
        <f>"786439839"</f>
        <v>786439839</v>
      </c>
      <c r="B179" t="s">
        <v>7</v>
      </c>
      <c r="C179" t="s">
        <v>8</v>
      </c>
      <c r="D179" t="s">
        <v>9</v>
      </c>
      <c r="E179" s="1">
        <v>45486</v>
      </c>
      <c r="G179" t="s">
        <v>10</v>
      </c>
    </row>
    <row r="180" spans="1:7" x14ac:dyDescent="0.3">
      <c r="A180" t="str">
        <f>"786439820"</f>
        <v>786439820</v>
      </c>
      <c r="B180" t="s">
        <v>7</v>
      </c>
      <c r="C180" t="s">
        <v>8</v>
      </c>
      <c r="D180" t="s">
        <v>9</v>
      </c>
      <c r="E180" s="1">
        <v>45486</v>
      </c>
      <c r="G180" t="s">
        <v>10</v>
      </c>
    </row>
    <row r="181" spans="1:7" x14ac:dyDescent="0.3">
      <c r="A181" t="str">
        <f>"573878976"</f>
        <v>573878976</v>
      </c>
      <c r="B181" t="s">
        <v>7</v>
      </c>
      <c r="C181" t="s">
        <v>8</v>
      </c>
      <c r="D181" t="s">
        <v>9</v>
      </c>
      <c r="E181" s="1">
        <v>45486</v>
      </c>
      <c r="G181" t="s">
        <v>10</v>
      </c>
    </row>
    <row r="182" spans="1:7" x14ac:dyDescent="0.3">
      <c r="A182" t="str">
        <f>"786439826"</f>
        <v>786439826</v>
      </c>
      <c r="B182" t="s">
        <v>7</v>
      </c>
      <c r="C182" t="s">
        <v>8</v>
      </c>
      <c r="D182" t="s">
        <v>9</v>
      </c>
      <c r="E182" s="1">
        <v>45486</v>
      </c>
      <c r="G182" t="s">
        <v>10</v>
      </c>
    </row>
    <row r="183" spans="1:7" x14ac:dyDescent="0.3">
      <c r="A183" t="str">
        <f>"573878978"</f>
        <v>573878978</v>
      </c>
      <c r="B183" t="s">
        <v>7</v>
      </c>
      <c r="C183" t="s">
        <v>8</v>
      </c>
      <c r="D183" t="s">
        <v>9</v>
      </c>
      <c r="E183" s="1">
        <v>45486</v>
      </c>
      <c r="G183" t="s">
        <v>10</v>
      </c>
    </row>
    <row r="184" spans="1:7" x14ac:dyDescent="0.3">
      <c r="A184" t="str">
        <f>"786439838"</f>
        <v>786439838</v>
      </c>
      <c r="B184" t="s">
        <v>7</v>
      </c>
      <c r="C184" t="s">
        <v>8</v>
      </c>
      <c r="D184" t="s">
        <v>9</v>
      </c>
      <c r="E184" s="1">
        <v>45486</v>
      </c>
      <c r="G184" t="s">
        <v>10</v>
      </c>
    </row>
    <row r="185" spans="1:7" x14ac:dyDescent="0.3">
      <c r="A185" t="str">
        <f>"786439825"</f>
        <v>786439825</v>
      </c>
      <c r="B185" t="s">
        <v>7</v>
      </c>
      <c r="C185" t="s">
        <v>8</v>
      </c>
      <c r="D185" t="s">
        <v>9</v>
      </c>
      <c r="E185" s="1">
        <v>45486</v>
      </c>
      <c r="G185" t="s">
        <v>10</v>
      </c>
    </row>
    <row r="186" spans="1:7" x14ac:dyDescent="0.3">
      <c r="A186" t="str">
        <f>"786439829"</f>
        <v>786439829</v>
      </c>
      <c r="B186" t="s">
        <v>7</v>
      </c>
      <c r="C186" t="s">
        <v>8</v>
      </c>
      <c r="D186" t="s">
        <v>9</v>
      </c>
      <c r="E186" s="1">
        <v>45486</v>
      </c>
      <c r="G186" t="s">
        <v>10</v>
      </c>
    </row>
    <row r="187" spans="1:7" x14ac:dyDescent="0.3">
      <c r="A187" t="str">
        <f>"723678072"</f>
        <v>723678072</v>
      </c>
      <c r="B187" t="s">
        <v>7</v>
      </c>
      <c r="C187" t="s">
        <v>8</v>
      </c>
      <c r="D187" t="s">
        <v>9</v>
      </c>
      <c r="E187" s="1">
        <v>45486</v>
      </c>
      <c r="G187" t="s">
        <v>10</v>
      </c>
    </row>
    <row r="188" spans="1:7" x14ac:dyDescent="0.3">
      <c r="A188" t="str">
        <f>"512717796"</f>
        <v>512717796</v>
      </c>
      <c r="B188" t="s">
        <v>7</v>
      </c>
      <c r="C188" t="s">
        <v>8</v>
      </c>
      <c r="D188" t="s">
        <v>9</v>
      </c>
      <c r="E188" s="1">
        <v>45486</v>
      </c>
      <c r="G188" t="s">
        <v>10</v>
      </c>
    </row>
    <row r="189" spans="1:7" x14ac:dyDescent="0.3">
      <c r="A189" t="str">
        <f>"517558741"</f>
        <v>517558741</v>
      </c>
      <c r="B189" t="s">
        <v>7</v>
      </c>
      <c r="C189" t="s">
        <v>11</v>
      </c>
      <c r="D189" t="s">
        <v>12</v>
      </c>
      <c r="E189" s="1">
        <v>45486</v>
      </c>
      <c r="G189" t="s">
        <v>10</v>
      </c>
    </row>
    <row r="190" spans="1:7" x14ac:dyDescent="0.3">
      <c r="A190" t="str">
        <f>"512717949"</f>
        <v>512717949</v>
      </c>
      <c r="B190" t="s">
        <v>7</v>
      </c>
      <c r="C190" t="s">
        <v>8</v>
      </c>
      <c r="D190" t="s">
        <v>9</v>
      </c>
      <c r="E190" s="1">
        <v>45486</v>
      </c>
      <c r="G190" t="s">
        <v>10</v>
      </c>
    </row>
    <row r="191" spans="1:7" x14ac:dyDescent="0.3">
      <c r="A191" t="str">
        <f>"502184328"</f>
        <v>502184328</v>
      </c>
      <c r="B191" t="s">
        <v>7</v>
      </c>
      <c r="C191" t="s">
        <v>8</v>
      </c>
      <c r="D191" t="s">
        <v>9</v>
      </c>
      <c r="E191" s="1">
        <v>45486</v>
      </c>
      <c r="G191" t="s">
        <v>10</v>
      </c>
    </row>
    <row r="192" spans="1:7" x14ac:dyDescent="0.3">
      <c r="A192" t="str">
        <f>"797709946"</f>
        <v>797709946</v>
      </c>
      <c r="B192" t="s">
        <v>7</v>
      </c>
      <c r="C192" t="s">
        <v>8</v>
      </c>
      <c r="D192" t="s">
        <v>9</v>
      </c>
      <c r="E192" s="1">
        <v>45486</v>
      </c>
      <c r="G192" t="s">
        <v>10</v>
      </c>
    </row>
    <row r="193" spans="1:7" x14ac:dyDescent="0.3">
      <c r="A193" t="str">
        <f>"512696578"</f>
        <v>512696578</v>
      </c>
      <c r="B193" t="s">
        <v>7</v>
      </c>
      <c r="C193" t="s">
        <v>11</v>
      </c>
      <c r="D193" t="s">
        <v>12</v>
      </c>
      <c r="E193" s="1">
        <v>45486</v>
      </c>
      <c r="G193" t="s">
        <v>10</v>
      </c>
    </row>
    <row r="194" spans="1:7" x14ac:dyDescent="0.3">
      <c r="A194" t="str">
        <f>"723678033"</f>
        <v>723678033</v>
      </c>
      <c r="B194" t="s">
        <v>7</v>
      </c>
      <c r="C194" t="s">
        <v>8</v>
      </c>
      <c r="D194" t="s">
        <v>9</v>
      </c>
      <c r="E194" s="1">
        <v>45486</v>
      </c>
      <c r="G194" t="s">
        <v>10</v>
      </c>
    </row>
    <row r="195" spans="1:7" x14ac:dyDescent="0.3">
      <c r="A195" t="str">
        <f>"512717113"</f>
        <v>512717113</v>
      </c>
      <c r="B195" t="s">
        <v>7</v>
      </c>
      <c r="C195" t="s">
        <v>8</v>
      </c>
      <c r="D195" t="s">
        <v>9</v>
      </c>
      <c r="E195" s="1">
        <v>45486</v>
      </c>
      <c r="G195" t="s">
        <v>10</v>
      </c>
    </row>
    <row r="196" spans="1:7" x14ac:dyDescent="0.3">
      <c r="A196" t="str">
        <f>"798453637"</f>
        <v>798453637</v>
      </c>
      <c r="B196" t="s">
        <v>7</v>
      </c>
      <c r="C196" t="s">
        <v>11</v>
      </c>
      <c r="D196" t="s">
        <v>12</v>
      </c>
      <c r="E196" s="1">
        <v>45486</v>
      </c>
      <c r="G196" t="s">
        <v>10</v>
      </c>
    </row>
    <row r="197" spans="1:7" x14ac:dyDescent="0.3">
      <c r="A197" t="str">
        <f>"512715984"</f>
        <v>512715984</v>
      </c>
      <c r="B197" t="s">
        <v>7</v>
      </c>
      <c r="C197" t="s">
        <v>8</v>
      </c>
      <c r="D197" t="s">
        <v>9</v>
      </c>
      <c r="E197" s="1">
        <v>45486</v>
      </c>
      <c r="G197" t="s">
        <v>10</v>
      </c>
    </row>
    <row r="198" spans="1:7" x14ac:dyDescent="0.3">
      <c r="A198" t="str">
        <f>"798453723"</f>
        <v>798453723</v>
      </c>
      <c r="B198" t="s">
        <v>7</v>
      </c>
      <c r="C198" t="s">
        <v>11</v>
      </c>
      <c r="D198" t="s">
        <v>12</v>
      </c>
      <c r="E198" s="1">
        <v>45486</v>
      </c>
      <c r="G198" t="s">
        <v>10</v>
      </c>
    </row>
    <row r="199" spans="1:7" x14ac:dyDescent="0.3">
      <c r="A199" t="str">
        <f>"693700622"</f>
        <v>693700622</v>
      </c>
      <c r="B199" t="s">
        <v>7</v>
      </c>
      <c r="C199" t="s">
        <v>8</v>
      </c>
      <c r="D199" t="s">
        <v>9</v>
      </c>
      <c r="E199" s="1">
        <v>45486</v>
      </c>
      <c r="G199" t="s">
        <v>10</v>
      </c>
    </row>
    <row r="200" spans="1:7" x14ac:dyDescent="0.3">
      <c r="A200" t="str">
        <f>"797501731"</f>
        <v>797501731</v>
      </c>
      <c r="B200" t="s">
        <v>7</v>
      </c>
      <c r="C200" t="s">
        <v>8</v>
      </c>
      <c r="D200" t="s">
        <v>9</v>
      </c>
      <c r="E200" s="1">
        <v>45486</v>
      </c>
      <c r="G200" t="s">
        <v>10</v>
      </c>
    </row>
    <row r="201" spans="1:7" x14ac:dyDescent="0.3">
      <c r="A201" t="str">
        <f>"513447459"</f>
        <v>513447459</v>
      </c>
      <c r="B201" t="s">
        <v>7</v>
      </c>
      <c r="C201" t="s">
        <v>11</v>
      </c>
      <c r="D201" t="s">
        <v>12</v>
      </c>
      <c r="E201" s="1">
        <v>45486</v>
      </c>
      <c r="G201" t="s">
        <v>10</v>
      </c>
    </row>
    <row r="202" spans="1:7" x14ac:dyDescent="0.3">
      <c r="A202" t="str">
        <f>"513446450"</f>
        <v>513446450</v>
      </c>
      <c r="B202" t="s">
        <v>7</v>
      </c>
      <c r="C202" t="s">
        <v>11</v>
      </c>
      <c r="D202" t="s">
        <v>12</v>
      </c>
      <c r="E202" s="1">
        <v>45486</v>
      </c>
      <c r="G202" t="s">
        <v>10</v>
      </c>
    </row>
    <row r="203" spans="1:7" x14ac:dyDescent="0.3">
      <c r="A203" t="str">
        <f>"723678040"</f>
        <v>723678040</v>
      </c>
      <c r="B203" t="s">
        <v>7</v>
      </c>
      <c r="C203" t="s">
        <v>8</v>
      </c>
      <c r="D203" t="s">
        <v>9</v>
      </c>
      <c r="E203" s="1">
        <v>45486</v>
      </c>
      <c r="G203" t="s">
        <v>10</v>
      </c>
    </row>
    <row r="204" spans="1:7" x14ac:dyDescent="0.3">
      <c r="A204" t="str">
        <f>"518920526"</f>
        <v>518920526</v>
      </c>
      <c r="B204" t="s">
        <v>7</v>
      </c>
      <c r="C204" t="s">
        <v>11</v>
      </c>
      <c r="D204" t="s">
        <v>12</v>
      </c>
      <c r="E204" s="1">
        <v>45486</v>
      </c>
      <c r="G204" t="s">
        <v>10</v>
      </c>
    </row>
    <row r="205" spans="1:7" x14ac:dyDescent="0.3">
      <c r="A205" t="str">
        <f>"797709943"</f>
        <v>797709943</v>
      </c>
      <c r="B205" t="s">
        <v>7</v>
      </c>
      <c r="C205" t="s">
        <v>8</v>
      </c>
      <c r="D205" t="s">
        <v>9</v>
      </c>
      <c r="E205" s="1">
        <v>45486</v>
      </c>
      <c r="G205" t="s">
        <v>10</v>
      </c>
    </row>
    <row r="206" spans="1:7" x14ac:dyDescent="0.3">
      <c r="A206" t="str">
        <f>"513446479"</f>
        <v>513446479</v>
      </c>
      <c r="B206" t="s">
        <v>7</v>
      </c>
      <c r="C206" t="s">
        <v>11</v>
      </c>
      <c r="D206" t="s">
        <v>12</v>
      </c>
      <c r="E206" s="1">
        <v>45486</v>
      </c>
      <c r="G206" t="s">
        <v>10</v>
      </c>
    </row>
    <row r="207" spans="1:7" x14ac:dyDescent="0.3">
      <c r="A207" t="str">
        <f>"723678001"</f>
        <v>723678001</v>
      </c>
      <c r="B207" t="s">
        <v>7</v>
      </c>
      <c r="C207" t="s">
        <v>8</v>
      </c>
      <c r="D207" t="s">
        <v>9</v>
      </c>
      <c r="E207" s="1">
        <v>45486</v>
      </c>
      <c r="G207" t="s">
        <v>10</v>
      </c>
    </row>
    <row r="208" spans="1:7" x14ac:dyDescent="0.3">
      <c r="A208" t="str">
        <f>"518920577"</f>
        <v>518920577</v>
      </c>
      <c r="B208" t="s">
        <v>7</v>
      </c>
      <c r="C208" t="s">
        <v>11</v>
      </c>
      <c r="D208" t="s">
        <v>12</v>
      </c>
      <c r="E208" s="1">
        <v>45486</v>
      </c>
      <c r="G208" t="s">
        <v>10</v>
      </c>
    </row>
    <row r="209" spans="1:7" x14ac:dyDescent="0.3">
      <c r="A209" t="str">
        <f>"723678067"</f>
        <v>723678067</v>
      </c>
      <c r="B209" t="s">
        <v>7</v>
      </c>
      <c r="C209" t="s">
        <v>8</v>
      </c>
      <c r="D209" t="s">
        <v>9</v>
      </c>
      <c r="E209" s="1">
        <v>45486</v>
      </c>
      <c r="G209" t="s">
        <v>10</v>
      </c>
    </row>
    <row r="210" spans="1:7" x14ac:dyDescent="0.3">
      <c r="A210" t="str">
        <f>"518920233"</f>
        <v>518920233</v>
      </c>
      <c r="B210" t="s">
        <v>7</v>
      </c>
      <c r="C210" t="s">
        <v>11</v>
      </c>
      <c r="D210" t="s">
        <v>12</v>
      </c>
      <c r="E210" s="1">
        <v>45486</v>
      </c>
      <c r="G210" t="s">
        <v>10</v>
      </c>
    </row>
    <row r="211" spans="1:7" x14ac:dyDescent="0.3">
      <c r="A211" t="str">
        <f>"518920141"</f>
        <v>518920141</v>
      </c>
      <c r="B211" t="s">
        <v>7</v>
      </c>
      <c r="C211" t="s">
        <v>11</v>
      </c>
      <c r="D211" t="s">
        <v>12</v>
      </c>
      <c r="E211" s="1">
        <v>45486</v>
      </c>
      <c r="G211" t="s">
        <v>10</v>
      </c>
    </row>
    <row r="212" spans="1:7" x14ac:dyDescent="0.3">
      <c r="A212" t="str">
        <f>"603137153"</f>
        <v>603137153</v>
      </c>
      <c r="B212" t="s">
        <v>7</v>
      </c>
      <c r="C212" t="s">
        <v>8</v>
      </c>
      <c r="D212" t="s">
        <v>9</v>
      </c>
      <c r="E212" s="1">
        <v>45486</v>
      </c>
      <c r="G212" t="s">
        <v>10</v>
      </c>
    </row>
    <row r="213" spans="1:7" x14ac:dyDescent="0.3">
      <c r="A213" t="str">
        <f>"502180663"</f>
        <v>502180663</v>
      </c>
      <c r="B213" t="s">
        <v>7</v>
      </c>
      <c r="C213" t="s">
        <v>8</v>
      </c>
      <c r="D213" t="s">
        <v>9</v>
      </c>
      <c r="E213" s="1">
        <v>45486</v>
      </c>
      <c r="G213" t="s">
        <v>10</v>
      </c>
    </row>
    <row r="214" spans="1:7" x14ac:dyDescent="0.3">
      <c r="A214" t="str">
        <f>"513446965"</f>
        <v>513446965</v>
      </c>
      <c r="B214" t="s">
        <v>7</v>
      </c>
      <c r="C214" t="s">
        <v>11</v>
      </c>
      <c r="D214" t="s">
        <v>12</v>
      </c>
      <c r="E214" s="1">
        <v>45486</v>
      </c>
      <c r="G214" t="s">
        <v>10</v>
      </c>
    </row>
    <row r="215" spans="1:7" x14ac:dyDescent="0.3">
      <c r="A215" t="str">
        <f>"784962395"</f>
        <v>784962395</v>
      </c>
      <c r="B215" t="s">
        <v>7</v>
      </c>
      <c r="C215" t="s">
        <v>8</v>
      </c>
      <c r="D215" t="s">
        <v>9</v>
      </c>
      <c r="E215" s="1">
        <v>45486</v>
      </c>
      <c r="G215" t="s">
        <v>10</v>
      </c>
    </row>
    <row r="216" spans="1:7" x14ac:dyDescent="0.3">
      <c r="A216" t="str">
        <f>"502183960"</f>
        <v>502183960</v>
      </c>
      <c r="B216" t="s">
        <v>7</v>
      </c>
      <c r="C216" t="s">
        <v>8</v>
      </c>
      <c r="D216" t="s">
        <v>9</v>
      </c>
      <c r="E216" s="1">
        <v>45486</v>
      </c>
      <c r="G216" t="s">
        <v>10</v>
      </c>
    </row>
    <row r="217" spans="1:7" x14ac:dyDescent="0.3">
      <c r="A217" t="str">
        <f>"723678080"</f>
        <v>723678080</v>
      </c>
      <c r="B217" t="s">
        <v>7</v>
      </c>
      <c r="C217" t="s">
        <v>8</v>
      </c>
      <c r="D217" t="s">
        <v>9</v>
      </c>
      <c r="E217" s="1">
        <v>45486</v>
      </c>
      <c r="G217" t="s">
        <v>10</v>
      </c>
    </row>
    <row r="218" spans="1:7" x14ac:dyDescent="0.3">
      <c r="A218" t="str">
        <f>"797501714"</f>
        <v>797501714</v>
      </c>
      <c r="B218" t="s">
        <v>7</v>
      </c>
      <c r="C218" t="s">
        <v>8</v>
      </c>
      <c r="D218" t="s">
        <v>9</v>
      </c>
      <c r="E218" s="1">
        <v>45486</v>
      </c>
      <c r="G218" t="s">
        <v>10</v>
      </c>
    </row>
    <row r="219" spans="1:7" x14ac:dyDescent="0.3">
      <c r="A219" t="str">
        <f>"723678018"</f>
        <v>723678018</v>
      </c>
      <c r="B219" t="s">
        <v>7</v>
      </c>
      <c r="C219" t="s">
        <v>8</v>
      </c>
      <c r="D219" t="s">
        <v>9</v>
      </c>
      <c r="E219" s="1">
        <v>45486</v>
      </c>
      <c r="G219" t="s">
        <v>10</v>
      </c>
    </row>
    <row r="220" spans="1:7" x14ac:dyDescent="0.3">
      <c r="A220" t="str">
        <f>"518920167"</f>
        <v>518920167</v>
      </c>
      <c r="B220" t="s">
        <v>7</v>
      </c>
      <c r="C220" t="s">
        <v>11</v>
      </c>
      <c r="D220" t="s">
        <v>12</v>
      </c>
      <c r="E220" s="1">
        <v>45486</v>
      </c>
      <c r="G220" t="s">
        <v>10</v>
      </c>
    </row>
    <row r="221" spans="1:7" x14ac:dyDescent="0.3">
      <c r="A221" t="str">
        <f>"517557152"</f>
        <v>517557152</v>
      </c>
      <c r="B221" t="s">
        <v>7</v>
      </c>
      <c r="C221" t="s">
        <v>11</v>
      </c>
      <c r="D221" t="s">
        <v>12</v>
      </c>
      <c r="E221" s="1">
        <v>45486</v>
      </c>
      <c r="G221" t="s">
        <v>10</v>
      </c>
    </row>
    <row r="222" spans="1:7" x14ac:dyDescent="0.3">
      <c r="A222" t="str">
        <f>"502184627"</f>
        <v>502184627</v>
      </c>
      <c r="B222" t="s">
        <v>7</v>
      </c>
      <c r="C222" t="s">
        <v>8</v>
      </c>
      <c r="D222" t="s">
        <v>9</v>
      </c>
      <c r="E222" s="1">
        <v>45486</v>
      </c>
      <c r="G222" t="s">
        <v>10</v>
      </c>
    </row>
    <row r="223" spans="1:7" x14ac:dyDescent="0.3">
      <c r="A223" t="str">
        <f>"513951309"</f>
        <v>513951309</v>
      </c>
      <c r="B223" t="s">
        <v>7</v>
      </c>
      <c r="C223" t="s">
        <v>11</v>
      </c>
      <c r="D223" t="s">
        <v>12</v>
      </c>
      <c r="E223" s="1">
        <v>45486</v>
      </c>
      <c r="G223" t="s">
        <v>10</v>
      </c>
    </row>
    <row r="224" spans="1:7" x14ac:dyDescent="0.3">
      <c r="A224" t="str">
        <f>"512717818"</f>
        <v>512717818</v>
      </c>
      <c r="B224" t="s">
        <v>7</v>
      </c>
      <c r="C224" t="s">
        <v>8</v>
      </c>
      <c r="D224" t="s">
        <v>9</v>
      </c>
      <c r="E224" s="1">
        <v>45486</v>
      </c>
      <c r="G224" t="s">
        <v>10</v>
      </c>
    </row>
    <row r="225" spans="1:7" x14ac:dyDescent="0.3">
      <c r="A225" t="str">
        <f>"797709940"</f>
        <v>797709940</v>
      </c>
      <c r="B225" t="s">
        <v>7</v>
      </c>
      <c r="C225" t="s">
        <v>8</v>
      </c>
      <c r="D225" t="s">
        <v>9</v>
      </c>
      <c r="E225" s="1">
        <v>45486</v>
      </c>
      <c r="G225" t="s">
        <v>10</v>
      </c>
    </row>
    <row r="226" spans="1:7" x14ac:dyDescent="0.3">
      <c r="A226" t="str">
        <f>"797709948"</f>
        <v>797709948</v>
      </c>
      <c r="B226" t="s">
        <v>7</v>
      </c>
      <c r="C226" t="s">
        <v>8</v>
      </c>
      <c r="D226" t="s">
        <v>9</v>
      </c>
      <c r="E226" s="1">
        <v>45486</v>
      </c>
      <c r="G226" t="s">
        <v>10</v>
      </c>
    </row>
    <row r="227" spans="1:7" x14ac:dyDescent="0.3">
      <c r="A227" t="str">
        <f>"518920696"</f>
        <v>518920696</v>
      </c>
      <c r="B227" t="s">
        <v>7</v>
      </c>
      <c r="C227" t="s">
        <v>11</v>
      </c>
      <c r="D227" t="s">
        <v>12</v>
      </c>
      <c r="E227" s="1">
        <v>45486</v>
      </c>
      <c r="G227" t="s">
        <v>10</v>
      </c>
    </row>
    <row r="228" spans="1:7" x14ac:dyDescent="0.3">
      <c r="A228" t="str">
        <f>"518920131"</f>
        <v>518920131</v>
      </c>
      <c r="B228" t="s">
        <v>7</v>
      </c>
      <c r="C228" t="s">
        <v>11</v>
      </c>
      <c r="D228" t="s">
        <v>12</v>
      </c>
      <c r="E228" s="1">
        <v>45486</v>
      </c>
      <c r="G228" t="s">
        <v>10</v>
      </c>
    </row>
    <row r="229" spans="1:7" x14ac:dyDescent="0.3">
      <c r="A229" t="str">
        <f>"517560125"</f>
        <v>517560125</v>
      </c>
      <c r="B229" t="s">
        <v>7</v>
      </c>
      <c r="C229" t="s">
        <v>11</v>
      </c>
      <c r="D229" t="s">
        <v>12</v>
      </c>
      <c r="E229" s="1">
        <v>45486</v>
      </c>
      <c r="G229" t="s">
        <v>10</v>
      </c>
    </row>
    <row r="230" spans="1:7" x14ac:dyDescent="0.3">
      <c r="A230" t="str">
        <f>"517559429"</f>
        <v>517559429</v>
      </c>
      <c r="B230" t="s">
        <v>7</v>
      </c>
      <c r="C230" t="s">
        <v>11</v>
      </c>
      <c r="D230" t="s">
        <v>12</v>
      </c>
      <c r="E230" s="1">
        <v>45486</v>
      </c>
      <c r="G230" t="s">
        <v>10</v>
      </c>
    </row>
    <row r="231" spans="1:7" x14ac:dyDescent="0.3">
      <c r="A231" t="str">
        <f>"797501719"</f>
        <v>797501719</v>
      </c>
      <c r="B231" t="s">
        <v>7</v>
      </c>
      <c r="C231" t="s">
        <v>8</v>
      </c>
      <c r="D231" t="s">
        <v>9</v>
      </c>
      <c r="E231" s="1">
        <v>45486</v>
      </c>
      <c r="G231" t="s">
        <v>10</v>
      </c>
    </row>
    <row r="232" spans="1:7" x14ac:dyDescent="0.3">
      <c r="A232" t="str">
        <f>"512717738"</f>
        <v>512717738</v>
      </c>
      <c r="B232" t="s">
        <v>7</v>
      </c>
      <c r="C232" t="s">
        <v>8</v>
      </c>
      <c r="D232" t="s">
        <v>9</v>
      </c>
      <c r="E232" s="1">
        <v>45486</v>
      </c>
      <c r="G232" t="s">
        <v>10</v>
      </c>
    </row>
    <row r="233" spans="1:7" x14ac:dyDescent="0.3">
      <c r="A233" t="str">
        <f>"798453721"</f>
        <v>798453721</v>
      </c>
      <c r="B233" t="s">
        <v>7</v>
      </c>
      <c r="C233" t="s">
        <v>11</v>
      </c>
      <c r="D233" t="s">
        <v>12</v>
      </c>
      <c r="E233" s="1">
        <v>45486</v>
      </c>
      <c r="G233" t="s">
        <v>10</v>
      </c>
    </row>
    <row r="234" spans="1:7" x14ac:dyDescent="0.3">
      <c r="A234" t="str">
        <f>"798453193"</f>
        <v>798453193</v>
      </c>
      <c r="B234" t="s">
        <v>7</v>
      </c>
      <c r="C234" t="s">
        <v>11</v>
      </c>
      <c r="D234" t="s">
        <v>12</v>
      </c>
      <c r="E234" s="1">
        <v>45486</v>
      </c>
      <c r="G234" t="s">
        <v>10</v>
      </c>
    </row>
    <row r="235" spans="1:7" x14ac:dyDescent="0.3">
      <c r="A235" t="str">
        <f>"798453336"</f>
        <v>798453336</v>
      </c>
      <c r="B235" t="s">
        <v>7</v>
      </c>
      <c r="C235" t="s">
        <v>11</v>
      </c>
      <c r="D235" t="s">
        <v>12</v>
      </c>
      <c r="E235" s="1">
        <v>45486</v>
      </c>
      <c r="G235" t="s">
        <v>10</v>
      </c>
    </row>
    <row r="236" spans="1:7" x14ac:dyDescent="0.3">
      <c r="A236" t="str">
        <f>"517557992"</f>
        <v>517557992</v>
      </c>
      <c r="B236" t="s">
        <v>7</v>
      </c>
      <c r="C236" t="s">
        <v>11</v>
      </c>
      <c r="D236" t="s">
        <v>12</v>
      </c>
      <c r="E236" s="1">
        <v>45486</v>
      </c>
      <c r="G236" t="s">
        <v>10</v>
      </c>
    </row>
    <row r="237" spans="1:7" x14ac:dyDescent="0.3">
      <c r="A237" t="str">
        <f>"535678083"</f>
        <v>535678083</v>
      </c>
      <c r="B237" t="s">
        <v>7</v>
      </c>
      <c r="C237" t="s">
        <v>8</v>
      </c>
      <c r="D237" t="s">
        <v>9</v>
      </c>
      <c r="E237" s="1">
        <v>45486</v>
      </c>
      <c r="G237" t="s">
        <v>10</v>
      </c>
    </row>
    <row r="238" spans="1:7" x14ac:dyDescent="0.3">
      <c r="A238" t="str">
        <f>"502182527"</f>
        <v>502182527</v>
      </c>
      <c r="B238" t="s">
        <v>7</v>
      </c>
      <c r="C238" t="s">
        <v>8</v>
      </c>
      <c r="D238" t="s">
        <v>9</v>
      </c>
      <c r="E238" s="1">
        <v>45486</v>
      </c>
      <c r="G238" t="s">
        <v>10</v>
      </c>
    </row>
    <row r="239" spans="1:7" x14ac:dyDescent="0.3">
      <c r="A239" t="str">
        <f>"517557586"</f>
        <v>517557586</v>
      </c>
      <c r="B239" t="s">
        <v>7</v>
      </c>
      <c r="C239" t="s">
        <v>11</v>
      </c>
      <c r="D239" t="s">
        <v>12</v>
      </c>
      <c r="E239" s="1">
        <v>45486</v>
      </c>
      <c r="G239" t="s">
        <v>10</v>
      </c>
    </row>
    <row r="240" spans="1:7" x14ac:dyDescent="0.3">
      <c r="A240" t="str">
        <f>"513952128"</f>
        <v>513952128</v>
      </c>
      <c r="B240" t="s">
        <v>7</v>
      </c>
      <c r="C240" t="s">
        <v>11</v>
      </c>
      <c r="D240" t="s">
        <v>12</v>
      </c>
      <c r="E240" s="1">
        <v>45486</v>
      </c>
      <c r="G240" t="s">
        <v>10</v>
      </c>
    </row>
    <row r="241" spans="1:7" x14ac:dyDescent="0.3">
      <c r="A241" t="str">
        <f>"798454184"</f>
        <v>798454184</v>
      </c>
      <c r="B241" t="s">
        <v>7</v>
      </c>
      <c r="C241" t="s">
        <v>11</v>
      </c>
      <c r="D241" t="s">
        <v>12</v>
      </c>
      <c r="E241" s="1">
        <v>45486</v>
      </c>
      <c r="G241" t="s">
        <v>10</v>
      </c>
    </row>
    <row r="242" spans="1:7" x14ac:dyDescent="0.3">
      <c r="A242" t="str">
        <f>"723678009"</f>
        <v>723678009</v>
      </c>
      <c r="B242" t="s">
        <v>7</v>
      </c>
      <c r="C242" t="s">
        <v>8</v>
      </c>
      <c r="D242" t="s">
        <v>9</v>
      </c>
      <c r="E242" s="1">
        <v>45486</v>
      </c>
      <c r="G242" t="s">
        <v>10</v>
      </c>
    </row>
    <row r="243" spans="1:7" x14ac:dyDescent="0.3">
      <c r="A243" t="str">
        <f>"513951028"</f>
        <v>513951028</v>
      </c>
      <c r="B243" t="s">
        <v>7</v>
      </c>
      <c r="C243" t="s">
        <v>11</v>
      </c>
      <c r="D243" t="s">
        <v>12</v>
      </c>
      <c r="E243" s="1">
        <v>45486</v>
      </c>
      <c r="G243" t="s">
        <v>10</v>
      </c>
    </row>
    <row r="244" spans="1:7" x14ac:dyDescent="0.3">
      <c r="A244" t="str">
        <f>"517560547"</f>
        <v>517560547</v>
      </c>
      <c r="B244" t="s">
        <v>7</v>
      </c>
      <c r="C244" t="s">
        <v>11</v>
      </c>
      <c r="D244" t="s">
        <v>12</v>
      </c>
      <c r="E244" s="1">
        <v>45486</v>
      </c>
      <c r="G244" t="s">
        <v>10</v>
      </c>
    </row>
    <row r="245" spans="1:7" x14ac:dyDescent="0.3">
      <c r="A245" t="str">
        <f>"512717991"</f>
        <v>512717991</v>
      </c>
      <c r="B245" t="s">
        <v>7</v>
      </c>
      <c r="C245" t="s">
        <v>8</v>
      </c>
      <c r="D245" t="s">
        <v>9</v>
      </c>
      <c r="E245" s="1">
        <v>45486</v>
      </c>
      <c r="G245" t="s">
        <v>10</v>
      </c>
    </row>
    <row r="246" spans="1:7" x14ac:dyDescent="0.3">
      <c r="A246" t="str">
        <f>"723678045"</f>
        <v>723678045</v>
      </c>
      <c r="B246" t="s">
        <v>7</v>
      </c>
      <c r="C246" t="s">
        <v>8</v>
      </c>
      <c r="D246" t="s">
        <v>9</v>
      </c>
      <c r="E246" s="1">
        <v>45486</v>
      </c>
      <c r="G246" t="s">
        <v>10</v>
      </c>
    </row>
    <row r="247" spans="1:7" x14ac:dyDescent="0.3">
      <c r="A247" t="str">
        <f>"798389057"</f>
        <v>798389057</v>
      </c>
      <c r="B247" t="s">
        <v>7</v>
      </c>
      <c r="C247" t="s">
        <v>11</v>
      </c>
      <c r="D247" t="s">
        <v>12</v>
      </c>
      <c r="E247" s="1">
        <v>45486</v>
      </c>
      <c r="G247" t="s">
        <v>10</v>
      </c>
    </row>
    <row r="248" spans="1:7" x14ac:dyDescent="0.3">
      <c r="A248" t="str">
        <f>"512717539"</f>
        <v>512717539</v>
      </c>
      <c r="B248" t="s">
        <v>7</v>
      </c>
      <c r="C248" t="s">
        <v>8</v>
      </c>
      <c r="D248" t="s">
        <v>9</v>
      </c>
      <c r="E248" s="1">
        <v>45486</v>
      </c>
      <c r="G248" t="s">
        <v>10</v>
      </c>
    </row>
    <row r="249" spans="1:7" x14ac:dyDescent="0.3">
      <c r="A249" t="str">
        <f>"723678022"</f>
        <v>723678022</v>
      </c>
      <c r="B249" t="s">
        <v>7</v>
      </c>
      <c r="C249" t="s">
        <v>8</v>
      </c>
      <c r="D249" t="s">
        <v>9</v>
      </c>
      <c r="E249" s="1">
        <v>45486</v>
      </c>
      <c r="G249" t="s">
        <v>10</v>
      </c>
    </row>
    <row r="250" spans="1:7" x14ac:dyDescent="0.3">
      <c r="A250" t="str">
        <f>"502178658"</f>
        <v>502178658</v>
      </c>
      <c r="B250" t="s">
        <v>7</v>
      </c>
      <c r="C250" t="s">
        <v>8</v>
      </c>
      <c r="D250" t="s">
        <v>9</v>
      </c>
      <c r="E250" s="1">
        <v>45486</v>
      </c>
      <c r="G250" t="s">
        <v>10</v>
      </c>
    </row>
    <row r="251" spans="1:7" x14ac:dyDescent="0.3">
      <c r="A251" t="str">
        <f>"512718088"</f>
        <v>512718088</v>
      </c>
      <c r="B251" t="s">
        <v>7</v>
      </c>
      <c r="C251" t="s">
        <v>8</v>
      </c>
      <c r="D251" t="s">
        <v>9</v>
      </c>
      <c r="E251" s="1">
        <v>45486</v>
      </c>
      <c r="G251" t="s">
        <v>10</v>
      </c>
    </row>
    <row r="252" spans="1:7" x14ac:dyDescent="0.3">
      <c r="A252" t="str">
        <f>"512715834"</f>
        <v>512715834</v>
      </c>
      <c r="B252" t="s">
        <v>7</v>
      </c>
      <c r="C252" t="s">
        <v>8</v>
      </c>
      <c r="D252" t="s">
        <v>9</v>
      </c>
      <c r="E252" s="1">
        <v>45486</v>
      </c>
      <c r="G252" t="s">
        <v>10</v>
      </c>
    </row>
    <row r="253" spans="1:7" x14ac:dyDescent="0.3">
      <c r="A253" t="str">
        <f>"512716761"</f>
        <v>512716761</v>
      </c>
      <c r="B253" t="s">
        <v>7</v>
      </c>
      <c r="C253" t="s">
        <v>8</v>
      </c>
      <c r="D253" t="s">
        <v>9</v>
      </c>
      <c r="E253" s="1">
        <v>45486</v>
      </c>
      <c r="G253" t="s">
        <v>10</v>
      </c>
    </row>
    <row r="254" spans="1:7" x14ac:dyDescent="0.3">
      <c r="A254" t="str">
        <f>"513952901"</f>
        <v>513952901</v>
      </c>
      <c r="B254" t="s">
        <v>7</v>
      </c>
      <c r="C254" t="s">
        <v>11</v>
      </c>
      <c r="D254" t="s">
        <v>12</v>
      </c>
      <c r="E254" s="1">
        <v>45486</v>
      </c>
      <c r="G254" t="s">
        <v>10</v>
      </c>
    </row>
    <row r="255" spans="1:7" x14ac:dyDescent="0.3">
      <c r="A255" t="str">
        <f>"797501735"</f>
        <v>797501735</v>
      </c>
      <c r="B255" t="s">
        <v>7</v>
      </c>
      <c r="C255" t="s">
        <v>8</v>
      </c>
      <c r="D255" t="s">
        <v>9</v>
      </c>
      <c r="E255" s="1">
        <v>45486</v>
      </c>
      <c r="G255" t="s">
        <v>10</v>
      </c>
    </row>
    <row r="256" spans="1:7" x14ac:dyDescent="0.3">
      <c r="A256" t="str">
        <f>"517560619"</f>
        <v>517560619</v>
      </c>
      <c r="B256" t="s">
        <v>7</v>
      </c>
      <c r="C256" t="s">
        <v>11</v>
      </c>
      <c r="D256" t="s">
        <v>12</v>
      </c>
      <c r="E256" s="1">
        <v>45486</v>
      </c>
      <c r="G256" t="s">
        <v>10</v>
      </c>
    </row>
    <row r="257" spans="1:7" x14ac:dyDescent="0.3">
      <c r="A257" t="str">
        <f>"517560101"</f>
        <v>517560101</v>
      </c>
      <c r="B257" t="s">
        <v>7</v>
      </c>
      <c r="C257" t="s">
        <v>11</v>
      </c>
      <c r="D257" t="s">
        <v>12</v>
      </c>
      <c r="E257" s="1">
        <v>45486</v>
      </c>
      <c r="G257" t="s">
        <v>10</v>
      </c>
    </row>
    <row r="258" spans="1:7" x14ac:dyDescent="0.3">
      <c r="A258" t="str">
        <f>"512718040"</f>
        <v>512718040</v>
      </c>
      <c r="B258" t="s">
        <v>7</v>
      </c>
      <c r="C258" t="s">
        <v>8</v>
      </c>
      <c r="D258" t="s">
        <v>9</v>
      </c>
      <c r="E258" s="1">
        <v>45486</v>
      </c>
      <c r="G258" t="s">
        <v>10</v>
      </c>
    </row>
    <row r="259" spans="1:7" x14ac:dyDescent="0.3">
      <c r="A259" t="str">
        <f>"512717941"</f>
        <v>512717941</v>
      </c>
      <c r="B259" t="s">
        <v>7</v>
      </c>
      <c r="C259" t="s">
        <v>8</v>
      </c>
      <c r="D259" t="s">
        <v>9</v>
      </c>
      <c r="E259" s="1">
        <v>45486</v>
      </c>
      <c r="G259" t="s">
        <v>10</v>
      </c>
    </row>
    <row r="260" spans="1:7" x14ac:dyDescent="0.3">
      <c r="A260" t="str">
        <f>"513446383"</f>
        <v>513446383</v>
      </c>
      <c r="B260" t="s">
        <v>7</v>
      </c>
      <c r="C260" t="s">
        <v>11</v>
      </c>
      <c r="D260" t="s">
        <v>12</v>
      </c>
      <c r="E260" s="1">
        <v>45486</v>
      </c>
      <c r="G260" t="s">
        <v>10</v>
      </c>
    </row>
    <row r="261" spans="1:7" x14ac:dyDescent="0.3">
      <c r="A261" t="str">
        <f>"513951632"</f>
        <v>513951632</v>
      </c>
      <c r="B261" t="s">
        <v>7</v>
      </c>
      <c r="C261" t="s">
        <v>11</v>
      </c>
      <c r="D261" t="s">
        <v>12</v>
      </c>
      <c r="E261" s="1">
        <v>45486</v>
      </c>
      <c r="G261" t="s">
        <v>10</v>
      </c>
    </row>
    <row r="262" spans="1:7" x14ac:dyDescent="0.3">
      <c r="A262" t="str">
        <f>"502181176"</f>
        <v>502181176</v>
      </c>
      <c r="B262" t="s">
        <v>7</v>
      </c>
      <c r="C262" t="s">
        <v>8</v>
      </c>
      <c r="D262" t="s">
        <v>9</v>
      </c>
      <c r="E262" s="1">
        <v>45486</v>
      </c>
      <c r="G262" t="s">
        <v>10</v>
      </c>
    </row>
    <row r="263" spans="1:7" x14ac:dyDescent="0.3">
      <c r="A263" t="str">
        <f>"518920437"</f>
        <v>518920437</v>
      </c>
      <c r="B263" t="s">
        <v>7</v>
      </c>
      <c r="C263" t="s">
        <v>11</v>
      </c>
      <c r="D263" t="s">
        <v>12</v>
      </c>
      <c r="E263" s="1">
        <v>45486</v>
      </c>
      <c r="G263" t="s">
        <v>10</v>
      </c>
    </row>
    <row r="264" spans="1:7" x14ac:dyDescent="0.3">
      <c r="A264" t="str">
        <f>"517559360"</f>
        <v>517559360</v>
      </c>
      <c r="B264" t="s">
        <v>7</v>
      </c>
      <c r="C264" t="s">
        <v>11</v>
      </c>
      <c r="D264" t="s">
        <v>12</v>
      </c>
      <c r="E264" s="1">
        <v>45486</v>
      </c>
      <c r="G264" t="s">
        <v>10</v>
      </c>
    </row>
    <row r="265" spans="1:7" x14ac:dyDescent="0.3">
      <c r="A265" t="str">
        <f>"502182179"</f>
        <v>502182179</v>
      </c>
      <c r="B265" t="s">
        <v>7</v>
      </c>
      <c r="C265" t="s">
        <v>8</v>
      </c>
      <c r="D265" t="s">
        <v>9</v>
      </c>
      <c r="E265" s="1">
        <v>45486</v>
      </c>
      <c r="G265" t="s">
        <v>10</v>
      </c>
    </row>
    <row r="266" spans="1:7" x14ac:dyDescent="0.3">
      <c r="A266" t="str">
        <f>"513952987"</f>
        <v>513952987</v>
      </c>
      <c r="B266" t="s">
        <v>7</v>
      </c>
      <c r="C266" t="s">
        <v>11</v>
      </c>
      <c r="D266" t="s">
        <v>12</v>
      </c>
      <c r="E266" s="1">
        <v>45486</v>
      </c>
      <c r="G266" t="s">
        <v>10</v>
      </c>
    </row>
    <row r="267" spans="1:7" x14ac:dyDescent="0.3">
      <c r="A267" t="str">
        <f>"797501693"</f>
        <v>797501693</v>
      </c>
      <c r="B267" t="s">
        <v>7</v>
      </c>
      <c r="C267" t="s">
        <v>8</v>
      </c>
      <c r="D267" t="s">
        <v>9</v>
      </c>
      <c r="E267" s="1">
        <v>45486</v>
      </c>
      <c r="G267" t="s">
        <v>10</v>
      </c>
    </row>
    <row r="268" spans="1:7" x14ac:dyDescent="0.3">
      <c r="A268" t="str">
        <f>"517559760"</f>
        <v>517559760</v>
      </c>
      <c r="B268" t="s">
        <v>7</v>
      </c>
      <c r="C268" t="s">
        <v>11</v>
      </c>
      <c r="D268" t="s">
        <v>12</v>
      </c>
      <c r="E268" s="1">
        <v>45486</v>
      </c>
      <c r="G268" t="s">
        <v>10</v>
      </c>
    </row>
    <row r="269" spans="1:7" x14ac:dyDescent="0.3">
      <c r="A269" t="str">
        <f>"502180203"</f>
        <v>502180203</v>
      </c>
      <c r="B269" t="s">
        <v>7</v>
      </c>
      <c r="C269" t="s">
        <v>8</v>
      </c>
      <c r="D269" t="s">
        <v>9</v>
      </c>
      <c r="E269" s="1">
        <v>45486</v>
      </c>
      <c r="G269" t="s">
        <v>10</v>
      </c>
    </row>
    <row r="270" spans="1:7" x14ac:dyDescent="0.3">
      <c r="A270" t="str">
        <f>"513948383"</f>
        <v>513948383</v>
      </c>
      <c r="B270" t="s">
        <v>7</v>
      </c>
      <c r="C270" t="s">
        <v>11</v>
      </c>
      <c r="D270" t="s">
        <v>12</v>
      </c>
      <c r="E270" s="1">
        <v>45486</v>
      </c>
      <c r="G270" t="s">
        <v>10</v>
      </c>
    </row>
    <row r="271" spans="1:7" x14ac:dyDescent="0.3">
      <c r="A271" t="str">
        <f>"798454205"</f>
        <v>798454205</v>
      </c>
      <c r="B271" t="s">
        <v>7</v>
      </c>
      <c r="C271" t="s">
        <v>11</v>
      </c>
      <c r="D271" t="s">
        <v>12</v>
      </c>
      <c r="E271" s="1">
        <v>45486</v>
      </c>
      <c r="G271" t="s">
        <v>10</v>
      </c>
    </row>
    <row r="272" spans="1:7" x14ac:dyDescent="0.3">
      <c r="A272" t="str">
        <f>"513948299"</f>
        <v>513948299</v>
      </c>
      <c r="B272" t="s">
        <v>7</v>
      </c>
      <c r="C272" t="s">
        <v>11</v>
      </c>
      <c r="D272" t="s">
        <v>12</v>
      </c>
      <c r="E272" s="1">
        <v>45486</v>
      </c>
      <c r="G272" t="s">
        <v>10</v>
      </c>
    </row>
    <row r="273" spans="1:7" x14ac:dyDescent="0.3">
      <c r="A273" t="str">
        <f>"723678066"</f>
        <v>723678066</v>
      </c>
      <c r="B273" t="s">
        <v>7</v>
      </c>
      <c r="C273" t="s">
        <v>8</v>
      </c>
      <c r="D273" t="s">
        <v>9</v>
      </c>
      <c r="E273" s="1">
        <v>45486</v>
      </c>
      <c r="G273" t="s">
        <v>10</v>
      </c>
    </row>
    <row r="274" spans="1:7" x14ac:dyDescent="0.3">
      <c r="A274" t="str">
        <f>"723678048"</f>
        <v>723678048</v>
      </c>
      <c r="B274" t="s">
        <v>7</v>
      </c>
      <c r="C274" t="s">
        <v>8</v>
      </c>
      <c r="D274" t="s">
        <v>9</v>
      </c>
      <c r="E274" s="1">
        <v>45486</v>
      </c>
      <c r="G274" t="s">
        <v>10</v>
      </c>
    </row>
    <row r="275" spans="1:7" x14ac:dyDescent="0.3">
      <c r="A275" t="str">
        <f>"798388815"</f>
        <v>798388815</v>
      </c>
      <c r="B275" t="s">
        <v>7</v>
      </c>
      <c r="C275" t="s">
        <v>11</v>
      </c>
      <c r="D275" t="s">
        <v>12</v>
      </c>
      <c r="E275" s="1">
        <v>45486</v>
      </c>
      <c r="G275" t="s">
        <v>10</v>
      </c>
    </row>
    <row r="276" spans="1:7" x14ac:dyDescent="0.3">
      <c r="A276" t="str">
        <f>"513950997"</f>
        <v>513950997</v>
      </c>
      <c r="B276" t="s">
        <v>7</v>
      </c>
      <c r="C276" t="s">
        <v>11</v>
      </c>
      <c r="D276" t="s">
        <v>12</v>
      </c>
      <c r="E276" s="1">
        <v>45486</v>
      </c>
      <c r="G276" t="s">
        <v>10</v>
      </c>
    </row>
    <row r="277" spans="1:7" x14ac:dyDescent="0.3">
      <c r="A277" t="str">
        <f>"513951146"</f>
        <v>513951146</v>
      </c>
      <c r="B277" t="s">
        <v>7</v>
      </c>
      <c r="C277" t="s">
        <v>11</v>
      </c>
      <c r="D277" t="s">
        <v>12</v>
      </c>
      <c r="E277" s="1">
        <v>45486</v>
      </c>
      <c r="G277" t="s">
        <v>10</v>
      </c>
    </row>
    <row r="278" spans="1:7" x14ac:dyDescent="0.3">
      <c r="A278" t="str">
        <f>"517557267"</f>
        <v>517557267</v>
      </c>
      <c r="B278" t="s">
        <v>7</v>
      </c>
      <c r="C278" t="s">
        <v>11</v>
      </c>
      <c r="D278" t="s">
        <v>12</v>
      </c>
      <c r="E278" s="1">
        <v>45486</v>
      </c>
      <c r="G278" t="s">
        <v>10</v>
      </c>
    </row>
    <row r="279" spans="1:7" x14ac:dyDescent="0.3">
      <c r="A279" t="str">
        <f>"502184419"</f>
        <v>502184419</v>
      </c>
      <c r="B279" t="s">
        <v>7</v>
      </c>
      <c r="C279" t="s">
        <v>8</v>
      </c>
      <c r="D279" t="s">
        <v>9</v>
      </c>
      <c r="E279" s="1">
        <v>45486</v>
      </c>
      <c r="G279" t="s">
        <v>10</v>
      </c>
    </row>
    <row r="280" spans="1:7" x14ac:dyDescent="0.3">
      <c r="A280" t="str">
        <f>"517557815"</f>
        <v>517557815</v>
      </c>
      <c r="B280" t="s">
        <v>7</v>
      </c>
      <c r="C280" t="s">
        <v>11</v>
      </c>
      <c r="D280" t="s">
        <v>12</v>
      </c>
      <c r="E280" s="1">
        <v>45486</v>
      </c>
      <c r="G280" t="s">
        <v>10</v>
      </c>
    </row>
    <row r="281" spans="1:7" x14ac:dyDescent="0.3">
      <c r="A281" t="str">
        <f>"797501687"</f>
        <v>797501687</v>
      </c>
      <c r="B281" t="s">
        <v>7</v>
      </c>
      <c r="C281" t="s">
        <v>8</v>
      </c>
      <c r="D281" t="s">
        <v>9</v>
      </c>
      <c r="E281" s="1">
        <v>45486</v>
      </c>
      <c r="G281" t="s">
        <v>10</v>
      </c>
    </row>
    <row r="282" spans="1:7" x14ac:dyDescent="0.3">
      <c r="A282" t="str">
        <f>"513949174"</f>
        <v>513949174</v>
      </c>
      <c r="B282" t="s">
        <v>7</v>
      </c>
      <c r="C282" t="s">
        <v>11</v>
      </c>
      <c r="D282" t="s">
        <v>12</v>
      </c>
      <c r="E282" s="1">
        <v>45486</v>
      </c>
      <c r="G282" t="s">
        <v>10</v>
      </c>
    </row>
    <row r="283" spans="1:7" x14ac:dyDescent="0.3">
      <c r="A283" t="str">
        <f>"513952911"</f>
        <v>513952911</v>
      </c>
      <c r="B283" t="s">
        <v>7</v>
      </c>
      <c r="C283" t="s">
        <v>11</v>
      </c>
      <c r="D283" t="s">
        <v>12</v>
      </c>
      <c r="E283" s="1">
        <v>45486</v>
      </c>
      <c r="G283" t="s">
        <v>10</v>
      </c>
    </row>
    <row r="284" spans="1:7" x14ac:dyDescent="0.3">
      <c r="A284" t="str">
        <f>"513953091"</f>
        <v>513953091</v>
      </c>
      <c r="B284" t="s">
        <v>7</v>
      </c>
      <c r="C284" t="s">
        <v>8</v>
      </c>
      <c r="D284" t="s">
        <v>9</v>
      </c>
      <c r="E284" s="1">
        <v>45486</v>
      </c>
      <c r="G284" t="s">
        <v>10</v>
      </c>
    </row>
    <row r="285" spans="1:7" x14ac:dyDescent="0.3">
      <c r="A285" t="str">
        <f>"798453898"</f>
        <v>798453898</v>
      </c>
      <c r="B285" t="s">
        <v>7</v>
      </c>
      <c r="C285" t="s">
        <v>11</v>
      </c>
      <c r="D285" t="s">
        <v>12</v>
      </c>
      <c r="E285" s="1">
        <v>45486</v>
      </c>
      <c r="G285" t="s">
        <v>10</v>
      </c>
    </row>
    <row r="286" spans="1:7" x14ac:dyDescent="0.3">
      <c r="A286" t="str">
        <f>"723678025"</f>
        <v>723678025</v>
      </c>
      <c r="B286" t="s">
        <v>7</v>
      </c>
      <c r="C286" t="s">
        <v>8</v>
      </c>
      <c r="D286" t="s">
        <v>9</v>
      </c>
      <c r="E286" s="1">
        <v>45486</v>
      </c>
      <c r="G286" t="s">
        <v>10</v>
      </c>
    </row>
    <row r="287" spans="1:7" x14ac:dyDescent="0.3">
      <c r="A287" t="str">
        <f>"513949703"</f>
        <v>513949703</v>
      </c>
      <c r="B287" t="s">
        <v>7</v>
      </c>
      <c r="C287" t="s">
        <v>11</v>
      </c>
      <c r="D287" t="s">
        <v>12</v>
      </c>
      <c r="E287" s="1">
        <v>45486</v>
      </c>
      <c r="G287" t="s">
        <v>10</v>
      </c>
    </row>
    <row r="288" spans="1:7" x14ac:dyDescent="0.3">
      <c r="A288" t="str">
        <f>"502184158"</f>
        <v>502184158</v>
      </c>
      <c r="B288" t="s">
        <v>7</v>
      </c>
      <c r="C288" t="s">
        <v>8</v>
      </c>
      <c r="D288" t="s">
        <v>9</v>
      </c>
      <c r="E288" s="1">
        <v>45486</v>
      </c>
      <c r="G288" t="s">
        <v>10</v>
      </c>
    </row>
    <row r="289" spans="1:7" x14ac:dyDescent="0.3">
      <c r="A289" t="str">
        <f>"723678064"</f>
        <v>723678064</v>
      </c>
      <c r="B289" t="s">
        <v>7</v>
      </c>
      <c r="C289" t="s">
        <v>8</v>
      </c>
      <c r="D289" t="s">
        <v>9</v>
      </c>
      <c r="E289" s="1">
        <v>45486</v>
      </c>
      <c r="G289" t="s">
        <v>10</v>
      </c>
    </row>
    <row r="290" spans="1:7" x14ac:dyDescent="0.3">
      <c r="A290" t="str">
        <f>"723678034"</f>
        <v>723678034</v>
      </c>
      <c r="B290" t="s">
        <v>7</v>
      </c>
      <c r="C290" t="s">
        <v>8</v>
      </c>
      <c r="D290" t="s">
        <v>9</v>
      </c>
      <c r="E290" s="1">
        <v>45486</v>
      </c>
      <c r="G290" t="s">
        <v>10</v>
      </c>
    </row>
    <row r="291" spans="1:7" x14ac:dyDescent="0.3">
      <c r="A291" t="str">
        <f>"798452949"</f>
        <v>798452949</v>
      </c>
      <c r="B291" t="s">
        <v>7</v>
      </c>
      <c r="C291" t="s">
        <v>11</v>
      </c>
      <c r="D291" t="s">
        <v>12</v>
      </c>
      <c r="E291" s="1">
        <v>45486</v>
      </c>
      <c r="G291" t="s">
        <v>10</v>
      </c>
    </row>
    <row r="292" spans="1:7" x14ac:dyDescent="0.3">
      <c r="A292" t="str">
        <f>"502179415"</f>
        <v>502179415</v>
      </c>
      <c r="B292" t="s">
        <v>7</v>
      </c>
      <c r="C292" t="s">
        <v>8</v>
      </c>
      <c r="D292" t="s">
        <v>9</v>
      </c>
      <c r="E292" s="1">
        <v>45486</v>
      </c>
      <c r="G292" t="s">
        <v>10</v>
      </c>
    </row>
    <row r="293" spans="1:7" x14ac:dyDescent="0.3">
      <c r="A293" t="str">
        <f>"512696867"</f>
        <v>512696867</v>
      </c>
      <c r="B293" t="s">
        <v>7</v>
      </c>
      <c r="C293" t="s">
        <v>11</v>
      </c>
      <c r="D293" t="s">
        <v>12</v>
      </c>
      <c r="E293" s="1">
        <v>45486</v>
      </c>
      <c r="G293" t="s">
        <v>10</v>
      </c>
    </row>
    <row r="294" spans="1:7" x14ac:dyDescent="0.3">
      <c r="A294" t="str">
        <f>"513446053"</f>
        <v>513446053</v>
      </c>
      <c r="B294" t="s">
        <v>7</v>
      </c>
      <c r="C294" t="s">
        <v>11</v>
      </c>
      <c r="D294" t="s">
        <v>12</v>
      </c>
      <c r="E294" s="1">
        <v>45486</v>
      </c>
      <c r="G294" t="s">
        <v>10</v>
      </c>
    </row>
    <row r="295" spans="1:7" x14ac:dyDescent="0.3">
      <c r="A295" t="str">
        <f>"723678000"</f>
        <v>723678000</v>
      </c>
      <c r="B295" t="s">
        <v>7</v>
      </c>
      <c r="C295" t="s">
        <v>8</v>
      </c>
      <c r="D295" t="s">
        <v>9</v>
      </c>
      <c r="E295" s="1">
        <v>45486</v>
      </c>
      <c r="G295" t="s">
        <v>10</v>
      </c>
    </row>
    <row r="296" spans="1:7" x14ac:dyDescent="0.3">
      <c r="A296" t="str">
        <f>"798388658"</f>
        <v>798388658</v>
      </c>
      <c r="B296" t="s">
        <v>7</v>
      </c>
      <c r="C296" t="s">
        <v>11</v>
      </c>
      <c r="D296" t="s">
        <v>12</v>
      </c>
      <c r="E296" s="1">
        <v>45486</v>
      </c>
      <c r="G296" t="s">
        <v>10</v>
      </c>
    </row>
    <row r="297" spans="1:7" x14ac:dyDescent="0.3">
      <c r="A297" t="str">
        <f>"518920629"</f>
        <v>518920629</v>
      </c>
      <c r="B297" t="s">
        <v>7</v>
      </c>
      <c r="C297" t="s">
        <v>11</v>
      </c>
      <c r="D297" t="s">
        <v>12</v>
      </c>
      <c r="E297" s="1">
        <v>45486</v>
      </c>
      <c r="G297" t="s">
        <v>10</v>
      </c>
    </row>
    <row r="298" spans="1:7" x14ac:dyDescent="0.3">
      <c r="A298" t="str">
        <f>"518920505"</f>
        <v>518920505</v>
      </c>
      <c r="B298" t="s">
        <v>7</v>
      </c>
      <c r="C298" t="s">
        <v>11</v>
      </c>
      <c r="D298" t="s">
        <v>12</v>
      </c>
      <c r="E298" s="1">
        <v>45486</v>
      </c>
      <c r="G298" t="s">
        <v>10</v>
      </c>
    </row>
    <row r="299" spans="1:7" x14ac:dyDescent="0.3">
      <c r="A299" t="str">
        <f>"723678070"</f>
        <v>723678070</v>
      </c>
      <c r="B299" t="s">
        <v>7</v>
      </c>
      <c r="C299" t="s">
        <v>8</v>
      </c>
      <c r="D299" t="s">
        <v>9</v>
      </c>
      <c r="E299" s="1">
        <v>45486</v>
      </c>
      <c r="G299" t="s">
        <v>10</v>
      </c>
    </row>
    <row r="300" spans="1:7" x14ac:dyDescent="0.3">
      <c r="A300" t="str">
        <f>"512716888"</f>
        <v>512716888</v>
      </c>
      <c r="B300" t="s">
        <v>7</v>
      </c>
      <c r="C300" t="s">
        <v>8</v>
      </c>
      <c r="D300" t="s">
        <v>9</v>
      </c>
      <c r="E300" s="1">
        <v>45486</v>
      </c>
      <c r="G300" t="s">
        <v>10</v>
      </c>
    </row>
    <row r="301" spans="1:7" x14ac:dyDescent="0.3">
      <c r="A301" t="str">
        <f>"723678057"</f>
        <v>723678057</v>
      </c>
      <c r="B301" t="s">
        <v>7</v>
      </c>
      <c r="C301" t="s">
        <v>8</v>
      </c>
      <c r="D301" t="s">
        <v>9</v>
      </c>
      <c r="E301" s="1">
        <v>45486</v>
      </c>
      <c r="G301" t="s">
        <v>10</v>
      </c>
    </row>
    <row r="302" spans="1:7" x14ac:dyDescent="0.3">
      <c r="A302" t="str">
        <f>"723678038"</f>
        <v>723678038</v>
      </c>
      <c r="B302" t="s">
        <v>7</v>
      </c>
      <c r="C302" t="s">
        <v>8</v>
      </c>
      <c r="D302" t="s">
        <v>9</v>
      </c>
      <c r="E302" s="1">
        <v>45486</v>
      </c>
      <c r="G302" t="s">
        <v>10</v>
      </c>
    </row>
    <row r="303" spans="1:7" x14ac:dyDescent="0.3">
      <c r="A303" t="str">
        <f>"798453830"</f>
        <v>798453830</v>
      </c>
      <c r="B303" t="s">
        <v>7</v>
      </c>
      <c r="C303" t="s">
        <v>11</v>
      </c>
      <c r="D303" t="s">
        <v>12</v>
      </c>
      <c r="E303" s="1">
        <v>45486</v>
      </c>
      <c r="G303" t="s">
        <v>10</v>
      </c>
    </row>
    <row r="304" spans="1:7" x14ac:dyDescent="0.3">
      <c r="A304" t="str">
        <f>"518920708"</f>
        <v>518920708</v>
      </c>
      <c r="B304" t="s">
        <v>7</v>
      </c>
      <c r="C304" t="s">
        <v>11</v>
      </c>
      <c r="D304" t="s">
        <v>12</v>
      </c>
      <c r="E304" s="1">
        <v>45486</v>
      </c>
      <c r="G304" t="s">
        <v>10</v>
      </c>
    </row>
    <row r="305" spans="1:7" x14ac:dyDescent="0.3">
      <c r="A305" t="str">
        <f>"518920810"</f>
        <v>518920810</v>
      </c>
      <c r="B305" t="s">
        <v>7</v>
      </c>
      <c r="C305" t="s">
        <v>11</v>
      </c>
      <c r="D305" t="s">
        <v>12</v>
      </c>
      <c r="E305" s="1">
        <v>45486</v>
      </c>
      <c r="G305" t="s">
        <v>10</v>
      </c>
    </row>
    <row r="306" spans="1:7" x14ac:dyDescent="0.3">
      <c r="A306" t="str">
        <f>"797501692"</f>
        <v>797501692</v>
      </c>
      <c r="B306" t="s">
        <v>7</v>
      </c>
      <c r="C306" t="s">
        <v>8</v>
      </c>
      <c r="D306" t="s">
        <v>9</v>
      </c>
      <c r="E306" s="1">
        <v>45486</v>
      </c>
      <c r="G306" t="s">
        <v>10</v>
      </c>
    </row>
    <row r="307" spans="1:7" x14ac:dyDescent="0.3">
      <c r="A307" t="str">
        <f>"723678076"</f>
        <v>723678076</v>
      </c>
      <c r="B307" t="s">
        <v>7</v>
      </c>
      <c r="C307" t="s">
        <v>8</v>
      </c>
      <c r="D307" t="s">
        <v>9</v>
      </c>
      <c r="E307" s="1">
        <v>45486</v>
      </c>
      <c r="G307" t="s">
        <v>10</v>
      </c>
    </row>
    <row r="308" spans="1:7" x14ac:dyDescent="0.3">
      <c r="A308" t="str">
        <f>"797709939"</f>
        <v>797709939</v>
      </c>
      <c r="B308" t="s">
        <v>7</v>
      </c>
      <c r="C308" t="s">
        <v>8</v>
      </c>
      <c r="D308" t="s">
        <v>9</v>
      </c>
      <c r="E308" s="1">
        <v>45486</v>
      </c>
      <c r="G308" t="s">
        <v>10</v>
      </c>
    </row>
    <row r="309" spans="1:7" x14ac:dyDescent="0.3">
      <c r="A309" t="str">
        <f>"797501727"</f>
        <v>797501727</v>
      </c>
      <c r="B309" t="s">
        <v>7</v>
      </c>
      <c r="C309" t="s">
        <v>8</v>
      </c>
      <c r="D309" t="s">
        <v>9</v>
      </c>
      <c r="E309" s="1">
        <v>45486</v>
      </c>
      <c r="G309" t="s">
        <v>10</v>
      </c>
    </row>
    <row r="310" spans="1:7" x14ac:dyDescent="0.3">
      <c r="A310" t="str">
        <f>"513952214"</f>
        <v>513952214</v>
      </c>
      <c r="B310" t="s">
        <v>7</v>
      </c>
      <c r="C310" t="s">
        <v>11</v>
      </c>
      <c r="D310" t="s">
        <v>12</v>
      </c>
      <c r="E310" s="1">
        <v>45486</v>
      </c>
      <c r="G310" t="s">
        <v>10</v>
      </c>
    </row>
    <row r="311" spans="1:7" x14ac:dyDescent="0.3">
      <c r="A311" t="str">
        <f>"502174944"</f>
        <v>502174944</v>
      </c>
      <c r="B311" t="s">
        <v>7</v>
      </c>
      <c r="C311" t="s">
        <v>8</v>
      </c>
      <c r="D311" t="s">
        <v>9</v>
      </c>
      <c r="E311" s="1">
        <v>45486</v>
      </c>
      <c r="G311" t="s">
        <v>10</v>
      </c>
    </row>
    <row r="312" spans="1:7" x14ac:dyDescent="0.3">
      <c r="A312" t="str">
        <f>"502174031"</f>
        <v>502174031</v>
      </c>
      <c r="B312" t="s">
        <v>7</v>
      </c>
      <c r="C312" t="s">
        <v>8</v>
      </c>
      <c r="D312" t="s">
        <v>9</v>
      </c>
      <c r="E312" s="1">
        <v>45486</v>
      </c>
      <c r="G312" t="s">
        <v>10</v>
      </c>
    </row>
    <row r="313" spans="1:7" x14ac:dyDescent="0.3">
      <c r="A313" t="str">
        <f>"513952799"</f>
        <v>513952799</v>
      </c>
      <c r="B313" t="s">
        <v>7</v>
      </c>
      <c r="C313" t="s">
        <v>11</v>
      </c>
      <c r="D313" t="s">
        <v>12</v>
      </c>
      <c r="E313" s="1">
        <v>45486</v>
      </c>
      <c r="G313" t="s">
        <v>10</v>
      </c>
    </row>
    <row r="314" spans="1:7" x14ac:dyDescent="0.3">
      <c r="A314" t="str">
        <f>"518920783"</f>
        <v>518920783</v>
      </c>
      <c r="B314" t="s">
        <v>7</v>
      </c>
      <c r="C314" t="s">
        <v>11</v>
      </c>
      <c r="D314" t="s">
        <v>12</v>
      </c>
      <c r="E314" s="1">
        <v>45486</v>
      </c>
      <c r="G314" t="s">
        <v>10</v>
      </c>
    </row>
    <row r="315" spans="1:7" x14ac:dyDescent="0.3">
      <c r="A315" t="str">
        <f>"723678074"</f>
        <v>723678074</v>
      </c>
      <c r="B315" t="s">
        <v>7</v>
      </c>
      <c r="C315" t="s">
        <v>8</v>
      </c>
      <c r="D315" t="s">
        <v>9</v>
      </c>
      <c r="E315" s="1">
        <v>45486</v>
      </c>
      <c r="G315" t="s">
        <v>10</v>
      </c>
    </row>
    <row r="316" spans="1:7" x14ac:dyDescent="0.3">
      <c r="A316" t="str">
        <f>"512718036"</f>
        <v>512718036</v>
      </c>
      <c r="B316" t="s">
        <v>7</v>
      </c>
      <c r="C316" t="s">
        <v>8</v>
      </c>
      <c r="D316" t="s">
        <v>9</v>
      </c>
      <c r="E316" s="1">
        <v>45486</v>
      </c>
      <c r="G316" t="s">
        <v>10</v>
      </c>
    </row>
    <row r="317" spans="1:7" x14ac:dyDescent="0.3">
      <c r="A317" t="str">
        <f>"518920568"</f>
        <v>518920568</v>
      </c>
      <c r="B317" t="s">
        <v>7</v>
      </c>
      <c r="C317" t="s">
        <v>11</v>
      </c>
      <c r="D317" t="s">
        <v>12</v>
      </c>
      <c r="E317" s="1">
        <v>45486</v>
      </c>
      <c r="G317" t="s">
        <v>10</v>
      </c>
    </row>
    <row r="318" spans="1:7" x14ac:dyDescent="0.3">
      <c r="A318" t="str">
        <f>"518920530"</f>
        <v>518920530</v>
      </c>
      <c r="B318" t="s">
        <v>7</v>
      </c>
      <c r="C318" t="s">
        <v>11</v>
      </c>
      <c r="D318" t="s">
        <v>12</v>
      </c>
      <c r="E318" s="1">
        <v>45486</v>
      </c>
      <c r="G318" t="s">
        <v>10</v>
      </c>
    </row>
    <row r="319" spans="1:7" x14ac:dyDescent="0.3">
      <c r="A319" t="str">
        <f>"512717743"</f>
        <v>512717743</v>
      </c>
      <c r="B319" t="s">
        <v>7</v>
      </c>
      <c r="C319" t="s">
        <v>8</v>
      </c>
      <c r="D319" t="s">
        <v>9</v>
      </c>
      <c r="E319" s="1">
        <v>45486</v>
      </c>
      <c r="G319" t="s">
        <v>10</v>
      </c>
    </row>
    <row r="320" spans="1:7" x14ac:dyDescent="0.3">
      <c r="A320" t="str">
        <f>"517557281"</f>
        <v>517557281</v>
      </c>
      <c r="B320" t="s">
        <v>7</v>
      </c>
      <c r="C320" t="s">
        <v>11</v>
      </c>
      <c r="D320" t="s">
        <v>12</v>
      </c>
      <c r="E320" s="1">
        <v>45486</v>
      </c>
      <c r="G320" t="s">
        <v>10</v>
      </c>
    </row>
    <row r="321" spans="1:7" x14ac:dyDescent="0.3">
      <c r="A321" t="str">
        <f>"798454130"</f>
        <v>798454130</v>
      </c>
      <c r="B321" t="s">
        <v>7</v>
      </c>
      <c r="C321" t="s">
        <v>11</v>
      </c>
      <c r="D321" t="s">
        <v>12</v>
      </c>
      <c r="E321" s="1">
        <v>45486</v>
      </c>
      <c r="G321" t="s">
        <v>10</v>
      </c>
    </row>
    <row r="322" spans="1:7" x14ac:dyDescent="0.3">
      <c r="A322" t="str">
        <f>"517560149"</f>
        <v>517560149</v>
      </c>
      <c r="B322" t="s">
        <v>7</v>
      </c>
      <c r="C322" t="s">
        <v>11</v>
      </c>
      <c r="D322" t="s">
        <v>12</v>
      </c>
      <c r="E322" s="1">
        <v>45486</v>
      </c>
      <c r="G322" t="s">
        <v>10</v>
      </c>
    </row>
    <row r="323" spans="1:7" x14ac:dyDescent="0.3">
      <c r="A323" t="str">
        <f>"502181287"</f>
        <v>502181287</v>
      </c>
      <c r="B323" t="s">
        <v>7</v>
      </c>
      <c r="C323" t="s">
        <v>8</v>
      </c>
      <c r="D323" t="s">
        <v>9</v>
      </c>
      <c r="E323" s="1">
        <v>45486</v>
      </c>
      <c r="G323" t="s">
        <v>10</v>
      </c>
    </row>
    <row r="324" spans="1:7" x14ac:dyDescent="0.3">
      <c r="A324" t="str">
        <f>"518920306"</f>
        <v>518920306</v>
      </c>
      <c r="B324" t="s">
        <v>7</v>
      </c>
      <c r="C324" t="s">
        <v>11</v>
      </c>
      <c r="D324" t="s">
        <v>12</v>
      </c>
      <c r="E324" s="1">
        <v>45486</v>
      </c>
      <c r="G324" t="s">
        <v>10</v>
      </c>
    </row>
    <row r="325" spans="1:7" x14ac:dyDescent="0.3">
      <c r="A325" t="str">
        <f>"512716660"</f>
        <v>512716660</v>
      </c>
      <c r="B325" t="s">
        <v>7</v>
      </c>
      <c r="C325" t="s">
        <v>8</v>
      </c>
      <c r="D325" t="s">
        <v>9</v>
      </c>
      <c r="E325" s="1">
        <v>45486</v>
      </c>
      <c r="G325" t="s">
        <v>10</v>
      </c>
    </row>
    <row r="326" spans="1:7" x14ac:dyDescent="0.3">
      <c r="A326" t="str">
        <f>"512717970"</f>
        <v>512717970</v>
      </c>
      <c r="B326" t="s">
        <v>7</v>
      </c>
      <c r="C326" t="s">
        <v>8</v>
      </c>
      <c r="D326" t="s">
        <v>9</v>
      </c>
      <c r="E326" s="1">
        <v>45486</v>
      </c>
      <c r="G326" t="s">
        <v>10</v>
      </c>
    </row>
    <row r="327" spans="1:7" x14ac:dyDescent="0.3">
      <c r="A327" t="str">
        <f>"513447209"</f>
        <v>513447209</v>
      </c>
      <c r="B327" t="s">
        <v>7</v>
      </c>
      <c r="C327" t="s">
        <v>11</v>
      </c>
      <c r="D327" t="s">
        <v>12</v>
      </c>
      <c r="E327" s="1">
        <v>45486</v>
      </c>
      <c r="G327" t="s">
        <v>10</v>
      </c>
    </row>
    <row r="328" spans="1:7" x14ac:dyDescent="0.3">
      <c r="A328" t="str">
        <f>"518920434"</f>
        <v>518920434</v>
      </c>
      <c r="B328" t="s">
        <v>7</v>
      </c>
      <c r="C328" t="s">
        <v>11</v>
      </c>
      <c r="D328" t="s">
        <v>12</v>
      </c>
      <c r="E328" s="1">
        <v>45486</v>
      </c>
      <c r="G328" t="s">
        <v>10</v>
      </c>
    </row>
    <row r="329" spans="1:7" x14ac:dyDescent="0.3">
      <c r="A329" t="str">
        <f>"513953111"</f>
        <v>513953111</v>
      </c>
      <c r="B329" t="s">
        <v>7</v>
      </c>
      <c r="C329" t="s">
        <v>8</v>
      </c>
      <c r="D329" t="s">
        <v>9</v>
      </c>
      <c r="E329" s="1">
        <v>45486</v>
      </c>
      <c r="G329" t="s">
        <v>10</v>
      </c>
    </row>
    <row r="330" spans="1:7" x14ac:dyDescent="0.3">
      <c r="A330" t="str">
        <f>"798453211"</f>
        <v>798453211</v>
      </c>
      <c r="B330" t="s">
        <v>7</v>
      </c>
      <c r="C330" t="s">
        <v>11</v>
      </c>
      <c r="D330" t="s">
        <v>12</v>
      </c>
      <c r="E330" s="1">
        <v>45486</v>
      </c>
      <c r="G330" t="s">
        <v>10</v>
      </c>
    </row>
    <row r="331" spans="1:7" x14ac:dyDescent="0.3">
      <c r="A331" t="str">
        <f>"797501703"</f>
        <v>797501703</v>
      </c>
      <c r="B331" t="s">
        <v>7</v>
      </c>
      <c r="C331" t="s">
        <v>8</v>
      </c>
      <c r="D331" t="s">
        <v>9</v>
      </c>
      <c r="E331" s="1">
        <v>45486</v>
      </c>
      <c r="G331" t="s">
        <v>10</v>
      </c>
    </row>
    <row r="332" spans="1:7" x14ac:dyDescent="0.3">
      <c r="A332" t="str">
        <f>"798453790"</f>
        <v>798453790</v>
      </c>
      <c r="B332" t="s">
        <v>7</v>
      </c>
      <c r="C332" t="s">
        <v>11</v>
      </c>
      <c r="D332" t="s">
        <v>12</v>
      </c>
      <c r="E332" s="1">
        <v>45486</v>
      </c>
      <c r="G332" t="s">
        <v>10</v>
      </c>
    </row>
    <row r="333" spans="1:7" x14ac:dyDescent="0.3">
      <c r="A333" t="str">
        <f>"518920477"</f>
        <v>518920477</v>
      </c>
      <c r="B333" t="s">
        <v>7</v>
      </c>
      <c r="C333" t="s">
        <v>11</v>
      </c>
      <c r="D333" t="s">
        <v>12</v>
      </c>
      <c r="E333" s="1">
        <v>45486</v>
      </c>
      <c r="G333" t="s">
        <v>10</v>
      </c>
    </row>
    <row r="334" spans="1:7" x14ac:dyDescent="0.3">
      <c r="A334" t="str">
        <f>"512716845"</f>
        <v>512716845</v>
      </c>
      <c r="B334" t="s">
        <v>7</v>
      </c>
      <c r="C334" t="s">
        <v>8</v>
      </c>
      <c r="D334" t="s">
        <v>9</v>
      </c>
      <c r="E334" s="1">
        <v>45486</v>
      </c>
      <c r="G334" t="s">
        <v>10</v>
      </c>
    </row>
    <row r="335" spans="1:7" x14ac:dyDescent="0.3">
      <c r="A335" t="str">
        <f>"512718047"</f>
        <v>512718047</v>
      </c>
      <c r="B335" t="s">
        <v>7</v>
      </c>
      <c r="C335" t="s">
        <v>8</v>
      </c>
      <c r="D335" t="s">
        <v>9</v>
      </c>
      <c r="E335" s="1">
        <v>45486</v>
      </c>
      <c r="G335" t="s">
        <v>10</v>
      </c>
    </row>
    <row r="336" spans="1:7" x14ac:dyDescent="0.3">
      <c r="A336" t="str">
        <f>"797501689"</f>
        <v>797501689</v>
      </c>
      <c r="B336" t="s">
        <v>7</v>
      </c>
      <c r="C336" t="s">
        <v>8</v>
      </c>
      <c r="D336" t="s">
        <v>9</v>
      </c>
      <c r="E336" s="1">
        <v>45486</v>
      </c>
      <c r="G336" t="s">
        <v>10</v>
      </c>
    </row>
    <row r="337" spans="1:7" x14ac:dyDescent="0.3">
      <c r="A337" t="str">
        <f>"723678078"</f>
        <v>723678078</v>
      </c>
      <c r="B337" t="s">
        <v>7</v>
      </c>
      <c r="C337" t="s">
        <v>8</v>
      </c>
      <c r="D337" t="s">
        <v>9</v>
      </c>
      <c r="E337" s="1">
        <v>45486</v>
      </c>
      <c r="G337" t="s">
        <v>10</v>
      </c>
    </row>
    <row r="338" spans="1:7" x14ac:dyDescent="0.3">
      <c r="A338" t="str">
        <f>"512717809"</f>
        <v>512717809</v>
      </c>
      <c r="B338" t="s">
        <v>7</v>
      </c>
      <c r="C338" t="s">
        <v>8</v>
      </c>
      <c r="D338" t="s">
        <v>9</v>
      </c>
      <c r="E338" s="1">
        <v>45486</v>
      </c>
      <c r="G338" t="s">
        <v>10</v>
      </c>
    </row>
    <row r="339" spans="1:7" x14ac:dyDescent="0.3">
      <c r="A339" t="str">
        <f>"798454067"</f>
        <v>798454067</v>
      </c>
      <c r="B339" t="s">
        <v>7</v>
      </c>
      <c r="C339" t="s">
        <v>11</v>
      </c>
      <c r="D339" t="s">
        <v>12</v>
      </c>
      <c r="E339" s="1">
        <v>45486</v>
      </c>
      <c r="G339" t="s">
        <v>10</v>
      </c>
    </row>
    <row r="340" spans="1:7" x14ac:dyDescent="0.3">
      <c r="A340" t="str">
        <f>"797501724"</f>
        <v>797501724</v>
      </c>
      <c r="B340" t="s">
        <v>7</v>
      </c>
      <c r="C340" t="s">
        <v>8</v>
      </c>
      <c r="D340" t="s">
        <v>9</v>
      </c>
      <c r="E340" s="1">
        <v>45486</v>
      </c>
      <c r="G340" t="s">
        <v>10</v>
      </c>
    </row>
    <row r="341" spans="1:7" x14ac:dyDescent="0.3">
      <c r="A341" t="str">
        <f>"512718100"</f>
        <v>512718100</v>
      </c>
      <c r="B341" t="s">
        <v>7</v>
      </c>
      <c r="C341" t="s">
        <v>8</v>
      </c>
      <c r="D341" t="s">
        <v>9</v>
      </c>
      <c r="E341" s="1">
        <v>45486</v>
      </c>
      <c r="G341" t="s">
        <v>10</v>
      </c>
    </row>
    <row r="342" spans="1:7" x14ac:dyDescent="0.3">
      <c r="A342" t="str">
        <f>"513952256"</f>
        <v>513952256</v>
      </c>
      <c r="B342" t="s">
        <v>7</v>
      </c>
      <c r="C342" t="s">
        <v>11</v>
      </c>
      <c r="D342" t="s">
        <v>12</v>
      </c>
      <c r="E342" s="1">
        <v>45486</v>
      </c>
      <c r="G342" t="s">
        <v>10</v>
      </c>
    </row>
    <row r="343" spans="1:7" x14ac:dyDescent="0.3">
      <c r="A343" t="str">
        <f>"513446742"</f>
        <v>513446742</v>
      </c>
      <c r="B343" t="s">
        <v>7</v>
      </c>
      <c r="C343" t="s">
        <v>11</v>
      </c>
      <c r="D343" t="s">
        <v>12</v>
      </c>
      <c r="E343" s="1">
        <v>45486</v>
      </c>
      <c r="G343" t="s">
        <v>10</v>
      </c>
    </row>
    <row r="344" spans="1:7" x14ac:dyDescent="0.3">
      <c r="A344" t="str">
        <f>"513952971"</f>
        <v>513952971</v>
      </c>
      <c r="B344" t="s">
        <v>7</v>
      </c>
      <c r="C344" t="s">
        <v>11</v>
      </c>
      <c r="D344" t="s">
        <v>12</v>
      </c>
      <c r="E344" s="1">
        <v>45486</v>
      </c>
      <c r="G344" t="s">
        <v>10</v>
      </c>
    </row>
    <row r="345" spans="1:7" x14ac:dyDescent="0.3">
      <c r="A345" t="str">
        <f>"502177503"</f>
        <v>502177503</v>
      </c>
      <c r="B345" t="s">
        <v>7</v>
      </c>
      <c r="C345" t="s">
        <v>8</v>
      </c>
      <c r="D345" t="s">
        <v>9</v>
      </c>
      <c r="E345" s="1">
        <v>45486</v>
      </c>
      <c r="G345" t="s">
        <v>10</v>
      </c>
    </row>
    <row r="346" spans="1:7" x14ac:dyDescent="0.3">
      <c r="A346" t="str">
        <f>"513949073"</f>
        <v>513949073</v>
      </c>
      <c r="B346" t="s">
        <v>7</v>
      </c>
      <c r="C346" t="s">
        <v>11</v>
      </c>
      <c r="D346" t="s">
        <v>12</v>
      </c>
      <c r="E346" s="1">
        <v>45486</v>
      </c>
      <c r="G346" t="s">
        <v>10</v>
      </c>
    </row>
    <row r="347" spans="1:7" x14ac:dyDescent="0.3">
      <c r="A347" t="str">
        <f>"797501699"</f>
        <v>797501699</v>
      </c>
      <c r="B347" t="s">
        <v>7</v>
      </c>
      <c r="C347" t="s">
        <v>8</v>
      </c>
      <c r="D347" t="s">
        <v>9</v>
      </c>
      <c r="E347" s="1">
        <v>45486</v>
      </c>
      <c r="G347" t="s">
        <v>10</v>
      </c>
    </row>
    <row r="348" spans="1:7" x14ac:dyDescent="0.3">
      <c r="A348" t="str">
        <f>"518920341"</f>
        <v>518920341</v>
      </c>
      <c r="B348" t="s">
        <v>7</v>
      </c>
      <c r="C348" t="s">
        <v>11</v>
      </c>
      <c r="D348" t="s">
        <v>12</v>
      </c>
      <c r="E348" s="1">
        <v>45486</v>
      </c>
      <c r="G348" t="s">
        <v>10</v>
      </c>
    </row>
    <row r="349" spans="1:7" x14ac:dyDescent="0.3">
      <c r="A349" t="str">
        <f>"517559770"</f>
        <v>517559770</v>
      </c>
      <c r="B349" t="s">
        <v>7</v>
      </c>
      <c r="C349" t="s">
        <v>11</v>
      </c>
      <c r="D349" t="s">
        <v>12</v>
      </c>
      <c r="E349" s="1">
        <v>45486</v>
      </c>
      <c r="G349" t="s">
        <v>10</v>
      </c>
    </row>
    <row r="350" spans="1:7" x14ac:dyDescent="0.3">
      <c r="A350" t="str">
        <f>"723678044"</f>
        <v>723678044</v>
      </c>
      <c r="B350" t="s">
        <v>7</v>
      </c>
      <c r="C350" t="s">
        <v>8</v>
      </c>
      <c r="D350" t="s">
        <v>9</v>
      </c>
      <c r="E350" s="1">
        <v>45486</v>
      </c>
      <c r="G350" t="s">
        <v>10</v>
      </c>
    </row>
    <row r="351" spans="1:7" x14ac:dyDescent="0.3">
      <c r="A351" t="str">
        <f>"518920257"</f>
        <v>518920257</v>
      </c>
      <c r="B351" t="s">
        <v>7</v>
      </c>
      <c r="C351" t="s">
        <v>11</v>
      </c>
      <c r="D351" t="s">
        <v>12</v>
      </c>
      <c r="E351" s="1">
        <v>45486</v>
      </c>
      <c r="G351" t="s">
        <v>10</v>
      </c>
    </row>
    <row r="352" spans="1:7" x14ac:dyDescent="0.3">
      <c r="A352" t="str">
        <f>"512717192"</f>
        <v>512717192</v>
      </c>
      <c r="B352" t="s">
        <v>7</v>
      </c>
      <c r="C352" t="s">
        <v>8</v>
      </c>
      <c r="D352" t="s">
        <v>9</v>
      </c>
      <c r="E352" s="1">
        <v>45486</v>
      </c>
      <c r="G352" t="s">
        <v>10</v>
      </c>
    </row>
    <row r="353" spans="1:7" x14ac:dyDescent="0.3">
      <c r="A353" t="str">
        <f>"518920741"</f>
        <v>518920741</v>
      </c>
      <c r="B353" t="s">
        <v>7</v>
      </c>
      <c r="C353" t="s">
        <v>11</v>
      </c>
      <c r="D353" t="s">
        <v>12</v>
      </c>
      <c r="E353" s="1">
        <v>45486</v>
      </c>
      <c r="G353" t="s">
        <v>10</v>
      </c>
    </row>
    <row r="354" spans="1:7" x14ac:dyDescent="0.3">
      <c r="A354" t="str">
        <f>"797501680"</f>
        <v>797501680</v>
      </c>
      <c r="B354" t="s">
        <v>7</v>
      </c>
      <c r="C354" t="s">
        <v>8</v>
      </c>
      <c r="D354" t="s">
        <v>9</v>
      </c>
      <c r="E354" s="1">
        <v>45486</v>
      </c>
      <c r="G354" t="s">
        <v>10</v>
      </c>
    </row>
    <row r="355" spans="1:7" x14ac:dyDescent="0.3">
      <c r="A355" t="str">
        <f>"517557934"</f>
        <v>517557934</v>
      </c>
      <c r="B355" t="s">
        <v>7</v>
      </c>
      <c r="C355" t="s">
        <v>11</v>
      </c>
      <c r="D355" t="s">
        <v>12</v>
      </c>
      <c r="E355" s="1">
        <v>45486</v>
      </c>
      <c r="G355" t="s">
        <v>10</v>
      </c>
    </row>
    <row r="356" spans="1:7" x14ac:dyDescent="0.3">
      <c r="A356" t="str">
        <f>"513952313"</f>
        <v>513952313</v>
      </c>
      <c r="B356" t="s">
        <v>7</v>
      </c>
      <c r="C356" t="s">
        <v>11</v>
      </c>
      <c r="D356" t="s">
        <v>12</v>
      </c>
      <c r="E356" s="1">
        <v>45486</v>
      </c>
      <c r="G356" t="s">
        <v>10</v>
      </c>
    </row>
    <row r="357" spans="1:7" x14ac:dyDescent="0.3">
      <c r="A357" t="str">
        <f>"798453324"</f>
        <v>798453324</v>
      </c>
      <c r="B357" t="s">
        <v>7</v>
      </c>
      <c r="C357" t="s">
        <v>11</v>
      </c>
      <c r="D357" t="s">
        <v>12</v>
      </c>
      <c r="E357" s="1">
        <v>45486</v>
      </c>
      <c r="G357" t="s">
        <v>10</v>
      </c>
    </row>
    <row r="358" spans="1:7" x14ac:dyDescent="0.3">
      <c r="A358" t="str">
        <f>"723678063"</f>
        <v>723678063</v>
      </c>
      <c r="B358" t="s">
        <v>7</v>
      </c>
      <c r="C358" t="s">
        <v>8</v>
      </c>
      <c r="D358" t="s">
        <v>9</v>
      </c>
      <c r="E358" s="1">
        <v>45486</v>
      </c>
      <c r="G358" t="s">
        <v>10</v>
      </c>
    </row>
    <row r="359" spans="1:7" x14ac:dyDescent="0.3">
      <c r="A359" t="str">
        <f>"723678010"</f>
        <v>723678010</v>
      </c>
      <c r="B359" t="s">
        <v>7</v>
      </c>
      <c r="C359" t="s">
        <v>8</v>
      </c>
      <c r="D359" t="s">
        <v>9</v>
      </c>
      <c r="E359" s="1">
        <v>45486</v>
      </c>
      <c r="G359" t="s">
        <v>10</v>
      </c>
    </row>
    <row r="360" spans="1:7" x14ac:dyDescent="0.3">
      <c r="A360" t="str">
        <f>"797501683"</f>
        <v>797501683</v>
      </c>
      <c r="B360" t="s">
        <v>7</v>
      </c>
      <c r="C360" t="s">
        <v>8</v>
      </c>
      <c r="D360" t="s">
        <v>9</v>
      </c>
      <c r="E360" s="1">
        <v>45486</v>
      </c>
      <c r="G360" t="s">
        <v>10</v>
      </c>
    </row>
    <row r="361" spans="1:7" x14ac:dyDescent="0.3">
      <c r="A361" t="str">
        <f>"512716698"</f>
        <v>512716698</v>
      </c>
      <c r="B361" t="s">
        <v>7</v>
      </c>
      <c r="C361" t="s">
        <v>8</v>
      </c>
      <c r="D361" t="s">
        <v>9</v>
      </c>
      <c r="E361" s="1">
        <v>45486</v>
      </c>
      <c r="G361" t="s">
        <v>10</v>
      </c>
    </row>
    <row r="362" spans="1:7" x14ac:dyDescent="0.3">
      <c r="A362" t="str">
        <f>"518920524"</f>
        <v>518920524</v>
      </c>
      <c r="B362" t="s">
        <v>7</v>
      </c>
      <c r="C362" t="s">
        <v>11</v>
      </c>
      <c r="D362" t="s">
        <v>12</v>
      </c>
      <c r="E362" s="1">
        <v>45486</v>
      </c>
      <c r="G362" t="s">
        <v>10</v>
      </c>
    </row>
    <row r="363" spans="1:7" x14ac:dyDescent="0.3">
      <c r="A363" t="str">
        <f>"512716443"</f>
        <v>512716443</v>
      </c>
      <c r="B363" t="s">
        <v>7</v>
      </c>
      <c r="C363" t="s">
        <v>8</v>
      </c>
      <c r="D363" t="s">
        <v>9</v>
      </c>
      <c r="E363" s="1">
        <v>45486</v>
      </c>
      <c r="G363" t="s">
        <v>10</v>
      </c>
    </row>
    <row r="364" spans="1:7" x14ac:dyDescent="0.3">
      <c r="A364" t="str">
        <f>"513446104"</f>
        <v>513446104</v>
      </c>
      <c r="B364" t="s">
        <v>7</v>
      </c>
      <c r="C364" t="s">
        <v>11</v>
      </c>
      <c r="D364" t="s">
        <v>12</v>
      </c>
      <c r="E364" s="1">
        <v>45486</v>
      </c>
      <c r="G364" t="s">
        <v>10</v>
      </c>
    </row>
    <row r="365" spans="1:7" x14ac:dyDescent="0.3">
      <c r="A365" t="str">
        <f>"513951188"</f>
        <v>513951188</v>
      </c>
      <c r="B365" t="s">
        <v>7</v>
      </c>
      <c r="C365" t="s">
        <v>11</v>
      </c>
      <c r="D365" t="s">
        <v>12</v>
      </c>
      <c r="E365" s="1">
        <v>45486</v>
      </c>
      <c r="G365" t="s">
        <v>10</v>
      </c>
    </row>
    <row r="366" spans="1:7" x14ac:dyDescent="0.3">
      <c r="A366" t="str">
        <f>"513946653"</f>
        <v>513946653</v>
      </c>
      <c r="B366" t="s">
        <v>7</v>
      </c>
      <c r="C366" t="s">
        <v>11</v>
      </c>
      <c r="D366" t="s">
        <v>12</v>
      </c>
      <c r="E366" s="1">
        <v>45486</v>
      </c>
      <c r="G366" t="s">
        <v>10</v>
      </c>
    </row>
    <row r="367" spans="1:7" x14ac:dyDescent="0.3">
      <c r="A367" t="str">
        <f>"512718090"</f>
        <v>512718090</v>
      </c>
      <c r="B367" t="s">
        <v>7</v>
      </c>
      <c r="C367" t="s">
        <v>8</v>
      </c>
      <c r="D367" t="s">
        <v>9</v>
      </c>
      <c r="E367" s="1">
        <v>45486</v>
      </c>
      <c r="G367" t="s">
        <v>10</v>
      </c>
    </row>
    <row r="368" spans="1:7" x14ac:dyDescent="0.3">
      <c r="A368" t="str">
        <f>"797501705"</f>
        <v>797501705</v>
      </c>
      <c r="B368" t="s">
        <v>7</v>
      </c>
      <c r="C368" t="s">
        <v>8</v>
      </c>
      <c r="D368" t="s">
        <v>9</v>
      </c>
      <c r="E368" s="1">
        <v>45486</v>
      </c>
      <c r="G368" t="s">
        <v>10</v>
      </c>
    </row>
    <row r="369" spans="1:7" x14ac:dyDescent="0.3">
      <c r="A369" t="str">
        <f>"797709944"</f>
        <v>797709944</v>
      </c>
      <c r="B369" t="s">
        <v>7</v>
      </c>
      <c r="C369" t="s">
        <v>8</v>
      </c>
      <c r="D369" t="s">
        <v>9</v>
      </c>
      <c r="E369" s="1">
        <v>45486</v>
      </c>
      <c r="G369" t="s">
        <v>10</v>
      </c>
    </row>
    <row r="370" spans="1:7" x14ac:dyDescent="0.3">
      <c r="A370" t="str">
        <f>"797501702"</f>
        <v>797501702</v>
      </c>
      <c r="B370" t="s">
        <v>7</v>
      </c>
      <c r="C370" t="s">
        <v>8</v>
      </c>
      <c r="D370" t="s">
        <v>9</v>
      </c>
      <c r="E370" s="1">
        <v>45486</v>
      </c>
      <c r="G370" t="s">
        <v>10</v>
      </c>
    </row>
    <row r="371" spans="1:7" x14ac:dyDescent="0.3">
      <c r="A371" t="str">
        <f>"512716253"</f>
        <v>512716253</v>
      </c>
      <c r="B371" t="s">
        <v>7</v>
      </c>
      <c r="C371" t="s">
        <v>8</v>
      </c>
      <c r="D371" t="s">
        <v>9</v>
      </c>
      <c r="E371" s="1">
        <v>45486</v>
      </c>
      <c r="G371" t="s">
        <v>10</v>
      </c>
    </row>
    <row r="372" spans="1:7" x14ac:dyDescent="0.3">
      <c r="A372" t="str">
        <f>"512717964"</f>
        <v>512717964</v>
      </c>
      <c r="B372" t="s">
        <v>7</v>
      </c>
      <c r="C372" t="s">
        <v>8</v>
      </c>
      <c r="D372" t="s">
        <v>9</v>
      </c>
      <c r="E372" s="1">
        <v>45486</v>
      </c>
      <c r="G372" t="s">
        <v>10</v>
      </c>
    </row>
    <row r="373" spans="1:7" x14ac:dyDescent="0.3">
      <c r="A373" t="str">
        <f>"513952743"</f>
        <v>513952743</v>
      </c>
      <c r="B373" t="s">
        <v>7</v>
      </c>
      <c r="C373" t="s">
        <v>11</v>
      </c>
      <c r="D373" t="s">
        <v>12</v>
      </c>
      <c r="E373" s="1">
        <v>45486</v>
      </c>
      <c r="G373" t="s">
        <v>10</v>
      </c>
    </row>
    <row r="374" spans="1:7" x14ac:dyDescent="0.3">
      <c r="A374" t="str">
        <f>"502184324"</f>
        <v>502184324</v>
      </c>
      <c r="B374" t="s">
        <v>7</v>
      </c>
      <c r="C374" t="s">
        <v>8</v>
      </c>
      <c r="D374" t="s">
        <v>9</v>
      </c>
      <c r="E374" s="1">
        <v>45486</v>
      </c>
      <c r="G374" t="s">
        <v>10</v>
      </c>
    </row>
    <row r="375" spans="1:7" x14ac:dyDescent="0.3">
      <c r="A375" t="str">
        <f>"798452943"</f>
        <v>798452943</v>
      </c>
      <c r="B375" t="s">
        <v>7</v>
      </c>
      <c r="C375" t="s">
        <v>11</v>
      </c>
      <c r="D375" t="s">
        <v>12</v>
      </c>
      <c r="E375" s="1">
        <v>45486</v>
      </c>
      <c r="G375" t="s">
        <v>10</v>
      </c>
    </row>
    <row r="376" spans="1:7" x14ac:dyDescent="0.3">
      <c r="A376" t="str">
        <f>"797501682"</f>
        <v>797501682</v>
      </c>
      <c r="B376" t="s">
        <v>7</v>
      </c>
      <c r="C376" t="s">
        <v>8</v>
      </c>
      <c r="D376" t="s">
        <v>9</v>
      </c>
      <c r="E376" s="1">
        <v>45486</v>
      </c>
      <c r="G376" t="s">
        <v>10</v>
      </c>
    </row>
    <row r="377" spans="1:7" x14ac:dyDescent="0.3">
      <c r="A377" t="str">
        <f>"798453150"</f>
        <v>798453150</v>
      </c>
      <c r="B377" t="s">
        <v>7</v>
      </c>
      <c r="C377" t="s">
        <v>11</v>
      </c>
      <c r="D377" t="s">
        <v>12</v>
      </c>
      <c r="E377" s="1">
        <v>45486</v>
      </c>
      <c r="G377" t="s">
        <v>10</v>
      </c>
    </row>
    <row r="378" spans="1:7" x14ac:dyDescent="0.3">
      <c r="A378" t="str">
        <f>"517558705"</f>
        <v>517558705</v>
      </c>
      <c r="B378" t="s">
        <v>7</v>
      </c>
      <c r="C378" t="s">
        <v>11</v>
      </c>
      <c r="D378" t="s">
        <v>12</v>
      </c>
      <c r="E378" s="1">
        <v>45486</v>
      </c>
      <c r="G378" t="s">
        <v>10</v>
      </c>
    </row>
    <row r="379" spans="1:7" x14ac:dyDescent="0.3">
      <c r="A379" t="str">
        <f>"797501742"</f>
        <v>797501742</v>
      </c>
      <c r="B379" t="s">
        <v>7</v>
      </c>
      <c r="C379" t="s">
        <v>8</v>
      </c>
      <c r="D379" t="s">
        <v>9</v>
      </c>
      <c r="E379" s="1">
        <v>45486</v>
      </c>
      <c r="G379" t="s">
        <v>10</v>
      </c>
    </row>
    <row r="380" spans="1:7" x14ac:dyDescent="0.3">
      <c r="A380" t="str">
        <f>"513953048"</f>
        <v>513953048</v>
      </c>
      <c r="B380" t="s">
        <v>7</v>
      </c>
      <c r="C380" t="s">
        <v>11</v>
      </c>
      <c r="D380" t="s">
        <v>12</v>
      </c>
      <c r="E380" s="1">
        <v>45486</v>
      </c>
      <c r="G380" t="s">
        <v>10</v>
      </c>
    </row>
    <row r="381" spans="1:7" x14ac:dyDescent="0.3">
      <c r="A381" t="str">
        <f>"723678071"</f>
        <v>723678071</v>
      </c>
      <c r="B381" t="s">
        <v>7</v>
      </c>
      <c r="C381" t="s">
        <v>8</v>
      </c>
      <c r="D381" t="s">
        <v>9</v>
      </c>
      <c r="E381" s="1">
        <v>45486</v>
      </c>
      <c r="G381" t="s">
        <v>10</v>
      </c>
    </row>
    <row r="382" spans="1:7" x14ac:dyDescent="0.3">
      <c r="A382" t="str">
        <f>"512715878"</f>
        <v>512715878</v>
      </c>
      <c r="B382" t="s">
        <v>7</v>
      </c>
      <c r="C382" t="s">
        <v>8</v>
      </c>
      <c r="D382" t="s">
        <v>9</v>
      </c>
      <c r="E382" s="1">
        <v>45486</v>
      </c>
      <c r="G382" t="s">
        <v>10</v>
      </c>
    </row>
    <row r="383" spans="1:7" x14ac:dyDescent="0.3">
      <c r="A383" t="str">
        <f>"512715838"</f>
        <v>512715838</v>
      </c>
      <c r="B383" t="s">
        <v>7</v>
      </c>
      <c r="C383" t="s">
        <v>8</v>
      </c>
      <c r="D383" t="s">
        <v>9</v>
      </c>
      <c r="E383" s="1">
        <v>45486</v>
      </c>
      <c r="G383" t="s">
        <v>10</v>
      </c>
    </row>
    <row r="384" spans="1:7" x14ac:dyDescent="0.3">
      <c r="A384" t="str">
        <f>"797501741"</f>
        <v>797501741</v>
      </c>
      <c r="B384" t="s">
        <v>7</v>
      </c>
      <c r="C384" t="s">
        <v>8</v>
      </c>
      <c r="D384" t="s">
        <v>9</v>
      </c>
      <c r="E384" s="1">
        <v>45486</v>
      </c>
      <c r="G384" t="s">
        <v>10</v>
      </c>
    </row>
    <row r="385" spans="1:7" x14ac:dyDescent="0.3">
      <c r="A385" t="str">
        <f>"723678069"</f>
        <v>723678069</v>
      </c>
      <c r="B385" t="s">
        <v>7</v>
      </c>
      <c r="C385" t="s">
        <v>8</v>
      </c>
      <c r="D385" t="s">
        <v>9</v>
      </c>
      <c r="E385" s="1">
        <v>45486</v>
      </c>
      <c r="G385" t="s">
        <v>10</v>
      </c>
    </row>
    <row r="386" spans="1:7" x14ac:dyDescent="0.3">
      <c r="A386" t="str">
        <f>"797501717"</f>
        <v>797501717</v>
      </c>
      <c r="B386" t="s">
        <v>7</v>
      </c>
      <c r="C386" t="s">
        <v>8</v>
      </c>
      <c r="D386" t="s">
        <v>9</v>
      </c>
      <c r="E386" s="1">
        <v>45486</v>
      </c>
      <c r="G386" t="s">
        <v>10</v>
      </c>
    </row>
    <row r="387" spans="1:7" x14ac:dyDescent="0.3">
      <c r="A387" t="str">
        <f>"517559367"</f>
        <v>517559367</v>
      </c>
      <c r="B387" t="s">
        <v>7</v>
      </c>
      <c r="C387" t="s">
        <v>11</v>
      </c>
      <c r="D387" t="s">
        <v>12</v>
      </c>
      <c r="E387" s="1">
        <v>45486</v>
      </c>
      <c r="G387" t="s">
        <v>10</v>
      </c>
    </row>
    <row r="388" spans="1:7" x14ac:dyDescent="0.3">
      <c r="A388" t="str">
        <f>"513446702"</f>
        <v>513446702</v>
      </c>
      <c r="B388" t="s">
        <v>7</v>
      </c>
      <c r="C388" t="s">
        <v>11</v>
      </c>
      <c r="D388" t="s">
        <v>12</v>
      </c>
      <c r="E388" s="1">
        <v>45486</v>
      </c>
      <c r="G388" t="s">
        <v>10</v>
      </c>
    </row>
    <row r="389" spans="1:7" x14ac:dyDescent="0.3">
      <c r="A389" t="str">
        <f>"513447293"</f>
        <v>513447293</v>
      </c>
      <c r="B389" t="s">
        <v>7</v>
      </c>
      <c r="C389" t="s">
        <v>11</v>
      </c>
      <c r="D389" t="s">
        <v>12</v>
      </c>
      <c r="E389" s="1">
        <v>45486</v>
      </c>
      <c r="G389" t="s">
        <v>10</v>
      </c>
    </row>
    <row r="390" spans="1:7" x14ac:dyDescent="0.3">
      <c r="A390" t="str">
        <f>"518920801"</f>
        <v>518920801</v>
      </c>
      <c r="B390" t="s">
        <v>7</v>
      </c>
      <c r="C390" t="s">
        <v>11</v>
      </c>
      <c r="D390" t="s">
        <v>12</v>
      </c>
      <c r="E390" s="1">
        <v>45486</v>
      </c>
      <c r="G390" t="s">
        <v>10</v>
      </c>
    </row>
    <row r="391" spans="1:7" x14ac:dyDescent="0.3">
      <c r="A391" t="str">
        <f>"798452941"</f>
        <v>798452941</v>
      </c>
      <c r="B391" t="s">
        <v>7</v>
      </c>
      <c r="C391" t="s">
        <v>11</v>
      </c>
      <c r="D391" t="s">
        <v>12</v>
      </c>
      <c r="E391" s="1">
        <v>45486</v>
      </c>
      <c r="G391" t="s">
        <v>10</v>
      </c>
    </row>
    <row r="392" spans="1:7" x14ac:dyDescent="0.3">
      <c r="A392" t="str">
        <f>"502186513"</f>
        <v>502186513</v>
      </c>
      <c r="B392" t="s">
        <v>7</v>
      </c>
      <c r="C392" t="s">
        <v>8</v>
      </c>
      <c r="D392" t="s">
        <v>9</v>
      </c>
      <c r="E392" s="1">
        <v>45486</v>
      </c>
      <c r="G392" t="s">
        <v>10</v>
      </c>
    </row>
    <row r="393" spans="1:7" x14ac:dyDescent="0.3">
      <c r="A393" t="str">
        <f>"723678053"</f>
        <v>723678053</v>
      </c>
      <c r="B393" t="s">
        <v>7</v>
      </c>
      <c r="C393" t="s">
        <v>8</v>
      </c>
      <c r="D393" t="s">
        <v>9</v>
      </c>
      <c r="E393" s="1">
        <v>45486</v>
      </c>
      <c r="G393" t="s">
        <v>10</v>
      </c>
    </row>
    <row r="394" spans="1:7" x14ac:dyDescent="0.3">
      <c r="A394" t="str">
        <f>"512716004"</f>
        <v>512716004</v>
      </c>
      <c r="B394" t="s">
        <v>7</v>
      </c>
      <c r="C394" t="s">
        <v>8</v>
      </c>
      <c r="D394" t="s">
        <v>9</v>
      </c>
      <c r="E394" s="1">
        <v>45486</v>
      </c>
      <c r="G394" t="s">
        <v>10</v>
      </c>
    </row>
    <row r="395" spans="1:7" x14ac:dyDescent="0.3">
      <c r="A395" t="str">
        <f>"517558324"</f>
        <v>517558324</v>
      </c>
      <c r="B395" t="s">
        <v>7</v>
      </c>
      <c r="C395" t="s">
        <v>11</v>
      </c>
      <c r="D395" t="s">
        <v>12</v>
      </c>
      <c r="E395" s="1">
        <v>45486</v>
      </c>
      <c r="G395" t="s">
        <v>10</v>
      </c>
    </row>
    <row r="396" spans="1:7" x14ac:dyDescent="0.3">
      <c r="A396" t="str">
        <f>"513446415"</f>
        <v>513446415</v>
      </c>
      <c r="B396" t="s">
        <v>7</v>
      </c>
      <c r="C396" t="s">
        <v>11</v>
      </c>
      <c r="D396" t="s">
        <v>12</v>
      </c>
      <c r="E396" s="1">
        <v>45486</v>
      </c>
      <c r="G396" t="s">
        <v>10</v>
      </c>
    </row>
    <row r="397" spans="1:7" x14ac:dyDescent="0.3">
      <c r="A397" t="str">
        <f>"797501697"</f>
        <v>797501697</v>
      </c>
      <c r="B397" t="s">
        <v>7</v>
      </c>
      <c r="C397" t="s">
        <v>8</v>
      </c>
      <c r="D397" t="s">
        <v>9</v>
      </c>
      <c r="E397" s="1">
        <v>45486</v>
      </c>
      <c r="G397" t="s">
        <v>10</v>
      </c>
    </row>
    <row r="398" spans="1:7" x14ac:dyDescent="0.3">
      <c r="A398" t="str">
        <f>"798453424"</f>
        <v>798453424</v>
      </c>
      <c r="B398" t="s">
        <v>7</v>
      </c>
      <c r="C398" t="s">
        <v>11</v>
      </c>
      <c r="D398" t="s">
        <v>12</v>
      </c>
      <c r="E398" s="1">
        <v>45486</v>
      </c>
      <c r="G398" t="s">
        <v>10</v>
      </c>
    </row>
    <row r="399" spans="1:7" x14ac:dyDescent="0.3">
      <c r="A399" t="str">
        <f>"798453195"</f>
        <v>798453195</v>
      </c>
      <c r="B399" t="s">
        <v>7</v>
      </c>
      <c r="C399" t="s">
        <v>11</v>
      </c>
      <c r="D399" t="s">
        <v>12</v>
      </c>
      <c r="E399" s="1">
        <v>45486</v>
      </c>
      <c r="G399" t="s">
        <v>10</v>
      </c>
    </row>
    <row r="400" spans="1:7" x14ac:dyDescent="0.3">
      <c r="A400" t="str">
        <f>"502179188"</f>
        <v>502179188</v>
      </c>
      <c r="B400" t="s">
        <v>7</v>
      </c>
      <c r="C400" t="s">
        <v>8</v>
      </c>
      <c r="D400" t="s">
        <v>9</v>
      </c>
      <c r="E400" s="1">
        <v>45486</v>
      </c>
      <c r="G400" t="s">
        <v>10</v>
      </c>
    </row>
    <row r="401" spans="1:7" x14ac:dyDescent="0.3">
      <c r="A401" t="str">
        <f>"798388723"</f>
        <v>798388723</v>
      </c>
      <c r="B401" t="s">
        <v>7</v>
      </c>
      <c r="C401" t="s">
        <v>11</v>
      </c>
      <c r="D401" t="s">
        <v>12</v>
      </c>
      <c r="E401" s="1">
        <v>45486</v>
      </c>
      <c r="G401" t="s">
        <v>10</v>
      </c>
    </row>
    <row r="402" spans="1:7" x14ac:dyDescent="0.3">
      <c r="A402" t="str">
        <f>"502184767"</f>
        <v>502184767</v>
      </c>
      <c r="B402" t="s">
        <v>7</v>
      </c>
      <c r="C402" t="s">
        <v>8</v>
      </c>
      <c r="D402" t="s">
        <v>9</v>
      </c>
      <c r="E402" s="1">
        <v>45486</v>
      </c>
      <c r="G402" t="s">
        <v>10</v>
      </c>
    </row>
    <row r="403" spans="1:7" x14ac:dyDescent="0.3">
      <c r="A403" t="str">
        <f>"512718085"</f>
        <v>512718085</v>
      </c>
      <c r="B403" t="s">
        <v>7</v>
      </c>
      <c r="C403" t="s">
        <v>8</v>
      </c>
      <c r="D403" t="s">
        <v>9</v>
      </c>
      <c r="E403" s="1">
        <v>45486</v>
      </c>
      <c r="G403" t="s">
        <v>10</v>
      </c>
    </row>
    <row r="404" spans="1:7" x14ac:dyDescent="0.3">
      <c r="A404" t="str">
        <f>"797501710"</f>
        <v>797501710</v>
      </c>
      <c r="B404" t="s">
        <v>7</v>
      </c>
      <c r="C404" t="s">
        <v>8</v>
      </c>
      <c r="D404" t="s">
        <v>9</v>
      </c>
      <c r="E404" s="1">
        <v>45486</v>
      </c>
      <c r="G404" t="s">
        <v>10</v>
      </c>
    </row>
    <row r="405" spans="1:7" x14ac:dyDescent="0.3">
      <c r="A405" t="str">
        <f>"517559720"</f>
        <v>517559720</v>
      </c>
      <c r="B405" t="s">
        <v>7</v>
      </c>
      <c r="C405" t="s">
        <v>11</v>
      </c>
      <c r="D405" t="s">
        <v>12</v>
      </c>
      <c r="E405" s="1">
        <v>45486</v>
      </c>
      <c r="G405" t="s">
        <v>10</v>
      </c>
    </row>
    <row r="406" spans="1:7" x14ac:dyDescent="0.3">
      <c r="A406" t="str">
        <f>"512717631"</f>
        <v>512717631</v>
      </c>
      <c r="B406" t="s">
        <v>7</v>
      </c>
      <c r="C406" t="s">
        <v>8</v>
      </c>
      <c r="D406" t="s">
        <v>9</v>
      </c>
      <c r="E406" s="1">
        <v>45486</v>
      </c>
      <c r="G406" t="s">
        <v>10</v>
      </c>
    </row>
    <row r="407" spans="1:7" x14ac:dyDescent="0.3">
      <c r="A407" t="str">
        <f>"513947282"</f>
        <v>513947282</v>
      </c>
      <c r="B407" t="s">
        <v>7</v>
      </c>
      <c r="C407" t="s">
        <v>11</v>
      </c>
      <c r="D407" t="s">
        <v>12</v>
      </c>
      <c r="E407" s="1">
        <v>45486</v>
      </c>
      <c r="G407" t="s">
        <v>10</v>
      </c>
    </row>
    <row r="408" spans="1:7" x14ac:dyDescent="0.3">
      <c r="A408" t="str">
        <f>"513953000"</f>
        <v>513953000</v>
      </c>
      <c r="B408" t="s">
        <v>7</v>
      </c>
      <c r="C408" t="s">
        <v>8</v>
      </c>
      <c r="D408" t="s">
        <v>9</v>
      </c>
      <c r="E408" s="1">
        <v>45486</v>
      </c>
      <c r="G408" t="s">
        <v>10</v>
      </c>
    </row>
    <row r="409" spans="1:7" x14ac:dyDescent="0.3">
      <c r="A409" t="str">
        <f>"723678015"</f>
        <v>723678015</v>
      </c>
      <c r="B409" t="s">
        <v>7</v>
      </c>
      <c r="C409" t="s">
        <v>8</v>
      </c>
      <c r="D409" t="s">
        <v>9</v>
      </c>
      <c r="E409" s="1">
        <v>45486</v>
      </c>
      <c r="G409" t="s">
        <v>10</v>
      </c>
    </row>
    <row r="410" spans="1:7" x14ac:dyDescent="0.3">
      <c r="A410" t="str">
        <f>"797709941"</f>
        <v>797709941</v>
      </c>
      <c r="B410" t="s">
        <v>7</v>
      </c>
      <c r="C410" t="s">
        <v>8</v>
      </c>
      <c r="D410" t="s">
        <v>9</v>
      </c>
      <c r="E410" s="1">
        <v>45486</v>
      </c>
      <c r="G410" t="s">
        <v>10</v>
      </c>
    </row>
    <row r="411" spans="1:7" x14ac:dyDescent="0.3">
      <c r="A411" t="str">
        <f>"518920653"</f>
        <v>518920653</v>
      </c>
      <c r="B411" t="s">
        <v>7</v>
      </c>
      <c r="C411" t="s">
        <v>11</v>
      </c>
      <c r="D411" t="s">
        <v>12</v>
      </c>
      <c r="E411" s="1">
        <v>45486</v>
      </c>
      <c r="G411" t="s">
        <v>10</v>
      </c>
    </row>
    <row r="412" spans="1:7" x14ac:dyDescent="0.3">
      <c r="A412" t="str">
        <f>"513949547"</f>
        <v>513949547</v>
      </c>
      <c r="B412" t="s">
        <v>7</v>
      </c>
      <c r="C412" t="s">
        <v>11</v>
      </c>
      <c r="D412" t="s">
        <v>12</v>
      </c>
      <c r="E412" s="1">
        <v>45486</v>
      </c>
      <c r="G412" t="s">
        <v>10</v>
      </c>
    </row>
    <row r="413" spans="1:7" x14ac:dyDescent="0.3">
      <c r="A413" t="str">
        <f>"519623150"</f>
        <v>519623150</v>
      </c>
      <c r="B413" t="s">
        <v>7</v>
      </c>
      <c r="C413" t="s">
        <v>8</v>
      </c>
      <c r="D413" t="s">
        <v>9</v>
      </c>
      <c r="E413" s="1">
        <v>45486</v>
      </c>
      <c r="G413" t="s">
        <v>10</v>
      </c>
    </row>
    <row r="414" spans="1:7" x14ac:dyDescent="0.3">
      <c r="A414" t="str">
        <f>"798453858"</f>
        <v>798453858</v>
      </c>
      <c r="B414" t="s">
        <v>7</v>
      </c>
      <c r="C414" t="s">
        <v>11</v>
      </c>
      <c r="D414" t="s">
        <v>12</v>
      </c>
      <c r="E414" s="1">
        <v>45486</v>
      </c>
      <c r="G414" t="s">
        <v>10</v>
      </c>
    </row>
    <row r="415" spans="1:7" x14ac:dyDescent="0.3">
      <c r="A415" t="str">
        <f>"512717999"</f>
        <v>512717999</v>
      </c>
      <c r="B415" t="s">
        <v>7</v>
      </c>
      <c r="C415" t="s">
        <v>8</v>
      </c>
      <c r="D415" t="s">
        <v>9</v>
      </c>
      <c r="E415" s="1">
        <v>45486</v>
      </c>
      <c r="G415" t="s">
        <v>10</v>
      </c>
    </row>
    <row r="416" spans="1:7" x14ac:dyDescent="0.3">
      <c r="A416" t="str">
        <f>"512716795"</f>
        <v>512716795</v>
      </c>
      <c r="B416" t="s">
        <v>7</v>
      </c>
      <c r="C416" t="s">
        <v>8</v>
      </c>
      <c r="D416" t="s">
        <v>9</v>
      </c>
      <c r="E416" s="1">
        <v>45486</v>
      </c>
      <c r="G416" t="s">
        <v>10</v>
      </c>
    </row>
    <row r="417" spans="1:7" x14ac:dyDescent="0.3">
      <c r="A417" t="str">
        <f>"513950274"</f>
        <v>513950274</v>
      </c>
      <c r="B417" t="s">
        <v>7</v>
      </c>
      <c r="C417" t="s">
        <v>11</v>
      </c>
      <c r="D417" t="s">
        <v>12</v>
      </c>
      <c r="E417" s="1">
        <v>45486</v>
      </c>
      <c r="G417" t="s">
        <v>10</v>
      </c>
    </row>
    <row r="418" spans="1:7" x14ac:dyDescent="0.3">
      <c r="A418" t="str">
        <f>"518920173"</f>
        <v>518920173</v>
      </c>
      <c r="B418" t="s">
        <v>7</v>
      </c>
      <c r="C418" t="s">
        <v>11</v>
      </c>
      <c r="D418" t="s">
        <v>12</v>
      </c>
      <c r="E418" s="1">
        <v>45486</v>
      </c>
      <c r="G418" t="s">
        <v>10</v>
      </c>
    </row>
    <row r="419" spans="1:7" x14ac:dyDescent="0.3">
      <c r="A419" t="str">
        <f>"519623387"</f>
        <v>519623387</v>
      </c>
      <c r="B419" t="s">
        <v>7</v>
      </c>
      <c r="C419" t="s">
        <v>8</v>
      </c>
      <c r="D419" t="s">
        <v>9</v>
      </c>
      <c r="E419" s="1">
        <v>45486</v>
      </c>
      <c r="G419" t="s">
        <v>10</v>
      </c>
    </row>
    <row r="420" spans="1:7" x14ac:dyDescent="0.3">
      <c r="A420" t="str">
        <f>"784962350"</f>
        <v>784962350</v>
      </c>
      <c r="B420" t="s">
        <v>7</v>
      </c>
      <c r="C420" t="s">
        <v>8</v>
      </c>
      <c r="D420" t="s">
        <v>9</v>
      </c>
      <c r="E420" s="1">
        <v>45486</v>
      </c>
      <c r="G420" t="s">
        <v>10</v>
      </c>
    </row>
    <row r="421" spans="1:7" x14ac:dyDescent="0.3">
      <c r="A421" t="str">
        <f>"723678011"</f>
        <v>723678011</v>
      </c>
      <c r="B421" t="s">
        <v>7</v>
      </c>
      <c r="C421" t="s">
        <v>8</v>
      </c>
      <c r="D421" t="s">
        <v>9</v>
      </c>
      <c r="E421" s="1">
        <v>45486</v>
      </c>
      <c r="G421" t="s">
        <v>10</v>
      </c>
    </row>
    <row r="422" spans="1:7" x14ac:dyDescent="0.3">
      <c r="A422" t="str">
        <f>"797709942"</f>
        <v>797709942</v>
      </c>
      <c r="B422" t="s">
        <v>7</v>
      </c>
      <c r="C422" t="s">
        <v>8</v>
      </c>
      <c r="D422" t="s">
        <v>9</v>
      </c>
      <c r="E422" s="1">
        <v>45486</v>
      </c>
      <c r="G422" t="s">
        <v>10</v>
      </c>
    </row>
    <row r="423" spans="1:7" x14ac:dyDescent="0.3">
      <c r="A423" t="str">
        <f>"798388646"</f>
        <v>798388646</v>
      </c>
      <c r="B423" t="s">
        <v>7</v>
      </c>
      <c r="C423" t="s">
        <v>11</v>
      </c>
      <c r="D423" t="s">
        <v>12</v>
      </c>
      <c r="E423" s="1">
        <v>45486</v>
      </c>
      <c r="G423" t="s">
        <v>10</v>
      </c>
    </row>
    <row r="424" spans="1:7" x14ac:dyDescent="0.3">
      <c r="A424" t="str">
        <f>"502186357"</f>
        <v>502186357</v>
      </c>
      <c r="B424" t="s">
        <v>7</v>
      </c>
      <c r="C424" t="s">
        <v>8</v>
      </c>
      <c r="D424" t="s">
        <v>9</v>
      </c>
      <c r="E424" s="1">
        <v>45486</v>
      </c>
      <c r="G424" t="s">
        <v>10</v>
      </c>
    </row>
    <row r="425" spans="1:7" x14ac:dyDescent="0.3">
      <c r="A425" t="str">
        <f>"518920425"</f>
        <v>518920425</v>
      </c>
      <c r="B425" t="s">
        <v>7</v>
      </c>
      <c r="C425" t="s">
        <v>11</v>
      </c>
      <c r="D425" t="s">
        <v>12</v>
      </c>
      <c r="E425" s="1">
        <v>45486</v>
      </c>
      <c r="G425" t="s">
        <v>10</v>
      </c>
    </row>
    <row r="426" spans="1:7" x14ac:dyDescent="0.3">
      <c r="A426" t="str">
        <f>"502175039"</f>
        <v>502175039</v>
      </c>
      <c r="B426" t="s">
        <v>7</v>
      </c>
      <c r="C426" t="s">
        <v>8</v>
      </c>
      <c r="D426" t="s">
        <v>9</v>
      </c>
      <c r="E426" s="1">
        <v>45486</v>
      </c>
      <c r="G426" t="s">
        <v>10</v>
      </c>
    </row>
    <row r="427" spans="1:7" x14ac:dyDescent="0.3">
      <c r="A427" t="str">
        <f>"798453734"</f>
        <v>798453734</v>
      </c>
      <c r="B427" t="s">
        <v>7</v>
      </c>
      <c r="C427" t="s">
        <v>8</v>
      </c>
      <c r="D427" t="s">
        <v>9</v>
      </c>
      <c r="E427" s="1">
        <v>45486</v>
      </c>
      <c r="G427" t="s">
        <v>10</v>
      </c>
    </row>
    <row r="428" spans="1:7" x14ac:dyDescent="0.3">
      <c r="A428" t="str">
        <f>"797501720"</f>
        <v>797501720</v>
      </c>
      <c r="B428" t="s">
        <v>7</v>
      </c>
      <c r="C428" t="s">
        <v>8</v>
      </c>
      <c r="D428" t="s">
        <v>9</v>
      </c>
      <c r="E428" s="1">
        <v>45486</v>
      </c>
      <c r="G428" t="s">
        <v>10</v>
      </c>
    </row>
    <row r="429" spans="1:7" x14ac:dyDescent="0.3">
      <c r="A429" t="str">
        <f>"513949714"</f>
        <v>513949714</v>
      </c>
      <c r="B429" t="s">
        <v>7</v>
      </c>
      <c r="C429" t="s">
        <v>11</v>
      </c>
      <c r="D429" t="s">
        <v>12</v>
      </c>
      <c r="E429" s="1">
        <v>45486</v>
      </c>
      <c r="G429" t="s">
        <v>10</v>
      </c>
    </row>
    <row r="430" spans="1:7" x14ac:dyDescent="0.3">
      <c r="A430" t="str">
        <f>"512718101"</f>
        <v>512718101</v>
      </c>
      <c r="B430" t="s">
        <v>7</v>
      </c>
      <c r="C430" t="s">
        <v>8</v>
      </c>
      <c r="D430" t="s">
        <v>9</v>
      </c>
      <c r="E430" s="1">
        <v>45486</v>
      </c>
      <c r="G430" t="s">
        <v>10</v>
      </c>
    </row>
    <row r="431" spans="1:7" x14ac:dyDescent="0.3">
      <c r="A431" t="str">
        <f>"512716979"</f>
        <v>512716979</v>
      </c>
      <c r="B431" t="s">
        <v>7</v>
      </c>
      <c r="C431" t="s">
        <v>8</v>
      </c>
      <c r="D431" t="s">
        <v>9</v>
      </c>
      <c r="E431" s="1">
        <v>45486</v>
      </c>
      <c r="G431" t="s">
        <v>10</v>
      </c>
    </row>
    <row r="432" spans="1:7" x14ac:dyDescent="0.3">
      <c r="A432" t="str">
        <f>"668445176"</f>
        <v>668445176</v>
      </c>
      <c r="B432" t="s">
        <v>7</v>
      </c>
      <c r="C432" t="s">
        <v>8</v>
      </c>
      <c r="D432" t="s">
        <v>9</v>
      </c>
      <c r="E432" s="1">
        <v>45486</v>
      </c>
      <c r="G432" t="s">
        <v>10</v>
      </c>
    </row>
    <row r="433" spans="1:7" x14ac:dyDescent="0.3">
      <c r="A433" t="str">
        <f>"798389095"</f>
        <v>798389095</v>
      </c>
      <c r="B433" t="s">
        <v>7</v>
      </c>
      <c r="C433" t="s">
        <v>11</v>
      </c>
      <c r="D433" t="s">
        <v>12</v>
      </c>
      <c r="E433" s="1">
        <v>45486</v>
      </c>
      <c r="G433" t="s">
        <v>10</v>
      </c>
    </row>
    <row r="434" spans="1:7" x14ac:dyDescent="0.3">
      <c r="A434" t="str">
        <f>"723678020"</f>
        <v>723678020</v>
      </c>
      <c r="B434" t="s">
        <v>7</v>
      </c>
      <c r="C434" t="s">
        <v>8</v>
      </c>
      <c r="D434" t="s">
        <v>9</v>
      </c>
      <c r="E434" s="1">
        <v>45486</v>
      </c>
      <c r="G434" t="s">
        <v>10</v>
      </c>
    </row>
    <row r="435" spans="1:7" x14ac:dyDescent="0.3">
      <c r="A435" t="str">
        <f>"517557385"</f>
        <v>517557385</v>
      </c>
      <c r="B435" t="s">
        <v>7</v>
      </c>
      <c r="C435" t="s">
        <v>11</v>
      </c>
      <c r="D435" t="s">
        <v>12</v>
      </c>
      <c r="E435" s="1">
        <v>45486</v>
      </c>
      <c r="G435" t="s">
        <v>10</v>
      </c>
    </row>
    <row r="436" spans="1:7" x14ac:dyDescent="0.3">
      <c r="A436" t="str">
        <f>"502174325"</f>
        <v>502174325</v>
      </c>
      <c r="B436" t="s">
        <v>7</v>
      </c>
      <c r="C436" t="s">
        <v>8</v>
      </c>
      <c r="D436" t="s">
        <v>9</v>
      </c>
      <c r="E436" s="1">
        <v>45486</v>
      </c>
      <c r="G436" t="s">
        <v>10</v>
      </c>
    </row>
    <row r="437" spans="1:7" x14ac:dyDescent="0.3">
      <c r="A437" t="str">
        <f>"513445917"</f>
        <v>513445917</v>
      </c>
      <c r="B437" t="s">
        <v>7</v>
      </c>
      <c r="C437" t="s">
        <v>11</v>
      </c>
      <c r="D437" t="s">
        <v>12</v>
      </c>
      <c r="E437" s="1">
        <v>45486</v>
      </c>
      <c r="G437" t="s">
        <v>10</v>
      </c>
    </row>
    <row r="438" spans="1:7" x14ac:dyDescent="0.3">
      <c r="A438" t="str">
        <f>"517557868"</f>
        <v>517557868</v>
      </c>
      <c r="B438" t="s">
        <v>7</v>
      </c>
      <c r="C438" t="s">
        <v>11</v>
      </c>
      <c r="D438" t="s">
        <v>12</v>
      </c>
      <c r="E438" s="1">
        <v>45486</v>
      </c>
      <c r="G438" t="s">
        <v>10</v>
      </c>
    </row>
    <row r="439" spans="1:7" x14ac:dyDescent="0.3">
      <c r="A439" t="str">
        <f>"513445929"</f>
        <v>513445929</v>
      </c>
      <c r="B439" t="s">
        <v>7</v>
      </c>
      <c r="C439" t="s">
        <v>11</v>
      </c>
      <c r="D439" t="s">
        <v>12</v>
      </c>
      <c r="E439" s="1">
        <v>45486</v>
      </c>
      <c r="G439" t="s">
        <v>10</v>
      </c>
    </row>
    <row r="440" spans="1:7" x14ac:dyDescent="0.3">
      <c r="A440" t="str">
        <f>"502173020"</f>
        <v>502173020</v>
      </c>
      <c r="B440" t="s">
        <v>7</v>
      </c>
      <c r="C440" t="s">
        <v>8</v>
      </c>
      <c r="D440" t="s">
        <v>9</v>
      </c>
      <c r="E440" s="1">
        <v>45486</v>
      </c>
      <c r="G440" t="s">
        <v>10</v>
      </c>
    </row>
    <row r="441" spans="1:7" x14ac:dyDescent="0.3">
      <c r="A441" t="str">
        <f>"512696812"</f>
        <v>512696812</v>
      </c>
      <c r="B441" t="s">
        <v>7</v>
      </c>
      <c r="C441" t="s">
        <v>11</v>
      </c>
      <c r="D441" t="s">
        <v>12</v>
      </c>
      <c r="E441" s="1">
        <v>45486</v>
      </c>
      <c r="G441" t="s">
        <v>10</v>
      </c>
    </row>
    <row r="442" spans="1:7" x14ac:dyDescent="0.3">
      <c r="A442" t="str">
        <f>"517557223"</f>
        <v>517557223</v>
      </c>
      <c r="B442" t="s">
        <v>7</v>
      </c>
      <c r="C442" t="s">
        <v>11</v>
      </c>
      <c r="D442" t="s">
        <v>12</v>
      </c>
      <c r="E442" s="1">
        <v>45486</v>
      </c>
      <c r="G442" t="s">
        <v>10</v>
      </c>
    </row>
    <row r="443" spans="1:7" x14ac:dyDescent="0.3">
      <c r="A443" t="str">
        <f>"723678073"</f>
        <v>723678073</v>
      </c>
      <c r="B443" t="s">
        <v>7</v>
      </c>
      <c r="C443" t="s">
        <v>8</v>
      </c>
      <c r="D443" t="s">
        <v>9</v>
      </c>
      <c r="E443" s="1">
        <v>45486</v>
      </c>
      <c r="G443" t="s">
        <v>10</v>
      </c>
    </row>
    <row r="444" spans="1:7" x14ac:dyDescent="0.3">
      <c r="A444" t="str">
        <f>"518920656"</f>
        <v>518920656</v>
      </c>
      <c r="B444" t="s">
        <v>7</v>
      </c>
      <c r="C444" t="s">
        <v>11</v>
      </c>
      <c r="D444" t="s">
        <v>12</v>
      </c>
      <c r="E444" s="1">
        <v>45486</v>
      </c>
      <c r="G444" t="s">
        <v>10</v>
      </c>
    </row>
    <row r="445" spans="1:7" x14ac:dyDescent="0.3">
      <c r="A445" t="str">
        <f>"517557867"</f>
        <v>517557867</v>
      </c>
      <c r="B445" t="s">
        <v>7</v>
      </c>
      <c r="C445" t="s">
        <v>11</v>
      </c>
      <c r="D445" t="s">
        <v>12</v>
      </c>
      <c r="E445" s="1">
        <v>45486</v>
      </c>
      <c r="G445" t="s">
        <v>10</v>
      </c>
    </row>
    <row r="446" spans="1:7" x14ac:dyDescent="0.3">
      <c r="A446" t="str">
        <f>"513949560"</f>
        <v>513949560</v>
      </c>
      <c r="B446" t="s">
        <v>7</v>
      </c>
      <c r="C446" t="s">
        <v>11</v>
      </c>
      <c r="D446" t="s">
        <v>12</v>
      </c>
      <c r="E446" s="1">
        <v>45486</v>
      </c>
      <c r="G446" t="s">
        <v>10</v>
      </c>
    </row>
    <row r="447" spans="1:7" x14ac:dyDescent="0.3">
      <c r="A447" t="str">
        <f>"723678046"</f>
        <v>723678046</v>
      </c>
      <c r="B447" t="s">
        <v>7</v>
      </c>
      <c r="C447" t="s">
        <v>8</v>
      </c>
      <c r="D447" t="s">
        <v>9</v>
      </c>
      <c r="E447" s="1">
        <v>45486</v>
      </c>
      <c r="G447" t="s">
        <v>10</v>
      </c>
    </row>
    <row r="448" spans="1:7" x14ac:dyDescent="0.3">
      <c r="A448" t="str">
        <f>"513950225"</f>
        <v>513950225</v>
      </c>
      <c r="B448" t="s">
        <v>7</v>
      </c>
      <c r="C448" t="s">
        <v>11</v>
      </c>
      <c r="D448" t="s">
        <v>12</v>
      </c>
      <c r="E448" s="1">
        <v>45486</v>
      </c>
      <c r="G448" t="s">
        <v>10</v>
      </c>
    </row>
    <row r="449" spans="1:7" x14ac:dyDescent="0.3">
      <c r="A449" t="str">
        <f>"723678002"</f>
        <v>723678002</v>
      </c>
      <c r="B449" t="s">
        <v>7</v>
      </c>
      <c r="C449" t="s">
        <v>8</v>
      </c>
      <c r="D449" t="s">
        <v>9</v>
      </c>
      <c r="E449" s="1">
        <v>45520</v>
      </c>
      <c r="G449" t="s">
        <v>10</v>
      </c>
    </row>
    <row r="450" spans="1:7" x14ac:dyDescent="0.3">
      <c r="A450" t="str">
        <f>"517557539"</f>
        <v>517557539</v>
      </c>
      <c r="B450" t="s">
        <v>7</v>
      </c>
      <c r="C450" t="s">
        <v>11</v>
      </c>
      <c r="D450" t="s">
        <v>12</v>
      </c>
      <c r="E450" s="1">
        <v>45486</v>
      </c>
      <c r="G450" t="s">
        <v>10</v>
      </c>
    </row>
    <row r="451" spans="1:7" x14ac:dyDescent="0.3">
      <c r="A451" t="str">
        <f>"798454178"</f>
        <v>798454178</v>
      </c>
      <c r="B451" t="s">
        <v>7</v>
      </c>
      <c r="C451" t="s">
        <v>11</v>
      </c>
      <c r="D451" t="s">
        <v>12</v>
      </c>
      <c r="E451" s="1">
        <v>45486</v>
      </c>
      <c r="G451" t="s">
        <v>10</v>
      </c>
    </row>
    <row r="452" spans="1:7" x14ac:dyDescent="0.3">
      <c r="A452" t="str">
        <f>"512696854"</f>
        <v>512696854</v>
      </c>
      <c r="B452" t="s">
        <v>7</v>
      </c>
      <c r="C452" t="s">
        <v>11</v>
      </c>
      <c r="D452" t="s">
        <v>12</v>
      </c>
      <c r="E452" s="1">
        <v>45486</v>
      </c>
      <c r="G452" t="s">
        <v>10</v>
      </c>
    </row>
    <row r="453" spans="1:7" x14ac:dyDescent="0.3">
      <c r="A453" t="str">
        <f>"798454203"</f>
        <v>798454203</v>
      </c>
      <c r="B453" t="s">
        <v>7</v>
      </c>
      <c r="C453" t="s">
        <v>11</v>
      </c>
      <c r="D453" t="s">
        <v>12</v>
      </c>
      <c r="E453" s="1">
        <v>45486</v>
      </c>
      <c r="G453" t="s">
        <v>10</v>
      </c>
    </row>
    <row r="454" spans="1:7" x14ac:dyDescent="0.3">
      <c r="A454" t="str">
        <f>"517557251"</f>
        <v>517557251</v>
      </c>
      <c r="B454" t="s">
        <v>7</v>
      </c>
      <c r="C454" t="s">
        <v>11</v>
      </c>
      <c r="D454" t="s">
        <v>12</v>
      </c>
      <c r="E454" s="1">
        <v>45486</v>
      </c>
      <c r="G454" t="s">
        <v>10</v>
      </c>
    </row>
    <row r="455" spans="1:7" x14ac:dyDescent="0.3">
      <c r="A455" t="str">
        <f>"798454229"</f>
        <v>798454229</v>
      </c>
      <c r="B455" t="s">
        <v>7</v>
      </c>
      <c r="C455" t="s">
        <v>11</v>
      </c>
      <c r="D455" t="s">
        <v>12</v>
      </c>
      <c r="E455" s="1">
        <v>45486</v>
      </c>
      <c r="G455" t="s">
        <v>10</v>
      </c>
    </row>
    <row r="456" spans="1:7" x14ac:dyDescent="0.3">
      <c r="A456" t="str">
        <f>"518920699"</f>
        <v>518920699</v>
      </c>
      <c r="B456" t="s">
        <v>7</v>
      </c>
      <c r="C456" t="s">
        <v>11</v>
      </c>
      <c r="D456" t="s">
        <v>12</v>
      </c>
      <c r="E456" s="1">
        <v>45486</v>
      </c>
      <c r="G456" t="s">
        <v>10</v>
      </c>
    </row>
    <row r="457" spans="1:7" x14ac:dyDescent="0.3">
      <c r="A457" t="str">
        <f>"797501721"</f>
        <v>797501721</v>
      </c>
      <c r="B457" t="s">
        <v>7</v>
      </c>
      <c r="C457" t="s">
        <v>8</v>
      </c>
      <c r="D457" t="s">
        <v>9</v>
      </c>
      <c r="E457" s="1">
        <v>45520</v>
      </c>
      <c r="G457" t="s">
        <v>10</v>
      </c>
    </row>
    <row r="458" spans="1:7" x14ac:dyDescent="0.3">
      <c r="A458" t="str">
        <f>"513949171"</f>
        <v>513949171</v>
      </c>
      <c r="B458" t="s">
        <v>7</v>
      </c>
      <c r="C458" t="s">
        <v>11</v>
      </c>
      <c r="D458" t="s">
        <v>12</v>
      </c>
      <c r="E458" s="1">
        <v>45486</v>
      </c>
      <c r="G458" t="s">
        <v>10</v>
      </c>
    </row>
    <row r="459" spans="1:7" x14ac:dyDescent="0.3">
      <c r="A459" t="str">
        <f>"513952521"</f>
        <v>513952521</v>
      </c>
      <c r="B459" t="s">
        <v>7</v>
      </c>
      <c r="C459" t="s">
        <v>11</v>
      </c>
      <c r="D459" t="s">
        <v>12</v>
      </c>
      <c r="E459" s="1">
        <v>45486</v>
      </c>
      <c r="G459" t="s">
        <v>10</v>
      </c>
    </row>
    <row r="460" spans="1:7" x14ac:dyDescent="0.3">
      <c r="A460" t="str">
        <f>"513949693"</f>
        <v>513949693</v>
      </c>
      <c r="B460" t="s">
        <v>7</v>
      </c>
      <c r="C460" t="s">
        <v>11</v>
      </c>
      <c r="D460" t="s">
        <v>12</v>
      </c>
      <c r="E460" s="1">
        <v>45486</v>
      </c>
      <c r="G460" t="s">
        <v>10</v>
      </c>
    </row>
    <row r="461" spans="1:7" x14ac:dyDescent="0.3">
      <c r="A461" t="str">
        <f>"513447344"</f>
        <v>513447344</v>
      </c>
      <c r="B461" t="s">
        <v>7</v>
      </c>
      <c r="C461" t="s">
        <v>11</v>
      </c>
      <c r="D461" t="s">
        <v>12</v>
      </c>
      <c r="E461" s="1">
        <v>45486</v>
      </c>
      <c r="G461" t="s">
        <v>10</v>
      </c>
    </row>
    <row r="462" spans="1:7" x14ac:dyDescent="0.3">
      <c r="A462" t="str">
        <f>"517560297"</f>
        <v>517560297</v>
      </c>
      <c r="B462" t="s">
        <v>7</v>
      </c>
      <c r="C462" t="s">
        <v>11</v>
      </c>
      <c r="D462" t="s">
        <v>12</v>
      </c>
      <c r="E462" s="1">
        <v>45486</v>
      </c>
      <c r="G462" t="s">
        <v>10</v>
      </c>
    </row>
    <row r="463" spans="1:7" x14ac:dyDescent="0.3">
      <c r="A463" t="str">
        <f>"517559137"</f>
        <v>517559137</v>
      </c>
      <c r="B463" t="s">
        <v>7</v>
      </c>
      <c r="C463" t="s">
        <v>11</v>
      </c>
      <c r="D463" t="s">
        <v>12</v>
      </c>
      <c r="E463" s="1">
        <v>45486</v>
      </c>
      <c r="G463" t="s">
        <v>10</v>
      </c>
    </row>
    <row r="464" spans="1:7" x14ac:dyDescent="0.3">
      <c r="A464" t="str">
        <f>"518920286"</f>
        <v>518920286</v>
      </c>
      <c r="B464" t="s">
        <v>7</v>
      </c>
      <c r="C464" t="s">
        <v>11</v>
      </c>
      <c r="D464" t="s">
        <v>12</v>
      </c>
      <c r="E464" s="1">
        <v>45486</v>
      </c>
      <c r="G464" t="s">
        <v>10</v>
      </c>
    </row>
    <row r="465" spans="1:7" x14ac:dyDescent="0.3">
      <c r="A465" t="str">
        <f>"512717967"</f>
        <v>512717967</v>
      </c>
      <c r="B465" t="s">
        <v>7</v>
      </c>
      <c r="C465" t="s">
        <v>8</v>
      </c>
      <c r="D465" t="s">
        <v>9</v>
      </c>
      <c r="E465" s="1">
        <v>45520</v>
      </c>
      <c r="G465" t="s">
        <v>10</v>
      </c>
    </row>
    <row r="466" spans="1:7" x14ac:dyDescent="0.3">
      <c r="A466" t="str">
        <f>"798453895"</f>
        <v>798453895</v>
      </c>
      <c r="B466" t="s">
        <v>7</v>
      </c>
      <c r="C466" t="s">
        <v>11</v>
      </c>
      <c r="D466" t="s">
        <v>12</v>
      </c>
      <c r="E466" s="1">
        <v>45486</v>
      </c>
      <c r="G466" t="s">
        <v>10</v>
      </c>
    </row>
    <row r="467" spans="1:7" x14ac:dyDescent="0.3">
      <c r="A467" t="str">
        <f>"513446649"</f>
        <v>513446649</v>
      </c>
      <c r="B467" t="s">
        <v>7</v>
      </c>
      <c r="C467" t="s">
        <v>11</v>
      </c>
      <c r="D467" t="s">
        <v>12</v>
      </c>
      <c r="E467" s="1">
        <v>45486</v>
      </c>
      <c r="G467" t="s">
        <v>10</v>
      </c>
    </row>
    <row r="468" spans="1:7" x14ac:dyDescent="0.3">
      <c r="A468" t="str">
        <f>"512717284"</f>
        <v>512717284</v>
      </c>
      <c r="B468" t="s">
        <v>7</v>
      </c>
      <c r="C468" t="s">
        <v>8</v>
      </c>
      <c r="D468" t="s">
        <v>9</v>
      </c>
      <c r="E468" s="1">
        <v>45520</v>
      </c>
      <c r="G468" t="s">
        <v>10</v>
      </c>
    </row>
    <row r="469" spans="1:7" x14ac:dyDescent="0.3">
      <c r="A469" t="str">
        <f>"798453679"</f>
        <v>798453679</v>
      </c>
      <c r="B469" t="s">
        <v>7</v>
      </c>
      <c r="C469" t="s">
        <v>11</v>
      </c>
      <c r="D469" t="s">
        <v>12</v>
      </c>
      <c r="E469" s="1">
        <v>45486</v>
      </c>
      <c r="G469" t="s">
        <v>10</v>
      </c>
    </row>
    <row r="470" spans="1:7" x14ac:dyDescent="0.3">
      <c r="A470" t="str">
        <f>"513948226"</f>
        <v>513948226</v>
      </c>
      <c r="B470" t="s">
        <v>7</v>
      </c>
      <c r="C470" t="s">
        <v>11</v>
      </c>
      <c r="D470" t="s">
        <v>12</v>
      </c>
      <c r="E470" s="1">
        <v>45486</v>
      </c>
      <c r="G470" t="s">
        <v>10</v>
      </c>
    </row>
    <row r="471" spans="1:7" x14ac:dyDescent="0.3">
      <c r="A471" t="str">
        <f>"723678043"</f>
        <v>723678043</v>
      </c>
      <c r="B471" t="s">
        <v>7</v>
      </c>
      <c r="C471" t="s">
        <v>8</v>
      </c>
      <c r="D471" t="s">
        <v>9</v>
      </c>
      <c r="E471" s="1">
        <v>45520</v>
      </c>
      <c r="G471" t="s">
        <v>10</v>
      </c>
    </row>
    <row r="472" spans="1:7" x14ac:dyDescent="0.3">
      <c r="A472" t="str">
        <f>"518920363"</f>
        <v>518920363</v>
      </c>
      <c r="B472" t="s">
        <v>7</v>
      </c>
      <c r="C472" t="s">
        <v>11</v>
      </c>
      <c r="D472" t="s">
        <v>12</v>
      </c>
      <c r="E472" s="1">
        <v>45486</v>
      </c>
      <c r="G472" t="s">
        <v>10</v>
      </c>
    </row>
    <row r="473" spans="1:7" x14ac:dyDescent="0.3">
      <c r="A473" t="str">
        <f>"517557141"</f>
        <v>517557141</v>
      </c>
      <c r="B473" t="s">
        <v>7</v>
      </c>
      <c r="C473" t="s">
        <v>11</v>
      </c>
      <c r="D473" t="s">
        <v>12</v>
      </c>
      <c r="E473" s="1">
        <v>45486</v>
      </c>
      <c r="G473" t="s">
        <v>10</v>
      </c>
    </row>
    <row r="474" spans="1:7" x14ac:dyDescent="0.3">
      <c r="A474" t="str">
        <f>"723678021"</f>
        <v>723678021</v>
      </c>
      <c r="B474" t="s">
        <v>7</v>
      </c>
      <c r="C474" t="s">
        <v>8</v>
      </c>
      <c r="D474" t="s">
        <v>9</v>
      </c>
      <c r="E474" s="1">
        <v>45520</v>
      </c>
      <c r="G474" t="s">
        <v>10</v>
      </c>
    </row>
    <row r="475" spans="1:7" x14ac:dyDescent="0.3">
      <c r="A475" t="str">
        <f>"512717946"</f>
        <v>512717946</v>
      </c>
      <c r="B475" t="s">
        <v>7</v>
      </c>
      <c r="C475" t="s">
        <v>8</v>
      </c>
      <c r="D475" t="s">
        <v>9</v>
      </c>
      <c r="E475" s="1">
        <v>45520</v>
      </c>
      <c r="G475" t="s">
        <v>10</v>
      </c>
    </row>
    <row r="476" spans="1:7" x14ac:dyDescent="0.3">
      <c r="A476" t="str">
        <f>"798454179"</f>
        <v>798454179</v>
      </c>
      <c r="B476" t="s">
        <v>7</v>
      </c>
      <c r="C476" t="s">
        <v>11</v>
      </c>
      <c r="D476" t="s">
        <v>12</v>
      </c>
      <c r="E476" s="1">
        <v>45486</v>
      </c>
      <c r="G476" t="s">
        <v>10</v>
      </c>
    </row>
    <row r="477" spans="1:7" x14ac:dyDescent="0.3">
      <c r="A477" t="str">
        <f>"518920604"</f>
        <v>518920604</v>
      </c>
      <c r="B477" t="s">
        <v>7</v>
      </c>
      <c r="C477" t="s">
        <v>11</v>
      </c>
      <c r="D477" t="s">
        <v>12</v>
      </c>
      <c r="E477" s="1">
        <v>45486</v>
      </c>
      <c r="G477" t="s">
        <v>10</v>
      </c>
    </row>
    <row r="478" spans="1:7" x14ac:dyDescent="0.3">
      <c r="A478" t="str">
        <f>"723678065"</f>
        <v>723678065</v>
      </c>
      <c r="B478" t="s">
        <v>7</v>
      </c>
      <c r="C478" t="s">
        <v>8</v>
      </c>
      <c r="D478" t="s">
        <v>9</v>
      </c>
      <c r="E478" s="1">
        <v>45520</v>
      </c>
      <c r="G478" t="s">
        <v>10</v>
      </c>
    </row>
    <row r="479" spans="1:7" x14ac:dyDescent="0.3">
      <c r="A479" t="str">
        <f>"502181637"</f>
        <v>502181637</v>
      </c>
      <c r="B479" t="s">
        <v>7</v>
      </c>
      <c r="C479" t="s">
        <v>8</v>
      </c>
      <c r="D479" t="s">
        <v>9</v>
      </c>
      <c r="E479" s="1">
        <v>45520</v>
      </c>
      <c r="G479" t="s">
        <v>10</v>
      </c>
    </row>
    <row r="480" spans="1:7" x14ac:dyDescent="0.3">
      <c r="A480" t="str">
        <f>"798453638"</f>
        <v>798453638</v>
      </c>
      <c r="B480" t="s">
        <v>7</v>
      </c>
      <c r="C480" t="s">
        <v>11</v>
      </c>
      <c r="D480" t="s">
        <v>12</v>
      </c>
      <c r="E480" s="1">
        <v>45486</v>
      </c>
      <c r="G480" t="s">
        <v>10</v>
      </c>
    </row>
    <row r="481" spans="1:7" x14ac:dyDescent="0.3">
      <c r="A481" t="str">
        <f>"517559717"</f>
        <v>517559717</v>
      </c>
      <c r="B481" t="s">
        <v>7</v>
      </c>
      <c r="C481" t="s">
        <v>11</v>
      </c>
      <c r="D481" t="s">
        <v>12</v>
      </c>
      <c r="E481" s="1">
        <v>45486</v>
      </c>
      <c r="G481" t="s">
        <v>10</v>
      </c>
    </row>
    <row r="482" spans="1:7" x14ac:dyDescent="0.3">
      <c r="A482" t="str">
        <f>"512717836"</f>
        <v>512717836</v>
      </c>
      <c r="B482" t="s">
        <v>7</v>
      </c>
      <c r="C482" t="s">
        <v>8</v>
      </c>
      <c r="D482" t="s">
        <v>9</v>
      </c>
      <c r="E482" s="1">
        <v>45520</v>
      </c>
      <c r="G482" t="s">
        <v>10</v>
      </c>
    </row>
    <row r="483" spans="1:7" x14ac:dyDescent="0.3">
      <c r="A483" t="str">
        <f>"502181788"</f>
        <v>502181788</v>
      </c>
      <c r="B483" t="s">
        <v>7</v>
      </c>
      <c r="C483" t="s">
        <v>8</v>
      </c>
      <c r="D483" t="s">
        <v>9</v>
      </c>
      <c r="E483" s="1">
        <v>45520</v>
      </c>
      <c r="G483" t="s">
        <v>10</v>
      </c>
    </row>
    <row r="484" spans="1:7" x14ac:dyDescent="0.3">
      <c r="A484" t="str">
        <f>"502174615"</f>
        <v>502174615</v>
      </c>
      <c r="B484" t="s">
        <v>7</v>
      </c>
      <c r="C484" t="s">
        <v>8</v>
      </c>
      <c r="D484" t="s">
        <v>9</v>
      </c>
      <c r="E484" s="1">
        <v>45520</v>
      </c>
      <c r="G484" t="s">
        <v>10</v>
      </c>
    </row>
    <row r="485" spans="1:7" x14ac:dyDescent="0.3">
      <c r="A485" t="str">
        <f>"512718093"</f>
        <v>512718093</v>
      </c>
      <c r="B485" t="s">
        <v>7</v>
      </c>
      <c r="C485" t="s">
        <v>8</v>
      </c>
      <c r="D485" t="s">
        <v>9</v>
      </c>
      <c r="E485" s="1">
        <v>45520</v>
      </c>
      <c r="G485" t="s">
        <v>10</v>
      </c>
    </row>
    <row r="486" spans="1:7" x14ac:dyDescent="0.3">
      <c r="A486" t="str">
        <f>"518920250"</f>
        <v>518920250</v>
      </c>
      <c r="B486" t="s">
        <v>7</v>
      </c>
      <c r="C486" t="s">
        <v>11</v>
      </c>
      <c r="D486" t="s">
        <v>12</v>
      </c>
      <c r="E486" s="1">
        <v>45486</v>
      </c>
      <c r="G486" t="s">
        <v>10</v>
      </c>
    </row>
    <row r="487" spans="1:7" x14ac:dyDescent="0.3">
      <c r="A487" t="str">
        <f>"798453726"</f>
        <v>798453726</v>
      </c>
      <c r="B487" t="s">
        <v>7</v>
      </c>
      <c r="C487" t="s">
        <v>11</v>
      </c>
      <c r="D487" t="s">
        <v>12</v>
      </c>
      <c r="E487" s="1">
        <v>45486</v>
      </c>
      <c r="G487" t="s">
        <v>10</v>
      </c>
    </row>
    <row r="488" spans="1:7" x14ac:dyDescent="0.3">
      <c r="A488" t="str">
        <f>"723678012"</f>
        <v>723678012</v>
      </c>
      <c r="B488" t="s">
        <v>7</v>
      </c>
      <c r="C488" t="s">
        <v>8</v>
      </c>
      <c r="D488" t="s">
        <v>9</v>
      </c>
      <c r="E488" s="1">
        <v>45520</v>
      </c>
      <c r="G488" t="s">
        <v>10</v>
      </c>
    </row>
    <row r="489" spans="1:7" x14ac:dyDescent="0.3">
      <c r="A489" t="str">
        <f>"518920485"</f>
        <v>518920485</v>
      </c>
      <c r="B489" t="s">
        <v>7</v>
      </c>
      <c r="C489" t="s">
        <v>11</v>
      </c>
      <c r="D489" t="s">
        <v>12</v>
      </c>
      <c r="E489" s="1">
        <v>45486</v>
      </c>
      <c r="G489" t="s">
        <v>10</v>
      </c>
    </row>
    <row r="490" spans="1:7" x14ac:dyDescent="0.3">
      <c r="A490" t="str">
        <f>"518920616"</f>
        <v>518920616</v>
      </c>
      <c r="B490" t="s">
        <v>7</v>
      </c>
      <c r="C490" t="s">
        <v>11</v>
      </c>
      <c r="D490" t="s">
        <v>12</v>
      </c>
      <c r="E490" s="1">
        <v>45486</v>
      </c>
      <c r="G490" t="s">
        <v>10</v>
      </c>
    </row>
    <row r="491" spans="1:7" x14ac:dyDescent="0.3">
      <c r="A491" t="str">
        <f>"518920300"</f>
        <v>518920300</v>
      </c>
      <c r="B491" t="s">
        <v>7</v>
      </c>
      <c r="C491" t="s">
        <v>11</v>
      </c>
      <c r="D491" t="s">
        <v>12</v>
      </c>
      <c r="E491" s="1">
        <v>45486</v>
      </c>
      <c r="G491" t="s">
        <v>10</v>
      </c>
    </row>
    <row r="492" spans="1:7" x14ac:dyDescent="0.3">
      <c r="A492" t="str">
        <f>"797501696"</f>
        <v>797501696</v>
      </c>
      <c r="B492" t="s">
        <v>7</v>
      </c>
      <c r="C492" t="s">
        <v>8</v>
      </c>
      <c r="D492" t="s">
        <v>9</v>
      </c>
      <c r="E492" s="1">
        <v>45520</v>
      </c>
      <c r="G492" t="s">
        <v>10</v>
      </c>
    </row>
    <row r="493" spans="1:7" x14ac:dyDescent="0.3">
      <c r="A493" t="str">
        <f>"517557714"</f>
        <v>517557714</v>
      </c>
      <c r="B493" t="s">
        <v>7</v>
      </c>
      <c r="C493" t="s">
        <v>11</v>
      </c>
      <c r="D493" t="s">
        <v>12</v>
      </c>
      <c r="E493" s="1">
        <v>45486</v>
      </c>
      <c r="G493" t="s">
        <v>10</v>
      </c>
    </row>
    <row r="494" spans="1:7" x14ac:dyDescent="0.3">
      <c r="A494" t="str">
        <f>"502177372"</f>
        <v>502177372</v>
      </c>
      <c r="B494" t="s">
        <v>7</v>
      </c>
      <c r="C494" t="s">
        <v>8</v>
      </c>
      <c r="D494" t="s">
        <v>9</v>
      </c>
      <c r="E494" s="1">
        <v>45520</v>
      </c>
      <c r="G494" t="s">
        <v>10</v>
      </c>
    </row>
    <row r="495" spans="1:7" x14ac:dyDescent="0.3">
      <c r="A495" t="str">
        <f>"502176593"</f>
        <v>502176593</v>
      </c>
      <c r="B495" t="s">
        <v>7</v>
      </c>
      <c r="C495" t="s">
        <v>8</v>
      </c>
      <c r="D495" t="s">
        <v>9</v>
      </c>
      <c r="E495" s="1">
        <v>45520</v>
      </c>
      <c r="G495" t="s">
        <v>10</v>
      </c>
    </row>
    <row r="496" spans="1:7" x14ac:dyDescent="0.3">
      <c r="A496" t="str">
        <f>"518920710"</f>
        <v>518920710</v>
      </c>
      <c r="B496" t="s">
        <v>7</v>
      </c>
      <c r="C496" t="s">
        <v>11</v>
      </c>
      <c r="D496" t="s">
        <v>12</v>
      </c>
      <c r="E496" s="1">
        <v>45486</v>
      </c>
      <c r="G496" t="s">
        <v>10</v>
      </c>
    </row>
    <row r="497" spans="1:7" x14ac:dyDescent="0.3">
      <c r="A497" t="str">
        <f>"517558684"</f>
        <v>517558684</v>
      </c>
      <c r="B497" t="s">
        <v>7</v>
      </c>
      <c r="C497" t="s">
        <v>11</v>
      </c>
      <c r="D497" t="s">
        <v>12</v>
      </c>
      <c r="E497" s="1">
        <v>45486</v>
      </c>
      <c r="G497" t="s">
        <v>10</v>
      </c>
    </row>
    <row r="498" spans="1:7" x14ac:dyDescent="0.3">
      <c r="A498" t="str">
        <f>"517559079"</f>
        <v>517559079</v>
      </c>
      <c r="B498" t="s">
        <v>7</v>
      </c>
      <c r="C498" t="s">
        <v>11</v>
      </c>
      <c r="D498" t="s">
        <v>12</v>
      </c>
      <c r="E498" s="1">
        <v>45486</v>
      </c>
      <c r="G498" t="s">
        <v>10</v>
      </c>
    </row>
    <row r="499" spans="1:7" x14ac:dyDescent="0.3">
      <c r="A499" t="str">
        <f>"798453441"</f>
        <v>798453441</v>
      </c>
      <c r="B499" t="s">
        <v>7</v>
      </c>
      <c r="C499" t="s">
        <v>11</v>
      </c>
      <c r="D499" t="s">
        <v>12</v>
      </c>
      <c r="E499" s="1">
        <v>45486</v>
      </c>
      <c r="G499" t="s">
        <v>10</v>
      </c>
    </row>
    <row r="500" spans="1:7" x14ac:dyDescent="0.3">
      <c r="A500" t="str">
        <f>"797501691"</f>
        <v>797501691</v>
      </c>
      <c r="B500" t="s">
        <v>7</v>
      </c>
      <c r="C500" t="s">
        <v>8</v>
      </c>
      <c r="D500" t="s">
        <v>9</v>
      </c>
      <c r="E500" s="1">
        <v>45520</v>
      </c>
      <c r="G500" t="s">
        <v>10</v>
      </c>
    </row>
    <row r="501" spans="1:7" x14ac:dyDescent="0.3">
      <c r="A501" t="str">
        <f>"512715853"</f>
        <v>512715853</v>
      </c>
      <c r="B501" t="s">
        <v>7</v>
      </c>
      <c r="C501" t="s">
        <v>8</v>
      </c>
      <c r="D501" t="s">
        <v>9</v>
      </c>
      <c r="E501" s="1">
        <v>45520</v>
      </c>
      <c r="G501" t="s">
        <v>10</v>
      </c>
    </row>
    <row r="502" spans="1:7" x14ac:dyDescent="0.3">
      <c r="A502" t="str">
        <f>"723678006"</f>
        <v>723678006</v>
      </c>
      <c r="B502" t="s">
        <v>7</v>
      </c>
      <c r="C502" t="s">
        <v>8</v>
      </c>
      <c r="D502" t="s">
        <v>9</v>
      </c>
      <c r="E502" s="1">
        <v>45520</v>
      </c>
      <c r="G502" t="s">
        <v>10</v>
      </c>
    </row>
    <row r="503" spans="1:7" x14ac:dyDescent="0.3">
      <c r="A503" t="str">
        <f>"798388734"</f>
        <v>798388734</v>
      </c>
      <c r="B503" t="s">
        <v>7</v>
      </c>
      <c r="C503" t="s">
        <v>11</v>
      </c>
      <c r="D503" t="s">
        <v>12</v>
      </c>
      <c r="E503" s="1">
        <v>45486</v>
      </c>
      <c r="G503" t="s">
        <v>10</v>
      </c>
    </row>
    <row r="504" spans="1:7" x14ac:dyDescent="0.3">
      <c r="A504" t="str">
        <f>"798973578"</f>
        <v>798973578</v>
      </c>
      <c r="B504" t="s">
        <v>7</v>
      </c>
      <c r="C504" t="s">
        <v>11</v>
      </c>
      <c r="D504" t="s">
        <v>12</v>
      </c>
      <c r="E504" s="1">
        <v>45486</v>
      </c>
      <c r="G504" t="s">
        <v>10</v>
      </c>
    </row>
    <row r="505" spans="1:7" x14ac:dyDescent="0.3">
      <c r="A505" t="str">
        <f>"519623365"</f>
        <v>519623365</v>
      </c>
      <c r="B505" t="s">
        <v>7</v>
      </c>
      <c r="C505" t="s">
        <v>8</v>
      </c>
      <c r="D505" t="s">
        <v>9</v>
      </c>
      <c r="E505" s="1">
        <v>45520</v>
      </c>
      <c r="G505" t="s">
        <v>10</v>
      </c>
    </row>
    <row r="506" spans="1:7" x14ac:dyDescent="0.3">
      <c r="A506" t="str">
        <f>"797501733"</f>
        <v>797501733</v>
      </c>
      <c r="B506" t="s">
        <v>7</v>
      </c>
      <c r="C506" t="s">
        <v>8</v>
      </c>
      <c r="D506" t="s">
        <v>9</v>
      </c>
      <c r="E506" s="1">
        <v>45520</v>
      </c>
      <c r="G506" t="s">
        <v>10</v>
      </c>
    </row>
    <row r="507" spans="1:7" x14ac:dyDescent="0.3">
      <c r="A507" t="str">
        <f>"519623142"</f>
        <v>519623142</v>
      </c>
      <c r="B507" t="s">
        <v>7</v>
      </c>
      <c r="C507" t="s">
        <v>8</v>
      </c>
      <c r="D507" t="s">
        <v>9</v>
      </c>
      <c r="E507" s="1">
        <v>45520</v>
      </c>
      <c r="G507" t="s">
        <v>10</v>
      </c>
    </row>
    <row r="508" spans="1:7" x14ac:dyDescent="0.3">
      <c r="A508" t="str">
        <f>"723678047"</f>
        <v>723678047</v>
      </c>
      <c r="B508" t="s">
        <v>7</v>
      </c>
      <c r="C508" t="s">
        <v>8</v>
      </c>
      <c r="D508" t="s">
        <v>9</v>
      </c>
      <c r="E508" s="1">
        <v>45520</v>
      </c>
      <c r="G508" t="s">
        <v>10</v>
      </c>
    </row>
    <row r="509" spans="1:7" x14ac:dyDescent="0.3">
      <c r="A509" t="str">
        <f>"513950025"</f>
        <v>513950025</v>
      </c>
      <c r="B509" t="s">
        <v>7</v>
      </c>
      <c r="C509" t="s">
        <v>11</v>
      </c>
      <c r="D509" t="s">
        <v>12</v>
      </c>
      <c r="E509" s="1">
        <v>45486</v>
      </c>
      <c r="G509" t="s">
        <v>10</v>
      </c>
    </row>
    <row r="510" spans="1:7" x14ac:dyDescent="0.3">
      <c r="A510" t="str">
        <f>"502179664"</f>
        <v>502179664</v>
      </c>
      <c r="B510" t="s">
        <v>7</v>
      </c>
      <c r="C510" t="s">
        <v>8</v>
      </c>
      <c r="D510" t="s">
        <v>9</v>
      </c>
      <c r="E510" s="1">
        <v>45520</v>
      </c>
      <c r="G510" t="s">
        <v>10</v>
      </c>
    </row>
    <row r="511" spans="1:7" x14ac:dyDescent="0.3">
      <c r="A511" t="str">
        <f>"723678055"</f>
        <v>723678055</v>
      </c>
      <c r="B511" t="s">
        <v>7</v>
      </c>
      <c r="C511" t="s">
        <v>8</v>
      </c>
      <c r="D511" t="s">
        <v>9</v>
      </c>
      <c r="E511" s="1">
        <v>45520</v>
      </c>
      <c r="G511" t="s">
        <v>10</v>
      </c>
    </row>
    <row r="512" spans="1:7" x14ac:dyDescent="0.3">
      <c r="A512" t="str">
        <f>"512716583"</f>
        <v>512716583</v>
      </c>
      <c r="B512" t="s">
        <v>7</v>
      </c>
      <c r="C512" t="s">
        <v>8</v>
      </c>
      <c r="D512" t="s">
        <v>9</v>
      </c>
      <c r="E512" s="1">
        <v>45520</v>
      </c>
      <c r="G512" t="s">
        <v>10</v>
      </c>
    </row>
    <row r="513" spans="1:7" x14ac:dyDescent="0.3">
      <c r="A513" t="str">
        <f>"502177526"</f>
        <v>502177526</v>
      </c>
      <c r="B513" t="s">
        <v>7</v>
      </c>
      <c r="C513" t="s">
        <v>8</v>
      </c>
      <c r="D513" t="s">
        <v>9</v>
      </c>
      <c r="E513" s="1">
        <v>45520</v>
      </c>
      <c r="G513" t="s">
        <v>10</v>
      </c>
    </row>
    <row r="514" spans="1:7" x14ac:dyDescent="0.3">
      <c r="A514" t="str">
        <f>"513952871"</f>
        <v>513952871</v>
      </c>
      <c r="B514" t="s">
        <v>7</v>
      </c>
      <c r="C514" t="s">
        <v>11</v>
      </c>
      <c r="D514" t="s">
        <v>12</v>
      </c>
      <c r="E514" s="1">
        <v>45486</v>
      </c>
      <c r="G514" t="s">
        <v>10</v>
      </c>
    </row>
    <row r="515" spans="1:7" x14ac:dyDescent="0.3">
      <c r="A515" t="str">
        <f>"517557132"</f>
        <v>517557132</v>
      </c>
      <c r="B515" t="s">
        <v>7</v>
      </c>
      <c r="C515" t="s">
        <v>11</v>
      </c>
      <c r="D515" t="s">
        <v>12</v>
      </c>
      <c r="E515" s="1">
        <v>45486</v>
      </c>
      <c r="G515" t="s">
        <v>10</v>
      </c>
    </row>
    <row r="516" spans="1:7" x14ac:dyDescent="0.3">
      <c r="A516" t="str">
        <f>"513949914"</f>
        <v>513949914</v>
      </c>
      <c r="B516" t="s">
        <v>7</v>
      </c>
      <c r="C516" t="s">
        <v>11</v>
      </c>
      <c r="D516" t="s">
        <v>12</v>
      </c>
      <c r="E516" s="1">
        <v>45486</v>
      </c>
      <c r="G516" t="s">
        <v>10</v>
      </c>
    </row>
    <row r="517" spans="1:7" x14ac:dyDescent="0.3">
      <c r="A517" t="str">
        <f>"502179696"</f>
        <v>502179696</v>
      </c>
      <c r="B517" t="s">
        <v>7</v>
      </c>
      <c r="C517" t="s">
        <v>8</v>
      </c>
      <c r="D517" t="s">
        <v>9</v>
      </c>
      <c r="E517" s="1">
        <v>45520</v>
      </c>
      <c r="G517" t="s">
        <v>10</v>
      </c>
    </row>
    <row r="518" spans="1:7" x14ac:dyDescent="0.3">
      <c r="A518" t="str">
        <f>"513446506"</f>
        <v>513446506</v>
      </c>
      <c r="B518" t="s">
        <v>7</v>
      </c>
      <c r="C518" t="s">
        <v>11</v>
      </c>
      <c r="D518" t="s">
        <v>12</v>
      </c>
      <c r="E518" s="1">
        <v>45486</v>
      </c>
      <c r="G518" t="s">
        <v>10</v>
      </c>
    </row>
    <row r="519" spans="1:7" x14ac:dyDescent="0.3">
      <c r="A519" t="str">
        <f>"513951927"</f>
        <v>513951927</v>
      </c>
      <c r="B519" t="s">
        <v>7</v>
      </c>
      <c r="C519" t="s">
        <v>11</v>
      </c>
      <c r="D519" t="s">
        <v>12</v>
      </c>
      <c r="E519" s="1">
        <v>45486</v>
      </c>
      <c r="G519" t="s">
        <v>10</v>
      </c>
    </row>
    <row r="520" spans="1:7" x14ac:dyDescent="0.3">
      <c r="A520" t="str">
        <f>"517558514"</f>
        <v>517558514</v>
      </c>
      <c r="B520" t="s">
        <v>7</v>
      </c>
      <c r="C520" t="s">
        <v>11</v>
      </c>
      <c r="D520" t="s">
        <v>12</v>
      </c>
      <c r="E520" s="1">
        <v>45486</v>
      </c>
      <c r="G520" t="s">
        <v>10</v>
      </c>
    </row>
    <row r="521" spans="1:7" x14ac:dyDescent="0.3">
      <c r="A521" t="str">
        <f>"797501688"</f>
        <v>797501688</v>
      </c>
      <c r="B521" t="s">
        <v>7</v>
      </c>
      <c r="C521" t="s">
        <v>8</v>
      </c>
      <c r="D521" t="s">
        <v>9</v>
      </c>
      <c r="E521" s="1">
        <v>45520</v>
      </c>
      <c r="G521" t="s">
        <v>10</v>
      </c>
    </row>
    <row r="522" spans="1:7" x14ac:dyDescent="0.3">
      <c r="A522" t="str">
        <f>"723678013"</f>
        <v>723678013</v>
      </c>
      <c r="B522" t="s">
        <v>7</v>
      </c>
      <c r="C522" t="s">
        <v>8</v>
      </c>
      <c r="D522" t="s">
        <v>9</v>
      </c>
      <c r="E522" s="1">
        <v>45520</v>
      </c>
      <c r="G522" t="s">
        <v>10</v>
      </c>
    </row>
    <row r="523" spans="1:7" x14ac:dyDescent="0.3">
      <c r="A523" t="str">
        <f>"798388661"</f>
        <v>798388661</v>
      </c>
      <c r="B523" t="s">
        <v>7</v>
      </c>
      <c r="C523" t="s">
        <v>11</v>
      </c>
      <c r="D523" t="s">
        <v>12</v>
      </c>
      <c r="E523" s="1">
        <v>45486</v>
      </c>
      <c r="G523" t="s">
        <v>10</v>
      </c>
    </row>
    <row r="524" spans="1:7" x14ac:dyDescent="0.3">
      <c r="A524" t="str">
        <f>"797501722"</f>
        <v>797501722</v>
      </c>
      <c r="B524" t="s">
        <v>7</v>
      </c>
      <c r="C524" t="s">
        <v>8</v>
      </c>
      <c r="D524" t="s">
        <v>9</v>
      </c>
      <c r="E524" s="1">
        <v>45520</v>
      </c>
      <c r="G524" t="s">
        <v>10</v>
      </c>
    </row>
    <row r="525" spans="1:7" x14ac:dyDescent="0.3">
      <c r="A525" t="str">
        <f>"513951209"</f>
        <v>513951209</v>
      </c>
      <c r="B525" t="s">
        <v>7</v>
      </c>
      <c r="C525" t="s">
        <v>11</v>
      </c>
      <c r="D525" t="s">
        <v>12</v>
      </c>
      <c r="E525" s="1">
        <v>45486</v>
      </c>
      <c r="G525" t="s">
        <v>10</v>
      </c>
    </row>
    <row r="526" spans="1:7" x14ac:dyDescent="0.3">
      <c r="A526" t="str">
        <f>"502172351"</f>
        <v>502172351</v>
      </c>
      <c r="B526" t="s">
        <v>7</v>
      </c>
      <c r="C526" t="s">
        <v>8</v>
      </c>
      <c r="D526" t="s">
        <v>9</v>
      </c>
      <c r="E526" s="1">
        <v>45520</v>
      </c>
      <c r="G526" t="s">
        <v>10</v>
      </c>
    </row>
    <row r="527" spans="1:7" x14ac:dyDescent="0.3">
      <c r="A527" t="str">
        <f>"513951748"</f>
        <v>513951748</v>
      </c>
      <c r="B527" t="s">
        <v>7</v>
      </c>
      <c r="C527" t="s">
        <v>11</v>
      </c>
      <c r="D527" t="s">
        <v>12</v>
      </c>
      <c r="E527" s="1">
        <v>45486</v>
      </c>
      <c r="G527" t="s">
        <v>10</v>
      </c>
    </row>
    <row r="528" spans="1:7" x14ac:dyDescent="0.3">
      <c r="A528" t="str">
        <f>"513948893"</f>
        <v>513948893</v>
      </c>
      <c r="B528" t="s">
        <v>7</v>
      </c>
      <c r="C528" t="s">
        <v>11</v>
      </c>
      <c r="D528" t="s">
        <v>12</v>
      </c>
      <c r="E528" s="1">
        <v>45486</v>
      </c>
      <c r="G528" t="s">
        <v>10</v>
      </c>
    </row>
    <row r="529" spans="1:7" x14ac:dyDescent="0.3">
      <c r="A529" t="str">
        <f>"513949463"</f>
        <v>513949463</v>
      </c>
      <c r="B529" t="s">
        <v>7</v>
      </c>
      <c r="C529" t="s">
        <v>11</v>
      </c>
      <c r="D529" t="s">
        <v>12</v>
      </c>
      <c r="E529" s="1">
        <v>45486</v>
      </c>
      <c r="G529" t="s">
        <v>10</v>
      </c>
    </row>
    <row r="530" spans="1:7" x14ac:dyDescent="0.3">
      <c r="A530" t="str">
        <f>"723678050"</f>
        <v>723678050</v>
      </c>
      <c r="B530" t="s">
        <v>7</v>
      </c>
      <c r="C530" t="s">
        <v>8</v>
      </c>
      <c r="D530" t="s">
        <v>9</v>
      </c>
      <c r="E530" s="1">
        <v>45520</v>
      </c>
      <c r="G530" t="s">
        <v>10</v>
      </c>
    </row>
    <row r="531" spans="1:7" x14ac:dyDescent="0.3">
      <c r="A531" t="str">
        <f>"517558317"</f>
        <v>517558317</v>
      </c>
      <c r="B531" t="s">
        <v>7</v>
      </c>
      <c r="C531" t="s">
        <v>11</v>
      </c>
      <c r="D531" t="s">
        <v>12</v>
      </c>
      <c r="E531" s="1">
        <v>45486</v>
      </c>
      <c r="G531" t="s">
        <v>10</v>
      </c>
    </row>
    <row r="532" spans="1:7" x14ac:dyDescent="0.3">
      <c r="A532" t="str">
        <f>"723678052"</f>
        <v>723678052</v>
      </c>
      <c r="B532" t="s">
        <v>7</v>
      </c>
      <c r="C532" t="s">
        <v>8</v>
      </c>
      <c r="D532" t="s">
        <v>9</v>
      </c>
      <c r="E532" s="1">
        <v>45520</v>
      </c>
      <c r="G532" t="s">
        <v>10</v>
      </c>
    </row>
    <row r="533" spans="1:7" x14ac:dyDescent="0.3">
      <c r="A533" t="str">
        <f>"723678003"</f>
        <v>723678003</v>
      </c>
      <c r="B533" t="s">
        <v>7</v>
      </c>
      <c r="C533" t="s">
        <v>8</v>
      </c>
      <c r="D533" t="s">
        <v>9</v>
      </c>
      <c r="E533" s="1">
        <v>45520</v>
      </c>
      <c r="G533" t="s">
        <v>10</v>
      </c>
    </row>
    <row r="534" spans="1:7" x14ac:dyDescent="0.3">
      <c r="A534" t="str">
        <f>"798453737"</f>
        <v>798453737</v>
      </c>
      <c r="B534" t="s">
        <v>7</v>
      </c>
      <c r="C534" t="s">
        <v>11</v>
      </c>
      <c r="D534" t="s">
        <v>12</v>
      </c>
      <c r="E534" s="1">
        <v>45486</v>
      </c>
      <c r="G534" t="s">
        <v>10</v>
      </c>
    </row>
    <row r="535" spans="1:7" x14ac:dyDescent="0.3">
      <c r="A535" t="str">
        <f>"513952807"</f>
        <v>513952807</v>
      </c>
      <c r="B535" t="s">
        <v>7</v>
      </c>
      <c r="C535" t="s">
        <v>8</v>
      </c>
      <c r="D535" t="s">
        <v>9</v>
      </c>
      <c r="E535" s="1">
        <v>45520</v>
      </c>
      <c r="G535" t="s">
        <v>10</v>
      </c>
    </row>
    <row r="536" spans="1:7" x14ac:dyDescent="0.3">
      <c r="A536" t="str">
        <f>"513949614"</f>
        <v>513949614</v>
      </c>
      <c r="B536" t="s">
        <v>7</v>
      </c>
      <c r="C536" t="s">
        <v>11</v>
      </c>
      <c r="D536" t="s">
        <v>12</v>
      </c>
      <c r="E536" s="1">
        <v>45486</v>
      </c>
      <c r="G536" t="s">
        <v>10</v>
      </c>
    </row>
    <row r="537" spans="1:7" x14ac:dyDescent="0.3">
      <c r="A537" t="str">
        <f>"513446021"</f>
        <v>513446021</v>
      </c>
      <c r="B537" t="s">
        <v>7</v>
      </c>
      <c r="C537" t="s">
        <v>11</v>
      </c>
      <c r="D537" t="s">
        <v>12</v>
      </c>
      <c r="E537" s="1">
        <v>45486</v>
      </c>
      <c r="G537" t="s">
        <v>10</v>
      </c>
    </row>
    <row r="538" spans="1:7" x14ac:dyDescent="0.3">
      <c r="A538" t="str">
        <f>"797501716"</f>
        <v>797501716</v>
      </c>
      <c r="B538" t="s">
        <v>7</v>
      </c>
      <c r="C538" t="s">
        <v>8</v>
      </c>
      <c r="D538" t="s">
        <v>9</v>
      </c>
      <c r="E538" s="1">
        <v>45520</v>
      </c>
      <c r="G538" t="s">
        <v>10</v>
      </c>
    </row>
    <row r="539" spans="1:7" x14ac:dyDescent="0.3">
      <c r="A539" t="str">
        <f>"723678077"</f>
        <v>723678077</v>
      </c>
      <c r="B539" t="s">
        <v>7</v>
      </c>
      <c r="C539" t="s">
        <v>8</v>
      </c>
      <c r="D539" t="s">
        <v>9</v>
      </c>
      <c r="E539" s="1">
        <v>45520</v>
      </c>
      <c r="G539" t="s">
        <v>10</v>
      </c>
    </row>
    <row r="540" spans="1:7" x14ac:dyDescent="0.3">
      <c r="A540" t="str">
        <f>"798454233"</f>
        <v>798454233</v>
      </c>
      <c r="B540" t="s">
        <v>7</v>
      </c>
      <c r="C540" t="s">
        <v>11</v>
      </c>
      <c r="D540" t="s">
        <v>12</v>
      </c>
      <c r="E540" s="1">
        <v>45486</v>
      </c>
      <c r="G540" t="s">
        <v>10</v>
      </c>
    </row>
    <row r="541" spans="1:7" x14ac:dyDescent="0.3">
      <c r="A541" t="str">
        <f>"518920299"</f>
        <v>518920299</v>
      </c>
      <c r="B541" t="s">
        <v>7</v>
      </c>
      <c r="C541" t="s">
        <v>11</v>
      </c>
      <c r="D541" t="s">
        <v>12</v>
      </c>
      <c r="E541" s="1">
        <v>45486</v>
      </c>
      <c r="G541" t="s">
        <v>10</v>
      </c>
    </row>
    <row r="542" spans="1:7" x14ac:dyDescent="0.3">
      <c r="A542" t="str">
        <f>"513947806"</f>
        <v>513947806</v>
      </c>
      <c r="B542" t="s">
        <v>7</v>
      </c>
      <c r="C542" t="s">
        <v>11</v>
      </c>
      <c r="D542" t="s">
        <v>12</v>
      </c>
      <c r="E542" s="1">
        <v>45486</v>
      </c>
      <c r="G542" t="s">
        <v>10</v>
      </c>
    </row>
    <row r="543" spans="1:7" x14ac:dyDescent="0.3">
      <c r="A543" t="str">
        <f>"797501737"</f>
        <v>797501737</v>
      </c>
      <c r="B543" t="s">
        <v>7</v>
      </c>
      <c r="C543" t="s">
        <v>8</v>
      </c>
      <c r="D543" t="s">
        <v>9</v>
      </c>
      <c r="E543" s="1">
        <v>45520</v>
      </c>
      <c r="G543" t="s">
        <v>10</v>
      </c>
    </row>
    <row r="544" spans="1:7" x14ac:dyDescent="0.3">
      <c r="A544" t="str">
        <f>"512716411"</f>
        <v>512716411</v>
      </c>
      <c r="B544" t="s">
        <v>7</v>
      </c>
      <c r="C544" t="s">
        <v>8</v>
      </c>
      <c r="D544" t="s">
        <v>9</v>
      </c>
      <c r="E544" s="1">
        <v>45520</v>
      </c>
      <c r="G544" t="s">
        <v>10</v>
      </c>
    </row>
    <row r="545" spans="1:7" x14ac:dyDescent="0.3">
      <c r="A545" t="str">
        <f>"513446753"</f>
        <v>513446753</v>
      </c>
      <c r="B545" t="s">
        <v>7</v>
      </c>
      <c r="C545" t="s">
        <v>11</v>
      </c>
      <c r="D545" t="s">
        <v>12</v>
      </c>
      <c r="E545" s="1">
        <v>45486</v>
      </c>
      <c r="G545" t="s">
        <v>10</v>
      </c>
    </row>
    <row r="546" spans="1:7" x14ac:dyDescent="0.3">
      <c r="A546" t="str">
        <f>"513948712"</f>
        <v>513948712</v>
      </c>
      <c r="B546" t="s">
        <v>7</v>
      </c>
      <c r="C546" t="s">
        <v>11</v>
      </c>
      <c r="D546" t="s">
        <v>12</v>
      </c>
      <c r="E546" s="1">
        <v>45486</v>
      </c>
      <c r="G546" t="s">
        <v>10</v>
      </c>
    </row>
    <row r="547" spans="1:7" x14ac:dyDescent="0.3">
      <c r="A547" t="str">
        <f>"512717990"</f>
        <v>512717990</v>
      </c>
      <c r="B547" t="s">
        <v>7</v>
      </c>
      <c r="C547" t="s">
        <v>8</v>
      </c>
      <c r="D547" t="s">
        <v>9</v>
      </c>
      <c r="E547" s="1">
        <v>45520</v>
      </c>
      <c r="G547" t="s">
        <v>10</v>
      </c>
    </row>
    <row r="548" spans="1:7" x14ac:dyDescent="0.3">
      <c r="A548" t="str">
        <f>"502178096"</f>
        <v>502178096</v>
      </c>
      <c r="B548" t="s">
        <v>7</v>
      </c>
      <c r="C548" t="s">
        <v>8</v>
      </c>
      <c r="D548" t="s">
        <v>9</v>
      </c>
      <c r="E548" s="1">
        <v>45520</v>
      </c>
      <c r="G548" t="s">
        <v>10</v>
      </c>
    </row>
    <row r="549" spans="1:7" x14ac:dyDescent="0.3">
      <c r="A549" t="str">
        <f>"517559040"</f>
        <v>517559040</v>
      </c>
      <c r="B549" t="s">
        <v>7</v>
      </c>
      <c r="C549" t="s">
        <v>11</v>
      </c>
      <c r="D549" t="s">
        <v>12</v>
      </c>
      <c r="E549" s="1">
        <v>45486</v>
      </c>
      <c r="G549" t="s">
        <v>10</v>
      </c>
    </row>
    <row r="550" spans="1:7" x14ac:dyDescent="0.3">
      <c r="A550" t="str">
        <f>"797709938"</f>
        <v>797709938</v>
      </c>
      <c r="B550" t="s">
        <v>7</v>
      </c>
      <c r="C550" t="s">
        <v>8</v>
      </c>
      <c r="D550" t="s">
        <v>9</v>
      </c>
      <c r="E550" s="1">
        <v>45520</v>
      </c>
      <c r="G550" t="s">
        <v>10</v>
      </c>
    </row>
    <row r="551" spans="1:7" x14ac:dyDescent="0.3">
      <c r="A551" t="str">
        <f>"502183731"</f>
        <v>502183731</v>
      </c>
      <c r="B551" t="s">
        <v>7</v>
      </c>
      <c r="C551" t="s">
        <v>8</v>
      </c>
      <c r="D551" t="s">
        <v>9</v>
      </c>
      <c r="E551" s="1">
        <v>45520</v>
      </c>
      <c r="G551" t="s">
        <v>10</v>
      </c>
    </row>
    <row r="552" spans="1:7" x14ac:dyDescent="0.3">
      <c r="A552" t="str">
        <f>"512696602"</f>
        <v>512696602</v>
      </c>
      <c r="B552" t="s">
        <v>7</v>
      </c>
      <c r="C552" t="s">
        <v>11</v>
      </c>
      <c r="D552" t="s">
        <v>12</v>
      </c>
      <c r="E552" s="1">
        <v>45486</v>
      </c>
      <c r="G552" t="s">
        <v>10</v>
      </c>
    </row>
    <row r="553" spans="1:7" x14ac:dyDescent="0.3">
      <c r="A553" t="str">
        <f>"798453690"</f>
        <v>798453690</v>
      </c>
      <c r="B553" t="s">
        <v>7</v>
      </c>
      <c r="C553" t="s">
        <v>11</v>
      </c>
      <c r="D553" t="s">
        <v>12</v>
      </c>
      <c r="E553" s="1">
        <v>45486</v>
      </c>
      <c r="G553" t="s">
        <v>10</v>
      </c>
    </row>
    <row r="554" spans="1:7" x14ac:dyDescent="0.3">
      <c r="A554" t="str">
        <f>"513953088"</f>
        <v>513953088</v>
      </c>
      <c r="B554" t="s">
        <v>7</v>
      </c>
      <c r="C554" t="s">
        <v>8</v>
      </c>
      <c r="D554" t="s">
        <v>9</v>
      </c>
      <c r="E554" s="1">
        <v>45520</v>
      </c>
      <c r="G554" t="s">
        <v>10</v>
      </c>
    </row>
    <row r="555" spans="1:7" x14ac:dyDescent="0.3">
      <c r="A555" t="str">
        <f>"797501738"</f>
        <v>797501738</v>
      </c>
      <c r="B555" t="s">
        <v>7</v>
      </c>
      <c r="C555" t="s">
        <v>8</v>
      </c>
      <c r="D555" t="s">
        <v>9</v>
      </c>
      <c r="E555" s="1">
        <v>45520</v>
      </c>
      <c r="G555" t="s">
        <v>10</v>
      </c>
    </row>
    <row r="556" spans="1:7" x14ac:dyDescent="0.3">
      <c r="A556" t="str">
        <f>"723678017"</f>
        <v>723678017</v>
      </c>
      <c r="B556" t="s">
        <v>7</v>
      </c>
      <c r="C556" t="s">
        <v>8</v>
      </c>
      <c r="D556" t="s">
        <v>9</v>
      </c>
      <c r="E556" s="1">
        <v>45520</v>
      </c>
      <c r="G556" t="s">
        <v>10</v>
      </c>
    </row>
    <row r="557" spans="1:7" x14ac:dyDescent="0.3">
      <c r="A557" t="str">
        <f>"798453179"</f>
        <v>798453179</v>
      </c>
      <c r="B557" t="s">
        <v>7</v>
      </c>
      <c r="C557" t="s">
        <v>11</v>
      </c>
      <c r="D557" t="s">
        <v>12</v>
      </c>
      <c r="E557" s="1">
        <v>45486</v>
      </c>
      <c r="G557" t="s">
        <v>10</v>
      </c>
    </row>
    <row r="558" spans="1:7" x14ac:dyDescent="0.3">
      <c r="A558" t="str">
        <f>"513952820"</f>
        <v>513952820</v>
      </c>
      <c r="B558" t="s">
        <v>7</v>
      </c>
      <c r="C558" t="s">
        <v>11</v>
      </c>
      <c r="D558" t="s">
        <v>12</v>
      </c>
      <c r="E558" s="1">
        <v>45486</v>
      </c>
      <c r="G558" t="s">
        <v>10</v>
      </c>
    </row>
    <row r="559" spans="1:7" x14ac:dyDescent="0.3">
      <c r="A559" t="str">
        <f>"723678016"</f>
        <v>723678016</v>
      </c>
      <c r="B559" t="s">
        <v>7</v>
      </c>
      <c r="C559" t="s">
        <v>8</v>
      </c>
      <c r="D559" t="s">
        <v>9</v>
      </c>
      <c r="E559" s="1">
        <v>45520</v>
      </c>
      <c r="G559" t="s">
        <v>10</v>
      </c>
    </row>
    <row r="560" spans="1:7" x14ac:dyDescent="0.3">
      <c r="A560" t="str">
        <f>"513950327"</f>
        <v>513950327</v>
      </c>
      <c r="B560" t="s">
        <v>7</v>
      </c>
      <c r="C560" t="s">
        <v>11</v>
      </c>
      <c r="D560" t="s">
        <v>12</v>
      </c>
      <c r="E560" s="1">
        <v>45486</v>
      </c>
      <c r="G560" t="s">
        <v>10</v>
      </c>
    </row>
    <row r="561" spans="1:7" x14ac:dyDescent="0.3">
      <c r="A561" t="str">
        <f>"798453677"</f>
        <v>798453677</v>
      </c>
      <c r="B561" t="s">
        <v>7</v>
      </c>
      <c r="C561" t="s">
        <v>11</v>
      </c>
      <c r="D561" t="s">
        <v>12</v>
      </c>
      <c r="E561" s="1">
        <v>45486</v>
      </c>
      <c r="G561" t="s">
        <v>10</v>
      </c>
    </row>
    <row r="562" spans="1:7" x14ac:dyDescent="0.3">
      <c r="A562" t="str">
        <f>"512716178"</f>
        <v>512716178</v>
      </c>
      <c r="B562" t="s">
        <v>7</v>
      </c>
      <c r="C562" t="s">
        <v>8</v>
      </c>
      <c r="D562" t="s">
        <v>9</v>
      </c>
      <c r="E562" s="1">
        <v>45520</v>
      </c>
      <c r="G562" t="s">
        <v>10</v>
      </c>
    </row>
    <row r="563" spans="1:7" x14ac:dyDescent="0.3">
      <c r="A563" t="str">
        <f>"513445937"</f>
        <v>513445937</v>
      </c>
      <c r="B563" t="s">
        <v>7</v>
      </c>
      <c r="C563" t="s">
        <v>11</v>
      </c>
      <c r="D563" t="s">
        <v>12</v>
      </c>
      <c r="E563" s="1">
        <v>45486</v>
      </c>
      <c r="G563" t="s">
        <v>10</v>
      </c>
    </row>
    <row r="564" spans="1:7" x14ac:dyDescent="0.3">
      <c r="A564" t="str">
        <f>"535678082"</f>
        <v>535678082</v>
      </c>
      <c r="B564" t="s">
        <v>7</v>
      </c>
      <c r="C564" t="s">
        <v>8</v>
      </c>
      <c r="D564" t="s">
        <v>9</v>
      </c>
      <c r="E564" s="1">
        <v>45520</v>
      </c>
      <c r="G564" t="s">
        <v>10</v>
      </c>
    </row>
    <row r="565" spans="1:7" x14ac:dyDescent="0.3">
      <c r="A565" t="str">
        <f>"518920808"</f>
        <v>518920808</v>
      </c>
      <c r="B565" t="s">
        <v>7</v>
      </c>
      <c r="C565" t="s">
        <v>11</v>
      </c>
      <c r="D565" t="s">
        <v>12</v>
      </c>
      <c r="E565" s="1">
        <v>45486</v>
      </c>
      <c r="G565" t="s">
        <v>10</v>
      </c>
    </row>
    <row r="566" spans="1:7" x14ac:dyDescent="0.3">
      <c r="A566" t="str">
        <f>"723678037"</f>
        <v>723678037</v>
      </c>
      <c r="B566" t="s">
        <v>7</v>
      </c>
      <c r="C566" t="s">
        <v>8</v>
      </c>
      <c r="D566" t="s">
        <v>9</v>
      </c>
      <c r="E566" s="1">
        <v>45520</v>
      </c>
      <c r="G566" t="s">
        <v>10</v>
      </c>
    </row>
    <row r="567" spans="1:7" x14ac:dyDescent="0.3">
      <c r="A567" t="str">
        <f>"513950765"</f>
        <v>513950765</v>
      </c>
      <c r="B567" t="s">
        <v>7</v>
      </c>
      <c r="C567" t="s">
        <v>11</v>
      </c>
      <c r="D567" t="s">
        <v>12</v>
      </c>
      <c r="E567" s="1">
        <v>45486</v>
      </c>
      <c r="G567" t="s">
        <v>10</v>
      </c>
    </row>
    <row r="568" spans="1:7" x14ac:dyDescent="0.3">
      <c r="A568" t="str">
        <f>"797501709"</f>
        <v>797501709</v>
      </c>
      <c r="B568" t="s">
        <v>7</v>
      </c>
      <c r="C568" t="s">
        <v>8</v>
      </c>
      <c r="D568" t="s">
        <v>9</v>
      </c>
      <c r="E568" s="1">
        <v>45520</v>
      </c>
      <c r="G568" t="s">
        <v>10</v>
      </c>
    </row>
    <row r="569" spans="1:7" x14ac:dyDescent="0.3">
      <c r="A569" t="str">
        <f>"797501686"</f>
        <v>797501686</v>
      </c>
      <c r="B569" t="s">
        <v>7</v>
      </c>
      <c r="C569" t="s">
        <v>8</v>
      </c>
      <c r="D569" t="s">
        <v>9</v>
      </c>
      <c r="E569" s="1">
        <v>45520</v>
      </c>
      <c r="G569" t="s">
        <v>10</v>
      </c>
    </row>
    <row r="570" spans="1:7" x14ac:dyDescent="0.3">
      <c r="A570" t="str">
        <f>"797501729"</f>
        <v>797501729</v>
      </c>
      <c r="B570" t="s">
        <v>7</v>
      </c>
      <c r="C570" t="s">
        <v>8</v>
      </c>
      <c r="D570" t="s">
        <v>9</v>
      </c>
      <c r="E570" s="1">
        <v>45520</v>
      </c>
      <c r="G570" t="s">
        <v>10</v>
      </c>
    </row>
    <row r="571" spans="1:7" x14ac:dyDescent="0.3">
      <c r="A571" t="str">
        <f>"518920606"</f>
        <v>518920606</v>
      </c>
      <c r="B571" t="s">
        <v>7</v>
      </c>
      <c r="C571" t="s">
        <v>11</v>
      </c>
      <c r="D571" t="s">
        <v>12</v>
      </c>
      <c r="E571" s="1">
        <v>45486</v>
      </c>
      <c r="G571" t="s">
        <v>10</v>
      </c>
    </row>
    <row r="572" spans="1:7" x14ac:dyDescent="0.3">
      <c r="A572" t="str">
        <f>"512716260"</f>
        <v>512716260</v>
      </c>
      <c r="B572" t="s">
        <v>7</v>
      </c>
      <c r="C572" t="s">
        <v>8</v>
      </c>
      <c r="D572" t="s">
        <v>9</v>
      </c>
      <c r="E572" s="1">
        <v>45520</v>
      </c>
      <c r="G572" t="s">
        <v>10</v>
      </c>
    </row>
    <row r="573" spans="1:7" x14ac:dyDescent="0.3">
      <c r="A573" t="str">
        <f>"502178342"</f>
        <v>502178342</v>
      </c>
      <c r="B573" t="s">
        <v>7</v>
      </c>
      <c r="C573" t="s">
        <v>8</v>
      </c>
      <c r="D573" t="s">
        <v>9</v>
      </c>
      <c r="E573" s="1">
        <v>45520</v>
      </c>
      <c r="G573" t="s">
        <v>10</v>
      </c>
    </row>
    <row r="574" spans="1:7" x14ac:dyDescent="0.3">
      <c r="A574" t="str">
        <f>"798453653"</f>
        <v>798453653</v>
      </c>
      <c r="B574" t="s">
        <v>7</v>
      </c>
      <c r="C574" t="s">
        <v>11</v>
      </c>
      <c r="D574" t="s">
        <v>12</v>
      </c>
      <c r="E574" s="1">
        <v>45486</v>
      </c>
      <c r="G574" t="s">
        <v>10</v>
      </c>
    </row>
    <row r="575" spans="1:7" x14ac:dyDescent="0.3">
      <c r="A575" t="str">
        <f>"502182395"</f>
        <v>502182395</v>
      </c>
      <c r="B575" t="s">
        <v>7</v>
      </c>
      <c r="C575" t="s">
        <v>8</v>
      </c>
      <c r="D575" t="s">
        <v>9</v>
      </c>
      <c r="E575" s="1">
        <v>45520</v>
      </c>
      <c r="G575" t="s">
        <v>10</v>
      </c>
    </row>
    <row r="576" spans="1:7" x14ac:dyDescent="0.3">
      <c r="A576" t="str">
        <f>"512718095"</f>
        <v>512718095</v>
      </c>
      <c r="B576" t="s">
        <v>7</v>
      </c>
      <c r="C576" t="s">
        <v>8</v>
      </c>
      <c r="D576" t="s">
        <v>9</v>
      </c>
      <c r="E576" s="1">
        <v>45520</v>
      </c>
      <c r="G576" t="s">
        <v>10</v>
      </c>
    </row>
    <row r="577" spans="1:7" x14ac:dyDescent="0.3">
      <c r="A577" t="str">
        <f>"502180259"</f>
        <v>502180259</v>
      </c>
      <c r="B577" t="s">
        <v>7</v>
      </c>
      <c r="C577" t="s">
        <v>8</v>
      </c>
      <c r="D577" t="s">
        <v>9</v>
      </c>
      <c r="E577" s="1">
        <v>45520</v>
      </c>
      <c r="G577" t="s">
        <v>10</v>
      </c>
    </row>
    <row r="578" spans="1:7" x14ac:dyDescent="0.3">
      <c r="A578" t="str">
        <f>"798453342"</f>
        <v>798453342</v>
      </c>
      <c r="B578" t="s">
        <v>7</v>
      </c>
      <c r="C578" t="s">
        <v>11</v>
      </c>
      <c r="D578" t="s">
        <v>12</v>
      </c>
      <c r="E578" s="1">
        <v>45486</v>
      </c>
      <c r="G578" t="s">
        <v>10</v>
      </c>
    </row>
    <row r="579" spans="1:7" x14ac:dyDescent="0.3">
      <c r="A579" t="str">
        <f>"517557079"</f>
        <v>517557079</v>
      </c>
      <c r="B579" t="s">
        <v>7</v>
      </c>
      <c r="C579" t="s">
        <v>11</v>
      </c>
      <c r="D579" t="s">
        <v>12</v>
      </c>
      <c r="E579" s="1">
        <v>45486</v>
      </c>
      <c r="G579" t="s">
        <v>10</v>
      </c>
    </row>
    <row r="580" spans="1:7" x14ac:dyDescent="0.3">
      <c r="A580" t="str">
        <f>"798388680"</f>
        <v>798388680</v>
      </c>
      <c r="B580" t="s">
        <v>7</v>
      </c>
      <c r="C580" t="s">
        <v>11</v>
      </c>
      <c r="D580" t="s">
        <v>12</v>
      </c>
      <c r="E580" s="1">
        <v>45486</v>
      </c>
      <c r="G580" t="s">
        <v>10</v>
      </c>
    </row>
    <row r="581" spans="1:7" x14ac:dyDescent="0.3">
      <c r="A581" t="str">
        <f>"512696649"</f>
        <v>512696649</v>
      </c>
      <c r="B581" t="s">
        <v>7</v>
      </c>
      <c r="C581" t="s">
        <v>11</v>
      </c>
      <c r="D581" t="s">
        <v>12</v>
      </c>
      <c r="E581" s="1">
        <v>45486</v>
      </c>
      <c r="G581" t="s">
        <v>10</v>
      </c>
    </row>
    <row r="582" spans="1:7" x14ac:dyDescent="0.3">
      <c r="A582" t="str">
        <f>"502184524"</f>
        <v>502184524</v>
      </c>
      <c r="B582" t="s">
        <v>7</v>
      </c>
      <c r="C582" t="s">
        <v>8</v>
      </c>
      <c r="D582" t="s">
        <v>9</v>
      </c>
      <c r="E582" s="1">
        <v>45520</v>
      </c>
      <c r="G582" t="s">
        <v>10</v>
      </c>
    </row>
    <row r="583" spans="1:7" x14ac:dyDescent="0.3">
      <c r="A583" t="str">
        <f>"798453315"</f>
        <v>798453315</v>
      </c>
      <c r="B583" t="s">
        <v>7</v>
      </c>
      <c r="C583" t="s">
        <v>11</v>
      </c>
      <c r="D583" t="s">
        <v>12</v>
      </c>
      <c r="E583" s="1">
        <v>45486</v>
      </c>
      <c r="G583" t="s">
        <v>10</v>
      </c>
    </row>
    <row r="584" spans="1:7" x14ac:dyDescent="0.3">
      <c r="A584" t="str">
        <f>"518920201"</f>
        <v>518920201</v>
      </c>
      <c r="B584" t="s">
        <v>7</v>
      </c>
      <c r="C584" t="s">
        <v>11</v>
      </c>
      <c r="D584" t="s">
        <v>12</v>
      </c>
      <c r="E584" s="1">
        <v>45486</v>
      </c>
      <c r="G584" t="s">
        <v>10</v>
      </c>
    </row>
    <row r="585" spans="1:7" x14ac:dyDescent="0.3">
      <c r="A585" t="str">
        <f>"513953081"</f>
        <v>513953081</v>
      </c>
      <c r="B585" t="s">
        <v>7</v>
      </c>
      <c r="C585" t="s">
        <v>11</v>
      </c>
      <c r="D585" t="s">
        <v>12</v>
      </c>
      <c r="E585" s="1">
        <v>45486</v>
      </c>
      <c r="G585" t="s">
        <v>10</v>
      </c>
    </row>
    <row r="586" spans="1:7" x14ac:dyDescent="0.3">
      <c r="A586" t="str">
        <f>"502177382"</f>
        <v>502177382</v>
      </c>
      <c r="B586" t="s">
        <v>7</v>
      </c>
      <c r="C586" t="s">
        <v>8</v>
      </c>
      <c r="D586" t="s">
        <v>9</v>
      </c>
      <c r="E586" s="1">
        <v>45520</v>
      </c>
      <c r="G586" t="s">
        <v>10</v>
      </c>
    </row>
    <row r="587" spans="1:7" x14ac:dyDescent="0.3">
      <c r="A587" t="str">
        <f>"723678061"</f>
        <v>723678061</v>
      </c>
      <c r="B587" t="s">
        <v>7</v>
      </c>
      <c r="C587" t="s">
        <v>8</v>
      </c>
      <c r="D587" t="s">
        <v>9</v>
      </c>
      <c r="E587" s="1">
        <v>45520</v>
      </c>
      <c r="G587" t="s">
        <v>10</v>
      </c>
    </row>
    <row r="588" spans="1:7" x14ac:dyDescent="0.3">
      <c r="A588" t="str">
        <f>"513946334"</f>
        <v>513946334</v>
      </c>
      <c r="B588" t="s">
        <v>7</v>
      </c>
      <c r="C588" t="s">
        <v>11</v>
      </c>
      <c r="D588" t="s">
        <v>12</v>
      </c>
      <c r="E588" s="1">
        <v>45486</v>
      </c>
      <c r="G588" t="s">
        <v>10</v>
      </c>
    </row>
    <row r="589" spans="1:7" x14ac:dyDescent="0.3">
      <c r="A589" t="str">
        <f>"723678051"</f>
        <v>723678051</v>
      </c>
      <c r="B589" t="s">
        <v>7</v>
      </c>
      <c r="C589" t="s">
        <v>8</v>
      </c>
      <c r="D589" t="s">
        <v>9</v>
      </c>
      <c r="E589" s="1">
        <v>45520</v>
      </c>
      <c r="G589" t="s">
        <v>10</v>
      </c>
    </row>
    <row r="590" spans="1:7" x14ac:dyDescent="0.3">
      <c r="A590" t="str">
        <f>"798388994"</f>
        <v>798388994</v>
      </c>
      <c r="B590" t="s">
        <v>7</v>
      </c>
      <c r="C590" t="s">
        <v>11</v>
      </c>
      <c r="D590" t="s">
        <v>12</v>
      </c>
      <c r="E590" s="1">
        <v>45486</v>
      </c>
      <c r="G590" t="s">
        <v>10</v>
      </c>
    </row>
    <row r="591" spans="1:7" x14ac:dyDescent="0.3">
      <c r="A591" t="str">
        <f>"502180167"</f>
        <v>502180167</v>
      </c>
      <c r="B591" t="s">
        <v>7</v>
      </c>
      <c r="C591" t="s">
        <v>8</v>
      </c>
      <c r="D591" t="s">
        <v>9</v>
      </c>
      <c r="E591" s="1">
        <v>45520</v>
      </c>
      <c r="G591" t="s">
        <v>10</v>
      </c>
    </row>
    <row r="592" spans="1:7" x14ac:dyDescent="0.3">
      <c r="A592" t="str">
        <f>"798453832"</f>
        <v>798453832</v>
      </c>
      <c r="B592" t="s">
        <v>7</v>
      </c>
      <c r="C592" t="s">
        <v>11</v>
      </c>
      <c r="D592" t="s">
        <v>12</v>
      </c>
      <c r="E592" s="1">
        <v>45486</v>
      </c>
      <c r="G592" t="s">
        <v>10</v>
      </c>
    </row>
    <row r="593" spans="1:7" x14ac:dyDescent="0.3">
      <c r="A593" t="str">
        <f>"502182704"</f>
        <v>502182704</v>
      </c>
      <c r="B593" t="s">
        <v>7</v>
      </c>
      <c r="C593" t="s">
        <v>8</v>
      </c>
      <c r="D593" t="s">
        <v>9</v>
      </c>
      <c r="E593" s="1">
        <v>45520</v>
      </c>
      <c r="G593" t="s">
        <v>10</v>
      </c>
    </row>
    <row r="594" spans="1:7" x14ac:dyDescent="0.3">
      <c r="A594" t="str">
        <f>"502185929"</f>
        <v>502185929</v>
      </c>
      <c r="B594" t="s">
        <v>7</v>
      </c>
      <c r="C594" t="s">
        <v>8</v>
      </c>
      <c r="D594" t="s">
        <v>9</v>
      </c>
      <c r="E594" s="1">
        <v>45520</v>
      </c>
      <c r="G594" t="s">
        <v>10</v>
      </c>
    </row>
    <row r="595" spans="1:7" x14ac:dyDescent="0.3">
      <c r="A595" t="str">
        <f>"517557185"</f>
        <v>517557185</v>
      </c>
      <c r="B595" t="s">
        <v>7</v>
      </c>
      <c r="C595" t="s">
        <v>11</v>
      </c>
      <c r="D595" t="s">
        <v>12</v>
      </c>
      <c r="E595" s="1">
        <v>45486</v>
      </c>
      <c r="G595" t="s">
        <v>10</v>
      </c>
    </row>
    <row r="596" spans="1:7" x14ac:dyDescent="0.3">
      <c r="A596" t="str">
        <f>"797501695"</f>
        <v>797501695</v>
      </c>
      <c r="B596" t="s">
        <v>7</v>
      </c>
      <c r="C596" t="s">
        <v>8</v>
      </c>
      <c r="D596" t="s">
        <v>9</v>
      </c>
      <c r="E596" s="1">
        <v>45520</v>
      </c>
      <c r="G596" t="s">
        <v>10</v>
      </c>
    </row>
    <row r="597" spans="1:7" x14ac:dyDescent="0.3">
      <c r="A597" t="str">
        <f>"723678004"</f>
        <v>723678004</v>
      </c>
      <c r="B597" t="s">
        <v>7</v>
      </c>
      <c r="C597" t="s">
        <v>8</v>
      </c>
      <c r="D597" t="s">
        <v>9</v>
      </c>
      <c r="E597" s="1">
        <v>45520</v>
      </c>
      <c r="G597" t="s">
        <v>10</v>
      </c>
    </row>
    <row r="598" spans="1:7" x14ac:dyDescent="0.3">
      <c r="A598" t="str">
        <f>"512716590"</f>
        <v>512716590</v>
      </c>
      <c r="B598" t="s">
        <v>7</v>
      </c>
      <c r="C598" t="s">
        <v>8</v>
      </c>
      <c r="D598" t="s">
        <v>9</v>
      </c>
      <c r="E598" s="1">
        <v>45520</v>
      </c>
      <c r="G598" t="s">
        <v>10</v>
      </c>
    </row>
    <row r="599" spans="1:7" x14ac:dyDescent="0.3">
      <c r="A599" t="str">
        <f>"798454126"</f>
        <v>798454126</v>
      </c>
      <c r="B599" t="s">
        <v>7</v>
      </c>
      <c r="C599" t="s">
        <v>11</v>
      </c>
      <c r="D599" t="s">
        <v>12</v>
      </c>
      <c r="E599" s="1">
        <v>45486</v>
      </c>
      <c r="G599" t="s">
        <v>10</v>
      </c>
    </row>
    <row r="600" spans="1:7" x14ac:dyDescent="0.3">
      <c r="A600" t="str">
        <f>"512718074"</f>
        <v>512718074</v>
      </c>
      <c r="B600" t="s">
        <v>7</v>
      </c>
      <c r="C600" t="s">
        <v>8</v>
      </c>
      <c r="D600" t="s">
        <v>9</v>
      </c>
      <c r="E600" s="1">
        <v>45520</v>
      </c>
      <c r="G600" t="s">
        <v>10</v>
      </c>
    </row>
    <row r="601" spans="1:7" x14ac:dyDescent="0.3">
      <c r="A601" t="str">
        <f>"798452934"</f>
        <v>798452934</v>
      </c>
      <c r="B601" t="s">
        <v>7</v>
      </c>
      <c r="C601" t="s">
        <v>11</v>
      </c>
      <c r="D601" t="s">
        <v>12</v>
      </c>
      <c r="E601" s="1">
        <v>45486</v>
      </c>
      <c r="G601" t="s">
        <v>10</v>
      </c>
    </row>
    <row r="602" spans="1:7" x14ac:dyDescent="0.3">
      <c r="A602" t="str">
        <f>"513950333"</f>
        <v>513950333</v>
      </c>
      <c r="B602" t="s">
        <v>7</v>
      </c>
      <c r="C602" t="s">
        <v>8</v>
      </c>
      <c r="D602" t="s">
        <v>9</v>
      </c>
      <c r="E602" s="1">
        <v>45520</v>
      </c>
      <c r="G602" t="s">
        <v>10</v>
      </c>
    </row>
    <row r="603" spans="1:7" x14ac:dyDescent="0.3">
      <c r="A603" t="str">
        <f>"517557909"</f>
        <v>517557909</v>
      </c>
      <c r="B603" t="s">
        <v>7</v>
      </c>
      <c r="C603" t="s">
        <v>11</v>
      </c>
      <c r="D603" t="s">
        <v>12</v>
      </c>
      <c r="E603" s="1">
        <v>45486</v>
      </c>
      <c r="G603" t="s">
        <v>10</v>
      </c>
    </row>
    <row r="604" spans="1:7" x14ac:dyDescent="0.3">
      <c r="A604" t="str">
        <f>"512696844"</f>
        <v>512696844</v>
      </c>
      <c r="B604" t="s">
        <v>7</v>
      </c>
      <c r="C604" t="s">
        <v>11</v>
      </c>
      <c r="D604" t="s">
        <v>12</v>
      </c>
      <c r="E604" s="1">
        <v>45486</v>
      </c>
      <c r="G604" t="s">
        <v>10</v>
      </c>
    </row>
    <row r="605" spans="1:7" x14ac:dyDescent="0.3">
      <c r="A605" t="str">
        <f>"798453727"</f>
        <v>798453727</v>
      </c>
      <c r="B605" t="s">
        <v>7</v>
      </c>
      <c r="C605" t="s">
        <v>11</v>
      </c>
      <c r="D605" t="s">
        <v>12</v>
      </c>
      <c r="E605" s="1">
        <v>45486</v>
      </c>
      <c r="G605" t="s">
        <v>10</v>
      </c>
    </row>
    <row r="606" spans="1:7" x14ac:dyDescent="0.3">
      <c r="A606" t="str">
        <f>"518920712"</f>
        <v>518920712</v>
      </c>
      <c r="B606" t="s">
        <v>7</v>
      </c>
      <c r="C606" t="s">
        <v>11</v>
      </c>
      <c r="D606" t="s">
        <v>12</v>
      </c>
      <c r="E606" s="1">
        <v>45486</v>
      </c>
      <c r="G606" t="s">
        <v>10</v>
      </c>
    </row>
    <row r="607" spans="1:7" x14ac:dyDescent="0.3">
      <c r="A607" t="str">
        <f>"797501711"</f>
        <v>797501711</v>
      </c>
      <c r="B607" t="s">
        <v>7</v>
      </c>
      <c r="C607" t="s">
        <v>8</v>
      </c>
      <c r="D607" t="s">
        <v>9</v>
      </c>
      <c r="E607" s="1">
        <v>45520</v>
      </c>
      <c r="G607" t="s">
        <v>10</v>
      </c>
    </row>
    <row r="608" spans="1:7" x14ac:dyDescent="0.3">
      <c r="A608" t="str">
        <f>"513950116"</f>
        <v>513950116</v>
      </c>
      <c r="B608" t="s">
        <v>7</v>
      </c>
      <c r="C608" t="s">
        <v>11</v>
      </c>
      <c r="D608" t="s">
        <v>12</v>
      </c>
      <c r="E608" s="1">
        <v>45486</v>
      </c>
      <c r="G608" t="s">
        <v>10</v>
      </c>
    </row>
    <row r="609" spans="1:7" x14ac:dyDescent="0.3">
      <c r="A609" t="str">
        <f>"502186157"</f>
        <v>502186157</v>
      </c>
      <c r="B609" t="s">
        <v>7</v>
      </c>
      <c r="C609" t="s">
        <v>8</v>
      </c>
      <c r="D609" t="s">
        <v>9</v>
      </c>
      <c r="E609" s="1">
        <v>45520</v>
      </c>
      <c r="G609" t="s">
        <v>10</v>
      </c>
    </row>
    <row r="610" spans="1:7" x14ac:dyDescent="0.3">
      <c r="A610" t="str">
        <f>"797709937"</f>
        <v>797709937</v>
      </c>
      <c r="B610" t="s">
        <v>7</v>
      </c>
      <c r="C610" t="s">
        <v>8</v>
      </c>
      <c r="D610" t="s">
        <v>9</v>
      </c>
      <c r="E610" s="1">
        <v>45520</v>
      </c>
      <c r="G610" t="s">
        <v>10</v>
      </c>
    </row>
    <row r="611" spans="1:7" x14ac:dyDescent="0.3">
      <c r="A611" t="str">
        <f>"512718057"</f>
        <v>512718057</v>
      </c>
      <c r="B611" t="s">
        <v>7</v>
      </c>
      <c r="C611" t="s">
        <v>8</v>
      </c>
      <c r="D611" t="s">
        <v>9</v>
      </c>
      <c r="E611" s="1">
        <v>45520</v>
      </c>
      <c r="G611" t="s">
        <v>10</v>
      </c>
    </row>
    <row r="612" spans="1:7" x14ac:dyDescent="0.3">
      <c r="A612" t="str">
        <f>"797501698"</f>
        <v>797501698</v>
      </c>
      <c r="B612" t="s">
        <v>7</v>
      </c>
      <c r="C612" t="s">
        <v>8</v>
      </c>
      <c r="D612" t="s">
        <v>9</v>
      </c>
      <c r="E612" s="1">
        <v>45520</v>
      </c>
      <c r="G612" t="s">
        <v>10</v>
      </c>
    </row>
    <row r="613" spans="1:7" x14ac:dyDescent="0.3">
      <c r="A613" t="str">
        <f>"512716969"</f>
        <v>512716969</v>
      </c>
      <c r="B613" t="s">
        <v>7</v>
      </c>
      <c r="C613" t="s">
        <v>8</v>
      </c>
      <c r="D613" t="s">
        <v>9</v>
      </c>
      <c r="E613" s="1">
        <v>45520</v>
      </c>
      <c r="G613" t="s">
        <v>10</v>
      </c>
    </row>
    <row r="614" spans="1:7" x14ac:dyDescent="0.3">
      <c r="A614" t="str">
        <f>"512718002"</f>
        <v>512718002</v>
      </c>
      <c r="B614" t="s">
        <v>7</v>
      </c>
      <c r="C614" t="s">
        <v>8</v>
      </c>
      <c r="D614" t="s">
        <v>9</v>
      </c>
      <c r="E614" s="1">
        <v>45520</v>
      </c>
      <c r="G614" t="s">
        <v>10</v>
      </c>
    </row>
    <row r="615" spans="1:7" x14ac:dyDescent="0.3">
      <c r="A615" t="str">
        <f>"502176138"</f>
        <v>502176138</v>
      </c>
      <c r="B615" t="s">
        <v>7</v>
      </c>
      <c r="C615" t="s">
        <v>8</v>
      </c>
      <c r="D615" t="s">
        <v>9</v>
      </c>
      <c r="E615" s="1">
        <v>45520</v>
      </c>
      <c r="G615" t="s">
        <v>10</v>
      </c>
    </row>
    <row r="616" spans="1:7" x14ac:dyDescent="0.3">
      <c r="A616" t="str">
        <f>"513446593"</f>
        <v>513446593</v>
      </c>
      <c r="B616" t="s">
        <v>7</v>
      </c>
      <c r="C616" t="s">
        <v>11</v>
      </c>
      <c r="D616" t="s">
        <v>12</v>
      </c>
      <c r="E616" s="1">
        <v>45486</v>
      </c>
      <c r="G616" t="s">
        <v>10</v>
      </c>
    </row>
    <row r="617" spans="1:7" x14ac:dyDescent="0.3">
      <c r="A617" t="str">
        <f>"502177446"</f>
        <v>502177446</v>
      </c>
      <c r="B617" t="s">
        <v>7</v>
      </c>
      <c r="C617" t="s">
        <v>8</v>
      </c>
      <c r="D617" t="s">
        <v>9</v>
      </c>
      <c r="E617" s="1">
        <v>45520</v>
      </c>
      <c r="G617" t="s">
        <v>10</v>
      </c>
    </row>
    <row r="618" spans="1:7" x14ac:dyDescent="0.3">
      <c r="A618" t="str">
        <f>"723678056"</f>
        <v>723678056</v>
      </c>
      <c r="B618" t="s">
        <v>7</v>
      </c>
      <c r="C618" t="s">
        <v>8</v>
      </c>
      <c r="D618" t="s">
        <v>9</v>
      </c>
      <c r="E618" s="1">
        <v>45520</v>
      </c>
      <c r="G618" t="s">
        <v>10</v>
      </c>
    </row>
    <row r="619" spans="1:7" x14ac:dyDescent="0.3">
      <c r="A619" t="str">
        <f>"513447364"</f>
        <v>513447364</v>
      </c>
      <c r="B619" t="s">
        <v>7</v>
      </c>
      <c r="C619" t="s">
        <v>11</v>
      </c>
      <c r="D619" t="s">
        <v>12</v>
      </c>
      <c r="E619" s="1">
        <v>45486</v>
      </c>
      <c r="G619" t="s">
        <v>10</v>
      </c>
    </row>
    <row r="620" spans="1:7" x14ac:dyDescent="0.3">
      <c r="A620" t="str">
        <f>"513446434"</f>
        <v>513446434</v>
      </c>
      <c r="B620" t="s">
        <v>7</v>
      </c>
      <c r="C620" t="s">
        <v>11</v>
      </c>
      <c r="D620" t="s">
        <v>12</v>
      </c>
      <c r="E620" s="1">
        <v>45486</v>
      </c>
      <c r="G620" t="s">
        <v>10</v>
      </c>
    </row>
    <row r="621" spans="1:7" x14ac:dyDescent="0.3">
      <c r="A621" t="str">
        <f>"513446872"</f>
        <v>513446872</v>
      </c>
      <c r="B621" t="s">
        <v>7</v>
      </c>
      <c r="C621" t="s">
        <v>11</v>
      </c>
      <c r="D621" t="s">
        <v>12</v>
      </c>
      <c r="E621" s="1">
        <v>45486</v>
      </c>
      <c r="G621" t="s">
        <v>10</v>
      </c>
    </row>
    <row r="622" spans="1:7" x14ac:dyDescent="0.3">
      <c r="A622" t="str">
        <f>"798454156"</f>
        <v>798454156</v>
      </c>
      <c r="B622" t="s">
        <v>7</v>
      </c>
      <c r="C622" t="s">
        <v>11</v>
      </c>
      <c r="D622" t="s">
        <v>12</v>
      </c>
      <c r="E622" s="1">
        <v>45486</v>
      </c>
      <c r="G622" t="s">
        <v>10</v>
      </c>
    </row>
    <row r="623" spans="1:7" x14ac:dyDescent="0.3">
      <c r="A623" t="str">
        <f>"518920643"</f>
        <v>518920643</v>
      </c>
      <c r="B623" t="s">
        <v>7</v>
      </c>
      <c r="C623" t="s">
        <v>11</v>
      </c>
      <c r="D623" t="s">
        <v>12</v>
      </c>
      <c r="E623" s="1">
        <v>45486</v>
      </c>
      <c r="G623" t="s">
        <v>10</v>
      </c>
    </row>
    <row r="624" spans="1:7" x14ac:dyDescent="0.3">
      <c r="A624" t="str">
        <f>"513447109"</f>
        <v>513447109</v>
      </c>
      <c r="B624" t="s">
        <v>7</v>
      </c>
      <c r="C624" t="s">
        <v>11</v>
      </c>
      <c r="D624" t="s">
        <v>12</v>
      </c>
      <c r="E624" s="1">
        <v>45486</v>
      </c>
      <c r="G624" t="s">
        <v>10</v>
      </c>
    </row>
    <row r="625" spans="1:7" x14ac:dyDescent="0.3">
      <c r="A625" t="str">
        <f>"513446245"</f>
        <v>513446245</v>
      </c>
      <c r="B625" t="s">
        <v>7</v>
      </c>
      <c r="C625" t="s">
        <v>11</v>
      </c>
      <c r="D625" t="s">
        <v>12</v>
      </c>
      <c r="E625" s="1">
        <v>45486</v>
      </c>
      <c r="G625" t="s">
        <v>10</v>
      </c>
    </row>
    <row r="626" spans="1:7" x14ac:dyDescent="0.3">
      <c r="A626" t="str">
        <f>"502174349"</f>
        <v>502174349</v>
      </c>
      <c r="B626" t="s">
        <v>7</v>
      </c>
      <c r="C626" t="s">
        <v>8</v>
      </c>
      <c r="D626" t="s">
        <v>9</v>
      </c>
      <c r="E626" s="1">
        <v>45520</v>
      </c>
      <c r="G626" t="s">
        <v>10</v>
      </c>
    </row>
    <row r="627" spans="1:7" x14ac:dyDescent="0.3">
      <c r="A627" t="str">
        <f>"502180817"</f>
        <v>502180817</v>
      </c>
      <c r="B627" t="s">
        <v>7</v>
      </c>
      <c r="C627" t="s">
        <v>8</v>
      </c>
      <c r="D627" t="s">
        <v>9</v>
      </c>
      <c r="E627" s="1">
        <v>45520</v>
      </c>
      <c r="G627" t="s">
        <v>10</v>
      </c>
    </row>
    <row r="628" spans="1:7" x14ac:dyDescent="0.3">
      <c r="A628" t="str">
        <f>"517560495"</f>
        <v>517560495</v>
      </c>
      <c r="B628" t="s">
        <v>7</v>
      </c>
      <c r="C628" t="s">
        <v>11</v>
      </c>
      <c r="D628" t="s">
        <v>12</v>
      </c>
      <c r="E628" s="1">
        <v>45486</v>
      </c>
      <c r="G628" t="s">
        <v>10</v>
      </c>
    </row>
    <row r="629" spans="1:7" x14ac:dyDescent="0.3">
      <c r="A629" t="str">
        <f>"517559605"</f>
        <v>517559605</v>
      </c>
      <c r="B629" t="s">
        <v>7</v>
      </c>
      <c r="C629" t="s">
        <v>11</v>
      </c>
      <c r="D629" t="s">
        <v>12</v>
      </c>
      <c r="E629" s="1">
        <v>45486</v>
      </c>
      <c r="G629" t="s">
        <v>10</v>
      </c>
    </row>
    <row r="630" spans="1:7" x14ac:dyDescent="0.3">
      <c r="A630" t="str">
        <f>"798388985"</f>
        <v>798388985</v>
      </c>
      <c r="B630" t="s">
        <v>7</v>
      </c>
      <c r="C630" t="s">
        <v>11</v>
      </c>
      <c r="D630" t="s">
        <v>12</v>
      </c>
      <c r="E630" s="1">
        <v>45520</v>
      </c>
      <c r="G630" t="s">
        <v>10</v>
      </c>
    </row>
    <row r="631" spans="1:7" x14ac:dyDescent="0.3">
      <c r="A631" t="str">
        <f>"797501681"</f>
        <v>797501681</v>
      </c>
      <c r="B631" t="s">
        <v>7</v>
      </c>
      <c r="C631" t="s">
        <v>11</v>
      </c>
      <c r="D631" t="s">
        <v>12</v>
      </c>
      <c r="E631" s="1">
        <v>45520</v>
      </c>
      <c r="G631" t="s">
        <v>10</v>
      </c>
    </row>
    <row r="632" spans="1:7" x14ac:dyDescent="0.3">
      <c r="A632" t="str">
        <f>"518920532"</f>
        <v>518920532</v>
      </c>
      <c r="B632" t="s">
        <v>7</v>
      </c>
      <c r="C632" t="s">
        <v>11</v>
      </c>
      <c r="D632" t="s">
        <v>12</v>
      </c>
      <c r="E632" s="1">
        <v>45520</v>
      </c>
      <c r="G632" t="s">
        <v>10</v>
      </c>
    </row>
    <row r="633" spans="1:7" x14ac:dyDescent="0.3">
      <c r="A633" t="str">
        <f>"723678039"</f>
        <v>723678039</v>
      </c>
      <c r="B633" t="s">
        <v>7</v>
      </c>
      <c r="C633" t="s">
        <v>8</v>
      </c>
      <c r="D633" t="s">
        <v>9</v>
      </c>
      <c r="E633" s="1">
        <v>45520</v>
      </c>
      <c r="G633" t="s">
        <v>10</v>
      </c>
    </row>
    <row r="634" spans="1:7" x14ac:dyDescent="0.3">
      <c r="A634" t="str">
        <f>"798454063"</f>
        <v>798454063</v>
      </c>
      <c r="B634" t="s">
        <v>7</v>
      </c>
      <c r="C634" t="s">
        <v>11</v>
      </c>
      <c r="D634" t="s">
        <v>12</v>
      </c>
      <c r="E634" s="1">
        <v>45520</v>
      </c>
      <c r="G634" t="s">
        <v>10</v>
      </c>
    </row>
    <row r="635" spans="1:7" x14ac:dyDescent="0.3">
      <c r="A635" t="str">
        <f>"519623385"</f>
        <v>519623385</v>
      </c>
      <c r="B635" t="s">
        <v>7</v>
      </c>
      <c r="C635" t="s">
        <v>8</v>
      </c>
      <c r="D635" t="s">
        <v>9</v>
      </c>
      <c r="E635" s="1">
        <v>45520</v>
      </c>
      <c r="G635" t="s">
        <v>10</v>
      </c>
    </row>
    <row r="636" spans="1:7" x14ac:dyDescent="0.3">
      <c r="A636" t="str">
        <f>"518920277"</f>
        <v>518920277</v>
      </c>
      <c r="B636" t="s">
        <v>7</v>
      </c>
      <c r="C636" t="s">
        <v>11</v>
      </c>
      <c r="D636" t="s">
        <v>12</v>
      </c>
      <c r="E636" s="1">
        <v>45520</v>
      </c>
      <c r="G636" t="s">
        <v>10</v>
      </c>
    </row>
    <row r="637" spans="1:7" x14ac:dyDescent="0.3">
      <c r="A637" t="str">
        <f>"723678058"</f>
        <v>723678058</v>
      </c>
      <c r="B637" t="s">
        <v>7</v>
      </c>
      <c r="C637" t="s">
        <v>8</v>
      </c>
      <c r="D637" t="s">
        <v>9</v>
      </c>
      <c r="E637" s="1">
        <v>45520</v>
      </c>
      <c r="G637" t="s">
        <v>10</v>
      </c>
    </row>
    <row r="638" spans="1:7" x14ac:dyDescent="0.3">
      <c r="A638" t="str">
        <f>"798973579"</f>
        <v>798973579</v>
      </c>
      <c r="B638" t="s">
        <v>7</v>
      </c>
      <c r="C638" t="s">
        <v>11</v>
      </c>
      <c r="D638" t="s">
        <v>12</v>
      </c>
      <c r="E638" s="1">
        <v>45520</v>
      </c>
      <c r="G638" t="s">
        <v>10</v>
      </c>
    </row>
    <row r="639" spans="1:7" x14ac:dyDescent="0.3">
      <c r="A639" t="str">
        <f>"723678035"</f>
        <v>723678035</v>
      </c>
      <c r="B639" t="s">
        <v>7</v>
      </c>
      <c r="C639" t="s">
        <v>8</v>
      </c>
      <c r="D639" t="s">
        <v>9</v>
      </c>
      <c r="E639" s="1">
        <v>45520</v>
      </c>
      <c r="G639" t="s">
        <v>10</v>
      </c>
    </row>
    <row r="640" spans="1:7" x14ac:dyDescent="0.3">
      <c r="A640" t="str">
        <f>"513446410"</f>
        <v>513446410</v>
      </c>
      <c r="B640" t="s">
        <v>7</v>
      </c>
      <c r="C640" t="s">
        <v>11</v>
      </c>
      <c r="D640" t="s">
        <v>12</v>
      </c>
      <c r="E640" s="1">
        <v>45520</v>
      </c>
      <c r="G640" t="s">
        <v>10</v>
      </c>
    </row>
    <row r="641" spans="1:7" x14ac:dyDescent="0.3">
      <c r="A641" t="str">
        <f>"513447320"</f>
        <v>513447320</v>
      </c>
      <c r="B641" t="s">
        <v>7</v>
      </c>
      <c r="C641" t="s">
        <v>11</v>
      </c>
      <c r="D641" t="s">
        <v>12</v>
      </c>
      <c r="E641" s="1">
        <v>45520</v>
      </c>
      <c r="G641" t="s">
        <v>10</v>
      </c>
    </row>
    <row r="642" spans="1:7" x14ac:dyDescent="0.3">
      <c r="A642" t="str">
        <f>"513951729"</f>
        <v>513951729</v>
      </c>
      <c r="B642" t="s">
        <v>7</v>
      </c>
      <c r="C642" t="s">
        <v>11</v>
      </c>
      <c r="D642" t="s">
        <v>12</v>
      </c>
      <c r="E642" s="1">
        <v>45520</v>
      </c>
      <c r="G642" t="s">
        <v>10</v>
      </c>
    </row>
    <row r="643" spans="1:7" x14ac:dyDescent="0.3">
      <c r="A643" t="str">
        <f>"518920805"</f>
        <v>518920805</v>
      </c>
      <c r="B643" t="s">
        <v>7</v>
      </c>
      <c r="C643" t="s">
        <v>11</v>
      </c>
      <c r="D643" t="s">
        <v>12</v>
      </c>
      <c r="E643" s="1">
        <v>45520</v>
      </c>
      <c r="G643" t="s">
        <v>10</v>
      </c>
    </row>
    <row r="644" spans="1:7" x14ac:dyDescent="0.3">
      <c r="A644" t="str">
        <f>"518920770"</f>
        <v>518920770</v>
      </c>
      <c r="B644" t="s">
        <v>7</v>
      </c>
      <c r="C644" t="s">
        <v>11</v>
      </c>
      <c r="D644" t="s">
        <v>12</v>
      </c>
      <c r="E644" s="1">
        <v>45520</v>
      </c>
      <c r="G644" t="s">
        <v>10</v>
      </c>
    </row>
    <row r="645" spans="1:7" x14ac:dyDescent="0.3">
      <c r="A645" t="str">
        <f>"723678026"</f>
        <v>723678026</v>
      </c>
      <c r="B645" t="s">
        <v>7</v>
      </c>
      <c r="C645" t="s">
        <v>8</v>
      </c>
      <c r="D645" t="s">
        <v>9</v>
      </c>
      <c r="E645" s="1">
        <v>45520</v>
      </c>
      <c r="G645" t="s">
        <v>10</v>
      </c>
    </row>
    <row r="646" spans="1:7" x14ac:dyDescent="0.3">
      <c r="A646" t="str">
        <f>"518920398"</f>
        <v>518920398</v>
      </c>
      <c r="B646" t="s">
        <v>7</v>
      </c>
      <c r="C646" t="s">
        <v>11</v>
      </c>
      <c r="D646" t="s">
        <v>12</v>
      </c>
      <c r="E646" s="1">
        <v>45520</v>
      </c>
      <c r="G646" t="s">
        <v>10</v>
      </c>
    </row>
    <row r="647" spans="1:7" x14ac:dyDescent="0.3">
      <c r="A647" t="str">
        <f>"519623288"</f>
        <v>519623288</v>
      </c>
      <c r="B647" t="s">
        <v>7</v>
      </c>
      <c r="C647" t="s">
        <v>8</v>
      </c>
      <c r="D647" t="s">
        <v>9</v>
      </c>
      <c r="E647" s="1">
        <v>45520</v>
      </c>
      <c r="G647" t="s">
        <v>10</v>
      </c>
    </row>
    <row r="648" spans="1:7" x14ac:dyDescent="0.3">
      <c r="A648" t="str">
        <f>"797709945"</f>
        <v>797709945</v>
      </c>
      <c r="B648" t="s">
        <v>7</v>
      </c>
      <c r="C648" t="s">
        <v>8</v>
      </c>
      <c r="D648" t="s">
        <v>9</v>
      </c>
      <c r="E648" s="1">
        <v>45520</v>
      </c>
      <c r="G648" t="s">
        <v>10</v>
      </c>
    </row>
    <row r="649" spans="1:7" x14ac:dyDescent="0.3">
      <c r="A649" t="str">
        <f>"797709933"</f>
        <v>797709933</v>
      </c>
      <c r="B649" t="s">
        <v>7</v>
      </c>
      <c r="C649" t="s">
        <v>8</v>
      </c>
      <c r="D649" t="s">
        <v>9</v>
      </c>
      <c r="E649" s="1">
        <v>45520</v>
      </c>
      <c r="G649" t="s">
        <v>10</v>
      </c>
    </row>
    <row r="650" spans="1:7" x14ac:dyDescent="0.3">
      <c r="A650" t="str">
        <f>"513952111"</f>
        <v>513952111</v>
      </c>
      <c r="B650" t="s">
        <v>7</v>
      </c>
      <c r="C650" t="s">
        <v>11</v>
      </c>
      <c r="D650" t="s">
        <v>12</v>
      </c>
      <c r="E650" s="1">
        <v>45520</v>
      </c>
      <c r="G650" t="s">
        <v>10</v>
      </c>
    </row>
    <row r="651" spans="1:7" x14ac:dyDescent="0.3">
      <c r="A651" t="str">
        <f>"512717530"</f>
        <v>512717530</v>
      </c>
      <c r="B651" t="s">
        <v>7</v>
      </c>
      <c r="C651" t="s">
        <v>8</v>
      </c>
      <c r="D651" t="s">
        <v>9</v>
      </c>
      <c r="E651" s="1">
        <v>45520</v>
      </c>
      <c r="G651" t="s">
        <v>10</v>
      </c>
    </row>
    <row r="652" spans="1:7" x14ac:dyDescent="0.3">
      <c r="A652" t="str">
        <f>"518920463"</f>
        <v>518920463</v>
      </c>
      <c r="B652" t="s">
        <v>7</v>
      </c>
      <c r="C652" t="s">
        <v>11</v>
      </c>
      <c r="D652" t="s">
        <v>12</v>
      </c>
      <c r="E652" s="1">
        <v>45520</v>
      </c>
      <c r="G652" t="s">
        <v>10</v>
      </c>
    </row>
    <row r="653" spans="1:7" x14ac:dyDescent="0.3">
      <c r="A653" t="str">
        <f>"723678027"</f>
        <v>723678027</v>
      </c>
      <c r="B653" t="s">
        <v>7</v>
      </c>
      <c r="C653" t="s">
        <v>8</v>
      </c>
      <c r="D653" t="s">
        <v>9</v>
      </c>
      <c r="E653" s="1">
        <v>45520</v>
      </c>
      <c r="G653" t="s">
        <v>10</v>
      </c>
    </row>
    <row r="654" spans="1:7" x14ac:dyDescent="0.3">
      <c r="A654" t="str">
        <f>"797709947"</f>
        <v>797709947</v>
      </c>
      <c r="B654" t="s">
        <v>7</v>
      </c>
      <c r="C654" t="s">
        <v>8</v>
      </c>
      <c r="D654" t="s">
        <v>9</v>
      </c>
      <c r="E654" s="1">
        <v>45520</v>
      </c>
      <c r="G654" t="s">
        <v>10</v>
      </c>
    </row>
    <row r="655" spans="1:7" x14ac:dyDescent="0.3">
      <c r="A655" t="str">
        <f>"512717586"</f>
        <v>512717586</v>
      </c>
      <c r="B655" t="s">
        <v>7</v>
      </c>
      <c r="C655" t="s">
        <v>8</v>
      </c>
      <c r="D655" t="s">
        <v>9</v>
      </c>
      <c r="E655" s="1">
        <v>45520</v>
      </c>
      <c r="G655" t="s">
        <v>10</v>
      </c>
    </row>
    <row r="656" spans="1:7" x14ac:dyDescent="0.3">
      <c r="A656" t="str">
        <f>"512717957"</f>
        <v>512717957</v>
      </c>
      <c r="B656" t="s">
        <v>7</v>
      </c>
      <c r="C656" t="s">
        <v>8</v>
      </c>
      <c r="D656" t="s">
        <v>9</v>
      </c>
      <c r="E656" s="1">
        <v>45520</v>
      </c>
      <c r="G656" t="s">
        <v>10</v>
      </c>
    </row>
    <row r="657" spans="1:7" x14ac:dyDescent="0.3">
      <c r="A657" t="str">
        <f>"798453346"</f>
        <v>798453346</v>
      </c>
      <c r="B657" t="s">
        <v>7</v>
      </c>
      <c r="C657" t="s">
        <v>11</v>
      </c>
      <c r="D657" t="s">
        <v>12</v>
      </c>
      <c r="E657" s="1">
        <v>45520</v>
      </c>
      <c r="G657" t="s">
        <v>10</v>
      </c>
    </row>
    <row r="658" spans="1:7" x14ac:dyDescent="0.3">
      <c r="A658" t="str">
        <f>"723678049"</f>
        <v>723678049</v>
      </c>
      <c r="B658" t="s">
        <v>7</v>
      </c>
      <c r="C658" t="s">
        <v>8</v>
      </c>
      <c r="D658" t="s">
        <v>9</v>
      </c>
      <c r="E658" s="1">
        <v>45520</v>
      </c>
      <c r="G658" t="s">
        <v>10</v>
      </c>
    </row>
    <row r="659" spans="1:7" x14ac:dyDescent="0.3">
      <c r="A659" t="str">
        <f>"518920793"</f>
        <v>518920793</v>
      </c>
      <c r="B659" t="s">
        <v>7</v>
      </c>
      <c r="C659" t="s">
        <v>11</v>
      </c>
      <c r="D659" t="s">
        <v>12</v>
      </c>
      <c r="E659" s="1">
        <v>45520</v>
      </c>
      <c r="G659" t="s">
        <v>10</v>
      </c>
    </row>
    <row r="660" spans="1:7" x14ac:dyDescent="0.3">
      <c r="A660" t="str">
        <f>"513953094"</f>
        <v>513953094</v>
      </c>
      <c r="B660" t="s">
        <v>7</v>
      </c>
      <c r="C660" t="s">
        <v>8</v>
      </c>
      <c r="D660" t="s">
        <v>9</v>
      </c>
      <c r="E660" s="1">
        <v>45520</v>
      </c>
      <c r="G660" t="s">
        <v>10</v>
      </c>
    </row>
    <row r="661" spans="1:7" x14ac:dyDescent="0.3">
      <c r="A661" t="str">
        <f>"798454213"</f>
        <v>798454213</v>
      </c>
      <c r="B661" t="s">
        <v>7</v>
      </c>
      <c r="C661" t="s">
        <v>11</v>
      </c>
      <c r="D661" t="s">
        <v>12</v>
      </c>
      <c r="E661" s="1">
        <v>45520</v>
      </c>
      <c r="G661" t="s">
        <v>10</v>
      </c>
    </row>
    <row r="662" spans="1:7" x14ac:dyDescent="0.3">
      <c r="A662" t="str">
        <f>"502178896"</f>
        <v>502178896</v>
      </c>
      <c r="B662" t="s">
        <v>7</v>
      </c>
      <c r="C662" t="s">
        <v>8</v>
      </c>
      <c r="D662" t="s">
        <v>9</v>
      </c>
      <c r="E662" s="1">
        <v>45520</v>
      </c>
      <c r="G662" t="s">
        <v>10</v>
      </c>
    </row>
    <row r="663" spans="1:7" x14ac:dyDescent="0.3">
      <c r="A663" t="str">
        <f>"512696866"</f>
        <v>512696866</v>
      </c>
      <c r="B663" t="s">
        <v>7</v>
      </c>
      <c r="C663" t="s">
        <v>11</v>
      </c>
      <c r="D663" t="s">
        <v>12</v>
      </c>
      <c r="E663" s="1">
        <v>45520</v>
      </c>
      <c r="G663" t="s">
        <v>10</v>
      </c>
    </row>
    <row r="664" spans="1:7" x14ac:dyDescent="0.3">
      <c r="A664" t="str">
        <f>"797501684"</f>
        <v>797501684</v>
      </c>
      <c r="B664" t="s">
        <v>7</v>
      </c>
      <c r="C664" t="s">
        <v>8</v>
      </c>
      <c r="D664" t="s">
        <v>9</v>
      </c>
      <c r="E664" s="1">
        <v>45520</v>
      </c>
      <c r="G664" t="s">
        <v>10</v>
      </c>
    </row>
    <row r="665" spans="1:7" x14ac:dyDescent="0.3">
      <c r="A665" t="str">
        <f>"518920138"</f>
        <v>518920138</v>
      </c>
      <c r="B665" t="s">
        <v>7</v>
      </c>
      <c r="C665" t="s">
        <v>11</v>
      </c>
      <c r="D665" t="s">
        <v>12</v>
      </c>
      <c r="E665" s="1">
        <v>45520</v>
      </c>
      <c r="G665" t="s">
        <v>10</v>
      </c>
    </row>
    <row r="666" spans="1:7" x14ac:dyDescent="0.3">
      <c r="A666" t="str">
        <f>"517557976"</f>
        <v>517557976</v>
      </c>
      <c r="B666" t="s">
        <v>7</v>
      </c>
      <c r="C666" t="s">
        <v>11</v>
      </c>
      <c r="D666" t="s">
        <v>12</v>
      </c>
      <c r="E666" s="1">
        <v>45520</v>
      </c>
      <c r="G666" t="s">
        <v>10</v>
      </c>
    </row>
    <row r="667" spans="1:7" x14ac:dyDescent="0.3">
      <c r="A667" t="str">
        <f>"518920767"</f>
        <v>518920767</v>
      </c>
      <c r="B667" t="s">
        <v>7</v>
      </c>
      <c r="C667" t="s">
        <v>11</v>
      </c>
      <c r="D667" t="s">
        <v>12</v>
      </c>
      <c r="E667" s="1">
        <v>45520</v>
      </c>
      <c r="G667" t="s">
        <v>10</v>
      </c>
    </row>
    <row r="668" spans="1:7" x14ac:dyDescent="0.3">
      <c r="A668" t="str">
        <f>"513947262"</f>
        <v>513947262</v>
      </c>
      <c r="B668" t="s">
        <v>7</v>
      </c>
      <c r="C668" t="s">
        <v>11</v>
      </c>
      <c r="D668" t="s">
        <v>12</v>
      </c>
      <c r="E668" s="1">
        <v>45520</v>
      </c>
      <c r="G668" t="s">
        <v>10</v>
      </c>
    </row>
    <row r="669" spans="1:7" x14ac:dyDescent="0.3">
      <c r="A669" t="str">
        <f>"512717613"</f>
        <v>512717613</v>
      </c>
      <c r="B669" t="s">
        <v>7</v>
      </c>
      <c r="C669" t="s">
        <v>8</v>
      </c>
      <c r="D669" t="s">
        <v>9</v>
      </c>
      <c r="E669" s="1">
        <v>45520</v>
      </c>
      <c r="G669" t="s">
        <v>10</v>
      </c>
    </row>
    <row r="670" spans="1:7" x14ac:dyDescent="0.3">
      <c r="A670" t="str">
        <f>"512716156"</f>
        <v>512716156</v>
      </c>
      <c r="B670" t="s">
        <v>7</v>
      </c>
      <c r="C670" t="s">
        <v>8</v>
      </c>
      <c r="D670" t="s">
        <v>9</v>
      </c>
      <c r="E670" s="1">
        <v>45520</v>
      </c>
      <c r="G670" t="s">
        <v>10</v>
      </c>
    </row>
    <row r="671" spans="1:7" x14ac:dyDescent="0.3">
      <c r="A671" t="str">
        <f>"518920225"</f>
        <v>518920225</v>
      </c>
      <c r="B671" t="s">
        <v>7</v>
      </c>
      <c r="C671" t="s">
        <v>11</v>
      </c>
      <c r="D671" t="s">
        <v>12</v>
      </c>
      <c r="E671" s="1">
        <v>45520</v>
      </c>
      <c r="G671" t="s">
        <v>10</v>
      </c>
    </row>
    <row r="672" spans="1:7" x14ac:dyDescent="0.3">
      <c r="A672" t="str">
        <f>"797709934"</f>
        <v>797709934</v>
      </c>
      <c r="B672" t="s">
        <v>7</v>
      </c>
      <c r="C672" t="s">
        <v>8</v>
      </c>
      <c r="D672" t="s">
        <v>9</v>
      </c>
      <c r="E672" s="1">
        <v>45520</v>
      </c>
      <c r="G672" t="s">
        <v>10</v>
      </c>
    </row>
    <row r="673" spans="1:7" x14ac:dyDescent="0.3">
      <c r="A673" t="str">
        <f>"513950809"</f>
        <v>513950809</v>
      </c>
      <c r="B673" t="s">
        <v>7</v>
      </c>
      <c r="C673" t="s">
        <v>11</v>
      </c>
      <c r="D673" t="s">
        <v>12</v>
      </c>
      <c r="E673" s="1">
        <v>45520</v>
      </c>
      <c r="G673" t="s">
        <v>10</v>
      </c>
    </row>
    <row r="674" spans="1:7" x14ac:dyDescent="0.3">
      <c r="A674" t="str">
        <f>"502184388"</f>
        <v>502184388</v>
      </c>
      <c r="B674" t="s">
        <v>7</v>
      </c>
      <c r="C674" t="s">
        <v>8</v>
      </c>
      <c r="D674" t="s">
        <v>9</v>
      </c>
      <c r="E674" s="1">
        <v>45520</v>
      </c>
      <c r="G674" t="s">
        <v>10</v>
      </c>
    </row>
    <row r="675" spans="1:7" x14ac:dyDescent="0.3">
      <c r="A675" t="str">
        <f>"512717749"</f>
        <v>512717749</v>
      </c>
      <c r="B675" t="s">
        <v>7</v>
      </c>
      <c r="C675" t="s">
        <v>8</v>
      </c>
      <c r="D675" t="s">
        <v>9</v>
      </c>
      <c r="E675" s="1">
        <v>45520</v>
      </c>
      <c r="G675" t="s">
        <v>10</v>
      </c>
    </row>
    <row r="676" spans="1:7" x14ac:dyDescent="0.3">
      <c r="A676" t="str">
        <f>"519623268"</f>
        <v>519623268</v>
      </c>
      <c r="B676" t="s">
        <v>7</v>
      </c>
      <c r="C676" t="s">
        <v>8</v>
      </c>
      <c r="D676" t="s">
        <v>9</v>
      </c>
      <c r="E676" s="1">
        <v>45520</v>
      </c>
      <c r="G676" t="s">
        <v>10</v>
      </c>
    </row>
    <row r="677" spans="1:7" x14ac:dyDescent="0.3">
      <c r="A677" t="str">
        <f>"798453789"</f>
        <v>798453789</v>
      </c>
      <c r="B677" t="s">
        <v>7</v>
      </c>
      <c r="C677" t="s">
        <v>11</v>
      </c>
      <c r="D677" t="s">
        <v>12</v>
      </c>
      <c r="E677" s="1">
        <v>45520</v>
      </c>
      <c r="G677" t="s">
        <v>10</v>
      </c>
    </row>
    <row r="678" spans="1:7" x14ac:dyDescent="0.3">
      <c r="A678" t="str">
        <f>"518920370"</f>
        <v>518920370</v>
      </c>
      <c r="B678" t="s">
        <v>7</v>
      </c>
      <c r="C678" t="s">
        <v>11</v>
      </c>
      <c r="D678" t="s">
        <v>12</v>
      </c>
      <c r="E678" s="1">
        <v>45520</v>
      </c>
      <c r="G678" t="s">
        <v>10</v>
      </c>
    </row>
    <row r="679" spans="1:7" x14ac:dyDescent="0.3">
      <c r="A679" t="str">
        <f>"517557264"</f>
        <v>517557264</v>
      </c>
      <c r="B679" t="s">
        <v>7</v>
      </c>
      <c r="C679" t="s">
        <v>11</v>
      </c>
      <c r="D679" t="s">
        <v>12</v>
      </c>
      <c r="E679" s="1">
        <v>45520</v>
      </c>
      <c r="G679" t="s">
        <v>10</v>
      </c>
    </row>
    <row r="680" spans="1:7" x14ac:dyDescent="0.3">
      <c r="A680" t="str">
        <f>"518920687"</f>
        <v>518920687</v>
      </c>
      <c r="B680" t="s">
        <v>7</v>
      </c>
      <c r="C680" t="s">
        <v>11</v>
      </c>
      <c r="D680" t="s">
        <v>12</v>
      </c>
      <c r="E680" s="1">
        <v>45520</v>
      </c>
      <c r="G680" t="s">
        <v>10</v>
      </c>
    </row>
    <row r="681" spans="1:7" x14ac:dyDescent="0.3">
      <c r="A681" t="str">
        <f>"798388754"</f>
        <v>798388754</v>
      </c>
      <c r="B681" t="s">
        <v>7</v>
      </c>
      <c r="C681" t="s">
        <v>11</v>
      </c>
      <c r="D681" t="s">
        <v>12</v>
      </c>
      <c r="E681" s="1">
        <v>45520</v>
      </c>
      <c r="G681" t="s">
        <v>10</v>
      </c>
    </row>
    <row r="682" spans="1:7" x14ac:dyDescent="0.3">
      <c r="A682" t="str">
        <f>"797501715"</f>
        <v>797501715</v>
      </c>
      <c r="B682" t="s">
        <v>7</v>
      </c>
      <c r="C682" t="s">
        <v>8</v>
      </c>
      <c r="D682" t="s">
        <v>9</v>
      </c>
      <c r="E682" s="1">
        <v>45520</v>
      </c>
      <c r="G682" t="s">
        <v>10</v>
      </c>
    </row>
    <row r="683" spans="1:7" x14ac:dyDescent="0.3">
      <c r="A683" t="str">
        <f>"517557631"</f>
        <v>517557631</v>
      </c>
      <c r="B683" t="s">
        <v>7</v>
      </c>
      <c r="C683" t="s">
        <v>11</v>
      </c>
      <c r="D683" t="s">
        <v>12</v>
      </c>
      <c r="E683" s="1">
        <v>45520</v>
      </c>
      <c r="G683" t="s">
        <v>10</v>
      </c>
    </row>
    <row r="684" spans="1:7" x14ac:dyDescent="0.3">
      <c r="A684" t="str">
        <f>"513950336"</f>
        <v>513950336</v>
      </c>
      <c r="B684" t="s">
        <v>7</v>
      </c>
      <c r="C684" t="s">
        <v>11</v>
      </c>
      <c r="D684" t="s">
        <v>12</v>
      </c>
      <c r="E684" s="1">
        <v>45520</v>
      </c>
      <c r="G684" t="s">
        <v>10</v>
      </c>
    </row>
    <row r="685" spans="1:7" x14ac:dyDescent="0.3">
      <c r="A685" t="str">
        <f>"518920799"</f>
        <v>518920799</v>
      </c>
      <c r="B685" t="s">
        <v>7</v>
      </c>
      <c r="C685" t="s">
        <v>11</v>
      </c>
      <c r="D685" t="s">
        <v>12</v>
      </c>
      <c r="E685" s="1">
        <v>45520</v>
      </c>
      <c r="G685" t="s">
        <v>10</v>
      </c>
    </row>
    <row r="686" spans="1:7" x14ac:dyDescent="0.3">
      <c r="A686" t="str">
        <f>"502184014"</f>
        <v>502184014</v>
      </c>
      <c r="B686" t="s">
        <v>7</v>
      </c>
      <c r="C686" t="s">
        <v>8</v>
      </c>
      <c r="D686" t="s">
        <v>9</v>
      </c>
      <c r="E686" s="1">
        <v>45520</v>
      </c>
      <c r="G686" t="s">
        <v>10</v>
      </c>
    </row>
    <row r="687" spans="1:7" x14ac:dyDescent="0.3">
      <c r="A687" t="str">
        <f>"798453217"</f>
        <v>798453217</v>
      </c>
      <c r="B687" t="s">
        <v>7</v>
      </c>
      <c r="C687" t="s">
        <v>11</v>
      </c>
      <c r="D687" t="s">
        <v>12</v>
      </c>
      <c r="E687" s="1">
        <v>45520</v>
      </c>
      <c r="G687" t="s">
        <v>10</v>
      </c>
    </row>
    <row r="688" spans="1:7" x14ac:dyDescent="0.3">
      <c r="A688" t="str">
        <f>"512696661"</f>
        <v>512696661</v>
      </c>
      <c r="B688" t="s">
        <v>7</v>
      </c>
      <c r="C688" t="s">
        <v>11</v>
      </c>
      <c r="D688" t="s">
        <v>12</v>
      </c>
      <c r="E688" s="1">
        <v>45520</v>
      </c>
      <c r="G688" t="s">
        <v>10</v>
      </c>
    </row>
    <row r="689" spans="1:7" x14ac:dyDescent="0.3">
      <c r="A689" t="str">
        <f>"797501730"</f>
        <v>797501730</v>
      </c>
      <c r="B689" t="s">
        <v>7</v>
      </c>
      <c r="C689" t="s">
        <v>8</v>
      </c>
      <c r="D689" t="s">
        <v>9</v>
      </c>
      <c r="E689" s="1">
        <v>45520</v>
      </c>
      <c r="G689" t="s">
        <v>10</v>
      </c>
    </row>
    <row r="690" spans="1:7" x14ac:dyDescent="0.3">
      <c r="A690" t="str">
        <f>"512717985"</f>
        <v>512717985</v>
      </c>
      <c r="B690" t="s">
        <v>7</v>
      </c>
      <c r="C690" t="s">
        <v>8</v>
      </c>
      <c r="D690" t="s">
        <v>9</v>
      </c>
      <c r="E690" s="1">
        <v>45520</v>
      </c>
      <c r="G690" t="s">
        <v>10</v>
      </c>
    </row>
    <row r="691" spans="1:7" x14ac:dyDescent="0.3">
      <c r="A691" t="str">
        <f>"513952594"</f>
        <v>513952594</v>
      </c>
      <c r="B691" t="s">
        <v>7</v>
      </c>
      <c r="C691" t="s">
        <v>11</v>
      </c>
      <c r="D691" t="s">
        <v>12</v>
      </c>
      <c r="E691" s="1">
        <v>45520</v>
      </c>
      <c r="G691" t="s">
        <v>10</v>
      </c>
    </row>
    <row r="692" spans="1:7" x14ac:dyDescent="0.3">
      <c r="A692" t="str">
        <f>"517558017"</f>
        <v>517558017</v>
      </c>
      <c r="B692" t="s">
        <v>7</v>
      </c>
      <c r="C692" t="s">
        <v>11</v>
      </c>
      <c r="D692" t="s">
        <v>12</v>
      </c>
      <c r="E692" s="1">
        <v>45520</v>
      </c>
      <c r="G692" t="s">
        <v>10</v>
      </c>
    </row>
    <row r="693" spans="1:7" x14ac:dyDescent="0.3">
      <c r="A693" t="str">
        <f>"512717757"</f>
        <v>512717757</v>
      </c>
      <c r="B693" t="s">
        <v>7</v>
      </c>
      <c r="C693" t="s">
        <v>8</v>
      </c>
      <c r="D693" t="s">
        <v>9</v>
      </c>
      <c r="E693" s="1">
        <v>45520</v>
      </c>
      <c r="G693" t="s">
        <v>10</v>
      </c>
    </row>
    <row r="694" spans="1:7" x14ac:dyDescent="0.3">
      <c r="A694" t="str">
        <f>"517560545"</f>
        <v>517560545</v>
      </c>
      <c r="B694" t="s">
        <v>7</v>
      </c>
      <c r="C694" t="s">
        <v>11</v>
      </c>
      <c r="D694" t="s">
        <v>12</v>
      </c>
      <c r="E694" s="1">
        <v>45520</v>
      </c>
      <c r="G694" t="s">
        <v>10</v>
      </c>
    </row>
    <row r="695" spans="1:7" x14ac:dyDescent="0.3">
      <c r="A695" t="str">
        <f>"723678042"</f>
        <v>723678042</v>
      </c>
      <c r="B695" t="s">
        <v>7</v>
      </c>
      <c r="C695" t="s">
        <v>8</v>
      </c>
      <c r="D695" t="s">
        <v>9</v>
      </c>
      <c r="E695" s="1">
        <v>45520</v>
      </c>
      <c r="G695" t="s">
        <v>10</v>
      </c>
    </row>
    <row r="696" spans="1:7" x14ac:dyDescent="0.3">
      <c r="A696" t="str">
        <f>"798453779"</f>
        <v>798453779</v>
      </c>
      <c r="B696" t="s">
        <v>7</v>
      </c>
      <c r="C696" t="s">
        <v>11</v>
      </c>
      <c r="D696" t="s">
        <v>12</v>
      </c>
      <c r="E696" s="1">
        <v>45520</v>
      </c>
      <c r="G696" t="s">
        <v>10</v>
      </c>
    </row>
    <row r="697" spans="1:7" x14ac:dyDescent="0.3">
      <c r="A697" t="str">
        <f>"502183003"</f>
        <v>502183003</v>
      </c>
      <c r="B697" t="s">
        <v>7</v>
      </c>
      <c r="C697" t="s">
        <v>8</v>
      </c>
      <c r="D697" t="s">
        <v>9</v>
      </c>
      <c r="E697" s="1">
        <v>45520</v>
      </c>
      <c r="G697" t="s">
        <v>10</v>
      </c>
    </row>
    <row r="698" spans="1:7" x14ac:dyDescent="0.3">
      <c r="A698" t="str">
        <f>"609094664"</f>
        <v>609094664</v>
      </c>
      <c r="B698" t="s">
        <v>7</v>
      </c>
      <c r="C698" t="s">
        <v>8</v>
      </c>
      <c r="D698" t="s">
        <v>9</v>
      </c>
      <c r="E698" s="1">
        <v>45520</v>
      </c>
      <c r="G698" t="s">
        <v>10</v>
      </c>
    </row>
    <row r="699" spans="1:7" x14ac:dyDescent="0.3">
      <c r="A699" t="str">
        <f>"798453840"</f>
        <v>798453840</v>
      </c>
      <c r="B699" t="s">
        <v>7</v>
      </c>
      <c r="C699" t="s">
        <v>11</v>
      </c>
      <c r="D699" t="s">
        <v>12</v>
      </c>
      <c r="E699" s="1">
        <v>45520</v>
      </c>
      <c r="G699" t="s">
        <v>10</v>
      </c>
    </row>
    <row r="700" spans="1:7" x14ac:dyDescent="0.3">
      <c r="A700" t="str">
        <f>"798388709"</f>
        <v>798388709</v>
      </c>
      <c r="B700" t="s">
        <v>7</v>
      </c>
      <c r="C700" t="s">
        <v>11</v>
      </c>
      <c r="D700" t="s">
        <v>12</v>
      </c>
      <c r="E700" s="1">
        <v>45520</v>
      </c>
      <c r="G700" t="s">
        <v>10</v>
      </c>
    </row>
    <row r="701" spans="1:7" x14ac:dyDescent="0.3">
      <c r="A701" t="str">
        <f>"797501712"</f>
        <v>797501712</v>
      </c>
      <c r="B701" t="s">
        <v>7</v>
      </c>
      <c r="C701" t="s">
        <v>8</v>
      </c>
      <c r="D701" t="s">
        <v>9</v>
      </c>
      <c r="E701" s="1">
        <v>45520</v>
      </c>
      <c r="G701" t="s">
        <v>10</v>
      </c>
    </row>
    <row r="702" spans="1:7" x14ac:dyDescent="0.3">
      <c r="A702" t="str">
        <f>"798453806"</f>
        <v>798453806</v>
      </c>
      <c r="B702" t="s">
        <v>7</v>
      </c>
      <c r="C702" t="s">
        <v>11</v>
      </c>
      <c r="D702" t="s">
        <v>12</v>
      </c>
      <c r="E702" s="1">
        <v>45520</v>
      </c>
      <c r="G702" t="s">
        <v>10</v>
      </c>
    </row>
    <row r="703" spans="1:7" x14ac:dyDescent="0.3">
      <c r="A703" t="str">
        <f>"513952742"</f>
        <v>513952742</v>
      </c>
      <c r="B703" t="s">
        <v>7</v>
      </c>
      <c r="C703" t="s">
        <v>11</v>
      </c>
      <c r="D703" t="s">
        <v>12</v>
      </c>
      <c r="E703" s="1">
        <v>45520</v>
      </c>
      <c r="G703" t="s">
        <v>10</v>
      </c>
    </row>
    <row r="704" spans="1:7" x14ac:dyDescent="0.3">
      <c r="A704" t="str">
        <f>"723678068"</f>
        <v>723678068</v>
      </c>
      <c r="B704" t="s">
        <v>7</v>
      </c>
      <c r="C704" t="s">
        <v>8</v>
      </c>
      <c r="D704" t="s">
        <v>9</v>
      </c>
      <c r="E704" s="1">
        <v>45520</v>
      </c>
      <c r="G704" t="s">
        <v>10</v>
      </c>
    </row>
    <row r="705" spans="1:7" x14ac:dyDescent="0.3">
      <c r="A705" t="str">
        <f>"513949506"</f>
        <v>513949506</v>
      </c>
      <c r="B705" t="s">
        <v>7</v>
      </c>
      <c r="C705" t="s">
        <v>11</v>
      </c>
      <c r="D705" t="s">
        <v>12</v>
      </c>
      <c r="E705" s="1">
        <v>45520</v>
      </c>
      <c r="G705" t="s">
        <v>10</v>
      </c>
    </row>
    <row r="706" spans="1:7" x14ac:dyDescent="0.3">
      <c r="A706" t="str">
        <f>"723678019"</f>
        <v>723678019</v>
      </c>
      <c r="B706" t="s">
        <v>7</v>
      </c>
      <c r="C706" t="s">
        <v>8</v>
      </c>
      <c r="D706" t="s">
        <v>9</v>
      </c>
      <c r="E706" s="1">
        <v>45520</v>
      </c>
      <c r="G706" t="s">
        <v>10</v>
      </c>
    </row>
    <row r="707" spans="1:7" x14ac:dyDescent="0.3">
      <c r="A707" t="str">
        <f>"723678005"</f>
        <v>723678005</v>
      </c>
      <c r="B707" t="s">
        <v>7</v>
      </c>
      <c r="C707" t="s">
        <v>8</v>
      </c>
      <c r="D707" t="s">
        <v>9</v>
      </c>
      <c r="E707" s="1">
        <v>45520</v>
      </c>
      <c r="G707" t="s">
        <v>10</v>
      </c>
    </row>
    <row r="708" spans="1:7" x14ac:dyDescent="0.3">
      <c r="A708" t="str">
        <f>"512717943"</f>
        <v>512717943</v>
      </c>
      <c r="B708" t="s">
        <v>7</v>
      </c>
      <c r="C708" t="s">
        <v>8</v>
      </c>
      <c r="D708" t="s">
        <v>9</v>
      </c>
      <c r="E708" s="1">
        <v>45520</v>
      </c>
      <c r="G708" t="s">
        <v>10</v>
      </c>
    </row>
    <row r="709" spans="1:7" x14ac:dyDescent="0.3">
      <c r="A709" t="str">
        <f>"723678024"</f>
        <v>723678024</v>
      </c>
      <c r="B709" t="s">
        <v>7</v>
      </c>
      <c r="C709" t="s">
        <v>8</v>
      </c>
      <c r="D709" t="s">
        <v>9</v>
      </c>
      <c r="E709" s="1">
        <v>45520</v>
      </c>
      <c r="G709" t="s">
        <v>10</v>
      </c>
    </row>
    <row r="710" spans="1:7" x14ac:dyDescent="0.3">
      <c r="A710" t="str">
        <f>"513947280"</f>
        <v>513947280</v>
      </c>
      <c r="B710" t="s">
        <v>7</v>
      </c>
      <c r="C710" t="s">
        <v>11</v>
      </c>
      <c r="D710" t="s">
        <v>12</v>
      </c>
      <c r="E710" s="1">
        <v>45520</v>
      </c>
      <c r="G710" t="s">
        <v>10</v>
      </c>
    </row>
    <row r="711" spans="1:7" x14ac:dyDescent="0.3">
      <c r="A711" t="str">
        <f>"721990000"</f>
        <v>721990000</v>
      </c>
      <c r="B711" t="s">
        <v>7</v>
      </c>
      <c r="C711" t="s">
        <v>8</v>
      </c>
      <c r="D711" t="s">
        <v>9</v>
      </c>
      <c r="E711" s="1">
        <v>45520</v>
      </c>
      <c r="G711" t="s">
        <v>10</v>
      </c>
    </row>
    <row r="712" spans="1:7" x14ac:dyDescent="0.3">
      <c r="A712" t="str">
        <f>"798453205"</f>
        <v>798453205</v>
      </c>
      <c r="B712" t="s">
        <v>7</v>
      </c>
      <c r="C712" t="s">
        <v>11</v>
      </c>
      <c r="D712" t="s">
        <v>12</v>
      </c>
      <c r="E712" s="1">
        <v>45520</v>
      </c>
      <c r="G712" t="s">
        <v>10</v>
      </c>
    </row>
    <row r="713" spans="1:7" x14ac:dyDescent="0.3">
      <c r="A713" t="str">
        <f>"723678028"</f>
        <v>723678028</v>
      </c>
      <c r="B713" t="s">
        <v>7</v>
      </c>
      <c r="C713" t="s">
        <v>8</v>
      </c>
      <c r="D713" t="s">
        <v>9</v>
      </c>
      <c r="E713" s="1">
        <v>45520</v>
      </c>
      <c r="G713" t="s">
        <v>10</v>
      </c>
    </row>
    <row r="714" spans="1:7" x14ac:dyDescent="0.3">
      <c r="A714" t="str">
        <f>"723678029"</f>
        <v>723678029</v>
      </c>
      <c r="B714" t="s">
        <v>7</v>
      </c>
      <c r="C714" t="s">
        <v>8</v>
      </c>
      <c r="D714" t="s">
        <v>9</v>
      </c>
      <c r="E714" s="1">
        <v>45520</v>
      </c>
      <c r="G714" t="s">
        <v>10</v>
      </c>
    </row>
    <row r="715" spans="1:7" x14ac:dyDescent="0.3">
      <c r="A715" t="str">
        <f>"798388779"</f>
        <v>798388779</v>
      </c>
      <c r="B715" t="s">
        <v>7</v>
      </c>
      <c r="C715" t="s">
        <v>11</v>
      </c>
      <c r="D715" t="s">
        <v>12</v>
      </c>
      <c r="E715" s="1">
        <v>45520</v>
      </c>
      <c r="G715" t="s">
        <v>10</v>
      </c>
    </row>
    <row r="716" spans="1:7" x14ac:dyDescent="0.3">
      <c r="A716" t="str">
        <f>"512716174"</f>
        <v>512716174</v>
      </c>
      <c r="B716" t="s">
        <v>7</v>
      </c>
      <c r="C716" t="s">
        <v>8</v>
      </c>
      <c r="D716" t="s">
        <v>9</v>
      </c>
      <c r="E716" s="1">
        <v>45520</v>
      </c>
      <c r="G716" t="s">
        <v>10</v>
      </c>
    </row>
    <row r="717" spans="1:7" x14ac:dyDescent="0.3">
      <c r="A717" t="str">
        <f>"517559427"</f>
        <v>517559427</v>
      </c>
      <c r="B717" t="s">
        <v>7</v>
      </c>
      <c r="C717" t="s">
        <v>11</v>
      </c>
      <c r="D717" t="s">
        <v>12</v>
      </c>
      <c r="E717" s="1">
        <v>45520</v>
      </c>
      <c r="G717" t="s">
        <v>10</v>
      </c>
    </row>
    <row r="718" spans="1:7" x14ac:dyDescent="0.3">
      <c r="A718" t="str">
        <f>"723678075"</f>
        <v>723678075</v>
      </c>
      <c r="B718" t="s">
        <v>7</v>
      </c>
      <c r="C718" t="s">
        <v>8</v>
      </c>
      <c r="D718" t="s">
        <v>9</v>
      </c>
      <c r="E718" s="1">
        <v>45520</v>
      </c>
      <c r="G718" t="s">
        <v>10</v>
      </c>
    </row>
    <row r="719" spans="1:7" x14ac:dyDescent="0.3">
      <c r="A719" t="str">
        <f>"517557143"</f>
        <v>517557143</v>
      </c>
      <c r="B719" t="s">
        <v>7</v>
      </c>
      <c r="C719" t="s">
        <v>11</v>
      </c>
      <c r="D719" t="s">
        <v>12</v>
      </c>
      <c r="E719" s="1">
        <v>45520</v>
      </c>
      <c r="G719" t="s">
        <v>10</v>
      </c>
    </row>
    <row r="720" spans="1:7" x14ac:dyDescent="0.3">
      <c r="A720" t="str">
        <f>"518920389"</f>
        <v>518920389</v>
      </c>
      <c r="B720" t="s">
        <v>7</v>
      </c>
      <c r="C720" t="s">
        <v>11</v>
      </c>
      <c r="D720" t="s">
        <v>12</v>
      </c>
      <c r="E720" s="1">
        <v>45520</v>
      </c>
      <c r="G720" t="s">
        <v>10</v>
      </c>
    </row>
    <row r="721" spans="1:7" x14ac:dyDescent="0.3">
      <c r="A721" t="str">
        <f>"797501725"</f>
        <v>797501725</v>
      </c>
      <c r="B721" t="s">
        <v>7</v>
      </c>
      <c r="C721" t="s">
        <v>8</v>
      </c>
      <c r="D721" t="s">
        <v>9</v>
      </c>
      <c r="E721" s="1">
        <v>45520</v>
      </c>
      <c r="G721" t="s">
        <v>10</v>
      </c>
    </row>
    <row r="722" spans="1:7" x14ac:dyDescent="0.3">
      <c r="A722" t="str">
        <f>"513953084"</f>
        <v>513953084</v>
      </c>
      <c r="B722" t="s">
        <v>7</v>
      </c>
      <c r="C722" t="s">
        <v>11</v>
      </c>
      <c r="D722" t="s">
        <v>12</v>
      </c>
      <c r="E722" s="1">
        <v>45520</v>
      </c>
      <c r="G722" t="s">
        <v>10</v>
      </c>
    </row>
    <row r="723" spans="1:7" x14ac:dyDescent="0.3">
      <c r="A723" t="str">
        <f>"518920152"</f>
        <v>518920152</v>
      </c>
      <c r="B723" t="s">
        <v>7</v>
      </c>
      <c r="C723" t="s">
        <v>11</v>
      </c>
      <c r="D723" t="s">
        <v>12</v>
      </c>
      <c r="E723" s="1">
        <v>45520</v>
      </c>
      <c r="G723" t="s">
        <v>10</v>
      </c>
    </row>
    <row r="724" spans="1:7" x14ac:dyDescent="0.3">
      <c r="A724" t="str">
        <f>"513949076"</f>
        <v>513949076</v>
      </c>
      <c r="B724" t="s">
        <v>7</v>
      </c>
      <c r="C724" t="s">
        <v>11</v>
      </c>
      <c r="D724" t="s">
        <v>12</v>
      </c>
      <c r="E724" s="1">
        <v>45520</v>
      </c>
      <c r="G724" t="s">
        <v>10</v>
      </c>
    </row>
    <row r="725" spans="1:7" x14ac:dyDescent="0.3">
      <c r="A725" t="str">
        <f>"517560642"</f>
        <v>517560642</v>
      </c>
      <c r="B725" t="s">
        <v>7</v>
      </c>
      <c r="C725" t="s">
        <v>11</v>
      </c>
      <c r="D725" t="s">
        <v>12</v>
      </c>
      <c r="E725" s="1">
        <v>45520</v>
      </c>
      <c r="G725" t="s">
        <v>10</v>
      </c>
    </row>
    <row r="726" spans="1:7" x14ac:dyDescent="0.3">
      <c r="A726" t="str">
        <f>"502185891"</f>
        <v>502185891</v>
      </c>
      <c r="B726" t="s">
        <v>7</v>
      </c>
      <c r="C726" t="s">
        <v>8</v>
      </c>
      <c r="D726" t="s">
        <v>9</v>
      </c>
      <c r="E726" s="1">
        <v>45520</v>
      </c>
      <c r="G726" t="s">
        <v>10</v>
      </c>
    </row>
    <row r="727" spans="1:7" x14ac:dyDescent="0.3">
      <c r="A727" t="str">
        <f>"797501707"</f>
        <v>797501707</v>
      </c>
      <c r="B727" t="s">
        <v>7</v>
      </c>
      <c r="C727" t="s">
        <v>8</v>
      </c>
      <c r="D727" t="s">
        <v>9</v>
      </c>
      <c r="E727" s="1">
        <v>45520</v>
      </c>
      <c r="G727" t="s">
        <v>10</v>
      </c>
    </row>
    <row r="728" spans="1:7" x14ac:dyDescent="0.3">
      <c r="A728" t="str">
        <f>"513950946"</f>
        <v>513950946</v>
      </c>
      <c r="B728" t="s">
        <v>7</v>
      </c>
      <c r="C728" t="s">
        <v>11</v>
      </c>
      <c r="D728" t="s">
        <v>12</v>
      </c>
      <c r="E728" s="1">
        <v>45520</v>
      </c>
      <c r="G728" t="s">
        <v>10</v>
      </c>
    </row>
    <row r="729" spans="1:7" x14ac:dyDescent="0.3">
      <c r="A729" t="str">
        <f>"723678054"</f>
        <v>723678054</v>
      </c>
      <c r="B729" t="s">
        <v>7</v>
      </c>
      <c r="C729" t="s">
        <v>8</v>
      </c>
      <c r="D729" t="s">
        <v>9</v>
      </c>
      <c r="E729" s="1">
        <v>45520</v>
      </c>
      <c r="G729" t="s">
        <v>10</v>
      </c>
    </row>
    <row r="730" spans="1:7" x14ac:dyDescent="0.3">
      <c r="A730" t="str">
        <f>"513946960"</f>
        <v>513946960</v>
      </c>
      <c r="B730" t="s">
        <v>7</v>
      </c>
      <c r="C730" t="s">
        <v>11</v>
      </c>
      <c r="D730" t="s">
        <v>12</v>
      </c>
      <c r="E730" s="1">
        <v>45520</v>
      </c>
      <c r="G730" t="s">
        <v>10</v>
      </c>
    </row>
    <row r="731" spans="1:7" x14ac:dyDescent="0.3">
      <c r="A731" t="str">
        <f>"517560617"</f>
        <v>517560617</v>
      </c>
      <c r="B731" t="s">
        <v>7</v>
      </c>
      <c r="C731" t="s">
        <v>11</v>
      </c>
      <c r="D731" t="s">
        <v>12</v>
      </c>
      <c r="E731" s="1">
        <v>45520</v>
      </c>
      <c r="G731" t="s">
        <v>10</v>
      </c>
    </row>
    <row r="732" spans="1:7" x14ac:dyDescent="0.3">
      <c r="A732" t="str">
        <f>"513947918"</f>
        <v>513947918</v>
      </c>
      <c r="B732" t="s">
        <v>7</v>
      </c>
      <c r="C732" t="s">
        <v>11</v>
      </c>
      <c r="D732" t="s">
        <v>12</v>
      </c>
      <c r="E732" s="1">
        <v>45520</v>
      </c>
      <c r="G732" t="s">
        <v>10</v>
      </c>
    </row>
    <row r="733" spans="1:7" x14ac:dyDescent="0.3">
      <c r="A733" t="str">
        <f>"517559814"</f>
        <v>517559814</v>
      </c>
      <c r="B733" t="s">
        <v>7</v>
      </c>
      <c r="C733" t="s">
        <v>11</v>
      </c>
      <c r="D733" t="s">
        <v>12</v>
      </c>
      <c r="E733" s="1">
        <v>45520</v>
      </c>
      <c r="G733" t="s">
        <v>10</v>
      </c>
    </row>
    <row r="734" spans="1:7" x14ac:dyDescent="0.3">
      <c r="A734" t="str">
        <f>"798454197"</f>
        <v>798454197</v>
      </c>
      <c r="B734" t="s">
        <v>7</v>
      </c>
      <c r="C734" t="s">
        <v>11</v>
      </c>
      <c r="D734" t="s">
        <v>12</v>
      </c>
      <c r="E734" s="1">
        <v>45520</v>
      </c>
      <c r="G734" t="s">
        <v>10</v>
      </c>
    </row>
    <row r="735" spans="1:7" x14ac:dyDescent="0.3">
      <c r="A735" t="str">
        <f>"502174124"</f>
        <v>502174124</v>
      </c>
      <c r="B735" t="s">
        <v>7</v>
      </c>
      <c r="C735" t="s">
        <v>8</v>
      </c>
      <c r="D735" t="s">
        <v>9</v>
      </c>
      <c r="E735" s="1">
        <v>45520</v>
      </c>
      <c r="G735" t="s">
        <v>10</v>
      </c>
    </row>
    <row r="736" spans="1:7" x14ac:dyDescent="0.3">
      <c r="A736" t="str">
        <f>"513949149"</f>
        <v>513949149</v>
      </c>
      <c r="B736" t="s">
        <v>7</v>
      </c>
      <c r="C736" t="s">
        <v>11</v>
      </c>
      <c r="D736" t="s">
        <v>12</v>
      </c>
      <c r="E736" s="1">
        <v>45520</v>
      </c>
      <c r="G736" t="s">
        <v>10</v>
      </c>
    </row>
    <row r="737" spans="1:7" x14ac:dyDescent="0.3">
      <c r="A737" t="str">
        <f>"797501744"</f>
        <v>797501744</v>
      </c>
      <c r="B737" t="s">
        <v>7</v>
      </c>
      <c r="C737" t="s">
        <v>8</v>
      </c>
      <c r="D737" t="s">
        <v>9</v>
      </c>
      <c r="E737" s="1">
        <v>45520</v>
      </c>
      <c r="G737" t="s">
        <v>10</v>
      </c>
    </row>
    <row r="738" spans="1:7" x14ac:dyDescent="0.3">
      <c r="A738" t="str">
        <f>"517558740"</f>
        <v>517558740</v>
      </c>
      <c r="B738" t="s">
        <v>7</v>
      </c>
      <c r="C738" t="s">
        <v>11</v>
      </c>
      <c r="D738" t="s">
        <v>12</v>
      </c>
      <c r="E738" s="1">
        <v>45520</v>
      </c>
      <c r="G738" t="s">
        <v>10</v>
      </c>
    </row>
    <row r="739" spans="1:7" x14ac:dyDescent="0.3">
      <c r="A739" t="str">
        <f>"797709936"</f>
        <v>797709936</v>
      </c>
      <c r="B739" t="s">
        <v>7</v>
      </c>
      <c r="C739" t="s">
        <v>8</v>
      </c>
      <c r="D739" t="s">
        <v>9</v>
      </c>
      <c r="E739" s="1">
        <v>45520</v>
      </c>
      <c r="G739" t="s">
        <v>10</v>
      </c>
    </row>
    <row r="740" spans="1:7" x14ac:dyDescent="0.3">
      <c r="A740" t="str">
        <f>"519623386"</f>
        <v>519623386</v>
      </c>
      <c r="B740" t="s">
        <v>7</v>
      </c>
      <c r="C740" t="s">
        <v>8</v>
      </c>
      <c r="D740" t="s">
        <v>9</v>
      </c>
      <c r="E740" s="1">
        <v>45520</v>
      </c>
      <c r="G740" t="s">
        <v>10</v>
      </c>
    </row>
    <row r="741" spans="1:7" x14ac:dyDescent="0.3">
      <c r="A741" t="str">
        <f>"512716597"</f>
        <v>512716597</v>
      </c>
      <c r="B741" t="s">
        <v>7</v>
      </c>
      <c r="C741" t="s">
        <v>8</v>
      </c>
      <c r="D741" t="s">
        <v>9</v>
      </c>
      <c r="E741" s="1">
        <v>45520</v>
      </c>
      <c r="G741" t="s">
        <v>10</v>
      </c>
    </row>
    <row r="742" spans="1:7" x14ac:dyDescent="0.3">
      <c r="A742" t="str">
        <f>"517560451"</f>
        <v>517560451</v>
      </c>
      <c r="B742" t="s">
        <v>7</v>
      </c>
      <c r="C742" t="s">
        <v>11</v>
      </c>
      <c r="D742" t="s">
        <v>12</v>
      </c>
      <c r="E742" s="1">
        <v>45520</v>
      </c>
      <c r="G742" t="s">
        <v>10</v>
      </c>
    </row>
    <row r="743" spans="1:7" x14ac:dyDescent="0.3">
      <c r="A743" t="str">
        <f>"723678062"</f>
        <v>723678062</v>
      </c>
      <c r="B743" t="s">
        <v>7</v>
      </c>
      <c r="C743" t="s">
        <v>8</v>
      </c>
      <c r="D743" t="s">
        <v>9</v>
      </c>
      <c r="E743" s="1">
        <v>45520</v>
      </c>
      <c r="G743" t="s">
        <v>10</v>
      </c>
    </row>
    <row r="744" spans="1:7" x14ac:dyDescent="0.3">
      <c r="A744" t="str">
        <f>"513445787"</f>
        <v>513445787</v>
      </c>
      <c r="B744" t="s">
        <v>7</v>
      </c>
      <c r="C744" t="s">
        <v>11</v>
      </c>
      <c r="D744" t="s">
        <v>12</v>
      </c>
      <c r="E744" s="1">
        <v>45520</v>
      </c>
      <c r="G744" t="s">
        <v>10</v>
      </c>
    </row>
    <row r="745" spans="1:7" x14ac:dyDescent="0.3">
      <c r="A745" t="str">
        <f>"798388772"</f>
        <v>798388772</v>
      </c>
      <c r="B745" t="s">
        <v>7</v>
      </c>
      <c r="C745" t="s">
        <v>11</v>
      </c>
      <c r="D745" t="s">
        <v>12</v>
      </c>
      <c r="E745" s="1">
        <v>45520</v>
      </c>
      <c r="G745" t="s">
        <v>10</v>
      </c>
    </row>
    <row r="746" spans="1:7" x14ac:dyDescent="0.3">
      <c r="A746" t="str">
        <f>"798388732"</f>
        <v>798388732</v>
      </c>
      <c r="B746" t="s">
        <v>7</v>
      </c>
      <c r="C746" t="s">
        <v>11</v>
      </c>
      <c r="D746" t="s">
        <v>12</v>
      </c>
      <c r="E746" s="1">
        <v>45520</v>
      </c>
      <c r="G746" t="s">
        <v>10</v>
      </c>
    </row>
    <row r="747" spans="1:7" x14ac:dyDescent="0.3">
      <c r="A747" t="str">
        <f>"797501743"</f>
        <v>797501743</v>
      </c>
      <c r="B747" t="s">
        <v>7</v>
      </c>
      <c r="C747" t="s">
        <v>8</v>
      </c>
      <c r="D747" t="s">
        <v>9</v>
      </c>
      <c r="E747" s="1">
        <v>45520</v>
      </c>
      <c r="G747" t="s">
        <v>10</v>
      </c>
    </row>
    <row r="748" spans="1:7" x14ac:dyDescent="0.3">
      <c r="A748" t="str">
        <f>"513949033"</f>
        <v>513949033</v>
      </c>
      <c r="B748" t="s">
        <v>7</v>
      </c>
      <c r="C748" t="s">
        <v>11</v>
      </c>
      <c r="D748" t="s">
        <v>12</v>
      </c>
      <c r="E748" s="1">
        <v>45520</v>
      </c>
      <c r="G748" t="s">
        <v>10</v>
      </c>
    </row>
    <row r="749" spans="1:7" x14ac:dyDescent="0.3">
      <c r="A749" t="str">
        <f>"798453421"</f>
        <v>798453421</v>
      </c>
      <c r="B749" t="s">
        <v>7</v>
      </c>
      <c r="C749" t="s">
        <v>11</v>
      </c>
      <c r="D749" t="s">
        <v>12</v>
      </c>
      <c r="E749" s="1">
        <v>45520</v>
      </c>
      <c r="G749" t="s">
        <v>10</v>
      </c>
    </row>
    <row r="750" spans="1:7" x14ac:dyDescent="0.3">
      <c r="A750" t="str">
        <f>"798453233"</f>
        <v>798453233</v>
      </c>
      <c r="B750" t="s">
        <v>7</v>
      </c>
      <c r="C750" t="s">
        <v>11</v>
      </c>
      <c r="D750" t="s">
        <v>12</v>
      </c>
      <c r="E750" s="1">
        <v>45520</v>
      </c>
      <c r="G750" t="s">
        <v>10</v>
      </c>
    </row>
    <row r="751" spans="1:7" x14ac:dyDescent="0.3">
      <c r="A751" t="str">
        <f>"723678030"</f>
        <v>723678030</v>
      </c>
      <c r="B751" t="s">
        <v>7</v>
      </c>
      <c r="C751" t="s">
        <v>8</v>
      </c>
      <c r="D751" t="s">
        <v>9</v>
      </c>
      <c r="E751" s="1">
        <v>45520</v>
      </c>
      <c r="G751" t="s">
        <v>10</v>
      </c>
    </row>
    <row r="752" spans="1:7" x14ac:dyDescent="0.3">
      <c r="A752" t="str">
        <f>"512717740"</f>
        <v>512717740</v>
      </c>
      <c r="B752" t="s">
        <v>7</v>
      </c>
      <c r="C752" t="s">
        <v>8</v>
      </c>
      <c r="D752" t="s">
        <v>9</v>
      </c>
      <c r="E752" s="1">
        <v>45520</v>
      </c>
      <c r="G752" t="s">
        <v>10</v>
      </c>
    </row>
    <row r="753" spans="1:7" x14ac:dyDescent="0.3">
      <c r="A753" t="str">
        <f>"798453344"</f>
        <v>798453344</v>
      </c>
      <c r="B753" t="s">
        <v>7</v>
      </c>
      <c r="C753" t="s">
        <v>11</v>
      </c>
      <c r="D753" t="s">
        <v>12</v>
      </c>
      <c r="E753" s="1">
        <v>45520</v>
      </c>
      <c r="G753" t="s">
        <v>10</v>
      </c>
    </row>
    <row r="754" spans="1:7" x14ac:dyDescent="0.3">
      <c r="A754" t="str">
        <f>"603137152"</f>
        <v>603137152</v>
      </c>
      <c r="B754" t="s">
        <v>7</v>
      </c>
      <c r="C754" t="s">
        <v>8</v>
      </c>
      <c r="D754" t="s">
        <v>9</v>
      </c>
      <c r="E754" s="1">
        <v>45520</v>
      </c>
      <c r="G754" t="s">
        <v>10</v>
      </c>
    </row>
    <row r="755" spans="1:7" x14ac:dyDescent="0.3">
      <c r="A755" t="str">
        <f>"723678031"</f>
        <v>723678031</v>
      </c>
      <c r="B755" t="s">
        <v>7</v>
      </c>
      <c r="C755" t="s">
        <v>8</v>
      </c>
      <c r="D755" t="s">
        <v>9</v>
      </c>
      <c r="E755" s="1">
        <v>45520</v>
      </c>
      <c r="G755" t="s">
        <v>10</v>
      </c>
    </row>
    <row r="756" spans="1:7" x14ac:dyDescent="0.3">
      <c r="A756" t="str">
        <f>"797501734"</f>
        <v>797501734</v>
      </c>
      <c r="B756" t="s">
        <v>7</v>
      </c>
      <c r="C756" t="s">
        <v>8</v>
      </c>
      <c r="D756" t="s">
        <v>9</v>
      </c>
      <c r="E756" s="1">
        <v>45520</v>
      </c>
      <c r="G756" t="s">
        <v>10</v>
      </c>
    </row>
    <row r="757" spans="1:7" x14ac:dyDescent="0.3">
      <c r="A757" t="str">
        <f>"513950113"</f>
        <v>513950113</v>
      </c>
      <c r="B757" t="s">
        <v>7</v>
      </c>
      <c r="C757" t="s">
        <v>11</v>
      </c>
      <c r="D757" t="s">
        <v>12</v>
      </c>
      <c r="E757" s="1">
        <v>45520</v>
      </c>
      <c r="G757" t="s">
        <v>10</v>
      </c>
    </row>
    <row r="758" spans="1:7" x14ac:dyDescent="0.3">
      <c r="A758" t="str">
        <f>"502180599"</f>
        <v>502180599</v>
      </c>
      <c r="B758" t="s">
        <v>7</v>
      </c>
      <c r="C758" t="s">
        <v>8</v>
      </c>
      <c r="D758" t="s">
        <v>9</v>
      </c>
      <c r="E758" s="1">
        <v>45520</v>
      </c>
      <c r="G758" t="s">
        <v>10</v>
      </c>
    </row>
    <row r="759" spans="1:7" x14ac:dyDescent="0.3">
      <c r="A759" t="str">
        <f>"797501728"</f>
        <v>797501728</v>
      </c>
      <c r="B759" t="s">
        <v>7</v>
      </c>
      <c r="C759" t="s">
        <v>8</v>
      </c>
      <c r="D759" t="s">
        <v>9</v>
      </c>
      <c r="E759" s="1">
        <v>45520</v>
      </c>
      <c r="G759" t="s">
        <v>10</v>
      </c>
    </row>
    <row r="760" spans="1:7" x14ac:dyDescent="0.3">
      <c r="A760" t="str">
        <f>"502179025"</f>
        <v>502179025</v>
      </c>
      <c r="B760" t="s">
        <v>7</v>
      </c>
      <c r="C760" t="s">
        <v>8</v>
      </c>
      <c r="D760" t="s">
        <v>9</v>
      </c>
      <c r="E760" s="1">
        <v>45520</v>
      </c>
      <c r="G760" t="s">
        <v>10</v>
      </c>
    </row>
    <row r="761" spans="1:7" x14ac:dyDescent="0.3">
      <c r="A761" t="str">
        <f>"502185292"</f>
        <v>502185292</v>
      </c>
      <c r="B761" t="s">
        <v>7</v>
      </c>
      <c r="C761" t="s">
        <v>8</v>
      </c>
      <c r="D761" t="s">
        <v>9</v>
      </c>
      <c r="E761" s="1">
        <v>45520</v>
      </c>
      <c r="G761" t="s">
        <v>10</v>
      </c>
    </row>
    <row r="762" spans="1:7" x14ac:dyDescent="0.3">
      <c r="A762" t="str">
        <f>"513952868"</f>
        <v>513952868</v>
      </c>
      <c r="B762" t="s">
        <v>7</v>
      </c>
      <c r="C762" t="s">
        <v>11</v>
      </c>
      <c r="D762" t="s">
        <v>12</v>
      </c>
      <c r="E762" s="1">
        <v>45520</v>
      </c>
      <c r="G762" t="s">
        <v>10</v>
      </c>
    </row>
    <row r="763" spans="1:7" x14ac:dyDescent="0.3">
      <c r="A763" t="str">
        <f>"513952688"</f>
        <v>513952688</v>
      </c>
      <c r="B763" t="s">
        <v>7</v>
      </c>
      <c r="C763" t="s">
        <v>11</v>
      </c>
      <c r="D763" t="s">
        <v>12</v>
      </c>
      <c r="E763" s="1">
        <v>45520</v>
      </c>
      <c r="G763" t="s">
        <v>10</v>
      </c>
    </row>
    <row r="764" spans="1:7" x14ac:dyDescent="0.3">
      <c r="A764" t="str">
        <f>"518920298"</f>
        <v>518920298</v>
      </c>
      <c r="B764" t="s">
        <v>7</v>
      </c>
      <c r="C764" t="s">
        <v>11</v>
      </c>
      <c r="D764" t="s">
        <v>12</v>
      </c>
      <c r="E764" s="1">
        <v>45520</v>
      </c>
      <c r="G764" t="s">
        <v>10</v>
      </c>
    </row>
    <row r="765" spans="1:7" x14ac:dyDescent="0.3">
      <c r="A765" t="str">
        <f>"798453668"</f>
        <v>798453668</v>
      </c>
      <c r="B765" t="s">
        <v>7</v>
      </c>
      <c r="C765" t="s">
        <v>11</v>
      </c>
      <c r="D765" t="s">
        <v>12</v>
      </c>
      <c r="E765" s="1">
        <v>45520</v>
      </c>
      <c r="G765" t="s">
        <v>10</v>
      </c>
    </row>
    <row r="766" spans="1:7" x14ac:dyDescent="0.3">
      <c r="A766" t="str">
        <f>"513447008"</f>
        <v>513447008</v>
      </c>
      <c r="B766" t="s">
        <v>7</v>
      </c>
      <c r="C766" t="s">
        <v>11</v>
      </c>
      <c r="D766" t="s">
        <v>12</v>
      </c>
      <c r="E766" s="1">
        <v>45520</v>
      </c>
      <c r="G766" t="s">
        <v>10</v>
      </c>
    </row>
    <row r="767" spans="1:7" x14ac:dyDescent="0.3">
      <c r="A767" t="str">
        <f>"798454141"</f>
        <v>798454141</v>
      </c>
      <c r="B767" t="s">
        <v>7</v>
      </c>
      <c r="C767" t="s">
        <v>11</v>
      </c>
      <c r="D767" t="s">
        <v>12</v>
      </c>
      <c r="E767" s="1">
        <v>45520</v>
      </c>
      <c r="G767" t="s">
        <v>10</v>
      </c>
    </row>
    <row r="768" spans="1:7" x14ac:dyDescent="0.3">
      <c r="A768" t="str">
        <f>"517557519"</f>
        <v>517557519</v>
      </c>
      <c r="B768" t="s">
        <v>7</v>
      </c>
      <c r="C768" t="s">
        <v>11</v>
      </c>
      <c r="D768" t="s">
        <v>12</v>
      </c>
      <c r="E768" s="1">
        <v>45520</v>
      </c>
      <c r="G768" t="s">
        <v>10</v>
      </c>
    </row>
    <row r="769" spans="1:7" x14ac:dyDescent="0.3">
      <c r="A769" t="str">
        <f>"502183073"</f>
        <v>502183073</v>
      </c>
      <c r="B769" t="s">
        <v>7</v>
      </c>
      <c r="C769" t="s">
        <v>8</v>
      </c>
      <c r="D769" t="s">
        <v>9</v>
      </c>
      <c r="E769" s="1">
        <v>45520</v>
      </c>
      <c r="G769" t="s">
        <v>10</v>
      </c>
    </row>
    <row r="770" spans="1:7" x14ac:dyDescent="0.3">
      <c r="A770" t="str">
        <f>"517560269"</f>
        <v>517560269</v>
      </c>
      <c r="B770" t="s">
        <v>7</v>
      </c>
      <c r="C770" t="s">
        <v>11</v>
      </c>
      <c r="D770" t="s">
        <v>12</v>
      </c>
      <c r="E770" s="1">
        <v>45520</v>
      </c>
      <c r="G770" t="s">
        <v>10</v>
      </c>
    </row>
    <row r="771" spans="1:7" x14ac:dyDescent="0.3">
      <c r="A771" t="str">
        <f>"517557694"</f>
        <v>517557694</v>
      </c>
      <c r="B771" t="s">
        <v>7</v>
      </c>
      <c r="C771" t="s">
        <v>11</v>
      </c>
      <c r="D771" t="s">
        <v>12</v>
      </c>
      <c r="E771" s="1">
        <v>45520</v>
      </c>
      <c r="G771" t="s">
        <v>10</v>
      </c>
    </row>
    <row r="772" spans="1:7" x14ac:dyDescent="0.3">
      <c r="A772" t="str">
        <f>"797501701"</f>
        <v>797501701</v>
      </c>
      <c r="B772" t="s">
        <v>7</v>
      </c>
      <c r="C772" t="s">
        <v>8</v>
      </c>
      <c r="D772" t="s">
        <v>9</v>
      </c>
      <c r="E772" s="1">
        <v>45520</v>
      </c>
      <c r="G772" t="s">
        <v>10</v>
      </c>
    </row>
    <row r="773" spans="1:7" x14ac:dyDescent="0.3">
      <c r="A773" t="str">
        <f>"518920773"</f>
        <v>518920773</v>
      </c>
      <c r="B773" t="s">
        <v>7</v>
      </c>
      <c r="C773" t="s">
        <v>11</v>
      </c>
      <c r="D773" t="s">
        <v>12</v>
      </c>
      <c r="E773" s="1">
        <v>45520</v>
      </c>
      <c r="G773" t="s">
        <v>10</v>
      </c>
    </row>
    <row r="774" spans="1:7" x14ac:dyDescent="0.3">
      <c r="A774" t="str">
        <f>"798454227"</f>
        <v>798454227</v>
      </c>
      <c r="B774" t="s">
        <v>7</v>
      </c>
      <c r="C774" t="s">
        <v>11</v>
      </c>
      <c r="D774" t="s">
        <v>12</v>
      </c>
      <c r="E774" s="1">
        <v>45520</v>
      </c>
      <c r="G774" t="s">
        <v>10</v>
      </c>
    </row>
    <row r="775" spans="1:7" x14ac:dyDescent="0.3">
      <c r="A775" t="str">
        <f>"513949321"</f>
        <v>513949321</v>
      </c>
      <c r="B775" t="s">
        <v>7</v>
      </c>
      <c r="C775" t="s">
        <v>11</v>
      </c>
      <c r="D775" t="s">
        <v>12</v>
      </c>
      <c r="E775" s="1">
        <v>45520</v>
      </c>
      <c r="G775" t="s">
        <v>10</v>
      </c>
    </row>
    <row r="776" spans="1:7" x14ac:dyDescent="0.3">
      <c r="A776" t="str">
        <f>"784962934"</f>
        <v>784962934</v>
      </c>
      <c r="B776" t="s">
        <v>7</v>
      </c>
      <c r="C776" t="s">
        <v>8</v>
      </c>
      <c r="D776" t="s">
        <v>9</v>
      </c>
      <c r="E776" s="1">
        <v>45520</v>
      </c>
      <c r="G776" t="s">
        <v>10</v>
      </c>
    </row>
    <row r="777" spans="1:7" x14ac:dyDescent="0.3">
      <c r="A777" t="str">
        <f>"517557252"</f>
        <v>517557252</v>
      </c>
      <c r="B777" t="s">
        <v>7</v>
      </c>
      <c r="C777" t="s">
        <v>11</v>
      </c>
      <c r="D777" t="s">
        <v>12</v>
      </c>
      <c r="E777" s="1">
        <v>45520</v>
      </c>
      <c r="G777" t="s">
        <v>10</v>
      </c>
    </row>
    <row r="778" spans="1:7" x14ac:dyDescent="0.3">
      <c r="A778" t="str">
        <f>"513946733"</f>
        <v>513946733</v>
      </c>
      <c r="B778" t="s">
        <v>7</v>
      </c>
      <c r="C778" t="s">
        <v>11</v>
      </c>
      <c r="D778" t="s">
        <v>12</v>
      </c>
      <c r="E778" s="1">
        <v>45520</v>
      </c>
      <c r="G778" t="s">
        <v>10</v>
      </c>
    </row>
    <row r="779" spans="1:7" x14ac:dyDescent="0.3">
      <c r="A779" t="str">
        <f>"517559424"</f>
        <v>517559424</v>
      </c>
      <c r="B779" t="s">
        <v>7</v>
      </c>
      <c r="C779" t="s">
        <v>11</v>
      </c>
      <c r="D779" t="s">
        <v>12</v>
      </c>
      <c r="E779" s="1">
        <v>45520</v>
      </c>
      <c r="G779" t="s">
        <v>10</v>
      </c>
    </row>
    <row r="780" spans="1:7" x14ac:dyDescent="0.3">
      <c r="A780" t="str">
        <f>"517559363"</f>
        <v>517559363</v>
      </c>
      <c r="B780" t="s">
        <v>7</v>
      </c>
      <c r="C780" t="s">
        <v>11</v>
      </c>
      <c r="D780" t="s">
        <v>12</v>
      </c>
      <c r="E780" s="1">
        <v>45520</v>
      </c>
      <c r="G780" t="s">
        <v>10</v>
      </c>
    </row>
    <row r="781" spans="1:7" x14ac:dyDescent="0.3">
      <c r="A781" t="str">
        <f>"723678079"</f>
        <v>723678079</v>
      </c>
      <c r="B781" t="s">
        <v>7</v>
      </c>
      <c r="C781" t="s">
        <v>8</v>
      </c>
      <c r="D781" t="s">
        <v>9</v>
      </c>
      <c r="E781" s="1">
        <v>45520</v>
      </c>
      <c r="G781" t="s">
        <v>10</v>
      </c>
    </row>
    <row r="782" spans="1:7" x14ac:dyDescent="0.3">
      <c r="A782" t="str">
        <f>"512716566"</f>
        <v>512716566</v>
      </c>
      <c r="B782" t="s">
        <v>7</v>
      </c>
      <c r="C782" t="s">
        <v>8</v>
      </c>
      <c r="D782" t="s">
        <v>9</v>
      </c>
      <c r="E782" s="1">
        <v>45520</v>
      </c>
      <c r="G782" t="s">
        <v>10</v>
      </c>
    </row>
    <row r="783" spans="1:7" x14ac:dyDescent="0.3">
      <c r="A783" t="str">
        <f>"513949684"</f>
        <v>513949684</v>
      </c>
      <c r="B783" t="s">
        <v>7</v>
      </c>
      <c r="C783" t="s">
        <v>11</v>
      </c>
      <c r="D783" t="s">
        <v>12</v>
      </c>
      <c r="E783" s="1">
        <v>45520</v>
      </c>
      <c r="G783" t="s">
        <v>10</v>
      </c>
    </row>
    <row r="784" spans="1:7" x14ac:dyDescent="0.3">
      <c r="A784" t="str">
        <f>"502178638"</f>
        <v>502178638</v>
      </c>
      <c r="B784" t="s">
        <v>7</v>
      </c>
      <c r="C784" t="s">
        <v>8</v>
      </c>
      <c r="D784" t="s">
        <v>9</v>
      </c>
      <c r="E784" s="1">
        <v>45520</v>
      </c>
      <c r="G784" t="s">
        <v>10</v>
      </c>
    </row>
    <row r="785" spans="1:7" x14ac:dyDescent="0.3">
      <c r="A785" t="str">
        <f>"502174119"</f>
        <v>502174119</v>
      </c>
      <c r="B785" t="s">
        <v>7</v>
      </c>
      <c r="C785" t="s">
        <v>8</v>
      </c>
      <c r="D785" t="s">
        <v>9</v>
      </c>
      <c r="E785" s="1">
        <v>45520</v>
      </c>
      <c r="G785" t="s">
        <v>10</v>
      </c>
    </row>
    <row r="786" spans="1:7" x14ac:dyDescent="0.3">
      <c r="A786" t="str">
        <f>"517559240"</f>
        <v>517559240</v>
      </c>
      <c r="B786" t="s">
        <v>7</v>
      </c>
      <c r="C786" t="s">
        <v>11</v>
      </c>
      <c r="D786" t="s">
        <v>12</v>
      </c>
      <c r="E786" s="1">
        <v>45520</v>
      </c>
      <c r="G786" t="s">
        <v>10</v>
      </c>
    </row>
    <row r="787" spans="1:7" x14ac:dyDescent="0.3">
      <c r="A787" t="str">
        <f>"502175491"</f>
        <v>502175491</v>
      </c>
      <c r="B787" t="s">
        <v>7</v>
      </c>
      <c r="C787" t="s">
        <v>8</v>
      </c>
      <c r="D787" t="s">
        <v>9</v>
      </c>
      <c r="E787" s="1">
        <v>45520</v>
      </c>
      <c r="G787" t="s">
        <v>10</v>
      </c>
    </row>
    <row r="788" spans="1:7" x14ac:dyDescent="0.3">
      <c r="A788" t="str">
        <f>"513952593"</f>
        <v>513952593</v>
      </c>
      <c r="B788" t="s">
        <v>7</v>
      </c>
      <c r="C788" t="s">
        <v>11</v>
      </c>
      <c r="D788" t="s">
        <v>12</v>
      </c>
      <c r="E788" s="1">
        <v>45520</v>
      </c>
      <c r="G788" t="s">
        <v>10</v>
      </c>
    </row>
    <row r="789" spans="1:7" x14ac:dyDescent="0.3">
      <c r="A789" t="str">
        <f>"512716571"</f>
        <v>512716571</v>
      </c>
      <c r="B789" t="s">
        <v>7</v>
      </c>
      <c r="C789" t="s">
        <v>8</v>
      </c>
      <c r="D789" t="s">
        <v>9</v>
      </c>
      <c r="E789" s="1">
        <v>45520</v>
      </c>
      <c r="G789" t="s">
        <v>10</v>
      </c>
    </row>
    <row r="790" spans="1:7" x14ac:dyDescent="0.3">
      <c r="A790" t="str">
        <f>"513951682"</f>
        <v>513951682</v>
      </c>
      <c r="B790" t="s">
        <v>7</v>
      </c>
      <c r="C790" t="s">
        <v>11</v>
      </c>
      <c r="D790" t="s">
        <v>12</v>
      </c>
      <c r="E790" s="1">
        <v>45520</v>
      </c>
      <c r="G790" t="s">
        <v>10</v>
      </c>
    </row>
    <row r="791" spans="1:7" x14ac:dyDescent="0.3">
      <c r="A791" t="str">
        <f>"513947240"</f>
        <v>513947240</v>
      </c>
      <c r="B791" t="s">
        <v>7</v>
      </c>
      <c r="C791" t="s">
        <v>11</v>
      </c>
      <c r="D791" t="s">
        <v>12</v>
      </c>
      <c r="E791" s="1">
        <v>45520</v>
      </c>
      <c r="G791" t="s">
        <v>10</v>
      </c>
    </row>
    <row r="792" spans="1:7" x14ac:dyDescent="0.3">
      <c r="A792" t="str">
        <f>"519623306"</f>
        <v>519623306</v>
      </c>
      <c r="B792" t="s">
        <v>7</v>
      </c>
      <c r="C792" t="s">
        <v>8</v>
      </c>
      <c r="D792" t="s">
        <v>9</v>
      </c>
      <c r="E792" s="1">
        <v>45520</v>
      </c>
      <c r="G792" t="s">
        <v>10</v>
      </c>
    </row>
    <row r="793" spans="1:7" x14ac:dyDescent="0.3">
      <c r="A793" t="str">
        <f>"512716188"</f>
        <v>512716188</v>
      </c>
      <c r="B793" t="s">
        <v>7</v>
      </c>
      <c r="C793" t="s">
        <v>8</v>
      </c>
      <c r="D793" t="s">
        <v>9</v>
      </c>
      <c r="E793" s="1">
        <v>45520</v>
      </c>
      <c r="G793" t="s">
        <v>10</v>
      </c>
    </row>
    <row r="794" spans="1:7" x14ac:dyDescent="0.3">
      <c r="A794" t="str">
        <f>"512717648"</f>
        <v>512717648</v>
      </c>
      <c r="B794" t="s">
        <v>7</v>
      </c>
      <c r="C794" t="s">
        <v>8</v>
      </c>
      <c r="D794" t="s">
        <v>9</v>
      </c>
      <c r="E794" s="1">
        <v>45520</v>
      </c>
      <c r="G794" t="s">
        <v>10</v>
      </c>
    </row>
    <row r="795" spans="1:7" x14ac:dyDescent="0.3">
      <c r="A795" t="str">
        <f>"517557749"</f>
        <v>517557749</v>
      </c>
      <c r="B795" t="s">
        <v>7</v>
      </c>
      <c r="C795" t="s">
        <v>11</v>
      </c>
      <c r="D795" t="s">
        <v>12</v>
      </c>
      <c r="E795" s="1">
        <v>45520</v>
      </c>
      <c r="G795" t="s">
        <v>10</v>
      </c>
    </row>
    <row r="796" spans="1:7" x14ac:dyDescent="0.3">
      <c r="A796" t="str">
        <f>"512717829"</f>
        <v>512717829</v>
      </c>
      <c r="B796" t="s">
        <v>7</v>
      </c>
      <c r="C796" t="s">
        <v>8</v>
      </c>
      <c r="D796" t="s">
        <v>9</v>
      </c>
      <c r="E796" s="1">
        <v>45520</v>
      </c>
      <c r="G796" t="s">
        <v>10</v>
      </c>
    </row>
    <row r="797" spans="1:7" x14ac:dyDescent="0.3">
      <c r="A797" t="str">
        <f>"797501718"</f>
        <v>797501718</v>
      </c>
      <c r="B797" t="s">
        <v>7</v>
      </c>
      <c r="C797" t="s">
        <v>8</v>
      </c>
      <c r="D797" t="s">
        <v>9</v>
      </c>
      <c r="E797" s="1">
        <v>45520</v>
      </c>
      <c r="G797" t="s">
        <v>10</v>
      </c>
    </row>
    <row r="798" spans="1:7" x14ac:dyDescent="0.3">
      <c r="A798" t="str">
        <f>"517560529"</f>
        <v>517560529</v>
      </c>
      <c r="B798" t="s">
        <v>7</v>
      </c>
      <c r="C798" t="s">
        <v>11</v>
      </c>
      <c r="D798" t="s">
        <v>12</v>
      </c>
      <c r="E798" s="1">
        <v>45520</v>
      </c>
      <c r="G798" t="s">
        <v>10</v>
      </c>
    </row>
    <row r="799" spans="1:7" x14ac:dyDescent="0.3">
      <c r="A799" t="str">
        <f>"512716165"</f>
        <v>512716165</v>
      </c>
      <c r="B799" t="s">
        <v>7</v>
      </c>
      <c r="C799" t="s">
        <v>8</v>
      </c>
      <c r="D799" t="s">
        <v>9</v>
      </c>
      <c r="E799" s="1">
        <v>45520</v>
      </c>
      <c r="G799" t="s">
        <v>10</v>
      </c>
    </row>
    <row r="800" spans="1:7" x14ac:dyDescent="0.3">
      <c r="A800" t="str">
        <f>"502176983"</f>
        <v>502176983</v>
      </c>
      <c r="B800" t="s">
        <v>7</v>
      </c>
      <c r="C800" t="s">
        <v>8</v>
      </c>
      <c r="D800" t="s">
        <v>9</v>
      </c>
      <c r="E800" s="1">
        <v>45520</v>
      </c>
      <c r="G800" t="s">
        <v>10</v>
      </c>
    </row>
    <row r="801" spans="1:7" x14ac:dyDescent="0.3">
      <c r="A801" t="str">
        <f>"518920296"</f>
        <v>518920296</v>
      </c>
      <c r="B801" t="s">
        <v>7</v>
      </c>
      <c r="C801" t="s">
        <v>11</v>
      </c>
      <c r="D801" t="s">
        <v>12</v>
      </c>
      <c r="E801" s="1">
        <v>45520</v>
      </c>
      <c r="G801" t="s">
        <v>10</v>
      </c>
    </row>
    <row r="802" spans="1:7" x14ac:dyDescent="0.3">
      <c r="A802" t="str">
        <f>"502181415"</f>
        <v>502181415</v>
      </c>
      <c r="B802" t="s">
        <v>7</v>
      </c>
      <c r="C802" t="s">
        <v>8</v>
      </c>
      <c r="D802" t="s">
        <v>9</v>
      </c>
      <c r="E802" s="1">
        <v>45520</v>
      </c>
      <c r="G802" t="s">
        <v>10</v>
      </c>
    </row>
    <row r="803" spans="1:7" x14ac:dyDescent="0.3">
      <c r="A803" t="str">
        <f>"502179288"</f>
        <v>502179288</v>
      </c>
      <c r="B803" t="s">
        <v>7</v>
      </c>
      <c r="C803" t="s">
        <v>8</v>
      </c>
      <c r="D803" t="s">
        <v>9</v>
      </c>
      <c r="E803" s="1">
        <v>45520</v>
      </c>
      <c r="G803" t="s">
        <v>10</v>
      </c>
    </row>
    <row r="804" spans="1:7" x14ac:dyDescent="0.3">
      <c r="A804" t="str">
        <f>"513946969"</f>
        <v>513946969</v>
      </c>
      <c r="B804" t="s">
        <v>7</v>
      </c>
      <c r="C804" t="s">
        <v>11</v>
      </c>
      <c r="D804" t="s">
        <v>12</v>
      </c>
      <c r="E804" s="1">
        <v>45520</v>
      </c>
      <c r="G804" t="s">
        <v>10</v>
      </c>
    </row>
    <row r="805" spans="1:7" x14ac:dyDescent="0.3">
      <c r="A805" t="str">
        <f>"502184407"</f>
        <v>502184407</v>
      </c>
      <c r="B805" t="s">
        <v>7</v>
      </c>
      <c r="C805" t="s">
        <v>8</v>
      </c>
      <c r="D805" t="s">
        <v>9</v>
      </c>
      <c r="E805" s="1">
        <v>45520</v>
      </c>
      <c r="G805" t="s">
        <v>10</v>
      </c>
    </row>
    <row r="806" spans="1:7" x14ac:dyDescent="0.3">
      <c r="A806" t="str">
        <f>"513952400"</f>
        <v>513952400</v>
      </c>
      <c r="B806" t="s">
        <v>7</v>
      </c>
      <c r="C806" t="s">
        <v>11</v>
      </c>
      <c r="D806" t="s">
        <v>12</v>
      </c>
      <c r="E806" s="1">
        <v>45520</v>
      </c>
      <c r="G806" t="s">
        <v>10</v>
      </c>
    </row>
    <row r="807" spans="1:7" x14ac:dyDescent="0.3">
      <c r="A807" t="str">
        <f>"512716873"</f>
        <v>512716873</v>
      </c>
      <c r="B807" t="s">
        <v>7</v>
      </c>
      <c r="C807" t="s">
        <v>8</v>
      </c>
      <c r="D807" t="s">
        <v>9</v>
      </c>
      <c r="E807" s="1">
        <v>45520</v>
      </c>
      <c r="G807" t="s">
        <v>10</v>
      </c>
    </row>
    <row r="808" spans="1:7" x14ac:dyDescent="0.3">
      <c r="A808" t="str">
        <f>"798454139"</f>
        <v>798454139</v>
      </c>
      <c r="B808" t="s">
        <v>7</v>
      </c>
      <c r="C808" t="s">
        <v>11</v>
      </c>
      <c r="D808" t="s">
        <v>12</v>
      </c>
      <c r="E808" s="1">
        <v>45520</v>
      </c>
      <c r="G808" t="s">
        <v>10</v>
      </c>
    </row>
    <row r="809" spans="1:7" x14ac:dyDescent="0.3">
      <c r="A809" t="str">
        <f>"513946606"</f>
        <v>513946606</v>
      </c>
      <c r="B809" t="s">
        <v>7</v>
      </c>
      <c r="C809" t="s">
        <v>11</v>
      </c>
      <c r="D809" t="s">
        <v>12</v>
      </c>
      <c r="E809" s="1">
        <v>45520</v>
      </c>
      <c r="G809" t="s">
        <v>10</v>
      </c>
    </row>
    <row r="810" spans="1:7" x14ac:dyDescent="0.3">
      <c r="A810" t="str">
        <f>"513446263"</f>
        <v>513446263</v>
      </c>
      <c r="B810" t="s">
        <v>7</v>
      </c>
      <c r="C810" t="s">
        <v>11</v>
      </c>
      <c r="D810" t="s">
        <v>12</v>
      </c>
      <c r="E810" s="1">
        <v>45520</v>
      </c>
      <c r="G810" t="s">
        <v>10</v>
      </c>
    </row>
    <row r="811" spans="1:7" x14ac:dyDescent="0.3">
      <c r="A811" t="str">
        <f>"513946997"</f>
        <v>513946997</v>
      </c>
      <c r="B811" t="s">
        <v>7</v>
      </c>
      <c r="C811" t="s">
        <v>11</v>
      </c>
      <c r="D811" t="s">
        <v>12</v>
      </c>
      <c r="E811" s="1">
        <v>45520</v>
      </c>
      <c r="G811" t="s">
        <v>10</v>
      </c>
    </row>
    <row r="812" spans="1:7" x14ac:dyDescent="0.3">
      <c r="A812" t="str">
        <f>"798453440"</f>
        <v>798453440</v>
      </c>
      <c r="B812" t="s">
        <v>7</v>
      </c>
      <c r="C812" t="s">
        <v>11</v>
      </c>
      <c r="D812" t="s">
        <v>12</v>
      </c>
      <c r="E812" s="1">
        <v>45520</v>
      </c>
      <c r="G812" t="s">
        <v>10</v>
      </c>
    </row>
    <row r="813" spans="1:7" x14ac:dyDescent="0.3">
      <c r="A813" t="str">
        <f>"512696764"</f>
        <v>512696764</v>
      </c>
      <c r="B813" t="s">
        <v>7</v>
      </c>
      <c r="C813" t="s">
        <v>11</v>
      </c>
      <c r="D813" t="s">
        <v>12</v>
      </c>
      <c r="E813" s="1">
        <v>45520</v>
      </c>
      <c r="G813" t="s">
        <v>10</v>
      </c>
    </row>
    <row r="814" spans="1:7" x14ac:dyDescent="0.3">
      <c r="A814" t="str">
        <f>"798388676"</f>
        <v>798388676</v>
      </c>
      <c r="B814" t="s">
        <v>7</v>
      </c>
      <c r="C814" t="s">
        <v>11</v>
      </c>
      <c r="D814" t="s">
        <v>12</v>
      </c>
      <c r="E814" s="1">
        <v>45520</v>
      </c>
      <c r="G814" t="s">
        <v>10</v>
      </c>
    </row>
    <row r="815" spans="1:7" x14ac:dyDescent="0.3">
      <c r="A815" t="str">
        <f>"517560265"</f>
        <v>517560265</v>
      </c>
      <c r="B815" t="s">
        <v>7</v>
      </c>
      <c r="C815" t="s">
        <v>11</v>
      </c>
      <c r="D815" t="s">
        <v>12</v>
      </c>
      <c r="E815" s="1">
        <v>45520</v>
      </c>
      <c r="G815" t="s">
        <v>10</v>
      </c>
    </row>
    <row r="816" spans="1:7" x14ac:dyDescent="0.3">
      <c r="A816" t="str">
        <f>"512716589"</f>
        <v>512716589</v>
      </c>
      <c r="B816" t="s">
        <v>7</v>
      </c>
      <c r="C816" t="s">
        <v>8</v>
      </c>
      <c r="D816" t="s">
        <v>9</v>
      </c>
      <c r="E816" s="1">
        <v>45520</v>
      </c>
      <c r="G816" t="s">
        <v>10</v>
      </c>
    </row>
    <row r="817" spans="1:7" x14ac:dyDescent="0.3">
      <c r="A817" t="str">
        <f>"798453154"</f>
        <v>798453154</v>
      </c>
      <c r="B817" t="s">
        <v>7</v>
      </c>
      <c r="C817" t="s">
        <v>11</v>
      </c>
      <c r="D817" t="s">
        <v>12</v>
      </c>
      <c r="E817" s="1">
        <v>45520</v>
      </c>
      <c r="G817" t="s">
        <v>10</v>
      </c>
    </row>
    <row r="818" spans="1:7" x14ac:dyDescent="0.3">
      <c r="A818" t="str">
        <f>"513949664"</f>
        <v>513949664</v>
      </c>
      <c r="B818" t="s">
        <v>7</v>
      </c>
      <c r="C818" t="s">
        <v>11</v>
      </c>
      <c r="D818" t="s">
        <v>12</v>
      </c>
      <c r="E818" s="1">
        <v>45520</v>
      </c>
      <c r="G818" t="s">
        <v>10</v>
      </c>
    </row>
    <row r="819" spans="1:7" x14ac:dyDescent="0.3">
      <c r="A819" t="str">
        <f>"513950831"</f>
        <v>513950831</v>
      </c>
      <c r="B819" t="s">
        <v>7</v>
      </c>
      <c r="C819" t="s">
        <v>11</v>
      </c>
      <c r="D819" t="s">
        <v>12</v>
      </c>
      <c r="E819" s="1">
        <v>45520</v>
      </c>
      <c r="G819" t="s">
        <v>10</v>
      </c>
    </row>
    <row r="820" spans="1:7" x14ac:dyDescent="0.3">
      <c r="A820" t="str">
        <f>"513446752"</f>
        <v>513446752</v>
      </c>
      <c r="B820" t="s">
        <v>7</v>
      </c>
      <c r="C820" t="s">
        <v>11</v>
      </c>
      <c r="D820" t="s">
        <v>12</v>
      </c>
      <c r="E820" s="1">
        <v>45520</v>
      </c>
      <c r="G820" t="s">
        <v>10</v>
      </c>
    </row>
    <row r="821" spans="1:7" x14ac:dyDescent="0.3">
      <c r="A821" t="str">
        <f>"797501706"</f>
        <v>797501706</v>
      </c>
      <c r="B821" t="s">
        <v>7</v>
      </c>
      <c r="C821" t="s">
        <v>8</v>
      </c>
      <c r="D821" t="s">
        <v>9</v>
      </c>
      <c r="E821" s="1">
        <v>45520</v>
      </c>
      <c r="G821" t="s">
        <v>10</v>
      </c>
    </row>
    <row r="822" spans="1:7" x14ac:dyDescent="0.3">
      <c r="A822" t="str">
        <f>"723678007"</f>
        <v>723678007</v>
      </c>
      <c r="B822" t="s">
        <v>7</v>
      </c>
      <c r="C822" t="s">
        <v>8</v>
      </c>
      <c r="D822" t="s">
        <v>9</v>
      </c>
      <c r="E822" s="1">
        <v>45520</v>
      </c>
      <c r="G822" t="s">
        <v>10</v>
      </c>
    </row>
    <row r="823" spans="1:7" x14ac:dyDescent="0.3">
      <c r="A823" t="str">
        <f>"723678036"</f>
        <v>723678036</v>
      </c>
      <c r="B823" t="s">
        <v>7</v>
      </c>
      <c r="C823" t="s">
        <v>8</v>
      </c>
      <c r="D823" t="s">
        <v>9</v>
      </c>
      <c r="E823" s="1">
        <v>45520</v>
      </c>
      <c r="G823" t="s">
        <v>10</v>
      </c>
    </row>
    <row r="824" spans="1:7" x14ac:dyDescent="0.3">
      <c r="A824" t="str">
        <f>"797709931"</f>
        <v>797709931</v>
      </c>
      <c r="B824" t="s">
        <v>7</v>
      </c>
      <c r="C824" t="s">
        <v>8</v>
      </c>
      <c r="D824" t="s">
        <v>9</v>
      </c>
      <c r="E824" s="1">
        <v>45520</v>
      </c>
      <c r="G824" t="s">
        <v>10</v>
      </c>
    </row>
    <row r="825" spans="1:7" x14ac:dyDescent="0.3">
      <c r="A825" t="str">
        <f>"513947734"</f>
        <v>513947734</v>
      </c>
      <c r="B825" t="s">
        <v>7</v>
      </c>
      <c r="C825" t="s">
        <v>11</v>
      </c>
      <c r="D825" t="s">
        <v>12</v>
      </c>
      <c r="E825" s="1">
        <v>45520</v>
      </c>
      <c r="G825" t="s">
        <v>10</v>
      </c>
    </row>
    <row r="826" spans="1:7" x14ac:dyDescent="0.3">
      <c r="A826" t="str">
        <f>"502183321"</f>
        <v>502183321</v>
      </c>
      <c r="B826" t="s">
        <v>7</v>
      </c>
      <c r="C826" t="s">
        <v>8</v>
      </c>
      <c r="D826" t="s">
        <v>9</v>
      </c>
      <c r="E826" s="1">
        <v>45520</v>
      </c>
      <c r="G826" t="s">
        <v>10</v>
      </c>
    </row>
    <row r="827" spans="1:7" x14ac:dyDescent="0.3">
      <c r="A827" t="str">
        <f>"798453691"</f>
        <v>798453691</v>
      </c>
      <c r="B827" t="s">
        <v>7</v>
      </c>
      <c r="C827" t="s">
        <v>11</v>
      </c>
      <c r="D827" t="s">
        <v>12</v>
      </c>
      <c r="E827" s="1">
        <v>45520</v>
      </c>
      <c r="G827" t="s">
        <v>10</v>
      </c>
    </row>
    <row r="828" spans="1:7" x14ac:dyDescent="0.3">
      <c r="A828" t="str">
        <f>"513951410"</f>
        <v>513951410</v>
      </c>
      <c r="B828" t="s">
        <v>7</v>
      </c>
      <c r="C828" t="s">
        <v>11</v>
      </c>
      <c r="D828" t="s">
        <v>12</v>
      </c>
      <c r="E828" s="1">
        <v>45520</v>
      </c>
      <c r="G828" t="s">
        <v>10</v>
      </c>
    </row>
    <row r="829" spans="1:7" x14ac:dyDescent="0.3">
      <c r="A829" t="str">
        <f>"798453160"</f>
        <v>798453160</v>
      </c>
      <c r="B829" t="s">
        <v>7</v>
      </c>
      <c r="C829" t="s">
        <v>11</v>
      </c>
      <c r="D829" t="s">
        <v>12</v>
      </c>
      <c r="E829" s="1">
        <v>45520</v>
      </c>
      <c r="G829" t="s">
        <v>10</v>
      </c>
    </row>
    <row r="830" spans="1:7" x14ac:dyDescent="0.3">
      <c r="A830" t="str">
        <f>"723678059"</f>
        <v>723678059</v>
      </c>
      <c r="B830" t="s">
        <v>7</v>
      </c>
      <c r="C830" t="s">
        <v>8</v>
      </c>
      <c r="D830" t="s">
        <v>9</v>
      </c>
      <c r="E830" s="1">
        <v>45520</v>
      </c>
      <c r="G830" t="s">
        <v>10</v>
      </c>
    </row>
    <row r="831" spans="1:7" x14ac:dyDescent="0.3">
      <c r="A831" t="str">
        <f>"512717633"</f>
        <v>512717633</v>
      </c>
      <c r="B831" t="s">
        <v>7</v>
      </c>
      <c r="C831" t="s">
        <v>8</v>
      </c>
      <c r="D831" t="s">
        <v>9</v>
      </c>
      <c r="E831" s="1">
        <v>45520</v>
      </c>
      <c r="G831" t="s">
        <v>10</v>
      </c>
    </row>
    <row r="832" spans="1:7" x14ac:dyDescent="0.3">
      <c r="A832" t="str">
        <f>"519623278"</f>
        <v>519623278</v>
      </c>
      <c r="B832" t="s">
        <v>7</v>
      </c>
      <c r="C832" t="s">
        <v>8</v>
      </c>
      <c r="D832" t="s">
        <v>9</v>
      </c>
      <c r="E832" s="1">
        <v>45520</v>
      </c>
      <c r="G832" t="s">
        <v>10</v>
      </c>
    </row>
    <row r="833" spans="1:7" x14ac:dyDescent="0.3">
      <c r="A833" t="str">
        <f>"518920563"</f>
        <v>518920563</v>
      </c>
      <c r="B833" t="s">
        <v>7</v>
      </c>
      <c r="C833" t="s">
        <v>11</v>
      </c>
      <c r="D833" t="s">
        <v>12</v>
      </c>
      <c r="E833" s="1">
        <v>45520</v>
      </c>
      <c r="G833" t="s">
        <v>10</v>
      </c>
    </row>
    <row r="834" spans="1:7" x14ac:dyDescent="0.3">
      <c r="A834" t="str">
        <f>"517560786"</f>
        <v>517560786</v>
      </c>
      <c r="B834" t="s">
        <v>7</v>
      </c>
      <c r="C834" t="s">
        <v>11</v>
      </c>
      <c r="D834" t="s">
        <v>12</v>
      </c>
      <c r="E834" s="1">
        <v>45520</v>
      </c>
      <c r="G834" t="s">
        <v>10</v>
      </c>
    </row>
    <row r="835" spans="1:7" x14ac:dyDescent="0.3">
      <c r="A835" t="str">
        <f>"797501713"</f>
        <v>797501713</v>
      </c>
      <c r="B835" t="s">
        <v>7</v>
      </c>
      <c r="C835" t="s">
        <v>8</v>
      </c>
      <c r="D835" t="s">
        <v>9</v>
      </c>
      <c r="E835" s="1">
        <v>45520</v>
      </c>
      <c r="G835" t="s">
        <v>10</v>
      </c>
    </row>
    <row r="836" spans="1:7" x14ac:dyDescent="0.3">
      <c r="A836" t="str">
        <f>"797501694"</f>
        <v>797501694</v>
      </c>
      <c r="B836" t="s">
        <v>7</v>
      </c>
      <c r="C836" t="s">
        <v>8</v>
      </c>
      <c r="D836" t="s">
        <v>9</v>
      </c>
      <c r="E836" s="1">
        <v>45520</v>
      </c>
      <c r="G836" t="s">
        <v>10</v>
      </c>
    </row>
    <row r="837" spans="1:7" x14ac:dyDescent="0.3">
      <c r="A837" t="str">
        <f>"798453886"</f>
        <v>798453886</v>
      </c>
      <c r="B837" t="s">
        <v>7</v>
      </c>
      <c r="C837" t="s">
        <v>11</v>
      </c>
      <c r="D837" t="s">
        <v>12</v>
      </c>
      <c r="E837" s="1">
        <v>45520</v>
      </c>
      <c r="G837" t="s">
        <v>10</v>
      </c>
    </row>
    <row r="838" spans="1:7" x14ac:dyDescent="0.3">
      <c r="A838" t="str">
        <f>"798453149"</f>
        <v>798453149</v>
      </c>
      <c r="B838" t="s">
        <v>7</v>
      </c>
      <c r="C838" t="s">
        <v>11</v>
      </c>
      <c r="D838" t="s">
        <v>12</v>
      </c>
      <c r="E838" s="1">
        <v>45520</v>
      </c>
      <c r="G838" t="s">
        <v>10</v>
      </c>
    </row>
    <row r="839" spans="1:7" x14ac:dyDescent="0.3">
      <c r="A839" t="str">
        <f>"502175299"</f>
        <v>502175299</v>
      </c>
      <c r="B839" t="s">
        <v>7</v>
      </c>
      <c r="C839" t="s">
        <v>8</v>
      </c>
      <c r="D839" t="s">
        <v>9</v>
      </c>
      <c r="E839" s="1">
        <v>45520</v>
      </c>
      <c r="G839" t="s">
        <v>10</v>
      </c>
    </row>
    <row r="840" spans="1:7" x14ac:dyDescent="0.3">
      <c r="A840" t="str">
        <f>"797501708"</f>
        <v>797501708</v>
      </c>
      <c r="B840" t="s">
        <v>7</v>
      </c>
      <c r="C840" t="s">
        <v>8</v>
      </c>
      <c r="D840" t="s">
        <v>9</v>
      </c>
      <c r="E840" s="1">
        <v>45520</v>
      </c>
      <c r="G840" t="s">
        <v>10</v>
      </c>
    </row>
    <row r="841" spans="1:7" x14ac:dyDescent="0.3">
      <c r="A841" t="str">
        <f>"798388703"</f>
        <v>798388703</v>
      </c>
      <c r="B841" t="s">
        <v>7</v>
      </c>
      <c r="C841" t="s">
        <v>11</v>
      </c>
      <c r="D841" t="s">
        <v>12</v>
      </c>
      <c r="E841" s="1">
        <v>45520</v>
      </c>
      <c r="G841" t="s">
        <v>10</v>
      </c>
    </row>
    <row r="842" spans="1:7" x14ac:dyDescent="0.3">
      <c r="A842" t="str">
        <f>"502181571"</f>
        <v>502181571</v>
      </c>
      <c r="B842" t="s">
        <v>7</v>
      </c>
      <c r="C842" t="s">
        <v>8</v>
      </c>
      <c r="D842" t="s">
        <v>9</v>
      </c>
      <c r="E842" s="1">
        <v>45520</v>
      </c>
      <c r="G842" t="s">
        <v>10</v>
      </c>
    </row>
    <row r="843" spans="1:7" x14ac:dyDescent="0.3">
      <c r="A843" t="str">
        <f>"798453335"</f>
        <v>798453335</v>
      </c>
      <c r="B843" t="s">
        <v>7</v>
      </c>
      <c r="C843" t="s">
        <v>11</v>
      </c>
      <c r="D843" t="s">
        <v>12</v>
      </c>
      <c r="E843" s="1">
        <v>45520</v>
      </c>
      <c r="G843" t="s">
        <v>10</v>
      </c>
    </row>
    <row r="844" spans="1:7" x14ac:dyDescent="0.3">
      <c r="A844" t="str">
        <f>"513952891"</f>
        <v>513952891</v>
      </c>
      <c r="B844" t="s">
        <v>7</v>
      </c>
      <c r="C844" t="s">
        <v>11</v>
      </c>
      <c r="D844" t="s">
        <v>12</v>
      </c>
      <c r="E844" s="1">
        <v>45520</v>
      </c>
      <c r="G844" t="s">
        <v>10</v>
      </c>
    </row>
    <row r="845" spans="1:7" x14ac:dyDescent="0.3">
      <c r="A845" t="str">
        <f>"513953096"</f>
        <v>513953096</v>
      </c>
      <c r="B845" t="s">
        <v>7</v>
      </c>
      <c r="C845" t="s">
        <v>8</v>
      </c>
      <c r="D845" t="s">
        <v>9</v>
      </c>
      <c r="E845" s="1">
        <v>45520</v>
      </c>
      <c r="G845" t="s">
        <v>10</v>
      </c>
    </row>
    <row r="846" spans="1:7" x14ac:dyDescent="0.3">
      <c r="A846" t="str">
        <f>"518920619"</f>
        <v>518920619</v>
      </c>
      <c r="B846" t="s">
        <v>7</v>
      </c>
      <c r="C846" t="s">
        <v>11</v>
      </c>
      <c r="D846" t="s">
        <v>12</v>
      </c>
      <c r="E846" s="1">
        <v>45520</v>
      </c>
      <c r="G846" t="s">
        <v>10</v>
      </c>
    </row>
    <row r="847" spans="1:7" x14ac:dyDescent="0.3">
      <c r="A847" t="str">
        <f>"517559750"</f>
        <v>517559750</v>
      </c>
      <c r="B847" t="s">
        <v>7</v>
      </c>
      <c r="C847" t="s">
        <v>11</v>
      </c>
      <c r="D847" t="s">
        <v>12</v>
      </c>
      <c r="E847" s="1">
        <v>45520</v>
      </c>
      <c r="G847" t="s">
        <v>10</v>
      </c>
    </row>
    <row r="848" spans="1:7" x14ac:dyDescent="0.3">
      <c r="A848" t="str">
        <f>"797501740"</f>
        <v>797501740</v>
      </c>
      <c r="B848" t="s">
        <v>7</v>
      </c>
      <c r="C848" t="s">
        <v>8</v>
      </c>
      <c r="D848" t="s">
        <v>9</v>
      </c>
      <c r="E848" s="1">
        <v>45520</v>
      </c>
      <c r="G848" t="s">
        <v>10</v>
      </c>
    </row>
    <row r="849" spans="1:7" x14ac:dyDescent="0.3">
      <c r="A849" t="str">
        <f>"502184451"</f>
        <v>502184451</v>
      </c>
      <c r="B849" t="s">
        <v>7</v>
      </c>
      <c r="C849" t="s">
        <v>8</v>
      </c>
      <c r="D849" t="s">
        <v>9</v>
      </c>
      <c r="E849" s="1">
        <v>45520</v>
      </c>
      <c r="G849" t="s">
        <v>10</v>
      </c>
    </row>
    <row r="850" spans="1:7" x14ac:dyDescent="0.3">
      <c r="A850" t="str">
        <f>"798453867"</f>
        <v>798453867</v>
      </c>
      <c r="B850" t="s">
        <v>7</v>
      </c>
      <c r="C850" t="s">
        <v>11</v>
      </c>
      <c r="D850" t="s">
        <v>12</v>
      </c>
      <c r="E850" s="1">
        <v>45520</v>
      </c>
      <c r="G850" t="s">
        <v>10</v>
      </c>
    </row>
    <row r="851" spans="1:7" x14ac:dyDescent="0.3">
      <c r="A851" t="str">
        <f>"513952806"</f>
        <v>513952806</v>
      </c>
      <c r="B851" t="s">
        <v>7</v>
      </c>
      <c r="C851" t="s">
        <v>8</v>
      </c>
      <c r="D851" t="s">
        <v>9</v>
      </c>
      <c r="E851" s="1">
        <v>45520</v>
      </c>
      <c r="G851" t="s">
        <v>10</v>
      </c>
    </row>
    <row r="852" spans="1:7" x14ac:dyDescent="0.3">
      <c r="A852" t="str">
        <f>"797501726"</f>
        <v>797501726</v>
      </c>
      <c r="B852" t="s">
        <v>7</v>
      </c>
      <c r="C852" t="s">
        <v>8</v>
      </c>
      <c r="D852" t="s">
        <v>9</v>
      </c>
      <c r="E852" s="1">
        <v>45520</v>
      </c>
      <c r="G852" t="s">
        <v>10</v>
      </c>
    </row>
    <row r="853" spans="1:7" x14ac:dyDescent="0.3">
      <c r="A853" t="str">
        <f>"797501685"</f>
        <v>797501685</v>
      </c>
      <c r="B853" t="s">
        <v>7</v>
      </c>
      <c r="C853" t="s">
        <v>8</v>
      </c>
      <c r="D853" t="s">
        <v>9</v>
      </c>
      <c r="E853" s="1">
        <v>45520</v>
      </c>
      <c r="G853" t="s">
        <v>10</v>
      </c>
    </row>
    <row r="854" spans="1:7" x14ac:dyDescent="0.3">
      <c r="A854" t="str">
        <f>"798453343"</f>
        <v>798453343</v>
      </c>
      <c r="B854" t="s">
        <v>7</v>
      </c>
      <c r="C854" t="s">
        <v>11</v>
      </c>
      <c r="D854" t="s">
        <v>12</v>
      </c>
      <c r="E854" s="1">
        <v>45520</v>
      </c>
      <c r="G854" t="s">
        <v>10</v>
      </c>
    </row>
    <row r="855" spans="1:7" x14ac:dyDescent="0.3">
      <c r="A855" t="str">
        <f>"512717820"</f>
        <v>512717820</v>
      </c>
      <c r="B855" t="s">
        <v>7</v>
      </c>
      <c r="C855" t="s">
        <v>8</v>
      </c>
      <c r="D855" t="s">
        <v>9</v>
      </c>
      <c r="E855" s="1">
        <v>45520</v>
      </c>
      <c r="G855" t="s">
        <v>10</v>
      </c>
    </row>
    <row r="856" spans="1:7" x14ac:dyDescent="0.3">
      <c r="A856" t="str">
        <f>"502180207"</f>
        <v>502180207</v>
      </c>
      <c r="B856" t="s">
        <v>7</v>
      </c>
      <c r="C856" t="s">
        <v>8</v>
      </c>
      <c r="D856" t="s">
        <v>9</v>
      </c>
      <c r="E856" s="1">
        <v>45520</v>
      </c>
      <c r="G856" t="s">
        <v>10</v>
      </c>
    </row>
    <row r="857" spans="1:7" x14ac:dyDescent="0.3">
      <c r="A857" t="str">
        <f>"723678008"</f>
        <v>723678008</v>
      </c>
      <c r="B857" t="s">
        <v>7</v>
      </c>
      <c r="C857" t="s">
        <v>8</v>
      </c>
      <c r="D857" t="s">
        <v>9</v>
      </c>
      <c r="E857" s="1">
        <v>45520</v>
      </c>
      <c r="G857" t="s">
        <v>10</v>
      </c>
    </row>
    <row r="858" spans="1:7" x14ac:dyDescent="0.3">
      <c r="A858" t="str">
        <f>"517558641"</f>
        <v>517558641</v>
      </c>
      <c r="B858" t="s">
        <v>7</v>
      </c>
      <c r="C858" t="s">
        <v>11</v>
      </c>
      <c r="D858" t="s">
        <v>12</v>
      </c>
      <c r="E858" s="1">
        <v>45520</v>
      </c>
      <c r="G858" t="s">
        <v>10</v>
      </c>
    </row>
    <row r="859" spans="1:7" x14ac:dyDescent="0.3">
      <c r="A859" t="str">
        <f>"797501736"</f>
        <v>797501736</v>
      </c>
      <c r="B859" t="s">
        <v>7</v>
      </c>
      <c r="C859" t="s">
        <v>8</v>
      </c>
      <c r="D859" t="s">
        <v>9</v>
      </c>
      <c r="E859" s="1">
        <v>45520</v>
      </c>
      <c r="G859" t="s">
        <v>10</v>
      </c>
    </row>
    <row r="860" spans="1:7" x14ac:dyDescent="0.3">
      <c r="A860" t="str">
        <f>"518920175"</f>
        <v>518920175</v>
      </c>
      <c r="B860" t="s">
        <v>7</v>
      </c>
      <c r="C860" t="s">
        <v>11</v>
      </c>
      <c r="D860" t="s">
        <v>12</v>
      </c>
      <c r="E860" s="1">
        <v>45520</v>
      </c>
      <c r="G860" t="s">
        <v>10</v>
      </c>
    </row>
    <row r="861" spans="1:7" x14ac:dyDescent="0.3">
      <c r="A861" t="str">
        <f>"513951781"</f>
        <v>513951781</v>
      </c>
      <c r="B861" t="s">
        <v>7</v>
      </c>
      <c r="C861" t="s">
        <v>11</v>
      </c>
      <c r="D861" t="s">
        <v>12</v>
      </c>
      <c r="E861" s="1">
        <v>45520</v>
      </c>
      <c r="G861" t="s">
        <v>10</v>
      </c>
    </row>
    <row r="862" spans="1:7" x14ac:dyDescent="0.3">
      <c r="A862" t="str">
        <f>"797709949"</f>
        <v>797709949</v>
      </c>
      <c r="B862" t="s">
        <v>7</v>
      </c>
      <c r="C862" t="s">
        <v>8</v>
      </c>
      <c r="D862" t="s">
        <v>9</v>
      </c>
      <c r="E862" s="1">
        <v>45520</v>
      </c>
      <c r="G862" t="s">
        <v>10</v>
      </c>
    </row>
    <row r="863" spans="1:7" x14ac:dyDescent="0.3">
      <c r="A863" t="str">
        <f>"513946614"</f>
        <v>513946614</v>
      </c>
      <c r="B863" t="s">
        <v>7</v>
      </c>
      <c r="C863" t="s">
        <v>11</v>
      </c>
      <c r="D863" t="s">
        <v>12</v>
      </c>
      <c r="E863" s="1">
        <v>45520</v>
      </c>
      <c r="G863" t="s">
        <v>10</v>
      </c>
    </row>
    <row r="864" spans="1:7" x14ac:dyDescent="0.3">
      <c r="A864" t="str">
        <f>"517559805"</f>
        <v>517559805</v>
      </c>
      <c r="B864" t="s">
        <v>7</v>
      </c>
      <c r="C864" t="s">
        <v>11</v>
      </c>
      <c r="D864" t="s">
        <v>12</v>
      </c>
      <c r="E864" s="1">
        <v>45520</v>
      </c>
      <c r="G864" t="s">
        <v>10</v>
      </c>
    </row>
    <row r="865" spans="1:7" x14ac:dyDescent="0.3">
      <c r="A865" t="str">
        <f>"798453702"</f>
        <v>798453702</v>
      </c>
      <c r="B865" t="s">
        <v>7</v>
      </c>
      <c r="C865" t="s">
        <v>11</v>
      </c>
      <c r="D865" t="s">
        <v>12</v>
      </c>
      <c r="E865" s="1">
        <v>45520</v>
      </c>
      <c r="G865" t="s">
        <v>10</v>
      </c>
    </row>
    <row r="866" spans="1:7" x14ac:dyDescent="0.3">
      <c r="A866" t="str">
        <f>"512717794"</f>
        <v>512717794</v>
      </c>
      <c r="B866" t="s">
        <v>7</v>
      </c>
      <c r="C866" t="s">
        <v>8</v>
      </c>
      <c r="D866" t="s">
        <v>9</v>
      </c>
      <c r="E866" s="1">
        <v>45520</v>
      </c>
      <c r="G866" t="s">
        <v>10</v>
      </c>
    </row>
    <row r="867" spans="1:7" x14ac:dyDescent="0.3">
      <c r="A867" t="str">
        <f>"798453411"</f>
        <v>798453411</v>
      </c>
      <c r="B867" t="s">
        <v>7</v>
      </c>
      <c r="C867" t="s">
        <v>11</v>
      </c>
      <c r="D867" t="s">
        <v>12</v>
      </c>
      <c r="E867" s="1">
        <v>45520</v>
      </c>
      <c r="G867" t="s">
        <v>10</v>
      </c>
    </row>
    <row r="868" spans="1:7" x14ac:dyDescent="0.3">
      <c r="A868" t="str">
        <f>"502173230"</f>
        <v>502173230</v>
      </c>
      <c r="B868" t="s">
        <v>7</v>
      </c>
      <c r="C868" t="s">
        <v>8</v>
      </c>
      <c r="D868" t="s">
        <v>9</v>
      </c>
      <c r="E868" s="1">
        <v>45520</v>
      </c>
      <c r="G868" t="s">
        <v>10</v>
      </c>
    </row>
    <row r="869" spans="1:7" x14ac:dyDescent="0.3">
      <c r="A869" t="str">
        <f>"797501732"</f>
        <v>797501732</v>
      </c>
      <c r="B869" t="s">
        <v>7</v>
      </c>
      <c r="C869" t="s">
        <v>8</v>
      </c>
      <c r="D869" t="s">
        <v>9</v>
      </c>
      <c r="E869" s="1">
        <v>45520</v>
      </c>
      <c r="G869" t="s">
        <v>10</v>
      </c>
    </row>
    <row r="870" spans="1:7" x14ac:dyDescent="0.3">
      <c r="A870" t="str">
        <f>"723678041"</f>
        <v>723678041</v>
      </c>
      <c r="B870" t="s">
        <v>7</v>
      </c>
      <c r="C870" t="s">
        <v>8</v>
      </c>
      <c r="D870" t="s">
        <v>9</v>
      </c>
      <c r="E870" s="1">
        <v>45520</v>
      </c>
      <c r="G870" t="s">
        <v>10</v>
      </c>
    </row>
    <row r="871" spans="1:7" x14ac:dyDescent="0.3">
      <c r="A871" t="str">
        <f>"518920782"</f>
        <v>518920782</v>
      </c>
      <c r="B871" t="s">
        <v>7</v>
      </c>
      <c r="C871" t="s">
        <v>11</v>
      </c>
      <c r="D871" t="s">
        <v>12</v>
      </c>
      <c r="E871" s="1">
        <v>45520</v>
      </c>
      <c r="G871" t="s">
        <v>10</v>
      </c>
    </row>
    <row r="872" spans="1:7" x14ac:dyDescent="0.3">
      <c r="A872" t="str">
        <f>"512716547"</f>
        <v>512716547</v>
      </c>
      <c r="B872" t="s">
        <v>7</v>
      </c>
      <c r="C872" t="s">
        <v>8</v>
      </c>
      <c r="D872" t="s">
        <v>9</v>
      </c>
      <c r="E872" s="1">
        <v>45520</v>
      </c>
      <c r="G872" t="s">
        <v>10</v>
      </c>
    </row>
    <row r="873" spans="1:7" x14ac:dyDescent="0.3">
      <c r="A873" t="str">
        <f>"513447196"</f>
        <v>513447196</v>
      </c>
      <c r="B873" t="s">
        <v>7</v>
      </c>
      <c r="C873" t="s">
        <v>11</v>
      </c>
      <c r="D873" t="s">
        <v>12</v>
      </c>
      <c r="E873" s="1">
        <v>45520</v>
      </c>
      <c r="G873" t="s">
        <v>10</v>
      </c>
    </row>
    <row r="874" spans="1:7" x14ac:dyDescent="0.3">
      <c r="A874" t="str">
        <f>"513949585"</f>
        <v>513949585</v>
      </c>
      <c r="B874" t="s">
        <v>7</v>
      </c>
      <c r="C874" t="s">
        <v>11</v>
      </c>
      <c r="D874" t="s">
        <v>12</v>
      </c>
      <c r="E874" s="1">
        <v>45520</v>
      </c>
      <c r="G874" t="s">
        <v>10</v>
      </c>
    </row>
    <row r="875" spans="1:7" x14ac:dyDescent="0.3">
      <c r="A875" t="str">
        <f>"518920268"</f>
        <v>518920268</v>
      </c>
      <c r="B875" t="s">
        <v>7</v>
      </c>
      <c r="C875" t="s">
        <v>11</v>
      </c>
      <c r="D875" t="s">
        <v>12</v>
      </c>
      <c r="E875" s="1">
        <v>45520</v>
      </c>
      <c r="G875" t="s">
        <v>10</v>
      </c>
    </row>
    <row r="876" spans="1:7" x14ac:dyDescent="0.3">
      <c r="A876" t="str">
        <f>"798453680"</f>
        <v>798453680</v>
      </c>
      <c r="B876" t="s">
        <v>7</v>
      </c>
      <c r="C876" t="s">
        <v>11</v>
      </c>
      <c r="D876" t="s">
        <v>12</v>
      </c>
      <c r="E876" s="1">
        <v>45520</v>
      </c>
      <c r="G876" t="s">
        <v>10</v>
      </c>
    </row>
    <row r="877" spans="1:7" x14ac:dyDescent="0.3">
      <c r="A877" t="str">
        <f>"502175322"</f>
        <v>502175322</v>
      </c>
      <c r="B877" t="s">
        <v>7</v>
      </c>
      <c r="C877" t="s">
        <v>8</v>
      </c>
      <c r="D877" t="s">
        <v>9</v>
      </c>
      <c r="E877" s="1">
        <v>45520</v>
      </c>
      <c r="G877" t="s">
        <v>10</v>
      </c>
    </row>
    <row r="878" spans="1:7" x14ac:dyDescent="0.3">
      <c r="A878" t="str">
        <f>"797501704"</f>
        <v>797501704</v>
      </c>
      <c r="B878" t="s">
        <v>7</v>
      </c>
      <c r="C878" t="s">
        <v>8</v>
      </c>
      <c r="D878" t="s">
        <v>9</v>
      </c>
      <c r="E878" s="1">
        <v>45520</v>
      </c>
      <c r="G878" t="s">
        <v>10</v>
      </c>
    </row>
    <row r="879" spans="1:7" x14ac:dyDescent="0.3">
      <c r="A879" t="str">
        <f>"513952960"</f>
        <v>513952960</v>
      </c>
      <c r="B879" t="s">
        <v>7</v>
      </c>
      <c r="C879" t="s">
        <v>11</v>
      </c>
      <c r="D879" t="s">
        <v>12</v>
      </c>
      <c r="E879" s="1">
        <v>45520</v>
      </c>
      <c r="G879" t="s">
        <v>10</v>
      </c>
    </row>
    <row r="880" spans="1:7" x14ac:dyDescent="0.3">
      <c r="A880" t="str">
        <f>"513951885"</f>
        <v>513951885</v>
      </c>
      <c r="B880" t="s">
        <v>7</v>
      </c>
      <c r="C880" t="s">
        <v>11</v>
      </c>
      <c r="D880" t="s">
        <v>12</v>
      </c>
      <c r="E880" s="1">
        <v>45520</v>
      </c>
      <c r="G880" t="s">
        <v>10</v>
      </c>
    </row>
    <row r="881" spans="1:7" x14ac:dyDescent="0.3">
      <c r="A881" t="str">
        <f>"517559716"</f>
        <v>517559716</v>
      </c>
      <c r="B881" t="s">
        <v>7</v>
      </c>
      <c r="C881" t="s">
        <v>11</v>
      </c>
      <c r="D881" t="s">
        <v>12</v>
      </c>
      <c r="E881" s="1">
        <v>45520</v>
      </c>
      <c r="G881" t="s">
        <v>10</v>
      </c>
    </row>
    <row r="882" spans="1:7" x14ac:dyDescent="0.3">
      <c r="A882" t="str">
        <f>"517556998"</f>
        <v>517556998</v>
      </c>
      <c r="B882" t="s">
        <v>7</v>
      </c>
      <c r="C882" t="s">
        <v>11</v>
      </c>
      <c r="D882" t="s">
        <v>12</v>
      </c>
      <c r="E882" s="1">
        <v>45520</v>
      </c>
      <c r="G882" t="s">
        <v>10</v>
      </c>
    </row>
    <row r="883" spans="1:7" x14ac:dyDescent="0.3">
      <c r="A883" t="str">
        <f>"797709935"</f>
        <v>797709935</v>
      </c>
      <c r="B883" t="s">
        <v>7</v>
      </c>
      <c r="C883" t="s">
        <v>8</v>
      </c>
      <c r="D883" t="s">
        <v>9</v>
      </c>
      <c r="E883" s="1">
        <v>45520</v>
      </c>
      <c r="G883" t="s">
        <v>10</v>
      </c>
    </row>
    <row r="884" spans="1:7" x14ac:dyDescent="0.3">
      <c r="A884" t="str">
        <f>"513446695"</f>
        <v>513446695</v>
      </c>
      <c r="B884" t="s">
        <v>7</v>
      </c>
      <c r="C884" t="s">
        <v>11</v>
      </c>
      <c r="D884" t="s">
        <v>12</v>
      </c>
      <c r="E884" s="1">
        <v>45520</v>
      </c>
      <c r="G884" t="s">
        <v>10</v>
      </c>
    </row>
    <row r="885" spans="1:7" x14ac:dyDescent="0.3">
      <c r="A885" t="str">
        <f>"513446325"</f>
        <v>513446325</v>
      </c>
      <c r="B885" t="s">
        <v>7</v>
      </c>
      <c r="C885" t="s">
        <v>11</v>
      </c>
      <c r="D885" t="s">
        <v>12</v>
      </c>
      <c r="E885" s="1">
        <v>45520</v>
      </c>
      <c r="G885" t="s">
        <v>10</v>
      </c>
    </row>
    <row r="886" spans="1:7" x14ac:dyDescent="0.3">
      <c r="A886" t="str">
        <f>"798388731"</f>
        <v>798388731</v>
      </c>
      <c r="B886" t="s">
        <v>7</v>
      </c>
      <c r="C886" t="s">
        <v>11</v>
      </c>
      <c r="D886" t="s">
        <v>12</v>
      </c>
      <c r="E886" s="1">
        <v>45520</v>
      </c>
      <c r="G886" t="s">
        <v>10</v>
      </c>
    </row>
    <row r="887" spans="1:7" x14ac:dyDescent="0.3">
      <c r="A887" t="str">
        <f>"798389021"</f>
        <v>798389021</v>
      </c>
      <c r="B887" t="s">
        <v>7</v>
      </c>
      <c r="C887" t="s">
        <v>11</v>
      </c>
      <c r="D887" t="s">
        <v>12</v>
      </c>
      <c r="E887" s="1">
        <v>45520</v>
      </c>
      <c r="G887" t="s">
        <v>10</v>
      </c>
    </row>
    <row r="888" spans="1:7" x14ac:dyDescent="0.3">
      <c r="A888" t="str">
        <f>"502183190"</f>
        <v>502183190</v>
      </c>
      <c r="B888" t="s">
        <v>7</v>
      </c>
      <c r="C888" t="s">
        <v>8</v>
      </c>
      <c r="D888" t="s">
        <v>9</v>
      </c>
      <c r="E888" s="1">
        <v>45520</v>
      </c>
      <c r="G888" t="s">
        <v>10</v>
      </c>
    </row>
    <row r="889" spans="1:7" x14ac:dyDescent="0.3">
      <c r="A889" t="str">
        <f>"502173285"</f>
        <v>502173285</v>
      </c>
      <c r="B889" t="s">
        <v>7</v>
      </c>
      <c r="C889" t="s">
        <v>8</v>
      </c>
      <c r="D889" t="s">
        <v>9</v>
      </c>
      <c r="E889" s="1">
        <v>45520</v>
      </c>
      <c r="G889" t="s">
        <v>10</v>
      </c>
    </row>
    <row r="890" spans="1:7" x14ac:dyDescent="0.3">
      <c r="A890" t="str">
        <f>"518920550"</f>
        <v>518920550</v>
      </c>
      <c r="B890" t="s">
        <v>7</v>
      </c>
      <c r="C890" t="s">
        <v>11</v>
      </c>
      <c r="D890" t="s">
        <v>12</v>
      </c>
      <c r="E890" s="1">
        <v>45520</v>
      </c>
      <c r="G890" t="s">
        <v>10</v>
      </c>
    </row>
    <row r="891" spans="1:7" x14ac:dyDescent="0.3">
      <c r="A891" t="str">
        <f>"512717746"</f>
        <v>512717746</v>
      </c>
      <c r="B891" t="s">
        <v>7</v>
      </c>
      <c r="C891" t="s">
        <v>8</v>
      </c>
      <c r="D891" t="s">
        <v>9</v>
      </c>
      <c r="E891" s="1">
        <v>45520</v>
      </c>
      <c r="G891" t="s">
        <v>10</v>
      </c>
    </row>
    <row r="892" spans="1:7" x14ac:dyDescent="0.3">
      <c r="A892" t="str">
        <f>"797501700"</f>
        <v>797501700</v>
      </c>
      <c r="B892" t="s">
        <v>7</v>
      </c>
      <c r="C892" t="s">
        <v>8</v>
      </c>
      <c r="D892" t="s">
        <v>9</v>
      </c>
      <c r="E892" s="1">
        <v>45520</v>
      </c>
      <c r="G892" t="s">
        <v>10</v>
      </c>
    </row>
    <row r="893" spans="1:7" x14ac:dyDescent="0.3">
      <c r="A893" t="str">
        <f>"662018737"</f>
        <v>662018737</v>
      </c>
      <c r="B893" t="s">
        <v>7</v>
      </c>
      <c r="C893" t="s">
        <v>8</v>
      </c>
      <c r="D893" t="s">
        <v>9</v>
      </c>
      <c r="E893" s="1">
        <v>45520</v>
      </c>
      <c r="G893" t="s">
        <v>10</v>
      </c>
    </row>
    <row r="894" spans="1:7" x14ac:dyDescent="0.3">
      <c r="A894" t="str">
        <f>"517557043"</f>
        <v>517557043</v>
      </c>
      <c r="B894" t="s">
        <v>7</v>
      </c>
      <c r="C894" t="s">
        <v>11</v>
      </c>
      <c r="D894" t="s">
        <v>12</v>
      </c>
      <c r="E894" s="1">
        <v>45520</v>
      </c>
      <c r="G894" t="s">
        <v>10</v>
      </c>
    </row>
    <row r="895" spans="1:7" x14ac:dyDescent="0.3">
      <c r="A895" t="str">
        <f>"517557419"</f>
        <v>517557419</v>
      </c>
      <c r="B895" t="s">
        <v>7</v>
      </c>
      <c r="C895" t="s">
        <v>11</v>
      </c>
      <c r="D895" t="s">
        <v>12</v>
      </c>
      <c r="E895" s="1">
        <v>45520</v>
      </c>
      <c r="G895" t="s">
        <v>10</v>
      </c>
    </row>
    <row r="896" spans="1:7" x14ac:dyDescent="0.3">
      <c r="A896" t="str">
        <f>"797501690"</f>
        <v>797501690</v>
      </c>
      <c r="B896" t="s">
        <v>7</v>
      </c>
      <c r="C896" t="s">
        <v>8</v>
      </c>
      <c r="D896" t="s">
        <v>9</v>
      </c>
      <c r="E896" s="1">
        <v>45520</v>
      </c>
      <c r="G896" t="s">
        <v>10</v>
      </c>
    </row>
    <row r="897" spans="1:7" x14ac:dyDescent="0.3">
      <c r="A897" t="str">
        <f>"723678014"</f>
        <v>723678014</v>
      </c>
      <c r="B897" t="s">
        <v>7</v>
      </c>
      <c r="C897" t="s">
        <v>8</v>
      </c>
      <c r="D897" t="s">
        <v>9</v>
      </c>
      <c r="E897" s="1">
        <v>45520</v>
      </c>
      <c r="G897" t="s">
        <v>10</v>
      </c>
    </row>
    <row r="898" spans="1:7" x14ac:dyDescent="0.3">
      <c r="A898" t="str">
        <f>"517559739"</f>
        <v>517559739</v>
      </c>
      <c r="B898" t="s">
        <v>7</v>
      </c>
      <c r="C898" t="s">
        <v>11</v>
      </c>
      <c r="D898" t="s">
        <v>12</v>
      </c>
      <c r="E898" s="1">
        <v>45520</v>
      </c>
      <c r="G898" t="s">
        <v>10</v>
      </c>
    </row>
    <row r="899" spans="1:7" x14ac:dyDescent="0.3">
      <c r="A899" t="str">
        <f>"723678081"</f>
        <v>723678081</v>
      </c>
      <c r="B899" t="s">
        <v>7</v>
      </c>
      <c r="C899" t="s">
        <v>8</v>
      </c>
      <c r="D899" t="s">
        <v>9</v>
      </c>
      <c r="E899" s="1">
        <v>45520</v>
      </c>
      <c r="G899" t="s">
        <v>10</v>
      </c>
    </row>
    <row r="900" spans="1:7" x14ac:dyDescent="0.3">
      <c r="A900" t="str">
        <f>"798973620"</f>
        <v>798973620</v>
      </c>
      <c r="B900" t="s">
        <v>7</v>
      </c>
      <c r="C900" t="s">
        <v>11</v>
      </c>
      <c r="D900" t="s">
        <v>12</v>
      </c>
      <c r="E900" s="1">
        <v>45520</v>
      </c>
      <c r="G900" t="s">
        <v>10</v>
      </c>
    </row>
    <row r="901" spans="1:7" x14ac:dyDescent="0.3">
      <c r="A901" t="str">
        <f>"513947618"</f>
        <v>513947618</v>
      </c>
      <c r="B901" t="s">
        <v>7</v>
      </c>
      <c r="C901" t="s">
        <v>11</v>
      </c>
      <c r="D901" t="s">
        <v>12</v>
      </c>
      <c r="E901" s="1">
        <v>45520</v>
      </c>
      <c r="G901" t="s">
        <v>10</v>
      </c>
    </row>
    <row r="902" spans="1:7" x14ac:dyDescent="0.3">
      <c r="A902" t="str">
        <f>"723678023"</f>
        <v>723678023</v>
      </c>
      <c r="B902" t="s">
        <v>7</v>
      </c>
      <c r="C902" t="s">
        <v>8</v>
      </c>
      <c r="D902" t="s">
        <v>9</v>
      </c>
      <c r="E902" s="1">
        <v>45520</v>
      </c>
      <c r="G902" t="s">
        <v>10</v>
      </c>
    </row>
    <row r="903" spans="1:7" x14ac:dyDescent="0.3">
      <c r="A903" t="str">
        <f>"798453258"</f>
        <v>798453258</v>
      </c>
      <c r="B903" t="s">
        <v>7</v>
      </c>
      <c r="C903" t="s">
        <v>11</v>
      </c>
      <c r="D903" t="s">
        <v>12</v>
      </c>
      <c r="E903" s="1">
        <v>45520</v>
      </c>
      <c r="G903" t="s">
        <v>10</v>
      </c>
    </row>
    <row r="904" spans="1:7" x14ac:dyDescent="0.3">
      <c r="A904" t="str">
        <f>"502186427"</f>
        <v>502186427</v>
      </c>
      <c r="B904" t="s">
        <v>7</v>
      </c>
      <c r="C904" t="s">
        <v>8</v>
      </c>
      <c r="D904" t="s">
        <v>9</v>
      </c>
      <c r="E904" s="1">
        <v>45520</v>
      </c>
      <c r="G904" t="s">
        <v>10</v>
      </c>
    </row>
    <row r="905" spans="1:7" x14ac:dyDescent="0.3">
      <c r="A905" t="str">
        <f>"502183951"</f>
        <v>502183951</v>
      </c>
      <c r="B905" t="s">
        <v>7</v>
      </c>
      <c r="C905" t="s">
        <v>8</v>
      </c>
      <c r="D905" t="s">
        <v>9</v>
      </c>
      <c r="E905" s="1">
        <v>45520</v>
      </c>
      <c r="G905" t="s">
        <v>10</v>
      </c>
    </row>
    <row r="906" spans="1:7" x14ac:dyDescent="0.3">
      <c r="A906" t="str">
        <f>"502181291"</f>
        <v>502181291</v>
      </c>
      <c r="B906" t="s">
        <v>7</v>
      </c>
      <c r="C906" t="s">
        <v>8</v>
      </c>
      <c r="D906" t="s">
        <v>9</v>
      </c>
      <c r="E906" s="1">
        <v>45520</v>
      </c>
      <c r="G906" t="s">
        <v>10</v>
      </c>
    </row>
    <row r="907" spans="1:7" x14ac:dyDescent="0.3">
      <c r="A907" t="str">
        <f>"518920704"</f>
        <v>518920704</v>
      </c>
      <c r="B907" t="s">
        <v>7</v>
      </c>
      <c r="C907" t="s">
        <v>11</v>
      </c>
      <c r="D907" t="s">
        <v>12</v>
      </c>
      <c r="E907" s="1">
        <v>45520</v>
      </c>
      <c r="G907" t="s">
        <v>10</v>
      </c>
    </row>
    <row r="908" spans="1:7" x14ac:dyDescent="0.3">
      <c r="A908" t="str">
        <f>"797501739"</f>
        <v>797501739</v>
      </c>
      <c r="B908" t="s">
        <v>7</v>
      </c>
      <c r="C908" t="s">
        <v>8</v>
      </c>
      <c r="D908" t="s">
        <v>9</v>
      </c>
      <c r="E908" s="1">
        <v>45520</v>
      </c>
      <c r="G908" t="s">
        <v>10</v>
      </c>
    </row>
    <row r="909" spans="1:7" x14ac:dyDescent="0.3">
      <c r="A909" t="str">
        <f>"519623393"</f>
        <v>519623393</v>
      </c>
      <c r="B909" t="s">
        <v>7</v>
      </c>
      <c r="C909" t="s">
        <v>8</v>
      </c>
      <c r="D909" t="s">
        <v>9</v>
      </c>
      <c r="E909" s="1">
        <v>45520</v>
      </c>
      <c r="G909" t="s">
        <v>10</v>
      </c>
    </row>
    <row r="910" spans="1:7" x14ac:dyDescent="0.3">
      <c r="A910" t="str">
        <f>"798388668"</f>
        <v>798388668</v>
      </c>
      <c r="B910" t="s">
        <v>7</v>
      </c>
      <c r="C910" t="s">
        <v>11</v>
      </c>
      <c r="D910" t="s">
        <v>12</v>
      </c>
      <c r="E910" s="1">
        <v>45520</v>
      </c>
      <c r="G910" t="s">
        <v>10</v>
      </c>
    </row>
    <row r="911" spans="1:7" x14ac:dyDescent="0.3">
      <c r="A911" t="str">
        <f>"513952717"</f>
        <v>513952717</v>
      </c>
      <c r="B911" t="s">
        <v>7</v>
      </c>
      <c r="C911" t="s">
        <v>11</v>
      </c>
      <c r="D911" t="s">
        <v>12</v>
      </c>
      <c r="E911" s="1">
        <v>45520</v>
      </c>
      <c r="G911" t="s">
        <v>10</v>
      </c>
    </row>
    <row r="912" spans="1:7" x14ac:dyDescent="0.3">
      <c r="A912" t="str">
        <f>"502183906"</f>
        <v>502183906</v>
      </c>
      <c r="B912" t="s">
        <v>7</v>
      </c>
      <c r="C912" t="s">
        <v>8</v>
      </c>
      <c r="D912" t="s">
        <v>9</v>
      </c>
      <c r="E912" s="1">
        <v>45520</v>
      </c>
      <c r="G912" t="s">
        <v>10</v>
      </c>
    </row>
    <row r="913" spans="1:7" x14ac:dyDescent="0.3">
      <c r="A913" t="str">
        <f>"797709932"</f>
        <v>797709932</v>
      </c>
      <c r="B913" t="s">
        <v>7</v>
      </c>
      <c r="C913" t="s">
        <v>8</v>
      </c>
      <c r="D913" t="s">
        <v>9</v>
      </c>
      <c r="E913" s="1">
        <v>45520</v>
      </c>
      <c r="G913" t="s">
        <v>10</v>
      </c>
    </row>
    <row r="914" spans="1:7" x14ac:dyDescent="0.3">
      <c r="A914" t="str">
        <f>"518920353"</f>
        <v>518920353</v>
      </c>
      <c r="B914" t="s">
        <v>7</v>
      </c>
      <c r="C914" t="s">
        <v>11</v>
      </c>
      <c r="D914" t="s">
        <v>12</v>
      </c>
      <c r="E914" s="1">
        <v>45520</v>
      </c>
      <c r="G914" t="s">
        <v>10</v>
      </c>
    </row>
    <row r="915" spans="1:7" x14ac:dyDescent="0.3">
      <c r="A915" t="str">
        <f>"502172823"</f>
        <v>502172823</v>
      </c>
      <c r="B915" t="s">
        <v>7</v>
      </c>
      <c r="C915" t="s">
        <v>8</v>
      </c>
      <c r="D915" t="s">
        <v>9</v>
      </c>
      <c r="E915" s="1">
        <v>45520</v>
      </c>
      <c r="G915" t="s">
        <v>10</v>
      </c>
    </row>
    <row r="916" spans="1:7" x14ac:dyDescent="0.3">
      <c r="A916" t="str">
        <f>"512715970"</f>
        <v>512715970</v>
      </c>
      <c r="B916" t="s">
        <v>7</v>
      </c>
      <c r="C916" t="s">
        <v>8</v>
      </c>
      <c r="D916" t="s">
        <v>9</v>
      </c>
      <c r="E916" s="1">
        <v>45520</v>
      </c>
      <c r="G916" t="s">
        <v>10</v>
      </c>
    </row>
    <row r="917" spans="1:7" x14ac:dyDescent="0.3">
      <c r="A917" t="str">
        <f>"723678060"</f>
        <v>723678060</v>
      </c>
      <c r="B917" t="s">
        <v>7</v>
      </c>
      <c r="C917" t="s">
        <v>8</v>
      </c>
      <c r="D917" t="s">
        <v>9</v>
      </c>
      <c r="E917" s="1">
        <v>45520</v>
      </c>
      <c r="G917" t="s">
        <v>10</v>
      </c>
    </row>
    <row r="918" spans="1:7" x14ac:dyDescent="0.3">
      <c r="A918" t="str">
        <f>"502184896"</f>
        <v>502184896</v>
      </c>
      <c r="B918" t="s">
        <v>7</v>
      </c>
      <c r="C918" t="s">
        <v>8</v>
      </c>
      <c r="D918" t="s">
        <v>9</v>
      </c>
      <c r="E918" s="1">
        <v>45520</v>
      </c>
      <c r="G918" t="s">
        <v>10</v>
      </c>
    </row>
    <row r="919" spans="1:7" x14ac:dyDescent="0.3">
      <c r="A919" t="str">
        <f>"512718084"</f>
        <v>512718084</v>
      </c>
      <c r="B919" t="s">
        <v>7</v>
      </c>
      <c r="C919" t="s">
        <v>8</v>
      </c>
      <c r="D919" t="s">
        <v>9</v>
      </c>
      <c r="E919" s="1">
        <v>45520</v>
      </c>
      <c r="G919" t="s">
        <v>10</v>
      </c>
    </row>
    <row r="920" spans="1:7" x14ac:dyDescent="0.3">
      <c r="A920" t="str">
        <f>"518920763"</f>
        <v>518920763</v>
      </c>
      <c r="B920" t="s">
        <v>7</v>
      </c>
      <c r="C920" t="s">
        <v>11</v>
      </c>
      <c r="D920" t="s">
        <v>12</v>
      </c>
      <c r="E920" s="1">
        <v>45520</v>
      </c>
      <c r="G920" t="s">
        <v>10</v>
      </c>
    </row>
    <row r="921" spans="1:7" x14ac:dyDescent="0.3">
      <c r="A921" t="str">
        <f>"723678032"</f>
        <v>723678032</v>
      </c>
      <c r="B921" t="s">
        <v>7</v>
      </c>
      <c r="C921" t="s">
        <v>8</v>
      </c>
      <c r="D921" t="s">
        <v>9</v>
      </c>
      <c r="E921" s="1">
        <v>45520</v>
      </c>
      <c r="G921" t="s">
        <v>10</v>
      </c>
    </row>
  </sheetData>
  <autoFilter ref="A1:G9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AktywneUslugi_1(56)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KACZMAREK Jacek 4 O-PL/Detal</dc:creator>
  <cp:lastModifiedBy>Marlena Zaleśna-Tytyk</cp:lastModifiedBy>
  <dcterms:created xsi:type="dcterms:W3CDTF">2024-06-21T11:40:39Z</dcterms:created>
  <dcterms:modified xsi:type="dcterms:W3CDTF">2024-07-02T11:03:16Z</dcterms:modified>
</cp:coreProperties>
</file>