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online\Zamowienia Publiczne\2020_PRZETARGI\24 jednorazówka 3\1. dokumenty\"/>
    </mc:Choice>
  </mc:AlternateContent>
  <xr:revisionPtr revIDLastSave="0" documentId="13_ncr:1_{4291FA46-3363-4465-A4CB-4D420E4A4EE1}" xr6:coauthVersionLast="45" xr6:coauthVersionMax="45" xr10:uidLastSave="{00000000-0000-0000-0000-000000000000}"/>
  <bookViews>
    <workbookView xWindow="-98" yWindow="-98" windowWidth="28996" windowHeight="15796" tabRatio="174" xr2:uid="{00000000-000D-0000-FFFF-FFFF00000000}"/>
  </bookViews>
  <sheets>
    <sheet name="formularz" sheetId="1" r:id="rId1"/>
  </sheets>
  <definedNames>
    <definedName name="__xlnm._FilterDatabase">formularz!$A$1:$O$5</definedName>
    <definedName name="_xlnm._FilterDatabase" localSheetId="0" hidden="1">formularz!$A$1:$O$5</definedName>
    <definedName name="_xlnm.Print_Area" localSheetId="0">formularz!$A$1:$O$25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N25" i="1" s="1"/>
  <c r="M25" i="1"/>
  <c r="L25" i="1"/>
  <c r="L24" i="1" l="1"/>
  <c r="M24" i="1" s="1"/>
  <c r="K24" i="1"/>
  <c r="L23" i="1"/>
  <c r="M23" i="1" s="1"/>
  <c r="K23" i="1"/>
  <c r="L21" i="1"/>
  <c r="M21" i="1" s="1"/>
  <c r="K21" i="1"/>
  <c r="L20" i="1"/>
  <c r="M20" i="1" s="1"/>
  <c r="K20" i="1"/>
  <c r="L19" i="1"/>
  <c r="M19" i="1" s="1"/>
  <c r="K19" i="1"/>
  <c r="L18" i="1"/>
  <c r="M18" i="1" s="1"/>
  <c r="K18" i="1"/>
  <c r="L17" i="1"/>
  <c r="K17" i="1"/>
  <c r="L16" i="1"/>
  <c r="M16" i="1" s="1"/>
  <c r="K16" i="1"/>
  <c r="L15" i="1"/>
  <c r="M15" i="1" s="1"/>
  <c r="K15" i="1"/>
  <c r="L14" i="1"/>
  <c r="M14" i="1" s="1"/>
  <c r="K14" i="1"/>
  <c r="L13" i="1"/>
  <c r="M13" i="1" s="1"/>
  <c r="K13" i="1"/>
  <c r="L11" i="1"/>
  <c r="M11" i="1" s="1"/>
  <c r="M12" i="1" s="1"/>
  <c r="K11" i="1"/>
  <c r="L9" i="1"/>
  <c r="K9" i="1"/>
  <c r="K7" i="1"/>
  <c r="L7" i="1"/>
  <c r="M7" i="1" s="1"/>
  <c r="M8" i="1" s="1"/>
  <c r="A3" i="1"/>
  <c r="A4" i="1" s="1"/>
  <c r="A5" i="1" s="1"/>
  <c r="K2" i="1"/>
  <c r="L2" i="1"/>
  <c r="M2" i="1" s="1"/>
  <c r="K3" i="1"/>
  <c r="L3" i="1"/>
  <c r="M3" i="1" s="1"/>
  <c r="K4" i="1"/>
  <c r="L4" i="1"/>
  <c r="M4" i="1" s="1"/>
  <c r="K5" i="1"/>
  <c r="L5" i="1"/>
  <c r="M17" i="1" l="1"/>
  <c r="M22" i="1" s="1"/>
  <c r="L22" i="1"/>
  <c r="M5" i="1"/>
  <c r="N5" i="1"/>
  <c r="M9" i="1"/>
  <c r="M10" i="1" s="1"/>
  <c r="L10" i="1"/>
  <c r="L12" i="1"/>
  <c r="N9" i="1"/>
  <c r="N10" i="1" s="1"/>
  <c r="N11" i="1"/>
  <c r="N12" i="1" s="1"/>
  <c r="N15" i="1"/>
  <c r="N19" i="1"/>
  <c r="N14" i="1"/>
  <c r="N18" i="1"/>
  <c r="N23" i="1"/>
  <c r="N13" i="1"/>
  <c r="N17" i="1"/>
  <c r="N22" i="1" s="1"/>
  <c r="N21" i="1"/>
  <c r="N16" i="1"/>
  <c r="N20" i="1"/>
  <c r="A11" i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N7" i="1"/>
  <c r="N8" i="1" s="1"/>
  <c r="L8" i="1"/>
  <c r="N4" i="1"/>
  <c r="N3" i="1"/>
  <c r="N2" i="1"/>
  <c r="M6" i="1"/>
  <c r="L6" i="1"/>
  <c r="N6" i="1" l="1"/>
</calcChain>
</file>

<file path=xl/sharedStrings.xml><?xml version="1.0" encoding="utf-8"?>
<sst xmlns="http://schemas.openxmlformats.org/spreadsheetml/2006/main" count="114" uniqueCount="65">
  <si>
    <t>Lp.</t>
  </si>
  <si>
    <t>Część</t>
  </si>
  <si>
    <t>Nazwa asortymentu</t>
  </si>
  <si>
    <t>parametry techniczne i jakościowe</t>
  </si>
  <si>
    <t>wielkość opakowania</t>
  </si>
  <si>
    <t>Jedn. miary</t>
  </si>
  <si>
    <t>Ilość</t>
  </si>
  <si>
    <t>Cena jednostkowa netto</t>
  </si>
  <si>
    <t>Stawka VAT</t>
  </si>
  <si>
    <t>Wartość netto</t>
  </si>
  <si>
    <t>Wartość brutto</t>
  </si>
  <si>
    <t>nazwa handlowa produktu / nazwa producenta,</t>
  </si>
  <si>
    <t>opakowanie</t>
  </si>
  <si>
    <t>Jednorazowy czepek do bezwodnego mycia głowy.</t>
  </si>
  <si>
    <t>Zewnętrzna warstwa polietylenowa, wewnętrzna warstwa włókniny nasączony substancjami myjącymi oraz odżywką. Nie wymagający namoczenia oraz spłukiwania. Pakowany pojedynczo, z możliwością podgrzania w mikrofalówce. Zapachowy, pakowany pojedynczo. Na opakowaniu nadrukowany skład oraz instrukcja użycia Nie zawiera latexu. Termin ważności: 24 m-ce od daty produkcji. Zarejestrowany jako produkt kosmetyczny.</t>
  </si>
  <si>
    <t>Myjka do ciała jednostronnie nasączona mydłem</t>
  </si>
  <si>
    <t>rozmiar 20cm x 20 cm</t>
  </si>
  <si>
    <t>Podkład chłonny</t>
  </si>
  <si>
    <t>wykonany z 5 warstw: laminat+wata celulozowa + pulpa cleulozowa + wata celulozowa + włóknina polipropylenowa. Posiada wkład chłonny z pikowaniami. Część spodnia podfoliowana, nieprzemakalna. Rozmiar 60x90.</t>
  </si>
  <si>
    <t>sztuka</t>
  </si>
  <si>
    <t>Podkład chłonny podfoliowany</t>
  </si>
  <si>
    <t>rozmiar 60 x 90; wkład chłonny wyposażony w superabsorbent , umożliwiający trwałe zatrzymanie płynu w rdzeniu, redukuje zapach. Chłonność 1600 ml wg EN ISO 11948-1. Zapewnia trwałe zatrzymanie bakterii, w tym MRSA, E.coli w chłonnym rdzeniu</t>
  </si>
  <si>
    <t>Rękawiczki jednorazowe</t>
  </si>
  <si>
    <t xml:space="preserve">Rękawiczki sterylne </t>
  </si>
  <si>
    <t>Rękawice chirurgiczne lateksowe sterylne, bezpudrowe, z rolowanym mankietem, polimerowane obustronnie, warstwa antypoślizgowa na całej powierzchni. Kształt anatomiczny. Odporne na przenikanie wirusów zgodnie z normą ASTM F1671; AQL 0,65-potwierdzone raportem z badań wg EN 455 z jednostki notyfikowanej. Zarejestrowane jako wyrób medyczny oraz środek ochrony osobistej kategorii III. Grubość pojedynczej ścianki  na palcu 0,21mm(+/-0,02), dłoni 0,18mm(+/-0,01), mankiecie 0,17mm(+/-0,01), długość min. 280mm, siła zrywu przed starzeniem(mediana)  min 18N, zawartość białek lateksowych max 10 µg/g - potwierdzone raportem z badań producenta wg EN 455 nie starszym niż 2016 r. Pakowane podwójnie – opakowanie wewnętrzne papierowe z oznaczeniem rozmiaru rękawicy oraz rozróżnieniem lewej i prawej dłoni, opakowanie zewnętrzne foliowe. Nie składane na pół. Sterylizowane radiacyjnie promieniami gamma. Rozmiar 6,0-8,5.</t>
  </si>
  <si>
    <t>1PARA</t>
  </si>
  <si>
    <t>PARA</t>
  </si>
  <si>
    <t>15% Nieorganiczny środek chemiczny-sól sodowa kwasu podchlorawego służący do uzdatniania wody- stosowany na stacji dializ w opakowaniach po 5L</t>
  </si>
  <si>
    <t>5L</t>
  </si>
  <si>
    <t>utrwalacz cytologiczny</t>
  </si>
  <si>
    <t>Preparat w aerozolu do utrwalania pobranych na szkiełka mikroskopowe rozmazów biologicznych w celu późniejszej ich oceny. Poj. 150  ml Zakres stosowania: - rozmazy: ginekologiczne, z płynów ustrojowych, z biopsji, z osadów płynów z jamy ciała i moczu.</t>
  </si>
  <si>
    <t>150ml</t>
  </si>
  <si>
    <t xml:space="preserve">przyrządy laryngologiczne </t>
  </si>
  <si>
    <t>Zestaw jednorazowy laryngologiczny</t>
  </si>
  <si>
    <t>Zestaw jednorazowy laryngologiczny.  Skład zestawu: - Wziernik nosowy z funkcjonalnymi rękojeściami, gładką powierzchnią aplikacyjną oraz o matowej powierzchni rękojeści - Wziernik uszny koloru czarnego, o matowej powierzchni wewnętrznej i średnicy 2mm dla rozmiaru M i 4 mm dla rozmiaru L - Szpatułka białego koloru z elastycznego plastiku Dostępny w dwóch rozmiarach. Jednorazowego użytku. Nie zawiera lateksu. Nie zawiera ftalanów. Sterylizowany tlenkiem etylenu. Termin ważności: 5 lat. Opakowanie: 1 sztuka papier/folia</t>
  </si>
  <si>
    <t>1szt</t>
  </si>
  <si>
    <t>Lusterko laryngologiczne</t>
  </si>
  <si>
    <t>Lusterko laryngologiczne.
Średnica lusterka: 19 mm. Długość rączki: 18 cm. Obudowa lusterka i rączka w kolorze białym. Krawędzie wyrobu gładkie bez ryzyka uszkodzenia śluzówki gardła. Nie zawiera lateksu. Nie posiada ftalanów. Jednorazowego użytku. Sterylizowane tlenkiem etylenu. Termin ważności: 5 lat. Opakowanie: 1 sztuka papier/folia</t>
  </si>
  <si>
    <t>Łącznik combifix (końcówka-luer record)</t>
  </si>
  <si>
    <t>Łącznik do ssaka prosty o gładkiej powierzchni zewnętrznej. Sterylny</t>
  </si>
  <si>
    <t>trzyczęściowa strzykawka ze stożkiem</t>
  </si>
  <si>
    <t>3-częściowa strzykawka ze stożkiem do cewnika,
usytuowanym centralnie. Z dołączonymi dwoma łącznikami luer. Wykonana z polipropylenu. Przeźroczysty cylinder umożliwia pełną kontrolę
wizualną zawartości. Biały transparentny tłok. Uszczelnienie w postaci podwójnego pierścienia na korku położonym na szczycie tłoka. Płynny przesuw tłoka dzięki gumowemu uszczelnieniu. Kryza ograniczająca, zabezpieczająca przed przypadkowym wysunięciem tłoka. Ścięcie stożka pod kątem 45°. Nazwa strzykawki oraz logo producenta umieszczona na korpusie strzykawki. Bez lateksu. Bez ftalanów. Jednorazowego użytku. Sterylizowana tlenkiem etylenu. Termin ważności: 5 lat</t>
  </si>
  <si>
    <t>Laryngoskop jednorazowy z 1 łyżką w zestawie</t>
  </si>
  <si>
    <t>Łyżka laryngoskopowa światłowodowa j.u.</t>
  </si>
  <si>
    <t>Wziernik do ucha jednorazowy. W dwóch rozmiarach - dla dzieci i dla dorosłych</t>
  </si>
  <si>
    <t>Wziernik do otoskopu o średnicy 4mm</t>
  </si>
  <si>
    <t>Wzierniki uszne jednorazowego użytku w kolorze ciemnoszarym w wymiarach 4,0 mm</t>
  </si>
  <si>
    <t>kołnierz szyjny</t>
  </si>
  <si>
    <t>Kołnierz szyjny dla dorosłych</t>
  </si>
  <si>
    <t>wielokrotnego użytku, regulacja podparcia potylicy, pole regulacji, blokada regulacji, otwory dostępu do szyi, skala rozmiarów, regulacja części żuchwowej</t>
  </si>
  <si>
    <t xml:space="preserve">kołnierz szyjny </t>
  </si>
  <si>
    <t>Kołnierz szyjny dla dzieci</t>
  </si>
  <si>
    <t>wielokrotnego użytku, regulacja podparcia potylicy, pole regulacji, blokada regulacji, otwory dostępu do szyi, skala rozmiarów, regulacja części żuchwowej.</t>
  </si>
  <si>
    <t xml:space="preserve"> </t>
  </si>
  <si>
    <t>nazwa części</t>
  </si>
  <si>
    <t>Cena jednostkowa brutto</t>
  </si>
  <si>
    <t>wartość VAT</t>
  </si>
  <si>
    <t>Materiały higieniczne</t>
  </si>
  <si>
    <t>wyroby do chemodializy</t>
  </si>
  <si>
    <t>SUMA 1</t>
  </si>
  <si>
    <t>SUMA 2</t>
  </si>
  <si>
    <t>SUMA 3</t>
  </si>
  <si>
    <t>SUMA 4</t>
  </si>
  <si>
    <t>SUMA 6</t>
  </si>
  <si>
    <t>SUMA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</si>
</sst>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,##0.00&quot; zł &quot;;\-#,##0.00&quot; zł &quot;;&quot; -&quot;#&quot; zł &quot;;@\ "/>
    <numFmt numFmtId="165" formatCode="#,##0.00&quot; zł&quot;;[Red]\-#,##0.00&quot; zł&quot;"/>
    <numFmt numFmtId="166" formatCode="&quot; &quot;#,##0.00&quot; zł &quot;;&quot;-&quot;#,##0.00&quot; zł &quot;;&quot; -&quot;#&quot; zł &quot;;&quot; &quot;@&quot; &quot;"/>
  </numFmts>
  <fonts count="14">
    <font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 Narrow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color indexed="42"/>
      <name val="Arial"/>
      <family val="2"/>
      <charset val="238"/>
    </font>
    <font>
      <sz val="9"/>
      <color indexed="8"/>
      <name val="Arial"/>
      <family val="2"/>
    </font>
    <font>
      <sz val="11"/>
      <color rgb="FF000000"/>
      <name val="Calibri"/>
      <family val="2"/>
      <charset val="238"/>
    </font>
    <font>
      <b/>
      <sz val="9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9" fontId="1" fillId="0" borderId="0" applyBorder="0" applyProtection="0"/>
    <xf numFmtId="0" fontId="1" fillId="0" borderId="0" applyBorder="0" applyProtection="0"/>
    <xf numFmtId="164" fontId="6" fillId="0" borderId="0" applyBorder="0" applyProtection="0"/>
    <xf numFmtId="164" fontId="2" fillId="0" borderId="0" applyBorder="0" applyProtection="0"/>
    <xf numFmtId="166" fontId="12" fillId="0" borderId="0"/>
  </cellStyleXfs>
  <cellXfs count="41">
    <xf numFmtId="0" fontId="0" fillId="0" borderId="0" xfId="0"/>
    <xf numFmtId="0" fontId="3" fillId="2" borderId="0" xfId="3" applyNumberFormat="1" applyFont="1" applyFill="1" applyAlignment="1" applyProtection="1">
      <alignment vertical="center" wrapText="1"/>
    </xf>
    <xf numFmtId="0" fontId="4" fillId="2" borderId="0" xfId="3" applyNumberFormat="1" applyFont="1" applyFill="1" applyAlignment="1" applyProtection="1">
      <alignment vertical="center" wrapText="1"/>
    </xf>
    <xf numFmtId="0" fontId="3" fillId="2" borderId="0" xfId="3" applyNumberFormat="1" applyFont="1" applyFill="1" applyAlignment="1" applyProtection="1">
      <alignment horizontal="center" vertical="center" wrapText="1"/>
    </xf>
    <xf numFmtId="0" fontId="3" fillId="2" borderId="0" xfId="3" applyNumberFormat="1" applyFont="1" applyFill="1" applyAlignment="1" applyProtection="1">
      <alignment horizontal="left" vertical="center" wrapText="1"/>
    </xf>
    <xf numFmtId="164" fontId="3" fillId="2" borderId="0" xfId="5" applyNumberFormat="1" applyFont="1" applyFill="1" applyAlignment="1" applyProtection="1">
      <alignment vertical="center" wrapText="1"/>
    </xf>
    <xf numFmtId="9" fontId="3" fillId="2" borderId="0" xfId="3" applyNumberFormat="1" applyFont="1" applyFill="1" applyAlignment="1" applyProtection="1">
      <alignment horizontal="center" vertical="center" wrapText="1"/>
    </xf>
    <xf numFmtId="0" fontId="4" fillId="2" borderId="0" xfId="3" applyNumberFormat="1" applyFont="1" applyFill="1" applyAlignment="1" applyProtection="1">
      <alignment horizontal="center" vertical="center" wrapText="1"/>
    </xf>
    <xf numFmtId="0" fontId="7" fillId="2" borderId="0" xfId="3" applyNumberFormat="1" applyFont="1" applyFill="1" applyAlignment="1" applyProtection="1">
      <alignment vertical="center" wrapText="1"/>
    </xf>
    <xf numFmtId="0" fontId="3" fillId="2" borderId="0" xfId="3" applyNumberFormat="1" applyFont="1" applyFill="1" applyBorder="1" applyAlignment="1" applyProtection="1">
      <alignment vertical="center" wrapText="1"/>
    </xf>
    <xf numFmtId="0" fontId="4" fillId="2" borderId="0" xfId="3" applyNumberFormat="1" applyFont="1" applyFill="1" applyBorder="1" applyAlignment="1" applyProtection="1">
      <alignment vertical="center" wrapText="1"/>
    </xf>
    <xf numFmtId="0" fontId="3" fillId="2" borderId="0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vertical="center" wrapText="1"/>
      <protection locked="0"/>
    </xf>
    <xf numFmtId="164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/>
    <xf numFmtId="9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5" applyNumberFormat="1" applyFont="1" applyFill="1" applyBorder="1" applyAlignment="1" applyProtection="1">
      <alignment vertical="center" wrapText="1"/>
      <protection locked="0"/>
    </xf>
    <xf numFmtId="0" fontId="11" fillId="2" borderId="0" xfId="3" applyNumberFormat="1" applyFont="1" applyFill="1" applyAlignment="1" applyProtection="1">
      <alignment horizontal="center" vertical="center" wrapText="1"/>
    </xf>
    <xf numFmtId="164" fontId="11" fillId="2" borderId="0" xfId="5" applyNumberFormat="1" applyFont="1" applyFill="1" applyAlignment="1" applyProtection="1">
      <alignment vertical="center" wrapText="1"/>
    </xf>
    <xf numFmtId="9" fontId="11" fillId="2" borderId="0" xfId="3" applyNumberFormat="1" applyFont="1" applyFill="1" applyAlignment="1" applyProtection="1">
      <alignment horizontal="center" vertical="center" wrapText="1"/>
    </xf>
    <xf numFmtId="164" fontId="4" fillId="0" borderId="1" xfId="5" applyNumberFormat="1" applyFont="1" applyFill="1" applyBorder="1" applyAlignment="1" applyProtection="1">
      <alignment vertical="center" wrapText="1"/>
      <protection locked="0"/>
    </xf>
    <xf numFmtId="0" fontId="8" fillId="2" borderId="0" xfId="3" applyNumberFormat="1" applyFont="1" applyFill="1" applyAlignment="1" applyProtection="1">
      <alignment vertical="center" wrapText="1"/>
    </xf>
    <xf numFmtId="0" fontId="3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3" fillId="3" borderId="1" xfId="3" applyNumberFormat="1" applyFont="1" applyFill="1" applyBorder="1" applyAlignment="1" applyProtection="1">
      <alignment horizontal="left" vertical="center" wrapText="1"/>
    </xf>
    <xf numFmtId="0" fontId="11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left" vertical="center" wrapText="1"/>
    </xf>
    <xf numFmtId="164" fontId="13" fillId="3" borderId="1" xfId="5" applyNumberFormat="1" applyFont="1" applyFill="1" applyBorder="1" applyAlignment="1" applyProtection="1">
      <alignment vertical="center" wrapText="1"/>
      <protection locked="0"/>
    </xf>
    <xf numFmtId="49" fontId="3" fillId="3" borderId="1" xfId="3" applyNumberFormat="1" applyFont="1" applyFill="1" applyBorder="1" applyAlignment="1" applyProtection="1">
      <alignment horizontal="left" vertical="center" wrapText="1"/>
    </xf>
    <xf numFmtId="49" fontId="9" fillId="3" borderId="1" xfId="3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11" fillId="3" borderId="1" xfId="3" applyNumberFormat="1" applyFont="1" applyFill="1" applyBorder="1" applyAlignment="1" applyProtection="1">
      <alignment horizontal="center" vertical="center" shrinkToFit="1"/>
    </xf>
    <xf numFmtId="0" fontId="3" fillId="3" borderId="1" xfId="1" applyNumberFormat="1" applyFont="1" applyFill="1" applyBorder="1" applyAlignment="1" applyProtection="1">
      <alignment vertical="top" wrapText="1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3" fillId="3" borderId="1" xfId="1" applyNumberFormat="1" applyFont="1" applyFill="1" applyBorder="1" applyAlignment="1" applyProtection="1">
      <alignment wrapText="1"/>
    </xf>
    <xf numFmtId="0" fontId="3" fillId="3" borderId="1" xfId="3" applyNumberFormat="1" applyFont="1" applyFill="1" applyBorder="1" applyAlignment="1" applyProtection="1">
      <alignment vertical="center" wrapText="1"/>
    </xf>
    <xf numFmtId="165" fontId="4" fillId="3" borderId="1" xfId="4" applyNumberFormat="1" applyFont="1" applyFill="1" applyBorder="1" applyAlignment="1" applyProtection="1">
      <alignment vertical="center" wrapText="1"/>
      <protection locked="0"/>
    </xf>
    <xf numFmtId="9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3" applyNumberFormat="1" applyFont="1" applyFill="1" applyBorder="1" applyAlignment="1" applyProtection="1">
      <alignment horizontal="center" vertical="center" wrapText="1"/>
    </xf>
  </cellXfs>
  <cellStyles count="7">
    <cellStyle name="Excel Built-in Currency" xfId="6" xr:uid="{00000000-0005-0000-0000-000000000000}"/>
    <cellStyle name="Excel Built-in Normal" xfId="1" xr:uid="{00000000-0005-0000-0000-000001000000}"/>
    <cellStyle name="Excel_BuiltIn_Percent 1" xfId="2" xr:uid="{00000000-0005-0000-0000-000002000000}"/>
    <cellStyle name="Normalny" xfId="0" builtinId="0"/>
    <cellStyle name="Normalny 2" xfId="3" xr:uid="{00000000-0005-0000-0000-000004000000}"/>
    <cellStyle name="Walutowy" xfId="4" builtinId="4"/>
    <cellStyle name="Walutowy 2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topLeftCell="F18" zoomScaleNormal="100" workbookViewId="0">
      <selection activeCell="P28" sqref="P28"/>
    </sheetView>
  </sheetViews>
  <sheetFormatPr defaultColWidth="10.125" defaultRowHeight="50.25" customHeight="1"/>
  <cols>
    <col min="1" max="1" width="4" style="1" customWidth="1"/>
    <col min="2" max="2" width="7.5" style="2" customWidth="1"/>
    <col min="3" max="3" width="20.875" style="3" customWidth="1"/>
    <col min="4" max="4" width="34.625" style="1" customWidth="1"/>
    <col min="5" max="5" width="37.5" style="4" customWidth="1"/>
    <col min="6" max="6" width="13.875" style="3" customWidth="1"/>
    <col min="7" max="7" width="11.25" style="3" customWidth="1"/>
    <col min="8" max="8" width="10" style="3" customWidth="1"/>
    <col min="9" max="9" width="11.875" style="5" customWidth="1"/>
    <col min="10" max="10" width="9.125" style="6" customWidth="1"/>
    <col min="11" max="11" width="11.875" style="5" customWidth="1"/>
    <col min="12" max="13" width="14.375" style="5" customWidth="1"/>
    <col min="14" max="14" width="15.25" style="5" customWidth="1"/>
    <col min="15" max="15" width="25.125" style="1" customWidth="1"/>
    <col min="16" max="16384" width="10.125" style="1"/>
  </cols>
  <sheetData>
    <row r="1" spans="1:15" s="7" customFormat="1" ht="23.25">
      <c r="A1" s="12" t="s">
        <v>0</v>
      </c>
      <c r="B1" s="12" t="s">
        <v>1</v>
      </c>
      <c r="C1" s="40" t="s">
        <v>54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55</v>
      </c>
      <c r="L1" s="40" t="s">
        <v>9</v>
      </c>
      <c r="M1" s="40" t="s">
        <v>56</v>
      </c>
      <c r="N1" s="40" t="s">
        <v>10</v>
      </c>
      <c r="O1" s="40" t="s">
        <v>11</v>
      </c>
    </row>
    <row r="2" spans="1:15" s="8" customFormat="1" ht="104.65">
      <c r="A2" s="23">
        <v>1</v>
      </c>
      <c r="B2" s="24">
        <v>1</v>
      </c>
      <c r="C2" s="23" t="s">
        <v>57</v>
      </c>
      <c r="D2" s="25" t="s">
        <v>13</v>
      </c>
      <c r="E2" s="25" t="s">
        <v>14</v>
      </c>
      <c r="F2" s="26">
        <v>1</v>
      </c>
      <c r="G2" s="26" t="s">
        <v>12</v>
      </c>
      <c r="H2" s="26">
        <v>50</v>
      </c>
      <c r="I2" s="17">
        <v>0</v>
      </c>
      <c r="J2" s="16"/>
      <c r="K2" s="17">
        <f t="shared" ref="K2:K5" si="0">(I2*J2)+I2</f>
        <v>0</v>
      </c>
      <c r="L2" s="17">
        <f t="shared" ref="L2:L5" si="1">ROUND(H2*I2,2)</f>
        <v>0</v>
      </c>
      <c r="M2" s="17">
        <f t="shared" ref="M2:M5" si="2">ROUND(L2*J2,2)</f>
        <v>0</v>
      </c>
      <c r="N2" s="17">
        <f t="shared" ref="N2:N4" si="3">ROUND(L2*J2+L2,2)</f>
        <v>0</v>
      </c>
      <c r="O2" s="13"/>
    </row>
    <row r="3" spans="1:15" s="8" customFormat="1" ht="24.6" customHeight="1">
      <c r="A3" s="23">
        <f t="shared" ref="A3:A24" si="4">A2+1</f>
        <v>2</v>
      </c>
      <c r="B3" s="24">
        <v>1</v>
      </c>
      <c r="C3" s="23" t="s">
        <v>57</v>
      </c>
      <c r="D3" s="25" t="s">
        <v>15</v>
      </c>
      <c r="E3" s="25" t="s">
        <v>16</v>
      </c>
      <c r="F3" s="26">
        <v>1</v>
      </c>
      <c r="G3" s="26" t="s">
        <v>12</v>
      </c>
      <c r="H3" s="26">
        <v>300</v>
      </c>
      <c r="I3" s="17">
        <v>0</v>
      </c>
      <c r="J3" s="16"/>
      <c r="K3" s="17">
        <f t="shared" si="0"/>
        <v>0</v>
      </c>
      <c r="L3" s="17">
        <f t="shared" si="1"/>
        <v>0</v>
      </c>
      <c r="M3" s="17">
        <f t="shared" si="2"/>
        <v>0</v>
      </c>
      <c r="N3" s="17">
        <f t="shared" si="3"/>
        <v>0</v>
      </c>
      <c r="O3" s="13"/>
    </row>
    <row r="4" spans="1:15" s="8" customFormat="1" ht="58.15">
      <c r="A4" s="23">
        <f t="shared" si="4"/>
        <v>3</v>
      </c>
      <c r="B4" s="24">
        <v>1</v>
      </c>
      <c r="C4" s="23" t="s">
        <v>57</v>
      </c>
      <c r="D4" s="25" t="s">
        <v>17</v>
      </c>
      <c r="E4" s="25" t="s">
        <v>18</v>
      </c>
      <c r="F4" s="26">
        <v>1</v>
      </c>
      <c r="G4" s="26" t="s">
        <v>19</v>
      </c>
      <c r="H4" s="26">
        <v>5000</v>
      </c>
      <c r="I4" s="17">
        <v>0</v>
      </c>
      <c r="J4" s="16"/>
      <c r="K4" s="17">
        <f t="shared" si="0"/>
        <v>0</v>
      </c>
      <c r="L4" s="17">
        <f t="shared" si="1"/>
        <v>0</v>
      </c>
      <c r="M4" s="17">
        <f t="shared" si="2"/>
        <v>0</v>
      </c>
      <c r="N4" s="17">
        <f t="shared" si="3"/>
        <v>0</v>
      </c>
      <c r="O4" s="13"/>
    </row>
    <row r="5" spans="1:15" s="8" customFormat="1" ht="58.15">
      <c r="A5" s="23">
        <f t="shared" si="4"/>
        <v>4</v>
      </c>
      <c r="B5" s="24">
        <v>1</v>
      </c>
      <c r="C5" s="23" t="s">
        <v>57</v>
      </c>
      <c r="D5" s="25" t="s">
        <v>20</v>
      </c>
      <c r="E5" s="25" t="s">
        <v>21</v>
      </c>
      <c r="F5" s="26">
        <v>1</v>
      </c>
      <c r="G5" s="26" t="s">
        <v>19</v>
      </c>
      <c r="H5" s="26">
        <v>40320</v>
      </c>
      <c r="I5" s="17">
        <v>0</v>
      </c>
      <c r="J5" s="16"/>
      <c r="K5" s="17">
        <f t="shared" si="0"/>
        <v>0</v>
      </c>
      <c r="L5" s="17">
        <f t="shared" si="1"/>
        <v>0</v>
      </c>
      <c r="M5" s="17">
        <f t="shared" si="2"/>
        <v>0</v>
      </c>
      <c r="N5" s="17">
        <f>ROUND(L5*J5+L5,2)</f>
        <v>0</v>
      </c>
      <c r="O5" s="13"/>
    </row>
    <row r="6" spans="1:15" s="22" customFormat="1" ht="21.2" customHeight="1">
      <c r="A6" s="23"/>
      <c r="B6" s="24" t="s">
        <v>59</v>
      </c>
      <c r="C6" s="24"/>
      <c r="D6" s="27"/>
      <c r="E6" s="27"/>
      <c r="F6" s="28"/>
      <c r="G6" s="28"/>
      <c r="H6" s="24"/>
      <c r="I6" s="37"/>
      <c r="J6" s="38"/>
      <c r="K6" s="39" t="s">
        <v>59</v>
      </c>
      <c r="L6" s="21">
        <f>SUM(L2:L5)</f>
        <v>0</v>
      </c>
      <c r="M6" s="21">
        <f>SUM(M2:M5)</f>
        <v>0</v>
      </c>
      <c r="N6" s="21">
        <f>SUM(N2:N5)</f>
        <v>0</v>
      </c>
      <c r="O6" s="38"/>
    </row>
    <row r="7" spans="1:15" s="8" customFormat="1" ht="172.15">
      <c r="A7" s="23">
        <v>1</v>
      </c>
      <c r="B7" s="24">
        <v>2</v>
      </c>
      <c r="C7" s="23" t="s">
        <v>22</v>
      </c>
      <c r="D7" s="29" t="s">
        <v>23</v>
      </c>
      <c r="E7" s="30" t="s">
        <v>24</v>
      </c>
      <c r="F7" s="26" t="s">
        <v>25</v>
      </c>
      <c r="G7" s="26" t="s">
        <v>26</v>
      </c>
      <c r="H7" s="26">
        <v>50000</v>
      </c>
      <c r="I7" s="17">
        <v>0</v>
      </c>
      <c r="J7" s="16"/>
      <c r="K7" s="17">
        <f t="shared" ref="K7" si="5">(I7*J7)+I7</f>
        <v>0</v>
      </c>
      <c r="L7" s="17">
        <f t="shared" ref="L7" si="6">ROUND(H7*I7,2)</f>
        <v>0</v>
      </c>
      <c r="M7" s="17">
        <f t="shared" ref="M7" si="7">ROUND(L7*J7,2)</f>
        <v>0</v>
      </c>
      <c r="N7" s="17">
        <f t="shared" ref="N7" si="8">ROUND(L7*J7+L7,2)</f>
        <v>0</v>
      </c>
      <c r="O7" s="15"/>
    </row>
    <row r="8" spans="1:15" s="22" customFormat="1" ht="21.2" customHeight="1">
      <c r="A8" s="23"/>
      <c r="B8" s="24" t="s">
        <v>60</v>
      </c>
      <c r="C8" s="24"/>
      <c r="D8" s="27"/>
      <c r="E8" s="27"/>
      <c r="F8" s="28"/>
      <c r="G8" s="28"/>
      <c r="H8" s="24"/>
      <c r="I8" s="37"/>
      <c r="J8" s="38"/>
      <c r="K8" s="39" t="s">
        <v>60</v>
      </c>
      <c r="L8" s="21">
        <f>SUM(L7:L7)</f>
        <v>0</v>
      </c>
      <c r="M8" s="21">
        <f t="shared" ref="M8:N8" si="9">SUM(M7:M7)</f>
        <v>0</v>
      </c>
      <c r="N8" s="21">
        <f t="shared" si="9"/>
        <v>0</v>
      </c>
      <c r="O8" s="38"/>
    </row>
    <row r="9" spans="1:15" s="8" customFormat="1" ht="56.65" customHeight="1">
      <c r="A9" s="23">
        <v>1</v>
      </c>
      <c r="B9" s="24">
        <v>3</v>
      </c>
      <c r="C9" s="23" t="s">
        <v>58</v>
      </c>
      <c r="D9" s="31" t="s">
        <v>58</v>
      </c>
      <c r="E9" s="25" t="s">
        <v>27</v>
      </c>
      <c r="F9" s="32" t="s">
        <v>28</v>
      </c>
      <c r="G9" s="32" t="s">
        <v>12</v>
      </c>
      <c r="H9" s="26">
        <v>30</v>
      </c>
      <c r="I9" s="17">
        <v>0</v>
      </c>
      <c r="J9" s="16"/>
      <c r="K9" s="17">
        <f t="shared" ref="K9" si="10">(I9*J9)+I9</f>
        <v>0</v>
      </c>
      <c r="L9" s="17">
        <f t="shared" ref="L9" si="11">ROUND(H9*I9,2)</f>
        <v>0</v>
      </c>
      <c r="M9" s="17">
        <f t="shared" ref="M9" si="12">ROUND(L9*J9,2)</f>
        <v>0</v>
      </c>
      <c r="N9" s="17">
        <f t="shared" ref="N9" si="13">ROUND(L9*J9+L9,2)</f>
        <v>0</v>
      </c>
      <c r="O9" s="13"/>
    </row>
    <row r="10" spans="1:15" s="22" customFormat="1" ht="21.2" customHeight="1">
      <c r="A10" s="23"/>
      <c r="B10" s="24" t="s">
        <v>61</v>
      </c>
      <c r="C10" s="24"/>
      <c r="D10" s="27"/>
      <c r="E10" s="27"/>
      <c r="F10" s="28"/>
      <c r="G10" s="28"/>
      <c r="H10" s="24"/>
      <c r="I10" s="37"/>
      <c r="J10" s="38"/>
      <c r="K10" s="39" t="s">
        <v>61</v>
      </c>
      <c r="L10" s="21">
        <f>L9</f>
        <v>0</v>
      </c>
      <c r="M10" s="21">
        <f t="shared" ref="M10:N10" si="14">M9</f>
        <v>0</v>
      </c>
      <c r="N10" s="21">
        <f t="shared" si="14"/>
        <v>0</v>
      </c>
      <c r="O10" s="38"/>
    </row>
    <row r="11" spans="1:15" ht="69.75">
      <c r="A11" s="23">
        <f t="shared" si="4"/>
        <v>1</v>
      </c>
      <c r="B11" s="24">
        <v>4</v>
      </c>
      <c r="C11" s="23" t="s">
        <v>29</v>
      </c>
      <c r="D11" s="25" t="s">
        <v>29</v>
      </c>
      <c r="E11" s="25" t="s">
        <v>30</v>
      </c>
      <c r="F11" s="26" t="s">
        <v>31</v>
      </c>
      <c r="G11" s="26" t="s">
        <v>12</v>
      </c>
      <c r="H11" s="26">
        <v>20</v>
      </c>
      <c r="I11" s="17">
        <v>0</v>
      </c>
      <c r="J11" s="16"/>
      <c r="K11" s="17">
        <f t="shared" ref="K11" si="15">(I11*J11)+I11</f>
        <v>0</v>
      </c>
      <c r="L11" s="17">
        <f t="shared" ref="L11" si="16">ROUND(H11*I11,2)</f>
        <v>0</v>
      </c>
      <c r="M11" s="17">
        <f t="shared" ref="M11" si="17">ROUND(L11*J11,2)</f>
        <v>0</v>
      </c>
      <c r="N11" s="17">
        <f t="shared" ref="N11" si="18">ROUND(L11*J11+L11,2)</f>
        <v>0</v>
      </c>
      <c r="O11" s="13"/>
    </row>
    <row r="12" spans="1:15" s="22" customFormat="1" ht="21.2" customHeight="1">
      <c r="A12" s="23"/>
      <c r="B12" s="24" t="s">
        <v>62</v>
      </c>
      <c r="C12" s="24"/>
      <c r="D12" s="27"/>
      <c r="E12" s="27"/>
      <c r="F12" s="28"/>
      <c r="G12" s="28"/>
      <c r="H12" s="24"/>
      <c r="I12" s="37"/>
      <c r="J12" s="38"/>
      <c r="K12" s="39" t="s">
        <v>62</v>
      </c>
      <c r="L12" s="21">
        <f>L11</f>
        <v>0</v>
      </c>
      <c r="M12" s="21">
        <f>M11</f>
        <v>0</v>
      </c>
      <c r="N12" s="21">
        <f>N11</f>
        <v>0</v>
      </c>
      <c r="O12" s="38"/>
    </row>
    <row r="13" spans="1:15" ht="127.9">
      <c r="A13" s="23">
        <f t="shared" si="4"/>
        <v>1</v>
      </c>
      <c r="B13" s="24">
        <v>5</v>
      </c>
      <c r="C13" s="23" t="s">
        <v>32</v>
      </c>
      <c r="D13" s="25" t="s">
        <v>33</v>
      </c>
      <c r="E13" s="25" t="s">
        <v>34</v>
      </c>
      <c r="F13" s="26" t="s">
        <v>35</v>
      </c>
      <c r="G13" s="26" t="s">
        <v>19</v>
      </c>
      <c r="H13" s="26">
        <v>10000</v>
      </c>
      <c r="I13" s="17">
        <v>0</v>
      </c>
      <c r="J13" s="16"/>
      <c r="K13" s="17">
        <f t="shared" ref="K13:K24" si="19">(I13*J13)+I13</f>
        <v>0</v>
      </c>
      <c r="L13" s="17">
        <f t="shared" ref="L13:L24" si="20">ROUND(H13*I13,2)</f>
        <v>0</v>
      </c>
      <c r="M13" s="17">
        <f t="shared" ref="M13:M24" si="21">ROUND(L13*J13,2)</f>
        <v>0</v>
      </c>
      <c r="N13" s="17">
        <f t="shared" ref="N13:N23" si="22">ROUND(L13*J13+L13,2)</f>
        <v>0</v>
      </c>
      <c r="O13" s="13"/>
    </row>
    <row r="14" spans="1:15" ht="93">
      <c r="A14" s="23">
        <f t="shared" si="4"/>
        <v>2</v>
      </c>
      <c r="B14" s="24">
        <v>5</v>
      </c>
      <c r="C14" s="23" t="s">
        <v>32</v>
      </c>
      <c r="D14" s="25" t="s">
        <v>36</v>
      </c>
      <c r="E14" s="33" t="s">
        <v>37</v>
      </c>
      <c r="F14" s="26" t="s">
        <v>35</v>
      </c>
      <c r="G14" s="26" t="s">
        <v>19</v>
      </c>
      <c r="H14" s="26">
        <v>6000</v>
      </c>
      <c r="I14" s="17">
        <v>0</v>
      </c>
      <c r="J14" s="16"/>
      <c r="K14" s="17">
        <f t="shared" si="19"/>
        <v>0</v>
      </c>
      <c r="L14" s="17">
        <f t="shared" si="20"/>
        <v>0</v>
      </c>
      <c r="M14" s="17">
        <f t="shared" si="21"/>
        <v>0</v>
      </c>
      <c r="N14" s="17">
        <f t="shared" si="22"/>
        <v>0</v>
      </c>
      <c r="O14" s="13"/>
    </row>
    <row r="15" spans="1:15" ht="19.350000000000001" customHeight="1">
      <c r="A15" s="23">
        <f t="shared" si="4"/>
        <v>3</v>
      </c>
      <c r="B15" s="24">
        <v>5</v>
      </c>
      <c r="C15" s="23" t="s">
        <v>32</v>
      </c>
      <c r="D15" s="33" t="s">
        <v>38</v>
      </c>
      <c r="E15" s="33" t="s">
        <v>38</v>
      </c>
      <c r="F15" s="26" t="s">
        <v>35</v>
      </c>
      <c r="G15" s="26" t="s">
        <v>19</v>
      </c>
      <c r="H15" s="26">
        <v>300</v>
      </c>
      <c r="I15" s="17">
        <v>0</v>
      </c>
      <c r="J15" s="16"/>
      <c r="K15" s="17">
        <f t="shared" si="19"/>
        <v>0</v>
      </c>
      <c r="L15" s="17">
        <f t="shared" si="20"/>
        <v>0</v>
      </c>
      <c r="M15" s="17">
        <f t="shared" si="21"/>
        <v>0</v>
      </c>
      <c r="N15" s="17">
        <f t="shared" si="22"/>
        <v>0</v>
      </c>
      <c r="O15" s="13"/>
    </row>
    <row r="16" spans="1:15" ht="28.35" customHeight="1">
      <c r="A16" s="23">
        <f t="shared" si="4"/>
        <v>4</v>
      </c>
      <c r="B16" s="24">
        <v>5</v>
      </c>
      <c r="C16" s="23" t="s">
        <v>32</v>
      </c>
      <c r="D16" s="25" t="s">
        <v>39</v>
      </c>
      <c r="E16" s="25" t="s">
        <v>39</v>
      </c>
      <c r="F16" s="26" t="s">
        <v>35</v>
      </c>
      <c r="G16" s="26" t="s">
        <v>19</v>
      </c>
      <c r="H16" s="26">
        <v>20</v>
      </c>
      <c r="I16" s="17">
        <v>0</v>
      </c>
      <c r="J16" s="16"/>
      <c r="K16" s="17">
        <f t="shared" si="19"/>
        <v>0</v>
      </c>
      <c r="L16" s="17">
        <f t="shared" si="20"/>
        <v>0</v>
      </c>
      <c r="M16" s="17">
        <f t="shared" si="21"/>
        <v>0</v>
      </c>
      <c r="N16" s="17">
        <f t="shared" si="22"/>
        <v>0</v>
      </c>
      <c r="O16" s="13"/>
    </row>
    <row r="17" spans="1:15" ht="162.75">
      <c r="A17" s="23">
        <f t="shared" si="4"/>
        <v>5</v>
      </c>
      <c r="B17" s="24">
        <v>5</v>
      </c>
      <c r="C17" s="34" t="s">
        <v>32</v>
      </c>
      <c r="D17" s="25" t="s">
        <v>40</v>
      </c>
      <c r="E17" s="35" t="s">
        <v>41</v>
      </c>
      <c r="F17" s="26" t="s">
        <v>35</v>
      </c>
      <c r="G17" s="26" t="s">
        <v>19</v>
      </c>
      <c r="H17" s="26">
        <v>1000</v>
      </c>
      <c r="I17" s="17">
        <v>0</v>
      </c>
      <c r="J17" s="16"/>
      <c r="K17" s="17">
        <f t="shared" si="19"/>
        <v>0</v>
      </c>
      <c r="L17" s="17">
        <f t="shared" si="20"/>
        <v>0</v>
      </c>
      <c r="M17" s="17">
        <f t="shared" si="21"/>
        <v>0</v>
      </c>
      <c r="N17" s="17">
        <f t="shared" si="22"/>
        <v>0</v>
      </c>
      <c r="O17" s="13"/>
    </row>
    <row r="18" spans="1:15" ht="17.850000000000001" customHeight="1">
      <c r="A18" s="23">
        <f t="shared" si="4"/>
        <v>6</v>
      </c>
      <c r="B18" s="24">
        <v>5</v>
      </c>
      <c r="C18" s="23" t="s">
        <v>32</v>
      </c>
      <c r="D18" s="25" t="s">
        <v>42</v>
      </c>
      <c r="E18" s="36" t="s">
        <v>42</v>
      </c>
      <c r="F18" s="26" t="s">
        <v>35</v>
      </c>
      <c r="G18" s="26" t="s">
        <v>19</v>
      </c>
      <c r="H18" s="26">
        <v>50</v>
      </c>
      <c r="I18" s="17">
        <v>0</v>
      </c>
      <c r="J18" s="16"/>
      <c r="K18" s="17">
        <f t="shared" si="19"/>
        <v>0</v>
      </c>
      <c r="L18" s="17">
        <f t="shared" si="20"/>
        <v>0</v>
      </c>
      <c r="M18" s="17">
        <f t="shared" si="21"/>
        <v>0</v>
      </c>
      <c r="N18" s="17">
        <f t="shared" si="22"/>
        <v>0</v>
      </c>
      <c r="O18" s="13"/>
    </row>
    <row r="19" spans="1:15" ht="17.850000000000001" customHeight="1">
      <c r="A19" s="23">
        <f t="shared" si="4"/>
        <v>7</v>
      </c>
      <c r="B19" s="24">
        <v>5</v>
      </c>
      <c r="C19" s="23" t="s">
        <v>32</v>
      </c>
      <c r="D19" s="25" t="s">
        <v>43</v>
      </c>
      <c r="E19" s="36" t="s">
        <v>43</v>
      </c>
      <c r="F19" s="26" t="s">
        <v>35</v>
      </c>
      <c r="G19" s="26" t="s">
        <v>19</v>
      </c>
      <c r="H19" s="26">
        <v>200</v>
      </c>
      <c r="I19" s="17">
        <v>0</v>
      </c>
      <c r="J19" s="16"/>
      <c r="K19" s="17">
        <f t="shared" si="19"/>
        <v>0</v>
      </c>
      <c r="L19" s="17">
        <f t="shared" si="20"/>
        <v>0</v>
      </c>
      <c r="M19" s="17">
        <f t="shared" si="21"/>
        <v>0</v>
      </c>
      <c r="N19" s="17">
        <f t="shared" si="22"/>
        <v>0</v>
      </c>
      <c r="O19" s="13"/>
    </row>
    <row r="20" spans="1:15" ht="31.35" customHeight="1">
      <c r="A20" s="23">
        <f t="shared" si="4"/>
        <v>8</v>
      </c>
      <c r="B20" s="24">
        <v>5</v>
      </c>
      <c r="C20" s="23" t="s">
        <v>32</v>
      </c>
      <c r="D20" s="33" t="s">
        <v>44</v>
      </c>
      <c r="E20" s="36" t="s">
        <v>44</v>
      </c>
      <c r="F20" s="26" t="s">
        <v>35</v>
      </c>
      <c r="G20" s="26" t="s">
        <v>19</v>
      </c>
      <c r="H20" s="26">
        <v>3000</v>
      </c>
      <c r="I20" s="17">
        <v>0</v>
      </c>
      <c r="J20" s="16"/>
      <c r="K20" s="17">
        <f t="shared" si="19"/>
        <v>0</v>
      </c>
      <c r="L20" s="17">
        <f t="shared" si="20"/>
        <v>0</v>
      </c>
      <c r="M20" s="17">
        <f t="shared" si="21"/>
        <v>0</v>
      </c>
      <c r="N20" s="17">
        <f t="shared" si="22"/>
        <v>0</v>
      </c>
      <c r="O20" s="13"/>
    </row>
    <row r="21" spans="1:15" ht="25.9" customHeight="1">
      <c r="A21" s="23">
        <f t="shared" si="4"/>
        <v>9</v>
      </c>
      <c r="B21" s="24">
        <v>5</v>
      </c>
      <c r="C21" s="23" t="s">
        <v>32</v>
      </c>
      <c r="D21" s="25" t="s">
        <v>45</v>
      </c>
      <c r="E21" s="36" t="s">
        <v>46</v>
      </c>
      <c r="F21" s="26" t="s">
        <v>35</v>
      </c>
      <c r="G21" s="26" t="s">
        <v>19</v>
      </c>
      <c r="H21" s="26">
        <v>2000</v>
      </c>
      <c r="I21" s="17">
        <v>0</v>
      </c>
      <c r="J21" s="16"/>
      <c r="K21" s="17">
        <f t="shared" si="19"/>
        <v>0</v>
      </c>
      <c r="L21" s="17">
        <f t="shared" si="20"/>
        <v>0</v>
      </c>
      <c r="M21" s="17">
        <f t="shared" si="21"/>
        <v>0</v>
      </c>
      <c r="N21" s="17">
        <f t="shared" si="22"/>
        <v>0</v>
      </c>
      <c r="O21" s="13"/>
    </row>
    <row r="22" spans="1:15" s="22" customFormat="1" ht="21.2" customHeight="1">
      <c r="A22" s="23"/>
      <c r="B22" s="24" t="s">
        <v>64</v>
      </c>
      <c r="C22" s="24"/>
      <c r="D22" s="27"/>
      <c r="E22" s="27"/>
      <c r="F22" s="28"/>
      <c r="G22" s="28"/>
      <c r="H22" s="24"/>
      <c r="I22" s="37"/>
      <c r="J22" s="38"/>
      <c r="K22" s="39" t="s">
        <v>64</v>
      </c>
      <c r="L22" s="21">
        <f>SUM(L13:L21)</f>
        <v>0</v>
      </c>
      <c r="M22" s="21">
        <f t="shared" ref="M22:N22" si="23">SUM(M13:M21)</f>
        <v>0</v>
      </c>
      <c r="N22" s="21">
        <f t="shared" si="23"/>
        <v>0</v>
      </c>
      <c r="O22" s="38"/>
    </row>
    <row r="23" spans="1:15" ht="34.9">
      <c r="A23" s="23">
        <f t="shared" si="4"/>
        <v>1</v>
      </c>
      <c r="B23" s="24">
        <v>6</v>
      </c>
      <c r="C23" s="23" t="s">
        <v>47</v>
      </c>
      <c r="D23" s="29" t="s">
        <v>48</v>
      </c>
      <c r="E23" s="29" t="s">
        <v>49</v>
      </c>
      <c r="F23" s="26" t="s">
        <v>35</v>
      </c>
      <c r="G23" s="26" t="s">
        <v>19</v>
      </c>
      <c r="H23" s="26">
        <v>90</v>
      </c>
      <c r="I23" s="17">
        <v>0</v>
      </c>
      <c r="J23" s="16"/>
      <c r="K23" s="17">
        <f t="shared" si="19"/>
        <v>0</v>
      </c>
      <c r="L23" s="17">
        <f t="shared" si="20"/>
        <v>0</v>
      </c>
      <c r="M23" s="17">
        <f t="shared" si="21"/>
        <v>0</v>
      </c>
      <c r="N23" s="17">
        <f t="shared" si="22"/>
        <v>0</v>
      </c>
      <c r="O23" s="14"/>
    </row>
    <row r="24" spans="1:15" ht="34.9">
      <c r="A24" s="23">
        <f t="shared" si="4"/>
        <v>2</v>
      </c>
      <c r="B24" s="24">
        <v>6</v>
      </c>
      <c r="C24" s="23" t="s">
        <v>50</v>
      </c>
      <c r="D24" s="29" t="s">
        <v>51</v>
      </c>
      <c r="E24" s="29" t="s">
        <v>52</v>
      </c>
      <c r="F24" s="26" t="s">
        <v>35</v>
      </c>
      <c r="G24" s="26" t="s">
        <v>19</v>
      </c>
      <c r="H24" s="26">
        <v>30</v>
      </c>
      <c r="I24" s="17">
        <v>0</v>
      </c>
      <c r="J24" s="16"/>
      <c r="K24" s="17">
        <f t="shared" si="19"/>
        <v>0</v>
      </c>
      <c r="L24" s="17">
        <f t="shared" si="20"/>
        <v>0</v>
      </c>
      <c r="M24" s="17">
        <f t="shared" si="21"/>
        <v>0</v>
      </c>
      <c r="N24" s="17">
        <f>ROUND(L24*J24+L24,2)</f>
        <v>0</v>
      </c>
      <c r="O24" s="14"/>
    </row>
    <row r="25" spans="1:15" s="22" customFormat="1" ht="21.2" customHeight="1">
      <c r="A25" s="23"/>
      <c r="B25" s="24" t="s">
        <v>63</v>
      </c>
      <c r="C25" s="24"/>
      <c r="D25" s="27"/>
      <c r="E25" s="27"/>
      <c r="F25" s="28"/>
      <c r="G25" s="28"/>
      <c r="H25" s="24"/>
      <c r="I25" s="37"/>
      <c r="J25" s="38"/>
      <c r="K25" s="39" t="s">
        <v>63</v>
      </c>
      <c r="L25" s="21">
        <f>SUM(L23:L24)</f>
        <v>0</v>
      </c>
      <c r="M25" s="21">
        <f>SUM(M23:M24)</f>
        <v>0</v>
      </c>
      <c r="N25" s="21">
        <f>SUM(N23:N24)</f>
        <v>0</v>
      </c>
      <c r="O25" s="38"/>
    </row>
    <row r="26" spans="1:15" ht="50.25" customHeight="1">
      <c r="A26" s="9"/>
      <c r="B26" s="10"/>
      <c r="C26" s="11"/>
      <c r="D26" s="9"/>
      <c r="F26" s="18"/>
      <c r="G26" s="18"/>
      <c r="H26" s="18"/>
      <c r="I26" s="19"/>
      <c r="J26" s="20"/>
      <c r="K26" s="19"/>
      <c r="L26" s="19"/>
      <c r="M26" s="19"/>
      <c r="N26" s="19"/>
    </row>
    <row r="27" spans="1:15" ht="50.25" customHeight="1">
      <c r="A27" s="9"/>
      <c r="B27" s="10"/>
      <c r="C27" s="11"/>
      <c r="D27" s="9"/>
      <c r="F27" s="18"/>
      <c r="G27" s="18"/>
      <c r="H27" s="18"/>
      <c r="I27" s="19"/>
      <c r="J27" s="20"/>
      <c r="K27" s="19"/>
      <c r="L27" s="19"/>
      <c r="M27" s="19"/>
      <c r="N27" s="19"/>
    </row>
    <row r="28" spans="1:15" ht="50.25" customHeight="1">
      <c r="A28" s="9"/>
      <c r="B28" s="10"/>
      <c r="C28" s="11"/>
      <c r="D28" s="9"/>
      <c r="F28" s="18"/>
      <c r="G28" s="18"/>
      <c r="H28" s="18"/>
      <c r="I28" s="19"/>
      <c r="J28" s="20"/>
      <c r="K28" s="19"/>
      <c r="L28" s="19"/>
      <c r="M28" s="19"/>
      <c r="N28" s="19"/>
      <c r="O28" s="1" t="s">
        <v>53</v>
      </c>
    </row>
    <row r="29" spans="1:15" ht="50.25" customHeight="1">
      <c r="A29" s="9"/>
      <c r="B29" s="10"/>
      <c r="C29" s="11"/>
      <c r="D29" s="9"/>
      <c r="F29" s="18"/>
      <c r="G29" s="18"/>
      <c r="H29" s="18"/>
      <c r="I29" s="19"/>
      <c r="J29" s="20"/>
      <c r="K29" s="19"/>
      <c r="L29" s="19"/>
      <c r="M29" s="19"/>
      <c r="N29" s="19"/>
    </row>
    <row r="30" spans="1:15" ht="50.25" customHeight="1">
      <c r="A30" s="9"/>
      <c r="B30" s="10"/>
      <c r="C30" s="11"/>
      <c r="D30" s="9"/>
      <c r="F30" s="18"/>
      <c r="G30" s="18"/>
      <c r="H30" s="18"/>
      <c r="I30" s="19"/>
      <c r="J30" s="20"/>
      <c r="K30" s="19"/>
      <c r="L30" s="19"/>
      <c r="M30" s="19"/>
      <c r="N30" s="19"/>
    </row>
    <row r="31" spans="1:15" ht="50.25" customHeight="1">
      <c r="A31" s="9"/>
      <c r="B31" s="10"/>
      <c r="C31" s="11"/>
      <c r="D31" s="9"/>
      <c r="F31" s="18"/>
      <c r="G31" s="18"/>
      <c r="H31" s="18"/>
      <c r="I31" s="19"/>
      <c r="J31" s="20"/>
      <c r="K31" s="19"/>
      <c r="L31" s="19"/>
      <c r="M31" s="19"/>
      <c r="N31" s="19"/>
    </row>
    <row r="32" spans="1:15" ht="50.25" customHeight="1">
      <c r="A32" s="9"/>
      <c r="B32" s="10"/>
      <c r="C32" s="11"/>
      <c r="D32" s="9"/>
      <c r="F32" s="18"/>
      <c r="G32" s="18"/>
      <c r="H32" s="18"/>
      <c r="I32" s="19"/>
      <c r="J32" s="20"/>
      <c r="K32" s="19"/>
      <c r="L32" s="19"/>
      <c r="M32" s="19"/>
      <c r="N32" s="19"/>
    </row>
    <row r="33" spans="1:14" ht="50.25" customHeight="1">
      <c r="A33" s="9"/>
      <c r="B33" s="10"/>
      <c r="C33" s="11"/>
      <c r="D33" s="9"/>
      <c r="F33" s="18"/>
      <c r="G33" s="18"/>
      <c r="H33" s="18"/>
      <c r="I33" s="19"/>
      <c r="J33" s="20"/>
      <c r="K33" s="19"/>
      <c r="L33" s="19"/>
      <c r="M33" s="19"/>
      <c r="N33" s="19"/>
    </row>
    <row r="34" spans="1:14" ht="50.25" customHeight="1">
      <c r="A34" s="9"/>
      <c r="B34" s="10"/>
      <c r="C34" s="11"/>
      <c r="D34" s="9"/>
      <c r="F34" s="18"/>
      <c r="G34" s="18"/>
      <c r="H34" s="18"/>
      <c r="I34" s="19"/>
      <c r="J34" s="20"/>
      <c r="K34" s="19"/>
      <c r="L34" s="19"/>
      <c r="M34" s="19"/>
      <c r="N34" s="19"/>
    </row>
    <row r="35" spans="1:14" ht="50.25" customHeight="1">
      <c r="A35" s="9"/>
      <c r="B35" s="10"/>
      <c r="C35" s="11"/>
      <c r="D35" s="9"/>
      <c r="F35" s="18"/>
      <c r="G35" s="18"/>
      <c r="H35" s="18"/>
      <c r="I35" s="19"/>
      <c r="J35" s="20"/>
      <c r="K35" s="19"/>
      <c r="L35" s="19"/>
      <c r="M35" s="19"/>
      <c r="N35" s="19"/>
    </row>
    <row r="36" spans="1:14" ht="50.25" customHeight="1">
      <c r="A36" s="9"/>
      <c r="B36" s="10"/>
      <c r="C36" s="11"/>
      <c r="D36" s="9"/>
    </row>
    <row r="37" spans="1:14" ht="50.25" customHeight="1">
      <c r="A37" s="9"/>
      <c r="B37" s="10"/>
      <c r="C37" s="11"/>
      <c r="D37" s="9"/>
    </row>
    <row r="38" spans="1:14" ht="50.25" customHeight="1">
      <c r="A38" s="9"/>
      <c r="B38" s="10"/>
      <c r="C38" s="11"/>
      <c r="D38" s="9"/>
    </row>
    <row r="39" spans="1:14" ht="50.25" customHeight="1">
      <c r="A39" s="9"/>
      <c r="B39" s="10"/>
      <c r="C39" s="11"/>
      <c r="D39" s="9"/>
    </row>
    <row r="40" spans="1:14" ht="50.25" customHeight="1">
      <c r="A40" s="9"/>
      <c r="B40" s="10"/>
      <c r="C40" s="11"/>
      <c r="D40" s="9"/>
    </row>
  </sheetData>
  <sheetProtection algorithmName="SHA-512" hashValue="ZPOSUiXF8o5on9mCDpN9SeSzQb2AvMYbXLZMwqhPt+qbLFCU/aIUr+iUn09rWfKMJoCTD2i5fjV1qQa7N2Yfyw==" saltValue="zBszJbU3NtxZYxwQoywNnQ==" spinCount="100000" sheet="1" deleteRows="0" sort="0" autoFilter="0"/>
  <protectedRanges>
    <protectedRange sqref="I2:O25" name="dane"/>
  </protectedRanges>
  <autoFilter ref="A1:O5" xr:uid="{00000000-0009-0000-0000-000000000000}"/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firstPageNumber="0" fitToHeight="2" orientation="landscape" blackAndWhite="1" horizontalDpi="300" verticalDpi="300" r:id="rId1"/>
  <headerFooter alignWithMargins="0">
    <oddHeader>&amp;L&amp;"Calibri,Standardowy"24/PNP/SW/2020&amp;C&amp;"Calibri,Standardowy"formularz asortymentowo-cenowy&amp;R&amp;"Calibri,Standardowy"załącznik nr 1 do SIWZ</oddHeader>
    <oddFooter>&amp;C&amp;"Calibri,Regularna"Strona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</vt:lpstr>
      <vt:lpstr>__xlnm._FilterDatabase</vt:lpstr>
      <vt:lpstr>formularz!Obszar_wydruku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user</cp:lastModifiedBy>
  <cp:lastPrinted>2020-09-23T07:00:30Z</cp:lastPrinted>
  <dcterms:created xsi:type="dcterms:W3CDTF">2020-09-16T08:33:23Z</dcterms:created>
  <dcterms:modified xsi:type="dcterms:W3CDTF">2020-09-23T07:00:34Z</dcterms:modified>
</cp:coreProperties>
</file>