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441" activeTab="3"/>
  </bookViews>
  <sheets>
    <sheet name="Pakiet nr 1" sheetId="1" r:id="rId1"/>
    <sheet name="Pakiet nr 2" sheetId="2" r:id="rId2"/>
    <sheet name="Pakiet nr 3" sheetId="3" r:id="rId3"/>
    <sheet name="Pakiet nr 4 " sheetId="4" r:id="rId4"/>
  </sheets>
  <definedNames/>
  <calcPr fullCalcOnLoad="1"/>
</workbook>
</file>

<file path=xl/sharedStrings.xml><?xml version="1.0" encoding="utf-8"?>
<sst xmlns="http://schemas.openxmlformats.org/spreadsheetml/2006/main" count="174" uniqueCount="87">
  <si>
    <t>Wykaz dokumentów dopuszczających produkt do użytku szpitalnego</t>
  </si>
  <si>
    <t>Lp.</t>
  </si>
  <si>
    <t>Nazwa i opis</t>
  </si>
  <si>
    <t>J.m.</t>
  </si>
  <si>
    <t>Ilość</t>
  </si>
  <si>
    <t>Cena jednostkowa brutto</t>
  </si>
  <si>
    <t>Nr katalogowy i nazwa preparatu zoferowanego (podać)</t>
  </si>
  <si>
    <t>Nazwa dokumentu (ów) dopuszczającego (ch) zaoferowany produkt  do uzytku szpitalnego</t>
  </si>
  <si>
    <t>Data wydania dokumentu i jego waznośc</t>
  </si>
  <si>
    <t>Nr dokumentu</t>
  </si>
  <si>
    <t>op.</t>
  </si>
  <si>
    <t>szt</t>
  </si>
  <si>
    <t>szt.</t>
  </si>
  <si>
    <t>Wieloparametrowy wskaźnik chemiczny typu 4 do tlenku etylenu, o liniowym ułożeniu substancji wskaźnikowej. Zmiana koloru łatwa do interpretowania bez konieczności umieszczania go w dodatkowym opakowaniu papierowo-foliowym chroniącym przed zabrudzeniem. Spełniający normę PN-EN 867. W opakowaniu jednostkowym 480 szt.</t>
  </si>
  <si>
    <t xml:space="preserve"> Wykaz dokumentów dopuszczających produkt do użytku szpitalnego</t>
  </si>
  <si>
    <t>Wieloparametrowy wskaźnik chemiczny typu 4 do pary wodnej, o liniowym ułożeniu substancji wskaźnikowej do zastosowania we wszystkich rodzajach Pakietów bez konieczności umieszczania go w dodatkowym opakowaniu papierowo-foliowym chroniącym przed zabrudzeniem. Spełniający normy PN-EN 867. W opakowaniu jednostkowym 480 szt.</t>
  </si>
  <si>
    <t>Taśma wskaźnikowa o szerokości 18 mm - 20 mm, długości 50 m - 55 m zgodna z normą 867-1 potwierdzona certyfikatem jednostki notyfikowanej.</t>
  </si>
  <si>
    <t>RAZEM:</t>
  </si>
  <si>
    <t>……………………...……., dnia ……………</t>
  </si>
  <si>
    <r>
      <rPr>
        <b/>
        <sz val="8"/>
        <color indexed="8"/>
        <rFont val="Tahoma"/>
        <family val="2"/>
      </rPr>
      <t xml:space="preserve">Osłonki do narzedzi chirurgicznych </t>
    </r>
    <r>
      <rPr>
        <sz val="8"/>
        <color indexed="8"/>
        <rFont val="Tahoma"/>
        <family val="2"/>
      </rPr>
      <t>z kieszonką umożliwiającą identyfikację narzędzia oraz wskaźnikami chemicznymi do pary wodnej i tlenku etylenu, rozmiar 5 cm x 12,5 cm.</t>
    </r>
  </si>
  <si>
    <t>Rękaw papierowo-foliowy gładki 75 mm.</t>
  </si>
  <si>
    <t>rolka</t>
  </si>
  <si>
    <t>Rękaw papierowo-foliowy gładki 100 mm.</t>
  </si>
  <si>
    <t>Rękaw papierowo-foliowy gładki 150 mm.</t>
  </si>
  <si>
    <t>Rękaw papierowo-foliowy gładki 200 mm.</t>
  </si>
  <si>
    <t>Rękaw papierowo-foliowy gładki 250 mm.</t>
  </si>
  <si>
    <t>Rękaw papierowo-foliowy gładki 300 mm.</t>
  </si>
  <si>
    <t>Rekaw włókninowo-foliowy płaski 200 mm x 100 m.</t>
  </si>
  <si>
    <t>Rękaw włókninowo-foliowy płaski min. 420 mm x 100 m.</t>
  </si>
  <si>
    <r>
      <t xml:space="preserve">Włóknina w dwóch kolorach - </t>
    </r>
    <r>
      <rPr>
        <sz val="8"/>
        <color indexed="8"/>
        <rFont val="Tahoma"/>
        <family val="2"/>
      </rPr>
      <t>niebieskim (gramatura 52 g/m²) i zielonym (gramatura 52 g/m²) pakowana naprzemiennie, porowatość odpowiednia dla przepuszczalności czynników sterylizujących: para wodna, tlenek etylenu. Wysoka bariera bakteriologiczna oraz możliwość długiego składowania materiałów w stanie sterylnym (min. 6 miesiący), miękkość i łatwość układania w fałdy. 100 cm x 100 cm, pakowana po 200 arkuszy.</t>
    </r>
  </si>
  <si>
    <t>Wałek z tuszem kompatybilny z metkownicą trzyrzędową alfanumeryczną.</t>
  </si>
  <si>
    <t>Cena jednostkowa netto</t>
  </si>
  <si>
    <t>Stawka podatku VAT (%)</t>
  </si>
  <si>
    <t>Wartość netto (4x5)</t>
  </si>
  <si>
    <t>Kod CPV: 33190000-8, 33191000-5, 33191100-6</t>
  </si>
  <si>
    <r>
      <rPr>
        <b/>
        <u val="single"/>
        <sz val="10"/>
        <rFont val="Arial"/>
        <family val="2"/>
      </rPr>
      <t>Pakiet 2</t>
    </r>
    <r>
      <rPr>
        <b/>
        <sz val="10"/>
        <rFont val="Arial"/>
        <family val="2"/>
      </rPr>
      <t xml:space="preserve"> - Testy i wskaźniki do sterylizacji parą wodną (temp. 134°C)</t>
    </r>
  </si>
  <si>
    <r>
      <rPr>
        <b/>
        <u val="single"/>
        <sz val="10"/>
        <rFont val="Arial"/>
        <family val="2"/>
      </rPr>
      <t>Pakiet 1</t>
    </r>
    <r>
      <rPr>
        <b/>
        <sz val="10"/>
        <rFont val="Arial"/>
        <family val="2"/>
      </rPr>
      <t xml:space="preserve"> - Testy i wskaźniki do sterylizacji tlenkiem etylenu (37°C-55°C)</t>
    </r>
  </si>
  <si>
    <r>
      <t>Pakiet nr 4</t>
    </r>
    <r>
      <rPr>
        <b/>
        <sz val="10"/>
        <rFont val="Arial"/>
        <family val="2"/>
      </rPr>
      <t xml:space="preserve"> - Etykiety, wskaźniki, akcesoria</t>
    </r>
  </si>
  <si>
    <t>L.p.</t>
  </si>
  <si>
    <t>Nr katalogowy i nazwa preparatu zaoferowanego (podać)</t>
  </si>
  <si>
    <t>Nazwa dokumentu (ów) dopuszczającego (ch) zaoferowany produkt do użytku szpitalnego</t>
  </si>
  <si>
    <t>Data wydania dokumentu i jego ważności</t>
  </si>
  <si>
    <t>Etykieta dwukrotnie przylepiona ze wskaźnikiem sterylizacji parą wodną, kompatybilna z posiadaną przez Zamawiającego metkownicą trzyrzędową alfanumeryczną firmy GKE z zapisem informacji wzdłuż przesuwu etykiet, opakowanie zawiera 12 rolek po 750 naklejek. Wskaźnik sterylizacji z koloru niebieskiego na czarny.</t>
  </si>
  <si>
    <t>Etykieta dwukrotnie przylepna ze wskaźnikiem sterylizacji tlenkiem etylenu, kompatybilna z posiadaną przez Zamawiającego metkownicą trzyrzędową alfanumeryczną firmy GKE z zapisem informacji wzdłuż przesuwu etykiet, opakowanie zawiera 12 rolek po 750 etykiet. Wskaźnik sterylizacji z koloru fioletowego na różowy.</t>
  </si>
  <si>
    <t>Metkownica trzyrzędowa alfanumeryczna z zapisem informacji wzdłuż przesuwu etykiet. Możliwość zapisu min. 12 symboli w tym litery, cyfry i znaki interpunkcyjne w każdym z trzech rzędów.</t>
  </si>
  <si>
    <t>Szczotka do czyszczenia narzędzi z bardzo twardym włosiem wykonanym z nylonu  z wygiętą rączką z tworzywa sztucznego. Długość całkowita: 215 mm,  długość szczotki 75 mm, długość włosia 15 mm. Morze być poddawana myciu w myjni-dezynfektorze i sterylizacji parą wodną. Opakowanie zawiera 5 szt.</t>
  </si>
  <si>
    <t>Szczotka do czyszczenia narzędzi z włosiem ze stali nierdzewnej dostosowana do usuwania uciążliwych zabrudzeń, o wymiarach: długość włosia 15 mm, szerokość włosia 40 mm, długość całkowita 180 mm. Op. 5 szt.</t>
  </si>
  <si>
    <t xml:space="preserve">op. </t>
  </si>
  <si>
    <t>Dwustronna szczotka do czyszczenia narzędzi z miękkim włosiem wykonanym z nylonu. Długość całkowita 175 mm dł. Włosia 25/35 mm. Opakowanie 5 szt.</t>
  </si>
  <si>
    <t>Szczotka do czyszczenia kanałów na drucie ze stali kwasoodpornej z włosiem z nylonu Dł. Całkowita 610 mm, dł. Szczotki 50 mm, średnica 2,5 mm op. 5 szt.</t>
  </si>
  <si>
    <t>Szczotka do czyszczenia kanałów na drucie ze stali kwasoodpornej z włosiem z nylonu Dł. Całkowita 300 mm, dł. Szczotki 100 mm, średnica 3 mm op. 5 szt.</t>
  </si>
  <si>
    <t>Szczotka do czyszczenia kanałów na drucie ze stali kwasoodpornej z włosiem z nylonu Dł. Całkowita 300 mm, dł. Szczotki 100 mm, średnica 4 mm op. 5 szt.</t>
  </si>
  <si>
    <t>Test do kontroli skuteczności mycia w myjni–dezynfektorze. Test zawiera syntetyczną substancję wskaźnikową zgodną z normą PN-EN ISO 15883-5, załącznik C odpowiednik nigrozyny z mąką, jakiem i skrobią ziemniaczaną, naniesioną na samoprzylepny nośnik z tworzywa sztucznego. Opakowanie zawiera 320 szt.</t>
  </si>
  <si>
    <r>
      <t>Test emulacyjny do kontroli procesów dezynfekcji termicznej w myjni dezynfketorze. Paramtery 90</t>
    </r>
    <r>
      <rPr>
        <vertAlign val="superscript"/>
        <sz val="8"/>
        <color indexed="8"/>
        <rFont val="Tahoma"/>
        <family val="2"/>
      </rPr>
      <t>o</t>
    </r>
    <r>
      <rPr>
        <sz val="8"/>
        <color indexed="8"/>
        <rFont val="Tahoma"/>
        <family val="2"/>
      </rPr>
      <t>C / 5 min. Op. 100 szt.</t>
    </r>
  </si>
  <si>
    <t>Test zgrzewa do codziennej kontroli pracy zgrzewki rolkowej temperatury zgrzewa w zakresie 180°C do 200°C, odtwarzający wyniki bezpośrednio po kontroli. Test w formie arkusza z możliwością do włożenia do posiadanego rękawa papierowo-foliowego. Sprawdzający parametry krytyczne procesu (temperatura, siła nacisku, szybkość, czas przesuwu). Opakowanie zawiera 250 szt.</t>
  </si>
  <si>
    <t xml:space="preserve">Taca sterylizacyjna wykonana z blachy perforowanej ze stali kwasoodpornej AISI 304 / PN 0H18N9. Rozmiar 240 x 240 x 70 mm z pokrywą. Krawędzie tac wykonane z odpowiednio profilowanej blachy, naroża tac posiadają szczeliny w celu lepszego odprowadzania wody. </t>
  </si>
  <si>
    <t>……………………...……., dnia ..…..….…….</t>
  </si>
  <si>
    <t>Osłonka plastikowa na ostrze 15 mm.</t>
  </si>
  <si>
    <t>5.</t>
  </si>
  <si>
    <t>Rękaw papierowo-foliowy gładki 125 mm.</t>
  </si>
  <si>
    <t>6.</t>
  </si>
  <si>
    <t>7.</t>
  </si>
  <si>
    <t>8.</t>
  </si>
  <si>
    <t>9.</t>
  </si>
  <si>
    <t>10.</t>
  </si>
  <si>
    <t>11.</t>
  </si>
  <si>
    <t>12.</t>
  </si>
  <si>
    <t>13.</t>
  </si>
  <si>
    <r>
      <t xml:space="preserve">Włóknina w dwóch kolorach - </t>
    </r>
    <r>
      <rPr>
        <sz val="8"/>
        <color indexed="8"/>
        <rFont val="Tahoma"/>
        <family val="2"/>
      </rPr>
      <t>niebieskim (gramatura 52 g/m²) i zielonym (gramatura 52 g/m²) pakowana naprzemiennie, porowatość odpowiednia dla przepuszczalności czynników sterylizujących: para wodna, tlenek etylenu. Wysoka bariera bakteriologiczna oraz możliwość długiego składowania materiałów w stanie sterylnym (min. 6 miesiący), miękkość i łatwość układania w fałdy. 75 cm x 75 cm, pakowana po 200 arkuszy.</t>
    </r>
  </si>
  <si>
    <t>14.</t>
  </si>
  <si>
    <r>
      <rPr>
        <b/>
        <sz val="8"/>
        <color indexed="8"/>
        <rFont val="Tahoma"/>
        <family val="2"/>
      </rPr>
      <t xml:space="preserve">Mocne chłonne maty absorpcyjne - </t>
    </r>
    <r>
      <rPr>
        <sz val="8"/>
        <color indexed="8"/>
        <rFont val="Tahoma"/>
        <family val="2"/>
      </rPr>
      <t xml:space="preserve">(gramatura min. 110 g/m²) do koszy sterylizacyjnych zapobiegające uszkodzeniom miękkich opakowań podczas sterylizacji, transportu i magazynowania.      25 cm x 25 cm, pakowane po 500 arkuszy. </t>
    </r>
  </si>
  <si>
    <t>15.</t>
  </si>
  <si>
    <r>
      <t xml:space="preserve">Mocne chłonne maty absorpcyjne - </t>
    </r>
    <r>
      <rPr>
        <sz val="8"/>
        <color indexed="8"/>
        <rFont val="Tahoma"/>
        <family val="2"/>
      </rPr>
      <t>(gramatura min. 110 g/m²) do koszy sterylizacyjnych zapobiegające uszkodzeniom miękkich opakowań podczas sterylizacji, transportu i magazynowania.           48 cm x 25 cm, pakowane po 500 arkuszy.</t>
    </r>
  </si>
  <si>
    <t>Biologiczny zestaw testowy o szybkim odczycie do tlenku etylenu, symulujący narzędzie rurowe, zawierający wskaźnik biologiczny. Do każdego pojedynczego zestawu dołączony jeden wskaźnik stosowany jako kontrola pozytywna wskaźników. Wskaźnik biologiczny zapewnia ostateczny odczyt wyniku negatywnego po 4 godzinach inkubacji. Odczyt wskaźnika automatyczny w autoczytniku. Opis wskaźników w języku polskim. Zgodność wskaźnika z normą referencyjną potwierdzona deklaracją niezależnej jednostki notyfikowanej. Opakowanie zawiera 25 szt. + 25 szt. Wskaźniki kompatybilne oraz zgodne z instrukcją użytkowania autoczytnika 3M AutoReader 390G będącym na wyposażeniu Zamawiającego. Kompatybilność potwierdzona przez producenta autoczytnika.</t>
  </si>
  <si>
    <t>Jednorazowe naboje gazowe do sterylizatora gazowego, zawierające 170 gramów czystego EO, zgodnie z instrukcją użytkowania sterylizatora i dopuszczone przez producenta sterylizatora na podstawie aktualnego oświadczenia producenta sterylizatora. Kompatybilne do sterylizatora 8XL będącego na wyposażeniu Zamawiającego.</t>
  </si>
  <si>
    <t>Papier do drukarki sterylizatora gazowego Steri-Vac 8XL. Szerokość 79 mm x 30 mm (+/- 2 mm).</t>
  </si>
  <si>
    <t>Biologiczny zestaw testowy o super szybkim odczycie do pary wodnej, symulujący pakiet porowaty, zawierający wskaźnik biologiczny i kartę ze wskaźnikiem chemicznym do opisu cyklu. Wskaźnik biologiczny zapewnia ostateczny odczyt wyniku negatywnego po maksymalnie 24 minutach inkubacji. Wskaźnik posiada wewnętrzny system kruszenia ampułki nie wymagający użycia zewnętrznego "kruszera"'. Wykrycie przez odczyt automatyczny fluorescencji w autoczytniku. Na fiolce repozycjonowalna nierwąca się naklejka z miejscem do opisu oraz wskaźnik chemiczny. Opakowanie 24 szt. zestawów + 5 szt. wskaźników. Zgodność wskaźnika znajdującego się w zestawie z normą referencyjną potwierdzona certyfikatem niezależnej jednostki notyfikowanej. Wskaźniki kompatybilne oraz zgodne z instrukcją użytkowania autoczytnika 3M AutoReader 490G będącym na wyposażeniu Zamawiającego. Kompatybilność potwierdzona przez producenta autoczytnika.</t>
  </si>
  <si>
    <t>Pakiet jednorazowy typu Bowie-Dick, symulujący Pakiet porowaty, nowej technologii z dodatkowym osobnym arkuszem wczesnego ostrzegania, wykrywającym nieprawidłowości, które nie powodują jeszcze nieprawidłowego wyniku arkusza testowego. Bez zawartości ołowiu. Arkusze: testowy i wczesnego ostrzegania zapewniają łatwą i jednoznaczną interpretację wyniku. Zmiana koloru z żółtego na czarny. Spełniający normę PN-EN 867.</t>
  </si>
  <si>
    <t>Integrator chemiczny do kontroli procesu sterylizacji. Z przesuwalną substancją wskaźnikową. Spełniający normę PN-EN 867, potwierdzony certyfikatem jednostki notyfikowanej do zastosowania we wszystkich cyklach sterylizacji parą wodną, nie wymagający interpretacji zmiany koloru. W opakowaniu 500 szt.</t>
  </si>
  <si>
    <t>Pakiet nr 3- Materiały do sterylizacji</t>
  </si>
  <si>
    <t>Zamawiający wyraża zgodę na wycenę produktu w opakowaniu innej wielkości niż podana w opisie przedmiotu zamówienia z jednoczesnym przeliczeniem ilości opakowań aby liczba sztuk była zgodna z zamawianą. Jeżeli w wyniku przeliczeń wychodzi wartość ułamka należy podać ilość do dwóch miejsc po przecinku.</t>
  </si>
  <si>
    <t>Załącznik nr 2 do SWZ</t>
  </si>
  <si>
    <t xml:space="preserve"> Nr postępowania: 32/2022. </t>
  </si>
  <si>
    <t>Nr postępowania: 32/2022.</t>
  </si>
  <si>
    <t xml:space="preserve">Nr postępowania: 32/2022. </t>
  </si>
  <si>
    <t xml:space="preserve">Wartość podatku VAT </t>
  </si>
  <si>
    <t xml:space="preserve">Wartość brutto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</si>
</sst>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
    <numFmt numFmtId="168" formatCode="_-* #,##0.00\ [$zł-415]_-;\-* #,##0.00\ [$zł-415]_-;_-* &quot;-&quot;??\ [$zł-415]_-;_-@_-"/>
    <numFmt numFmtId="169" formatCode="_-* #,##0.00\ [$zł-415]_-;\-* #,##0.00\ [$zł-415]_-;_-* \-??\ [$zł-415]_-;_-@_-"/>
  </numFmts>
  <fonts count="51">
    <font>
      <sz val="10"/>
      <name val="Arial"/>
      <family val="2"/>
    </font>
    <font>
      <sz val="10"/>
      <name val="Arial CE"/>
      <family val="2"/>
    </font>
    <font>
      <b/>
      <sz val="8"/>
      <color indexed="17"/>
      <name val="Tahoma"/>
      <family val="2"/>
    </font>
    <font>
      <sz val="8"/>
      <name val="Arial"/>
      <family val="2"/>
    </font>
    <font>
      <b/>
      <sz val="8"/>
      <name val="Arial"/>
      <family val="2"/>
    </font>
    <font>
      <b/>
      <sz val="10"/>
      <name val="Arial"/>
      <family val="2"/>
    </font>
    <font>
      <b/>
      <sz val="8"/>
      <color indexed="8"/>
      <name val="Tahoma"/>
      <family val="2"/>
    </font>
    <font>
      <b/>
      <sz val="8"/>
      <name val="Tahoma"/>
      <family val="2"/>
    </font>
    <font>
      <sz val="8"/>
      <name val="Tahoma"/>
      <family val="2"/>
    </font>
    <font>
      <sz val="8"/>
      <color indexed="8"/>
      <name val="Tahoma"/>
      <family val="2"/>
    </font>
    <font>
      <b/>
      <u val="single"/>
      <sz val="10"/>
      <name val="Arial"/>
      <family val="2"/>
    </font>
    <font>
      <b/>
      <u val="single"/>
      <sz val="8"/>
      <color indexed="12"/>
      <name val="Tahoma"/>
      <family val="2"/>
    </font>
    <font>
      <b/>
      <i/>
      <sz val="10"/>
      <name val="Arial CE"/>
      <family val="2"/>
    </font>
    <font>
      <sz val="10"/>
      <name val="Tahoma"/>
      <family val="2"/>
    </font>
    <font>
      <vertAlign val="superscript"/>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rgb="FFCCFFFF"/>
        <bgColor indexed="64"/>
      </patternFill>
    </fill>
    <fill>
      <patternFill patternType="solid">
        <fgColor rgb="FFCCFFFF"/>
        <bgColor indexed="64"/>
      </patternFill>
    </fill>
    <fill>
      <patternFill patternType="solid">
        <fgColor rgb="FFFFFF99"/>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
      <patternFill patternType="solid">
        <fgColor indexed="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medium"/>
      <right style="thin">
        <color indexed="8"/>
      </right>
      <top style="thin"/>
      <bottom style="thin"/>
    </border>
    <border>
      <left style="thin">
        <color indexed="8"/>
      </left>
      <right style="thin">
        <color indexed="8"/>
      </right>
      <top style="thin"/>
      <bottom style="thin"/>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style="thin"/>
      <right style="thin"/>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style="thin">
        <color indexed="8"/>
      </top>
      <bottom style="thin"/>
    </border>
    <border>
      <left style="medium"/>
      <right style="thin"/>
      <top>
        <color indexed="63"/>
      </top>
      <bottom style="thin"/>
    </border>
    <border>
      <left style="thin"/>
      <right style="thin">
        <color indexed="8"/>
      </right>
      <top>
        <color indexed="63"/>
      </top>
      <bottom style="thin"/>
    </border>
    <border>
      <left style="thin">
        <color indexed="8"/>
      </left>
      <right>
        <color indexed="63"/>
      </right>
      <top>
        <color indexed="63"/>
      </top>
      <bottom style="thin"/>
    </border>
    <border>
      <left>
        <color indexed="63"/>
      </left>
      <right>
        <color indexed="63"/>
      </right>
      <top>
        <color indexed="63"/>
      </top>
      <bottom style="thin"/>
    </border>
    <border>
      <left style="thin"/>
      <right style="thin">
        <color indexed="8"/>
      </right>
      <top style="thin"/>
      <bottom style="thin"/>
    </border>
    <border>
      <left style="thin">
        <color indexed="8"/>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1" fillId="0" borderId="0">
      <alignment/>
      <protection/>
    </xf>
    <xf numFmtId="0" fontId="44" fillId="27" borderId="1" applyNumberFormat="0" applyAlignment="0" applyProtection="0"/>
    <xf numFmtId="9" fontId="0" fillId="0" borderId="0" applyFill="0" applyBorder="0" applyAlignment="0" applyProtection="0"/>
    <xf numFmtId="9" fontId="0" fillId="0" borderId="0" applyFill="0" applyBorder="0" applyAlignment="0" applyProtection="0"/>
    <xf numFmtId="166" fontId="2" fillId="0" borderId="8">
      <alignment horizontal="right" vertical="center" wrapText="1"/>
      <protection/>
    </xf>
    <xf numFmtId="0" fontId="45" fillId="0" borderId="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10"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138">
    <xf numFmtId="0" fontId="0" fillId="0" borderId="0" xfId="0" applyAlignment="1">
      <alignment/>
    </xf>
    <xf numFmtId="167" fontId="8" fillId="0" borderId="11" xfId="44" applyNumberFormat="1" applyFont="1" applyFill="1" applyBorder="1" applyAlignment="1">
      <alignment horizontal="center" vertical="center" wrapText="1"/>
      <protection/>
    </xf>
    <xf numFmtId="0" fontId="8" fillId="0" borderId="8" xfId="44" applyFont="1" applyFill="1" applyBorder="1" applyAlignment="1">
      <alignment horizontal="center" vertical="center" wrapText="1"/>
      <protection/>
    </xf>
    <xf numFmtId="0" fontId="5" fillId="0" borderId="0" xfId="0" applyFont="1" applyAlignment="1">
      <alignment/>
    </xf>
    <xf numFmtId="0" fontId="5" fillId="0" borderId="0" xfId="0" applyFont="1" applyAlignment="1">
      <alignment horizontal="center"/>
    </xf>
    <xf numFmtId="0" fontId="8" fillId="0" borderId="12" xfId="44" applyFont="1" applyFill="1" applyBorder="1" applyAlignment="1">
      <alignment horizontal="center" vertical="center" wrapText="1"/>
      <protection/>
    </xf>
    <xf numFmtId="167" fontId="8" fillId="0" borderId="13" xfId="44" applyNumberFormat="1" applyFont="1" applyFill="1" applyBorder="1" applyAlignment="1">
      <alignment horizontal="center" vertical="center" wrapText="1"/>
      <protection/>
    </xf>
    <xf numFmtId="0" fontId="0" fillId="0" borderId="0" xfId="0" applyBorder="1" applyAlignment="1">
      <alignment/>
    </xf>
    <xf numFmtId="0" fontId="9" fillId="0" borderId="12" xfId="44" applyFont="1" applyFill="1" applyBorder="1" applyAlignment="1">
      <alignment horizontal="center" vertical="center" wrapText="1"/>
      <protection/>
    </xf>
    <xf numFmtId="167" fontId="8" fillId="0" borderId="14" xfId="44" applyNumberFormat="1" applyFont="1" applyFill="1" applyBorder="1" applyAlignment="1">
      <alignment horizontal="center" vertical="center" wrapText="1"/>
      <protection/>
    </xf>
    <xf numFmtId="0" fontId="9" fillId="0" borderId="15" xfId="44" applyFont="1" applyFill="1" applyBorder="1" applyAlignment="1">
      <alignment horizontal="center" vertical="center" wrapText="1"/>
      <protection/>
    </xf>
    <xf numFmtId="0" fontId="8" fillId="0" borderId="16" xfId="44" applyFont="1" applyFill="1" applyBorder="1" applyAlignment="1">
      <alignment horizontal="center" vertical="center" wrapText="1"/>
      <protection/>
    </xf>
    <xf numFmtId="0" fontId="3" fillId="0" borderId="0" xfId="44" applyFont="1">
      <alignment/>
      <protection/>
    </xf>
    <xf numFmtId="0" fontId="0" fillId="0" borderId="0" xfId="0" applyAlignment="1">
      <alignment horizontal="center"/>
    </xf>
    <xf numFmtId="167" fontId="8" fillId="0" borderId="17" xfId="44" applyNumberFormat="1" applyFont="1" applyFill="1" applyBorder="1" applyAlignment="1">
      <alignment horizontal="center" vertical="center" wrapText="1"/>
      <protection/>
    </xf>
    <xf numFmtId="0" fontId="9" fillId="0" borderId="18" xfId="44" applyFont="1" applyFill="1" applyBorder="1" applyAlignment="1">
      <alignment horizontal="center" vertical="center" wrapText="1"/>
      <protection/>
    </xf>
    <xf numFmtId="167" fontId="8" fillId="0" borderId="19" xfId="44" applyNumberFormat="1" applyFont="1" applyFill="1" applyBorder="1" applyAlignment="1">
      <alignment horizontal="center" vertical="center" wrapText="1"/>
      <protection/>
    </xf>
    <xf numFmtId="0" fontId="9" fillId="0" borderId="20" xfId="44" applyFont="1" applyFill="1" applyBorder="1" applyAlignment="1">
      <alignment horizontal="center" vertical="center" wrapText="1"/>
      <protection/>
    </xf>
    <xf numFmtId="167" fontId="8" fillId="0" borderId="21" xfId="44" applyNumberFormat="1" applyFont="1" applyFill="1" applyBorder="1" applyAlignment="1">
      <alignment horizontal="center" vertical="center" wrapText="1"/>
      <protection/>
    </xf>
    <xf numFmtId="167" fontId="8" fillId="0" borderId="22" xfId="44" applyNumberFormat="1" applyFont="1" applyFill="1" applyBorder="1" applyAlignment="1">
      <alignment horizontal="center" vertical="center" wrapText="1"/>
      <protection/>
    </xf>
    <xf numFmtId="167" fontId="8" fillId="0" borderId="23" xfId="44" applyNumberFormat="1" applyFont="1" applyFill="1" applyBorder="1" applyAlignment="1">
      <alignment horizontal="center" vertical="center" wrapText="1"/>
      <protection/>
    </xf>
    <xf numFmtId="0" fontId="6" fillId="0" borderId="12" xfId="44" applyFont="1" applyFill="1" applyBorder="1" applyAlignment="1">
      <alignment horizontal="center" vertical="center" wrapText="1"/>
      <protection/>
    </xf>
    <xf numFmtId="0" fontId="0" fillId="0" borderId="24" xfId="0" applyBorder="1" applyAlignment="1">
      <alignment/>
    </xf>
    <xf numFmtId="0" fontId="3" fillId="0" borderId="0" xfId="44" applyFont="1" applyAlignment="1">
      <alignment wrapText="1"/>
      <protection/>
    </xf>
    <xf numFmtId="0" fontId="9" fillId="0" borderId="8" xfId="44" applyFont="1" applyFill="1" applyBorder="1" applyAlignment="1">
      <alignment horizontal="center" vertical="center" wrapText="1"/>
      <protection/>
    </xf>
    <xf numFmtId="0" fontId="6" fillId="0" borderId="0" xfId="44" applyFont="1" applyFill="1" applyBorder="1" applyAlignment="1">
      <alignment horizontal="left" vertical="center" wrapText="1"/>
      <protection/>
    </xf>
    <xf numFmtId="0" fontId="12" fillId="0" borderId="0" xfId="0" applyFont="1" applyAlignment="1">
      <alignment horizontal="center"/>
    </xf>
    <xf numFmtId="0" fontId="0" fillId="0" borderId="0" xfId="0" applyAlignment="1">
      <alignment wrapText="1"/>
    </xf>
    <xf numFmtId="0" fontId="7" fillId="33" borderId="25" xfId="44" applyFont="1" applyFill="1" applyBorder="1" applyAlignment="1">
      <alignment horizontal="center" vertical="center" wrapText="1"/>
      <protection/>
    </xf>
    <xf numFmtId="0" fontId="7" fillId="34" borderId="25" xfId="44" applyFont="1" applyFill="1" applyBorder="1" applyAlignment="1">
      <alignment horizontal="center" vertical="center" wrapText="1"/>
      <protection/>
    </xf>
    <xf numFmtId="0" fontId="7" fillId="33" borderId="25" xfId="52" applyFont="1" applyFill="1" applyBorder="1" applyAlignment="1">
      <alignment horizontal="center" vertical="center" wrapText="1"/>
      <protection/>
    </xf>
    <xf numFmtId="167" fontId="8" fillId="0" borderId="25" xfId="44" applyNumberFormat="1" applyFont="1" applyFill="1" applyBorder="1" applyAlignment="1">
      <alignment horizontal="center" vertical="center" wrapText="1"/>
      <protection/>
    </xf>
    <xf numFmtId="0" fontId="9" fillId="0" borderId="25" xfId="44" applyFont="1" applyFill="1" applyBorder="1" applyAlignment="1">
      <alignment horizontal="center" vertical="center" wrapText="1"/>
      <protection/>
    </xf>
    <xf numFmtId="0" fontId="8" fillId="0" borderId="25" xfId="44" applyFont="1" applyFill="1" applyBorder="1" applyAlignment="1">
      <alignment horizontal="center" vertical="center" wrapText="1"/>
      <protection/>
    </xf>
    <xf numFmtId="0" fontId="0" fillId="0" borderId="25" xfId="0" applyBorder="1" applyAlignment="1">
      <alignment/>
    </xf>
    <xf numFmtId="49" fontId="8" fillId="0" borderId="25" xfId="0" applyNumberFormat="1" applyFont="1" applyBorder="1" applyAlignment="1">
      <alignment horizontal="center" vertical="center" wrapText="1"/>
    </xf>
    <xf numFmtId="0" fontId="8" fillId="0" borderId="25" xfId="44" applyFont="1" applyBorder="1" applyAlignment="1">
      <alignment horizontal="center" vertical="center" wrapText="1"/>
      <protection/>
    </xf>
    <xf numFmtId="0" fontId="8" fillId="0" borderId="25" xfId="44" applyFont="1" applyBorder="1">
      <alignment/>
      <protection/>
    </xf>
    <xf numFmtId="0" fontId="8" fillId="0" borderId="25" xfId="44" applyFont="1" applyBorder="1" applyAlignment="1">
      <alignment wrapText="1"/>
      <protection/>
    </xf>
    <xf numFmtId="0" fontId="8" fillId="0" borderId="25" xfId="44" applyFont="1" applyBorder="1" applyAlignment="1">
      <alignment horizontal="center" vertical="center"/>
      <protection/>
    </xf>
    <xf numFmtId="0" fontId="7" fillId="35" borderId="25" xfId="0" applyFont="1" applyFill="1" applyBorder="1" applyAlignment="1">
      <alignment horizontal="center" vertical="center" wrapText="1"/>
    </xf>
    <xf numFmtId="0" fontId="8" fillId="0" borderId="26" xfId="44" applyFont="1" applyBorder="1" applyAlignment="1">
      <alignment horizontal="center" vertical="center"/>
      <protection/>
    </xf>
    <xf numFmtId="0" fontId="8" fillId="0" borderId="26" xfId="44" applyFont="1" applyBorder="1" applyAlignment="1">
      <alignment horizontal="center" vertical="center" wrapText="1"/>
      <protection/>
    </xf>
    <xf numFmtId="0" fontId="8" fillId="0" borderId="26" xfId="44" applyFont="1" applyBorder="1">
      <alignment/>
      <protection/>
    </xf>
    <xf numFmtId="0" fontId="8" fillId="0" borderId="26" xfId="44" applyFont="1" applyBorder="1" applyAlignment="1">
      <alignment wrapText="1"/>
      <protection/>
    </xf>
    <xf numFmtId="0" fontId="8" fillId="0" borderId="27" xfId="0" applyFont="1" applyBorder="1" applyAlignment="1">
      <alignment/>
    </xf>
    <xf numFmtId="166" fontId="7" fillId="36" borderId="25" xfId="44" applyNumberFormat="1" applyFont="1" applyFill="1" applyBorder="1" applyAlignment="1">
      <alignment horizontal="right" vertical="center" wrapText="1"/>
      <protection/>
    </xf>
    <xf numFmtId="0" fontId="7" fillId="33" borderId="25" xfId="44" applyFont="1" applyFill="1" applyBorder="1" applyAlignment="1">
      <alignment vertical="center" wrapText="1"/>
      <protection/>
    </xf>
    <xf numFmtId="0" fontId="3" fillId="0" borderId="28" xfId="44" applyFont="1" applyBorder="1" applyAlignment="1">
      <alignment wrapText="1"/>
      <protection/>
    </xf>
    <xf numFmtId="0" fontId="3" fillId="0" borderId="29" xfId="44" applyFont="1" applyBorder="1" applyAlignment="1">
      <alignment wrapText="1"/>
      <protection/>
    </xf>
    <xf numFmtId="0" fontId="6" fillId="37" borderId="0" xfId="44" applyFont="1" applyFill="1" applyBorder="1" applyAlignment="1">
      <alignment horizontal="left" wrapText="1"/>
      <protection/>
    </xf>
    <xf numFmtId="168" fontId="7" fillId="38" borderId="25" xfId="44" applyNumberFormat="1" applyFont="1" applyFill="1" applyBorder="1" applyAlignment="1">
      <alignment vertical="center" wrapText="1"/>
      <protection/>
    </xf>
    <xf numFmtId="168" fontId="8" fillId="0" borderId="25" xfId="44" applyNumberFormat="1" applyFont="1" applyFill="1" applyBorder="1" applyAlignment="1">
      <alignment horizontal="center" vertical="center" wrapText="1"/>
      <protection/>
    </xf>
    <xf numFmtId="166" fontId="8" fillId="0" borderId="25" xfId="56" applyFont="1" applyBorder="1" applyAlignment="1">
      <alignment horizontal="center" vertical="center" wrapText="1"/>
      <protection/>
    </xf>
    <xf numFmtId="168" fontId="8" fillId="0" borderId="25" xfId="44" applyNumberFormat="1" applyFont="1" applyFill="1" applyBorder="1" applyAlignment="1">
      <alignment horizontal="center" vertical="center"/>
      <protection/>
    </xf>
    <xf numFmtId="9" fontId="8" fillId="0" borderId="25" xfId="54" applyFont="1" applyFill="1" applyBorder="1" applyAlignment="1">
      <alignment horizontal="center" vertical="center" wrapText="1"/>
    </xf>
    <xf numFmtId="168" fontId="8" fillId="0" borderId="30" xfId="44" applyNumberFormat="1" applyFont="1" applyBorder="1" applyAlignment="1">
      <alignment horizontal="center" vertical="center" wrapText="1"/>
      <protection/>
    </xf>
    <xf numFmtId="168" fontId="8" fillId="0" borderId="25" xfId="0" applyNumberFormat="1" applyFont="1" applyBorder="1" applyAlignment="1">
      <alignment horizontal="center" vertical="center"/>
    </xf>
    <xf numFmtId="9" fontId="8" fillId="0" borderId="31" xfId="54" applyFont="1" applyFill="1" applyBorder="1" applyAlignment="1">
      <alignment horizontal="center" vertical="center" wrapText="1"/>
    </xf>
    <xf numFmtId="168" fontId="8" fillId="0" borderId="32" xfId="44" applyNumberFormat="1" applyFont="1" applyBorder="1" applyAlignment="1">
      <alignment horizontal="center" vertical="center"/>
      <protection/>
    </xf>
    <xf numFmtId="168" fontId="8" fillId="0" borderId="12" xfId="44" applyNumberFormat="1" applyFont="1" applyBorder="1" applyAlignment="1">
      <alignment horizontal="center" vertical="center"/>
      <protection/>
    </xf>
    <xf numFmtId="0" fontId="8" fillId="0" borderId="28" xfId="44" applyFont="1" applyFill="1" applyBorder="1" applyAlignment="1">
      <alignment horizontal="center" vertical="center" wrapText="1"/>
      <protection/>
    </xf>
    <xf numFmtId="166" fontId="8" fillId="0" borderId="12" xfId="56" applyFont="1" applyBorder="1" applyAlignment="1">
      <alignment horizontal="center" vertical="center" wrapText="1"/>
      <protection/>
    </xf>
    <xf numFmtId="0" fontId="8" fillId="0" borderId="29" xfId="44" applyFont="1" applyFill="1" applyBorder="1" applyAlignment="1">
      <alignment horizontal="center" vertical="center" wrapText="1"/>
      <protection/>
    </xf>
    <xf numFmtId="0" fontId="8" fillId="0" borderId="33" xfId="44" applyFont="1" applyFill="1" applyBorder="1" applyAlignment="1">
      <alignment horizontal="center" vertical="center" wrapText="1"/>
      <protection/>
    </xf>
    <xf numFmtId="0" fontId="8" fillId="0" borderId="34" xfId="44" applyFont="1" applyFill="1" applyBorder="1" applyAlignment="1">
      <alignment horizontal="center" vertical="center" wrapText="1"/>
      <protection/>
    </xf>
    <xf numFmtId="0" fontId="8" fillId="0" borderId="35" xfId="44" applyFont="1" applyFill="1" applyBorder="1" applyAlignment="1">
      <alignment horizontal="center" vertical="center" wrapText="1"/>
      <protection/>
    </xf>
    <xf numFmtId="0" fontId="8" fillId="0" borderId="36" xfId="44" applyFont="1" applyFill="1" applyBorder="1" applyAlignment="1">
      <alignment horizontal="center" vertical="center" wrapText="1"/>
      <protection/>
    </xf>
    <xf numFmtId="166" fontId="7" fillId="36" borderId="30" xfId="44" applyNumberFormat="1" applyFont="1" applyFill="1" applyBorder="1" applyAlignment="1">
      <alignment horizontal="right" vertical="center" wrapText="1"/>
      <protection/>
    </xf>
    <xf numFmtId="3" fontId="8" fillId="0" borderId="25" xfId="44" applyNumberFormat="1" applyFont="1" applyFill="1" applyBorder="1" applyAlignment="1">
      <alignment horizontal="center" vertical="center" wrapText="1"/>
      <protection/>
    </xf>
    <xf numFmtId="168" fontId="8" fillId="0" borderId="25" xfId="44" applyNumberFormat="1" applyFont="1" applyBorder="1" applyAlignment="1">
      <alignment horizontal="center" vertical="center" wrapText="1"/>
      <protection/>
    </xf>
    <xf numFmtId="168" fontId="7" fillId="38" borderId="30" xfId="44" applyNumberFormat="1" applyFont="1" applyFill="1" applyBorder="1" applyAlignment="1">
      <alignment vertical="center" wrapText="1"/>
      <protection/>
    </xf>
    <xf numFmtId="168" fontId="8" fillId="0" borderId="25" xfId="44" applyNumberFormat="1" applyFont="1" applyBorder="1" applyAlignment="1">
      <alignment horizontal="center" vertical="center"/>
      <protection/>
    </xf>
    <xf numFmtId="166" fontId="8" fillId="0" borderId="8" xfId="56" applyFont="1" applyBorder="1" applyAlignment="1">
      <alignment horizontal="center" vertical="center" wrapText="1"/>
      <protection/>
    </xf>
    <xf numFmtId="0" fontId="7" fillId="33" borderId="8" xfId="44" applyFont="1" applyFill="1" applyBorder="1" applyAlignment="1">
      <alignment horizontal="center" vertical="center" wrapText="1"/>
      <protection/>
    </xf>
    <xf numFmtId="0" fontId="7" fillId="33" borderId="8" xfId="0" applyFont="1" applyFill="1" applyBorder="1" applyAlignment="1">
      <alignment horizontal="center" vertical="center" wrapText="1"/>
    </xf>
    <xf numFmtId="0" fontId="7" fillId="33" borderId="12" xfId="44" applyFont="1" applyFill="1" applyBorder="1" applyAlignment="1">
      <alignment horizontal="center" vertical="center" wrapText="1"/>
      <protection/>
    </xf>
    <xf numFmtId="0" fontId="7" fillId="33" borderId="8" xfId="52" applyFont="1" applyFill="1" applyBorder="1" applyAlignment="1">
      <alignment horizontal="center" vertical="center" wrapText="1"/>
      <protection/>
    </xf>
    <xf numFmtId="167" fontId="8" fillId="0" borderId="8" xfId="44" applyNumberFormat="1" applyFont="1" applyFill="1" applyBorder="1" applyAlignment="1">
      <alignment horizontal="center" vertical="center" wrapText="1"/>
      <protection/>
    </xf>
    <xf numFmtId="0" fontId="8" fillId="0" borderId="8" xfId="0" applyFont="1" applyBorder="1" applyAlignment="1">
      <alignment horizontal="center" vertical="center"/>
    </xf>
    <xf numFmtId="9" fontId="8" fillId="0" borderId="8" xfId="55" applyFont="1" applyFill="1" applyBorder="1" applyAlignment="1" applyProtection="1">
      <alignment horizontal="center" vertical="center" wrapText="1"/>
      <protection/>
    </xf>
    <xf numFmtId="169" fontId="8" fillId="0" borderId="8" xfId="44" applyNumberFormat="1" applyFont="1" applyBorder="1" applyAlignment="1">
      <alignment horizontal="center" vertical="center" wrapText="1"/>
      <protection/>
    </xf>
    <xf numFmtId="169" fontId="8" fillId="0" borderId="8" xfId="44" applyNumberFormat="1" applyFont="1" applyBorder="1" applyAlignment="1">
      <alignment horizontal="center" vertical="center"/>
      <protection/>
    </xf>
    <xf numFmtId="0" fontId="3" fillId="0" borderId="8" xfId="44" applyFont="1" applyBorder="1" applyAlignment="1">
      <alignment horizontal="center" vertical="center" wrapText="1"/>
      <protection/>
    </xf>
    <xf numFmtId="0" fontId="0" fillId="0" borderId="8" xfId="0" applyBorder="1" applyAlignment="1">
      <alignment/>
    </xf>
    <xf numFmtId="169" fontId="7" fillId="39" borderId="12" xfId="44" applyNumberFormat="1" applyFont="1" applyFill="1" applyBorder="1" applyAlignment="1">
      <alignment vertical="center" wrapText="1"/>
      <protection/>
    </xf>
    <xf numFmtId="0" fontId="7" fillId="33" borderId="12" xfId="44" applyFont="1" applyFill="1" applyBorder="1" applyAlignment="1">
      <alignment vertical="center" wrapText="1"/>
      <protection/>
    </xf>
    <xf numFmtId="0" fontId="3" fillId="0" borderId="0" xfId="44" applyFont="1" applyBorder="1" applyAlignment="1">
      <alignment horizontal="center" vertical="center" wrapText="1"/>
      <protection/>
    </xf>
    <xf numFmtId="0" fontId="0" fillId="0" borderId="25" xfId="0" applyBorder="1" applyAlignment="1">
      <alignment horizontal="center" vertical="center" wrapText="1"/>
    </xf>
    <xf numFmtId="0" fontId="3" fillId="0" borderId="27" xfId="44" applyFont="1" applyBorder="1" applyAlignment="1">
      <alignment horizontal="center" vertical="center" wrapText="1"/>
      <protection/>
    </xf>
    <xf numFmtId="0" fontId="0" fillId="0" borderId="25" xfId="0" applyBorder="1" applyAlignment="1">
      <alignment horizontal="center" vertical="center"/>
    </xf>
    <xf numFmtId="0" fontId="3" fillId="0" borderId="25" xfId="0" applyFont="1" applyBorder="1" applyAlignment="1">
      <alignment horizontal="center" vertical="center"/>
    </xf>
    <xf numFmtId="0" fontId="3" fillId="0" borderId="37" xfId="44" applyFont="1" applyBorder="1" applyAlignment="1">
      <alignment horizontal="center" vertical="center" wrapText="1"/>
      <protection/>
    </xf>
    <xf numFmtId="167" fontId="8" fillId="0" borderId="38" xfId="44" applyNumberFormat="1" applyFont="1" applyFill="1" applyBorder="1" applyAlignment="1">
      <alignment horizontal="center" vertical="center" wrapText="1"/>
      <protection/>
    </xf>
    <xf numFmtId="0" fontId="6" fillId="0" borderId="39" xfId="44" applyFont="1" applyFill="1" applyBorder="1" applyAlignment="1">
      <alignment horizontal="center" vertical="center" wrapText="1"/>
      <protection/>
    </xf>
    <xf numFmtId="0" fontId="8" fillId="0" borderId="40" xfId="44" applyFont="1" applyFill="1" applyBorder="1" applyAlignment="1">
      <alignment horizontal="center" vertical="center" wrapText="1"/>
      <protection/>
    </xf>
    <xf numFmtId="0" fontId="3" fillId="0" borderId="41" xfId="44" applyFont="1" applyBorder="1" applyAlignment="1">
      <alignment horizontal="center" vertical="center" wrapText="1"/>
      <protection/>
    </xf>
    <xf numFmtId="167" fontId="8" fillId="0" borderId="42" xfId="44" applyNumberFormat="1" applyFont="1" applyFill="1" applyBorder="1" applyAlignment="1">
      <alignment horizontal="center" vertical="center" wrapText="1"/>
      <protection/>
    </xf>
    <xf numFmtId="0" fontId="9" fillId="0" borderId="43" xfId="44" applyFont="1" applyFill="1" applyBorder="1" applyAlignment="1">
      <alignment horizontal="center" vertical="center" wrapText="1"/>
      <protection/>
    </xf>
    <xf numFmtId="0" fontId="8" fillId="0" borderId="44" xfId="44" applyFont="1" applyFill="1" applyBorder="1" applyAlignment="1">
      <alignment horizontal="center" vertical="center" wrapText="1"/>
      <protection/>
    </xf>
    <xf numFmtId="0" fontId="3" fillId="0" borderId="45" xfId="44" applyFont="1" applyBorder="1" applyAlignment="1">
      <alignment horizontal="center" vertical="center" wrapText="1"/>
      <protection/>
    </xf>
    <xf numFmtId="167" fontId="8" fillId="0" borderId="46" xfId="44" applyNumberFormat="1" applyFont="1" applyFill="1" applyBorder="1" applyAlignment="1">
      <alignment horizontal="center" vertical="center" wrapText="1"/>
      <protection/>
    </xf>
    <xf numFmtId="0" fontId="6" fillId="0" borderId="20" xfId="44" applyFont="1" applyFill="1" applyBorder="1" applyAlignment="1">
      <alignment horizontal="center" vertical="center" wrapText="1"/>
      <protection/>
    </xf>
    <xf numFmtId="0" fontId="8" fillId="0" borderId="47" xfId="44" applyFont="1" applyFill="1" applyBorder="1" applyAlignment="1">
      <alignment horizontal="center" vertical="center" wrapText="1"/>
      <protection/>
    </xf>
    <xf numFmtId="0" fontId="3" fillId="0" borderId="25" xfId="44" applyFont="1" applyBorder="1" applyAlignment="1">
      <alignment horizontal="center" vertical="center" wrapText="1"/>
      <protection/>
    </xf>
    <xf numFmtId="168" fontId="7" fillId="33" borderId="30" xfId="44" applyNumberFormat="1" applyFont="1" applyFill="1" applyBorder="1" applyAlignment="1">
      <alignment vertical="center" wrapText="1"/>
      <protection/>
    </xf>
    <xf numFmtId="0" fontId="5" fillId="0" borderId="0" xfId="0" applyFont="1" applyAlignment="1">
      <alignment horizontal="left"/>
    </xf>
    <xf numFmtId="0" fontId="5" fillId="0" borderId="0" xfId="0" applyFont="1" applyBorder="1" applyAlignment="1">
      <alignment horizontal="left"/>
    </xf>
    <xf numFmtId="0" fontId="50" fillId="0" borderId="0" xfId="0" applyFont="1" applyAlignment="1">
      <alignment wrapText="1"/>
    </xf>
    <xf numFmtId="0" fontId="7" fillId="34" borderId="25" xfId="44" applyFont="1" applyFill="1" applyBorder="1" applyAlignment="1">
      <alignment horizontal="center" vertical="center" wrapText="1"/>
      <protection/>
    </xf>
    <xf numFmtId="0" fontId="7" fillId="40" borderId="25" xfId="52" applyFont="1" applyFill="1" applyBorder="1" applyAlignment="1">
      <alignment horizontal="center" vertical="center" wrapText="1"/>
      <protection/>
    </xf>
    <xf numFmtId="0" fontId="7" fillId="41" borderId="48" xfId="0" applyFont="1" applyFill="1" applyBorder="1" applyAlignment="1">
      <alignment horizontal="center"/>
    </xf>
    <xf numFmtId="0" fontId="13" fillId="41" borderId="49" xfId="0" applyFont="1" applyFill="1" applyBorder="1" applyAlignment="1">
      <alignment horizontal="center"/>
    </xf>
    <xf numFmtId="0" fontId="13" fillId="41" borderId="50" xfId="0" applyFont="1" applyFill="1" applyBorder="1" applyAlignment="1">
      <alignment horizontal="center"/>
    </xf>
    <xf numFmtId="0" fontId="5" fillId="0" borderId="0" xfId="0" applyFont="1" applyAlignment="1">
      <alignment horizontal="center"/>
    </xf>
    <xf numFmtId="0" fontId="7" fillId="33" borderId="25" xfId="44" applyFont="1" applyFill="1" applyBorder="1" applyAlignment="1">
      <alignment horizontal="right" vertical="center" wrapText="1"/>
      <protection/>
    </xf>
    <xf numFmtId="0" fontId="50" fillId="0" borderId="0" xfId="0" applyFont="1" applyAlignment="1">
      <alignment horizontal="center" wrapText="1"/>
    </xf>
    <xf numFmtId="0" fontId="5" fillId="0" borderId="0" xfId="0" applyFont="1" applyAlignment="1">
      <alignment horizontal="left"/>
    </xf>
    <xf numFmtId="0" fontId="0" fillId="0" borderId="0" xfId="0" applyAlignment="1">
      <alignment horizontal="left"/>
    </xf>
    <xf numFmtId="0" fontId="0" fillId="0" borderId="0" xfId="0" applyAlignment="1">
      <alignment horizontal="center"/>
    </xf>
    <xf numFmtId="0" fontId="4" fillId="41" borderId="51" xfId="0" applyFont="1" applyFill="1" applyBorder="1" applyAlignment="1">
      <alignment horizontal="center" wrapText="1"/>
    </xf>
    <xf numFmtId="0" fontId="4" fillId="41" borderId="52" xfId="0" applyFont="1" applyFill="1" applyBorder="1" applyAlignment="1">
      <alignment horizontal="center" wrapText="1"/>
    </xf>
    <xf numFmtId="0" fontId="4" fillId="41" borderId="53" xfId="0" applyFont="1" applyFill="1" applyBorder="1" applyAlignment="1">
      <alignment horizontal="center" wrapText="1"/>
    </xf>
    <xf numFmtId="0" fontId="3" fillId="0" borderId="25" xfId="0" applyFont="1" applyBorder="1" applyAlignment="1">
      <alignment horizontal="center" vertical="center" wrapText="1"/>
    </xf>
    <xf numFmtId="0" fontId="0" fillId="0" borderId="25" xfId="0" applyBorder="1" applyAlignment="1">
      <alignment horizontal="center" vertical="center" wrapText="1"/>
    </xf>
    <xf numFmtId="0" fontId="7" fillId="33" borderId="30" xfId="44" applyFont="1" applyFill="1" applyBorder="1" applyAlignment="1">
      <alignment horizontal="right" vertical="center" wrapText="1"/>
      <protection/>
    </xf>
    <xf numFmtId="0" fontId="4" fillId="41" borderId="54" xfId="0" applyFont="1" applyFill="1" applyBorder="1" applyAlignment="1">
      <alignment horizontal="center" vertical="center" wrapText="1"/>
    </xf>
    <xf numFmtId="0" fontId="4" fillId="41" borderId="55" xfId="0" applyFont="1" applyFill="1" applyBorder="1" applyAlignment="1">
      <alignment horizontal="center" vertical="center" wrapText="1"/>
    </xf>
    <xf numFmtId="0" fontId="4" fillId="41" borderId="56" xfId="0" applyFont="1" applyFill="1" applyBorder="1" applyAlignment="1">
      <alignment horizontal="center" vertical="center" wrapText="1"/>
    </xf>
    <xf numFmtId="0" fontId="7" fillId="33" borderId="8" xfId="44" applyFont="1" applyFill="1" applyBorder="1" applyAlignment="1">
      <alignment horizontal="right" vertical="center" wrapText="1"/>
      <protection/>
    </xf>
    <xf numFmtId="0" fontId="5" fillId="0" borderId="0" xfId="0" applyFont="1" applyBorder="1" applyAlignment="1">
      <alignment horizontal="left"/>
    </xf>
    <xf numFmtId="0" fontId="10" fillId="0" borderId="0" xfId="0" applyFont="1" applyBorder="1" applyAlignment="1">
      <alignment horizontal="left"/>
    </xf>
    <xf numFmtId="0" fontId="11" fillId="37" borderId="0" xfId="44" applyFont="1" applyFill="1" applyBorder="1" applyAlignment="1">
      <alignment horizontal="left" wrapText="1"/>
      <protection/>
    </xf>
    <xf numFmtId="0" fontId="4" fillId="42" borderId="57" xfId="0" applyFont="1" applyFill="1" applyBorder="1" applyAlignment="1">
      <alignment horizontal="center" vertical="center" wrapText="1"/>
    </xf>
    <xf numFmtId="0" fontId="7" fillId="33" borderId="12" xfId="44" applyFont="1" applyFill="1" applyBorder="1" applyAlignment="1">
      <alignment horizontal="center" vertical="center" wrapText="1"/>
      <protection/>
    </xf>
    <xf numFmtId="0" fontId="7" fillId="40" borderId="8" xfId="52" applyFont="1" applyFill="1" applyBorder="1" applyAlignment="1">
      <alignment horizontal="center" vertical="center" wrapText="1"/>
      <protection/>
    </xf>
    <xf numFmtId="0" fontId="3" fillId="0" borderId="25" xfId="0" applyFont="1" applyBorder="1" applyAlignment="1">
      <alignment wrapText="1"/>
    </xf>
    <xf numFmtId="0" fontId="0" fillId="0" borderId="25" xfId="0" applyBorder="1" applyAlignment="1">
      <alignmen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Percent" xfId="54"/>
    <cellStyle name="Procentowy 2" xfId="55"/>
    <cellStyle name="przetarg1"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15"/>
  <sheetViews>
    <sheetView zoomScalePageLayoutView="0" workbookViewId="0" topLeftCell="A1">
      <selection activeCell="H9" sqref="H9"/>
    </sheetView>
  </sheetViews>
  <sheetFormatPr defaultColWidth="9.140625" defaultRowHeight="12.75"/>
  <cols>
    <col min="1" max="1" width="12.421875" style="0" customWidth="1"/>
    <col min="2" max="2" width="61.140625" style="0" customWidth="1"/>
    <col min="3" max="3" width="17.57421875" style="0" customWidth="1"/>
    <col min="4" max="9" width="11.8515625" style="0" customWidth="1"/>
    <col min="10" max="10" width="12.28125" style="0" customWidth="1"/>
    <col min="13" max="13" width="18.7109375" style="0" customWidth="1"/>
    <col min="15" max="15" width="21.00390625" style="0" customWidth="1"/>
  </cols>
  <sheetData>
    <row r="1" spans="1:15" ht="12.75">
      <c r="A1" s="3"/>
      <c r="B1" s="3" t="s">
        <v>82</v>
      </c>
      <c r="O1" s="3" t="s">
        <v>81</v>
      </c>
    </row>
    <row r="2" spans="4:10" ht="62.25" customHeight="1">
      <c r="D2" s="116" t="s">
        <v>80</v>
      </c>
      <c r="E2" s="116"/>
      <c r="F2" s="116"/>
      <c r="G2" s="116"/>
      <c r="H2" s="116"/>
      <c r="I2" s="116"/>
      <c r="J2" s="116"/>
    </row>
    <row r="3" spans="1:2" ht="12.75">
      <c r="A3" s="114" t="s">
        <v>36</v>
      </c>
      <c r="B3" s="114"/>
    </row>
    <row r="4" spans="1:2" ht="13.5" thickBot="1">
      <c r="A4" s="4"/>
      <c r="B4" s="4"/>
    </row>
    <row r="5" spans="1:15" ht="12.75">
      <c r="A5" s="3" t="s">
        <v>34</v>
      </c>
      <c r="K5" s="111" t="s">
        <v>0</v>
      </c>
      <c r="L5" s="112"/>
      <c r="M5" s="112"/>
      <c r="N5" s="112"/>
      <c r="O5" s="113"/>
    </row>
    <row r="6" spans="1:15" ht="61.5" customHeight="1">
      <c r="A6" s="28" t="s">
        <v>1</v>
      </c>
      <c r="B6" s="28" t="s">
        <v>2</v>
      </c>
      <c r="C6" s="28" t="s">
        <v>3</v>
      </c>
      <c r="D6" s="29" t="s">
        <v>4</v>
      </c>
      <c r="E6" s="40" t="s">
        <v>31</v>
      </c>
      <c r="F6" s="40" t="s">
        <v>32</v>
      </c>
      <c r="G6" s="40" t="s">
        <v>5</v>
      </c>
      <c r="H6" s="40" t="s">
        <v>33</v>
      </c>
      <c r="I6" s="40" t="s">
        <v>85</v>
      </c>
      <c r="J6" s="28" t="s">
        <v>86</v>
      </c>
      <c r="K6" s="109" t="s">
        <v>6</v>
      </c>
      <c r="L6" s="109"/>
      <c r="M6" s="28" t="s">
        <v>7</v>
      </c>
      <c r="N6" s="28" t="s">
        <v>8</v>
      </c>
      <c r="O6" s="28" t="s">
        <v>9</v>
      </c>
    </row>
    <row r="7" spans="1:15" ht="12.75">
      <c r="A7" s="30">
        <v>1</v>
      </c>
      <c r="B7" s="30">
        <v>2</v>
      </c>
      <c r="C7" s="30">
        <v>3</v>
      </c>
      <c r="D7" s="30">
        <v>4</v>
      </c>
      <c r="E7" s="30">
        <v>5</v>
      </c>
      <c r="F7" s="30">
        <v>6</v>
      </c>
      <c r="G7" s="30">
        <v>7</v>
      </c>
      <c r="H7" s="30">
        <v>8</v>
      </c>
      <c r="I7" s="30">
        <v>9</v>
      </c>
      <c r="J7" s="30">
        <v>10</v>
      </c>
      <c r="K7" s="30">
        <v>11</v>
      </c>
      <c r="L7" s="30">
        <v>12</v>
      </c>
      <c r="M7" s="30">
        <v>13</v>
      </c>
      <c r="N7" s="30">
        <v>14</v>
      </c>
      <c r="O7" s="30">
        <v>15</v>
      </c>
    </row>
    <row r="8" spans="1:15" ht="12.75">
      <c r="A8" s="110"/>
      <c r="B8" s="110"/>
      <c r="C8" s="110"/>
      <c r="D8" s="110"/>
      <c r="E8" s="110"/>
      <c r="F8" s="110"/>
      <c r="G8" s="110"/>
      <c r="H8" s="110"/>
      <c r="I8" s="110"/>
      <c r="J8" s="110"/>
      <c r="K8" s="110"/>
      <c r="L8" s="110"/>
      <c r="M8" s="110"/>
      <c r="N8" s="110"/>
      <c r="O8" s="110"/>
    </row>
    <row r="9" spans="1:15" ht="107.25" customHeight="1">
      <c r="A9" s="31">
        <v>1</v>
      </c>
      <c r="B9" s="32" t="s">
        <v>73</v>
      </c>
      <c r="C9" s="33" t="s">
        <v>10</v>
      </c>
      <c r="D9" s="33">
        <v>15</v>
      </c>
      <c r="E9" s="52"/>
      <c r="F9" s="55">
        <v>0.08</v>
      </c>
      <c r="G9" s="53">
        <f>E9*1.08</f>
        <v>0</v>
      </c>
      <c r="H9" s="52">
        <f>E9*D9</f>
        <v>0</v>
      </c>
      <c r="I9" s="52">
        <f>J9-H9</f>
        <v>0</v>
      </c>
      <c r="J9" s="54">
        <f>G9*D9</f>
        <v>0</v>
      </c>
      <c r="K9" s="35"/>
      <c r="L9" s="36"/>
      <c r="M9" s="37"/>
      <c r="N9" s="37"/>
      <c r="O9" s="38"/>
    </row>
    <row r="10" spans="1:15" ht="45" customHeight="1">
      <c r="A10" s="31">
        <v>2</v>
      </c>
      <c r="B10" s="32" t="s">
        <v>13</v>
      </c>
      <c r="C10" s="33" t="s">
        <v>10</v>
      </c>
      <c r="D10" s="33">
        <v>20</v>
      </c>
      <c r="E10" s="52"/>
      <c r="F10" s="55">
        <v>0.08</v>
      </c>
      <c r="G10" s="53">
        <f>E10*1.08</f>
        <v>0</v>
      </c>
      <c r="H10" s="52">
        <f>E10*D10</f>
        <v>0</v>
      </c>
      <c r="I10" s="52">
        <f>J10-H10</f>
        <v>0</v>
      </c>
      <c r="J10" s="54">
        <f>G10*D10</f>
        <v>0</v>
      </c>
      <c r="K10" s="39"/>
      <c r="L10" s="36"/>
      <c r="M10" s="37"/>
      <c r="N10" s="37"/>
      <c r="O10" s="38"/>
    </row>
    <row r="11" spans="1:15" ht="55.5" customHeight="1">
      <c r="A11" s="31">
        <v>3</v>
      </c>
      <c r="B11" s="32" t="s">
        <v>74</v>
      </c>
      <c r="C11" s="33" t="s">
        <v>11</v>
      </c>
      <c r="D11" s="33">
        <v>400</v>
      </c>
      <c r="E11" s="52"/>
      <c r="F11" s="55">
        <v>0.08</v>
      </c>
      <c r="G11" s="53">
        <f>E11*1.08</f>
        <v>0</v>
      </c>
      <c r="H11" s="52">
        <f>E11*D11</f>
        <v>0</v>
      </c>
      <c r="I11" s="52">
        <f>J11-H11</f>
        <v>0</v>
      </c>
      <c r="J11" s="54">
        <f>G11*D11</f>
        <v>0</v>
      </c>
      <c r="K11" s="39"/>
      <c r="L11" s="36"/>
      <c r="M11" s="37"/>
      <c r="N11" s="37"/>
      <c r="O11" s="38"/>
    </row>
    <row r="12" spans="1:15" ht="24" customHeight="1">
      <c r="A12" s="31">
        <v>4</v>
      </c>
      <c r="B12" s="32" t="s">
        <v>75</v>
      </c>
      <c r="C12" s="33" t="s">
        <v>12</v>
      </c>
      <c r="D12" s="33">
        <v>7</v>
      </c>
      <c r="E12" s="52"/>
      <c r="F12" s="55">
        <v>0.08</v>
      </c>
      <c r="G12" s="53">
        <f>E12*1.08</f>
        <v>0</v>
      </c>
      <c r="H12" s="52">
        <f>E12*D12</f>
        <v>0</v>
      </c>
      <c r="I12" s="52">
        <f>J12-H12</f>
        <v>0</v>
      </c>
      <c r="J12" s="54">
        <f>G12*D12</f>
        <v>0</v>
      </c>
      <c r="K12" s="41"/>
      <c r="L12" s="42"/>
      <c r="M12" s="43"/>
      <c r="N12" s="43"/>
      <c r="O12" s="44"/>
    </row>
    <row r="13" spans="1:15" ht="12.75">
      <c r="A13" s="115" t="s">
        <v>17</v>
      </c>
      <c r="B13" s="115"/>
      <c r="C13" s="115"/>
      <c r="D13" s="115"/>
      <c r="E13" s="115"/>
      <c r="F13" s="115"/>
      <c r="G13" s="115"/>
      <c r="H13" s="51">
        <f>SUM(H9:H12)</f>
        <v>0</v>
      </c>
      <c r="I13" s="47"/>
      <c r="J13" s="46">
        <f>SUM(J9:J12)</f>
        <v>0</v>
      </c>
      <c r="K13" s="45"/>
      <c r="L13" s="45"/>
      <c r="M13" s="45"/>
      <c r="N13" s="45"/>
      <c r="O13" s="45"/>
    </row>
    <row r="15" spans="2:3" ht="12.75">
      <c r="B15" s="12" t="s">
        <v>18</v>
      </c>
      <c r="C15" s="12"/>
    </row>
  </sheetData>
  <sheetProtection/>
  <mergeCells count="6">
    <mergeCell ref="K6:L6"/>
    <mergeCell ref="A8:O8"/>
    <mergeCell ref="K5:O5"/>
    <mergeCell ref="A3:B3"/>
    <mergeCell ref="A13:G13"/>
    <mergeCell ref="D2:J2"/>
  </mergeCells>
  <printOptions/>
  <pageMargins left="0.7" right="0.7" top="0.75" bottom="0.75" header="0.3" footer="0.3"/>
  <pageSetup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O17"/>
  <sheetViews>
    <sheetView zoomScalePageLayoutView="0" workbookViewId="0" topLeftCell="A1">
      <selection activeCell="I9" sqref="I9"/>
    </sheetView>
  </sheetViews>
  <sheetFormatPr defaultColWidth="9.140625" defaultRowHeight="12.75"/>
  <cols>
    <col min="1" max="1" width="7.140625" style="0" customWidth="1"/>
    <col min="2" max="2" width="39.140625" style="0" customWidth="1"/>
    <col min="5" max="5" width="12.00390625" style="0" customWidth="1"/>
    <col min="6" max="6" width="11.7109375" style="0" bestFit="1" customWidth="1"/>
    <col min="8" max="8" width="12.57421875" style="0" bestFit="1" customWidth="1"/>
    <col min="9" max="9" width="15.57421875" style="0" customWidth="1"/>
    <col min="10" max="10" width="11.7109375" style="0" bestFit="1" customWidth="1"/>
    <col min="11" max="11" width="19.421875" style="0" customWidth="1"/>
  </cols>
  <sheetData>
    <row r="1" spans="2:13" ht="12.75">
      <c r="B1" s="117" t="s">
        <v>83</v>
      </c>
      <c r="C1" s="118"/>
      <c r="D1" s="118"/>
      <c r="M1" s="3" t="s">
        <v>81</v>
      </c>
    </row>
    <row r="2" spans="7:13" ht="69" customHeight="1">
      <c r="G2" s="116" t="s">
        <v>80</v>
      </c>
      <c r="H2" s="116"/>
      <c r="I2" s="116"/>
      <c r="J2" s="116"/>
      <c r="K2" s="116"/>
      <c r="L2" s="116"/>
      <c r="M2" s="116"/>
    </row>
    <row r="4" spans="2:5" ht="13.5" thickBot="1">
      <c r="B4" s="114" t="s">
        <v>35</v>
      </c>
      <c r="C4" s="119"/>
      <c r="D4" s="119"/>
      <c r="E4" s="119"/>
    </row>
    <row r="5" spans="1:15" ht="29.25" customHeight="1">
      <c r="A5" s="3" t="s">
        <v>34</v>
      </c>
      <c r="F5" s="7"/>
      <c r="K5" s="120" t="s">
        <v>14</v>
      </c>
      <c r="L5" s="121"/>
      <c r="M5" s="121"/>
      <c r="N5" s="121"/>
      <c r="O5" s="122"/>
    </row>
    <row r="6" spans="1:15" ht="52.5" customHeight="1">
      <c r="A6" s="28" t="s">
        <v>1</v>
      </c>
      <c r="B6" s="28" t="s">
        <v>2</v>
      </c>
      <c r="C6" s="28" t="s">
        <v>3</v>
      </c>
      <c r="D6" s="29" t="s">
        <v>4</v>
      </c>
      <c r="E6" s="40" t="s">
        <v>31</v>
      </c>
      <c r="F6" s="40" t="s">
        <v>32</v>
      </c>
      <c r="G6" s="40" t="s">
        <v>5</v>
      </c>
      <c r="H6" s="40" t="s">
        <v>33</v>
      </c>
      <c r="I6" s="40" t="s">
        <v>85</v>
      </c>
      <c r="J6" s="28" t="s">
        <v>86</v>
      </c>
      <c r="K6" s="109" t="s">
        <v>6</v>
      </c>
      <c r="L6" s="109"/>
      <c r="M6" s="28" t="s">
        <v>7</v>
      </c>
      <c r="N6" s="28" t="s">
        <v>8</v>
      </c>
      <c r="O6" s="28" t="s">
        <v>9</v>
      </c>
    </row>
    <row r="7" spans="1:15" ht="12.75">
      <c r="A7" s="30">
        <v>1</v>
      </c>
      <c r="B7" s="30">
        <v>2</v>
      </c>
      <c r="C7" s="30">
        <v>3</v>
      </c>
      <c r="D7" s="30">
        <v>4</v>
      </c>
      <c r="E7" s="30">
        <v>5</v>
      </c>
      <c r="F7" s="30">
        <v>6</v>
      </c>
      <c r="G7" s="30">
        <v>7</v>
      </c>
      <c r="H7" s="30">
        <v>8</v>
      </c>
      <c r="I7" s="30">
        <v>9</v>
      </c>
      <c r="J7" s="30">
        <v>10</v>
      </c>
      <c r="K7" s="30">
        <v>11</v>
      </c>
      <c r="L7" s="30">
        <v>12</v>
      </c>
      <c r="M7" s="30">
        <v>13</v>
      </c>
      <c r="N7" s="30">
        <v>14</v>
      </c>
      <c r="O7" s="30">
        <v>15</v>
      </c>
    </row>
    <row r="8" spans="1:15" ht="12.75">
      <c r="A8" s="110"/>
      <c r="B8" s="110"/>
      <c r="C8" s="110"/>
      <c r="D8" s="110"/>
      <c r="E8" s="110"/>
      <c r="F8" s="110"/>
      <c r="G8" s="110"/>
      <c r="H8" s="110"/>
      <c r="I8" s="110"/>
      <c r="J8" s="110"/>
      <c r="K8" s="110"/>
      <c r="L8" s="110"/>
      <c r="M8" s="110"/>
      <c r="N8" s="110"/>
      <c r="O8" s="110"/>
    </row>
    <row r="9" spans="1:15" ht="73.5" customHeight="1">
      <c r="A9" s="6">
        <v>1</v>
      </c>
      <c r="B9" s="8" t="s">
        <v>15</v>
      </c>
      <c r="C9" s="5" t="s">
        <v>10</v>
      </c>
      <c r="D9" s="61">
        <v>200</v>
      </c>
      <c r="E9" s="57"/>
      <c r="F9" s="58">
        <v>0.08</v>
      </c>
      <c r="G9" s="62">
        <f>E9*1.08</f>
        <v>0</v>
      </c>
      <c r="H9" s="56">
        <f>E9*D9</f>
        <v>0</v>
      </c>
      <c r="I9" s="59">
        <f aca="true" t="shared" si="0" ref="I9:I14">J9-H9</f>
        <v>0</v>
      </c>
      <c r="J9" s="60">
        <f>G9*D9</f>
        <v>0</v>
      </c>
      <c r="K9" s="48"/>
      <c r="L9" s="34"/>
      <c r="M9" s="34"/>
      <c r="N9" s="34"/>
      <c r="O9" s="34"/>
    </row>
    <row r="10" spans="1:15" ht="33" customHeight="1">
      <c r="A10" s="1">
        <v>2</v>
      </c>
      <c r="B10" s="8" t="s">
        <v>16</v>
      </c>
      <c r="C10" s="2" t="s">
        <v>12</v>
      </c>
      <c r="D10" s="61">
        <v>240</v>
      </c>
      <c r="E10" s="57"/>
      <c r="F10" s="58">
        <v>0.08</v>
      </c>
      <c r="G10" s="62">
        <f>E10*1.08</f>
        <v>0</v>
      </c>
      <c r="H10" s="56">
        <f>E10*D10</f>
        <v>0</v>
      </c>
      <c r="I10" s="59">
        <f t="shared" si="0"/>
        <v>0</v>
      </c>
      <c r="J10" s="60">
        <f>G10*D10</f>
        <v>0</v>
      </c>
      <c r="K10" s="48"/>
      <c r="L10" s="34"/>
      <c r="M10" s="34"/>
      <c r="N10" s="34"/>
      <c r="O10" s="34"/>
    </row>
    <row r="11" spans="1:15" ht="212.25" customHeight="1">
      <c r="A11" s="1">
        <v>3</v>
      </c>
      <c r="B11" s="8" t="s">
        <v>76</v>
      </c>
      <c r="C11" s="2" t="s">
        <v>10</v>
      </c>
      <c r="D11" s="61">
        <v>180</v>
      </c>
      <c r="E11" s="57"/>
      <c r="F11" s="58">
        <v>0.08</v>
      </c>
      <c r="G11" s="62">
        <f>E11*1.08</f>
        <v>0</v>
      </c>
      <c r="H11" s="56">
        <f>E11*D11</f>
        <v>0</v>
      </c>
      <c r="I11" s="59">
        <f t="shared" si="0"/>
        <v>0</v>
      </c>
      <c r="J11" s="60">
        <f>G11*D11</f>
        <v>0</v>
      </c>
      <c r="K11" s="48"/>
      <c r="L11" s="34"/>
      <c r="M11" s="34"/>
      <c r="N11" s="34"/>
      <c r="O11" s="34"/>
    </row>
    <row r="12" spans="1:15" ht="95.25" customHeight="1">
      <c r="A12" s="1">
        <v>4</v>
      </c>
      <c r="B12" s="8" t="s">
        <v>77</v>
      </c>
      <c r="C12" s="2" t="s">
        <v>12</v>
      </c>
      <c r="D12" s="61">
        <v>1000</v>
      </c>
      <c r="E12" s="57"/>
      <c r="F12" s="58">
        <v>0.08</v>
      </c>
      <c r="G12" s="62">
        <f>E12*1.08</f>
        <v>0</v>
      </c>
      <c r="H12" s="56">
        <f>E12*D12</f>
        <v>0</v>
      </c>
      <c r="I12" s="59">
        <f t="shared" si="0"/>
        <v>0</v>
      </c>
      <c r="J12" s="60">
        <f>G12*D12</f>
        <v>0</v>
      </c>
      <c r="K12" s="48"/>
      <c r="L12" s="34"/>
      <c r="M12" s="34"/>
      <c r="N12" s="34"/>
      <c r="O12" s="34"/>
    </row>
    <row r="13" spans="1:15" ht="64.5" customHeight="1" thickBot="1">
      <c r="A13" s="9">
        <v>5</v>
      </c>
      <c r="B13" s="10" t="s">
        <v>78</v>
      </c>
      <c r="C13" s="11" t="s">
        <v>10</v>
      </c>
      <c r="D13" s="63">
        <v>50</v>
      </c>
      <c r="E13" s="57"/>
      <c r="F13" s="58">
        <v>0.08</v>
      </c>
      <c r="G13" s="62">
        <f>E13*1.08</f>
        <v>0</v>
      </c>
      <c r="H13" s="56">
        <f>E13*D13</f>
        <v>0</v>
      </c>
      <c r="I13" s="59">
        <f t="shared" si="0"/>
        <v>0</v>
      </c>
      <c r="J13" s="60">
        <f>G13*D13</f>
        <v>0</v>
      </c>
      <c r="K13" s="49"/>
      <c r="L13" s="34"/>
      <c r="M13" s="34"/>
      <c r="N13" s="34"/>
      <c r="O13" s="34"/>
    </row>
    <row r="14" spans="1:10" ht="12.75">
      <c r="A14" s="115" t="s">
        <v>17</v>
      </c>
      <c r="B14" s="115"/>
      <c r="C14" s="115"/>
      <c r="D14" s="115"/>
      <c r="E14" s="115"/>
      <c r="F14" s="115"/>
      <c r="G14" s="115"/>
      <c r="H14" s="51">
        <f>SUM(H9:H13)</f>
        <v>0</v>
      </c>
      <c r="I14" s="47">
        <f t="shared" si="0"/>
        <v>0</v>
      </c>
      <c r="J14" s="46">
        <f>SUM(J9:J13)</f>
        <v>0</v>
      </c>
    </row>
    <row r="17" ht="12.75">
      <c r="B17" t="s">
        <v>18</v>
      </c>
    </row>
  </sheetData>
  <sheetProtection/>
  <mergeCells count="7">
    <mergeCell ref="B1:D1"/>
    <mergeCell ref="B4:E4"/>
    <mergeCell ref="K5:O5"/>
    <mergeCell ref="K6:L6"/>
    <mergeCell ref="A8:O8"/>
    <mergeCell ref="A14:G14"/>
    <mergeCell ref="G2:M2"/>
  </mergeCells>
  <printOptions/>
  <pageMargins left="0.7" right="0.7" top="0.75" bottom="0.75" header="0.3" footer="0.3"/>
  <pageSetup fitToWidth="0" fitToHeight="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M9" sqref="M9"/>
    </sheetView>
  </sheetViews>
  <sheetFormatPr defaultColWidth="9.140625" defaultRowHeight="12.75"/>
  <cols>
    <col min="1" max="1" width="3.8515625" style="0" customWidth="1"/>
    <col min="2" max="2" width="38.00390625" style="0" customWidth="1"/>
    <col min="3" max="3" width="5.57421875" style="0" customWidth="1"/>
    <col min="4" max="4" width="5.8515625" style="0" customWidth="1"/>
    <col min="5" max="5" width="11.28125" style="0" customWidth="1"/>
    <col min="6" max="6" width="8.7109375" style="0" customWidth="1"/>
    <col min="7" max="7" width="11.421875" style="0" customWidth="1"/>
    <col min="8" max="8" width="12.421875" style="0" customWidth="1"/>
    <col min="9" max="9" width="12.7109375" style="0" customWidth="1"/>
    <col min="10" max="10" width="11.7109375" style="0" customWidth="1"/>
    <col min="11" max="11" width="10.57421875" style="0" customWidth="1"/>
    <col min="13" max="13" width="20.421875" style="0" customWidth="1"/>
    <col min="14" max="14" width="12.7109375" style="0" customWidth="1"/>
    <col min="15" max="15" width="11.57421875" style="0" customWidth="1"/>
  </cols>
  <sheetData>
    <row r="1" spans="1:15" ht="12.75">
      <c r="A1" s="106"/>
      <c r="B1" s="106" t="s">
        <v>82</v>
      </c>
      <c r="C1" s="106"/>
      <c r="D1" s="106"/>
      <c r="N1" s="3" t="s">
        <v>81</v>
      </c>
      <c r="O1" s="3"/>
    </row>
    <row r="2" spans="5:14" ht="52.5" customHeight="1">
      <c r="E2" s="116" t="s">
        <v>80</v>
      </c>
      <c r="F2" s="116"/>
      <c r="G2" s="116"/>
      <c r="H2" s="116"/>
      <c r="I2" s="116"/>
      <c r="J2" s="116"/>
      <c r="K2" s="116"/>
      <c r="L2" s="108"/>
      <c r="M2" s="108"/>
      <c r="N2" s="108"/>
    </row>
    <row r="3" spans="1:2" ht="13.5" thickBot="1">
      <c r="A3" s="106"/>
      <c r="B3" s="106" t="s">
        <v>79</v>
      </c>
    </row>
    <row r="4" spans="1:15" ht="31.5" customHeight="1" thickBot="1">
      <c r="A4" s="107" t="s">
        <v>34</v>
      </c>
      <c r="B4" s="107"/>
      <c r="C4" s="107"/>
      <c r="F4" s="7"/>
      <c r="K4" s="126" t="s">
        <v>14</v>
      </c>
      <c r="L4" s="127"/>
      <c r="M4" s="127"/>
      <c r="N4" s="127"/>
      <c r="O4" s="128"/>
    </row>
    <row r="5" spans="1:20" ht="77.25" customHeight="1">
      <c r="A5" s="28" t="s">
        <v>38</v>
      </c>
      <c r="B5" s="28" t="s">
        <v>2</v>
      </c>
      <c r="C5" s="28" t="s">
        <v>3</v>
      </c>
      <c r="D5" s="29" t="s">
        <v>4</v>
      </c>
      <c r="E5" s="40" t="s">
        <v>31</v>
      </c>
      <c r="F5" s="40" t="s">
        <v>32</v>
      </c>
      <c r="G5" s="40" t="s">
        <v>5</v>
      </c>
      <c r="H5" s="40" t="s">
        <v>33</v>
      </c>
      <c r="I5" s="40" t="s">
        <v>85</v>
      </c>
      <c r="J5" s="28" t="s">
        <v>86</v>
      </c>
      <c r="K5" s="109" t="s">
        <v>39</v>
      </c>
      <c r="L5" s="109"/>
      <c r="M5" s="28" t="s">
        <v>40</v>
      </c>
      <c r="N5" s="28" t="s">
        <v>41</v>
      </c>
      <c r="O5" s="28" t="s">
        <v>9</v>
      </c>
      <c r="T5" s="27"/>
    </row>
    <row r="6" spans="1:15" ht="12.75">
      <c r="A6" s="30">
        <v>1</v>
      </c>
      <c r="B6" s="30">
        <v>2</v>
      </c>
      <c r="C6" s="30">
        <v>3</v>
      </c>
      <c r="D6" s="30">
        <v>4</v>
      </c>
      <c r="E6" s="30">
        <v>5</v>
      </c>
      <c r="F6" s="30">
        <v>6</v>
      </c>
      <c r="G6" s="30">
        <v>7</v>
      </c>
      <c r="H6" s="30">
        <v>8</v>
      </c>
      <c r="I6" s="30">
        <v>9</v>
      </c>
      <c r="J6" s="30">
        <v>10</v>
      </c>
      <c r="K6" s="30">
        <v>11</v>
      </c>
      <c r="L6" s="30">
        <v>12</v>
      </c>
      <c r="M6" s="30">
        <v>13</v>
      </c>
      <c r="N6" s="30">
        <v>14</v>
      </c>
      <c r="O6" s="30">
        <v>15</v>
      </c>
    </row>
    <row r="7" spans="1:15" ht="12.75">
      <c r="A7" s="110"/>
      <c r="B7" s="110"/>
      <c r="C7" s="110"/>
      <c r="D7" s="110"/>
      <c r="E7" s="110"/>
      <c r="F7" s="110"/>
      <c r="G7" s="110"/>
      <c r="H7" s="110"/>
      <c r="I7" s="110"/>
      <c r="J7" s="110"/>
      <c r="K7" s="110"/>
      <c r="L7" s="110"/>
      <c r="M7" s="110"/>
      <c r="N7" s="110"/>
      <c r="O7" s="110"/>
    </row>
    <row r="8" spans="1:15" ht="42" customHeight="1">
      <c r="A8" s="14">
        <v>1</v>
      </c>
      <c r="B8" s="15" t="s">
        <v>19</v>
      </c>
      <c r="C8" s="64" t="s">
        <v>12</v>
      </c>
      <c r="D8" s="69">
        <v>2000</v>
      </c>
      <c r="E8" s="57"/>
      <c r="F8" s="55">
        <v>0.08</v>
      </c>
      <c r="G8" s="53">
        <f>PRODUCT(E8*1.08)</f>
        <v>0</v>
      </c>
      <c r="H8" s="70">
        <f>E8*D8</f>
        <v>0</v>
      </c>
      <c r="I8" s="70">
        <f>J8-H8</f>
        <v>0</v>
      </c>
      <c r="J8" s="72">
        <f>G8*D8</f>
        <v>0</v>
      </c>
      <c r="K8" s="87"/>
      <c r="L8" s="88"/>
      <c r="M8" s="136"/>
      <c r="N8" s="34"/>
      <c r="O8" s="34"/>
    </row>
    <row r="9" spans="1:15" ht="22.5" customHeight="1">
      <c r="A9" s="16">
        <v>2</v>
      </c>
      <c r="B9" s="17" t="s">
        <v>57</v>
      </c>
      <c r="C9" s="65" t="s">
        <v>12</v>
      </c>
      <c r="D9" s="69">
        <v>3000</v>
      </c>
      <c r="E9" s="57"/>
      <c r="F9" s="55">
        <v>0.23</v>
      </c>
      <c r="G9" s="53">
        <f>PRODUCT(E9*1.23)</f>
        <v>0</v>
      </c>
      <c r="H9" s="70">
        <f>E9*D9</f>
        <v>0</v>
      </c>
      <c r="I9" s="70">
        <f aca="true" t="shared" si="0" ref="I9:I22">J9-H9</f>
        <v>0</v>
      </c>
      <c r="J9" s="72">
        <f>G9*D9</f>
        <v>0</v>
      </c>
      <c r="K9" s="89"/>
      <c r="L9" s="90"/>
      <c r="M9" s="137"/>
      <c r="N9" s="34"/>
      <c r="O9" s="34"/>
    </row>
    <row r="10" spans="1:21" ht="15" customHeight="1">
      <c r="A10" s="18">
        <v>3</v>
      </c>
      <c r="B10" s="8" t="s">
        <v>20</v>
      </c>
      <c r="C10" s="61" t="s">
        <v>21</v>
      </c>
      <c r="D10" s="33">
        <v>45</v>
      </c>
      <c r="E10" s="57"/>
      <c r="F10" s="55">
        <v>0.08</v>
      </c>
      <c r="G10" s="53">
        <f>PRODUCT(E10*1.08)</f>
        <v>0</v>
      </c>
      <c r="H10" s="70">
        <f aca="true" t="shared" si="1" ref="H10:H22">E10*D10</f>
        <v>0</v>
      </c>
      <c r="I10" s="70">
        <f t="shared" si="0"/>
        <v>0</v>
      </c>
      <c r="J10" s="72">
        <f aca="true" t="shared" si="2" ref="J10:J22">G10*D10</f>
        <v>0</v>
      </c>
      <c r="K10" s="89"/>
      <c r="L10" s="90"/>
      <c r="M10" s="91"/>
      <c r="N10" s="90"/>
      <c r="O10" s="91"/>
      <c r="U10" s="13"/>
    </row>
    <row r="11" spans="1:15" ht="15" customHeight="1">
      <c r="A11" s="19">
        <v>4</v>
      </c>
      <c r="B11" s="8" t="s">
        <v>22</v>
      </c>
      <c r="C11" s="66" t="s">
        <v>21</v>
      </c>
      <c r="D11" s="33">
        <v>60</v>
      </c>
      <c r="E11" s="57"/>
      <c r="F11" s="55">
        <v>0.08</v>
      </c>
      <c r="G11" s="53">
        <f aca="true" t="shared" si="3" ref="G11:G20">PRODUCT(E11*1.08)</f>
        <v>0</v>
      </c>
      <c r="H11" s="70">
        <f t="shared" si="1"/>
        <v>0</v>
      </c>
      <c r="I11" s="70">
        <f t="shared" si="0"/>
        <v>0</v>
      </c>
      <c r="J11" s="72">
        <f t="shared" si="2"/>
        <v>0</v>
      </c>
      <c r="K11" s="89"/>
      <c r="L11" s="90"/>
      <c r="M11" s="91"/>
      <c r="N11" s="90"/>
      <c r="O11" s="91"/>
    </row>
    <row r="12" spans="1:15" ht="15" customHeight="1">
      <c r="A12" s="19" t="s">
        <v>58</v>
      </c>
      <c r="B12" s="8" t="s">
        <v>59</v>
      </c>
      <c r="C12" s="66" t="s">
        <v>21</v>
      </c>
      <c r="D12" s="33">
        <v>35</v>
      </c>
      <c r="E12" s="57"/>
      <c r="F12" s="55">
        <v>0.08</v>
      </c>
      <c r="G12" s="53">
        <f t="shared" si="3"/>
        <v>0</v>
      </c>
      <c r="H12" s="70">
        <f t="shared" si="1"/>
        <v>0</v>
      </c>
      <c r="I12" s="70">
        <f t="shared" si="0"/>
        <v>0</v>
      </c>
      <c r="J12" s="72">
        <f t="shared" si="2"/>
        <v>0</v>
      </c>
      <c r="K12" s="89"/>
      <c r="L12" s="90"/>
      <c r="M12" s="91"/>
      <c r="N12" s="90"/>
      <c r="O12" s="91"/>
    </row>
    <row r="13" spans="1:15" ht="15" customHeight="1">
      <c r="A13" s="19" t="s">
        <v>60</v>
      </c>
      <c r="B13" s="8" t="s">
        <v>23</v>
      </c>
      <c r="C13" s="66" t="s">
        <v>21</v>
      </c>
      <c r="D13" s="33">
        <v>30</v>
      </c>
      <c r="E13" s="57"/>
      <c r="F13" s="55">
        <v>0.08</v>
      </c>
      <c r="G13" s="53">
        <f t="shared" si="3"/>
        <v>0</v>
      </c>
      <c r="H13" s="70">
        <f t="shared" si="1"/>
        <v>0</v>
      </c>
      <c r="I13" s="70">
        <f t="shared" si="0"/>
        <v>0</v>
      </c>
      <c r="J13" s="72">
        <f t="shared" si="2"/>
        <v>0</v>
      </c>
      <c r="K13" s="89"/>
      <c r="L13" s="90"/>
      <c r="M13" s="91"/>
      <c r="N13" s="90"/>
      <c r="O13" s="91"/>
    </row>
    <row r="14" spans="1:15" ht="15" customHeight="1">
      <c r="A14" s="20" t="s">
        <v>61</v>
      </c>
      <c r="B14" s="15" t="s">
        <v>24</v>
      </c>
      <c r="C14" s="67" t="s">
        <v>21</v>
      </c>
      <c r="D14" s="69">
        <v>60</v>
      </c>
      <c r="E14" s="57"/>
      <c r="F14" s="55">
        <v>0.08</v>
      </c>
      <c r="G14" s="53">
        <f t="shared" si="3"/>
        <v>0</v>
      </c>
      <c r="H14" s="70">
        <f t="shared" si="1"/>
        <v>0</v>
      </c>
      <c r="I14" s="70">
        <f t="shared" si="0"/>
        <v>0</v>
      </c>
      <c r="J14" s="72">
        <f t="shared" si="2"/>
        <v>0</v>
      </c>
      <c r="K14" s="89"/>
      <c r="L14" s="90"/>
      <c r="M14" s="91"/>
      <c r="N14" s="90"/>
      <c r="O14" s="91"/>
    </row>
    <row r="15" spans="1:15" ht="15" customHeight="1">
      <c r="A15" s="16" t="s">
        <v>62</v>
      </c>
      <c r="B15" s="17" t="s">
        <v>25</v>
      </c>
      <c r="C15" s="65" t="s">
        <v>21</v>
      </c>
      <c r="D15" s="69">
        <v>40</v>
      </c>
      <c r="E15" s="57"/>
      <c r="F15" s="55">
        <v>0.08</v>
      </c>
      <c r="G15" s="53">
        <f t="shared" si="3"/>
        <v>0</v>
      </c>
      <c r="H15" s="70">
        <f t="shared" si="1"/>
        <v>0</v>
      </c>
      <c r="I15" s="70">
        <f t="shared" si="0"/>
        <v>0</v>
      </c>
      <c r="J15" s="72">
        <f t="shared" si="2"/>
        <v>0</v>
      </c>
      <c r="K15" s="89"/>
      <c r="L15" s="90"/>
      <c r="M15" s="91"/>
      <c r="N15" s="90"/>
      <c r="O15" s="91"/>
    </row>
    <row r="16" spans="1:15" ht="15" customHeight="1">
      <c r="A16" s="14" t="s">
        <v>63</v>
      </c>
      <c r="B16" s="15" t="s">
        <v>26</v>
      </c>
      <c r="C16" s="64" t="s">
        <v>21</v>
      </c>
      <c r="D16" s="69">
        <v>40</v>
      </c>
      <c r="E16" s="57"/>
      <c r="F16" s="55">
        <v>0.08</v>
      </c>
      <c r="G16" s="53">
        <f t="shared" si="3"/>
        <v>0</v>
      </c>
      <c r="H16" s="70">
        <f t="shared" si="1"/>
        <v>0</v>
      </c>
      <c r="I16" s="70">
        <f t="shared" si="0"/>
        <v>0</v>
      </c>
      <c r="J16" s="72">
        <f t="shared" si="2"/>
        <v>0</v>
      </c>
      <c r="K16" s="89"/>
      <c r="L16" s="90"/>
      <c r="M16" s="91"/>
      <c r="N16" s="90"/>
      <c r="O16" s="91"/>
    </row>
    <row r="17" spans="1:15" ht="15" customHeight="1">
      <c r="A17" s="16" t="s">
        <v>64</v>
      </c>
      <c r="B17" s="17" t="s">
        <v>27</v>
      </c>
      <c r="C17" s="65" t="s">
        <v>21</v>
      </c>
      <c r="D17" s="69">
        <v>35</v>
      </c>
      <c r="E17" s="57"/>
      <c r="F17" s="55">
        <v>0.08</v>
      </c>
      <c r="G17" s="53">
        <f t="shared" si="3"/>
        <v>0</v>
      </c>
      <c r="H17" s="70">
        <f t="shared" si="1"/>
        <v>0</v>
      </c>
      <c r="I17" s="70">
        <f t="shared" si="0"/>
        <v>0</v>
      </c>
      <c r="J17" s="72">
        <f t="shared" si="2"/>
        <v>0</v>
      </c>
      <c r="K17" s="89"/>
      <c r="L17" s="90"/>
      <c r="M17" s="91"/>
      <c r="N17" s="90"/>
      <c r="O17" s="91"/>
    </row>
    <row r="18" spans="1:15" ht="20.25" customHeight="1">
      <c r="A18" s="18" t="s">
        <v>65</v>
      </c>
      <c r="B18" s="8" t="s">
        <v>28</v>
      </c>
      <c r="C18" s="61" t="s">
        <v>21</v>
      </c>
      <c r="D18" s="33">
        <v>20</v>
      </c>
      <c r="E18" s="57"/>
      <c r="F18" s="55">
        <v>0.08</v>
      </c>
      <c r="G18" s="53">
        <f t="shared" si="3"/>
        <v>0</v>
      </c>
      <c r="H18" s="70">
        <f t="shared" si="1"/>
        <v>0</v>
      </c>
      <c r="I18" s="70">
        <f t="shared" si="0"/>
        <v>0</v>
      </c>
      <c r="J18" s="72">
        <f t="shared" si="2"/>
        <v>0</v>
      </c>
      <c r="K18" s="89"/>
      <c r="L18" s="90"/>
      <c r="M18" s="91"/>
      <c r="N18" s="90"/>
      <c r="O18" s="91"/>
    </row>
    <row r="19" spans="1:15" ht="97.5" customHeight="1">
      <c r="A19" s="19" t="s">
        <v>66</v>
      </c>
      <c r="B19" s="21" t="s">
        <v>29</v>
      </c>
      <c r="C19" s="66" t="s">
        <v>12</v>
      </c>
      <c r="D19" s="69">
        <v>10000</v>
      </c>
      <c r="E19" s="57"/>
      <c r="F19" s="55">
        <v>0.08</v>
      </c>
      <c r="G19" s="53">
        <f>PRODUCT(E19*1.08)</f>
        <v>0</v>
      </c>
      <c r="H19" s="70">
        <f t="shared" si="1"/>
        <v>0</v>
      </c>
      <c r="I19" s="70">
        <f t="shared" si="0"/>
        <v>0</v>
      </c>
      <c r="J19" s="72">
        <f t="shared" si="2"/>
        <v>0</v>
      </c>
      <c r="K19" s="92"/>
      <c r="L19" s="90"/>
      <c r="M19" s="91"/>
      <c r="N19" s="90"/>
      <c r="O19" s="91"/>
    </row>
    <row r="20" spans="1:15" ht="96.75" customHeight="1">
      <c r="A20" s="93" t="s">
        <v>67</v>
      </c>
      <c r="B20" s="94" t="s">
        <v>68</v>
      </c>
      <c r="C20" s="95" t="s">
        <v>12</v>
      </c>
      <c r="D20" s="69">
        <v>10000</v>
      </c>
      <c r="E20" s="57"/>
      <c r="F20" s="55">
        <v>0.08</v>
      </c>
      <c r="G20" s="53">
        <f t="shared" si="3"/>
        <v>0</v>
      </c>
      <c r="H20" s="70">
        <f t="shared" si="1"/>
        <v>0</v>
      </c>
      <c r="I20" s="70">
        <f t="shared" si="0"/>
        <v>0</v>
      </c>
      <c r="J20" s="72">
        <f t="shared" si="2"/>
        <v>0</v>
      </c>
      <c r="K20" s="96"/>
      <c r="L20" s="90"/>
      <c r="M20" s="91"/>
      <c r="N20" s="90"/>
      <c r="O20" s="91"/>
    </row>
    <row r="21" spans="1:15" ht="56.25" customHeight="1">
      <c r="A21" s="97" t="s">
        <v>69</v>
      </c>
      <c r="B21" s="98" t="s">
        <v>70</v>
      </c>
      <c r="C21" s="99" t="s">
        <v>12</v>
      </c>
      <c r="D21" s="69">
        <v>10000</v>
      </c>
      <c r="E21" s="57"/>
      <c r="F21" s="55">
        <v>0.23</v>
      </c>
      <c r="G21" s="53">
        <f>PRODUCT(E21*1.23)</f>
        <v>0</v>
      </c>
      <c r="H21" s="70">
        <f t="shared" si="1"/>
        <v>0</v>
      </c>
      <c r="I21" s="70">
        <f t="shared" si="0"/>
        <v>0</v>
      </c>
      <c r="J21" s="72">
        <f t="shared" si="2"/>
        <v>0</v>
      </c>
      <c r="K21" s="100"/>
      <c r="L21" s="90"/>
      <c r="M21" s="123"/>
      <c r="N21" s="90"/>
      <c r="O21" s="90"/>
    </row>
    <row r="22" spans="1:15" ht="56.25" customHeight="1">
      <c r="A22" s="101" t="s">
        <v>71</v>
      </c>
      <c r="B22" s="102" t="s">
        <v>72</v>
      </c>
      <c r="C22" s="103" t="s">
        <v>12</v>
      </c>
      <c r="D22" s="69">
        <v>10000</v>
      </c>
      <c r="E22" s="57"/>
      <c r="F22" s="55">
        <v>0.23</v>
      </c>
      <c r="G22" s="53">
        <f>PRODUCT(E22*1.23)</f>
        <v>0</v>
      </c>
      <c r="H22" s="70">
        <f t="shared" si="1"/>
        <v>0</v>
      </c>
      <c r="I22" s="70">
        <f t="shared" si="0"/>
        <v>0</v>
      </c>
      <c r="J22" s="72">
        <f t="shared" si="2"/>
        <v>0</v>
      </c>
      <c r="K22" s="104"/>
      <c r="L22" s="90"/>
      <c r="M22" s="124"/>
      <c r="N22" s="90"/>
      <c r="O22" s="90"/>
    </row>
    <row r="23" spans="1:11" ht="13.5" customHeight="1">
      <c r="A23" s="125" t="s">
        <v>17</v>
      </c>
      <c r="B23" s="125"/>
      <c r="C23" s="125"/>
      <c r="D23" s="125"/>
      <c r="E23" s="125"/>
      <c r="F23" s="125"/>
      <c r="G23" s="125"/>
      <c r="H23" s="71">
        <f>SUM(H8:H22)</f>
        <v>0</v>
      </c>
      <c r="I23" s="105">
        <f>SUM(I8:I22)</f>
        <v>0</v>
      </c>
      <c r="J23" s="68">
        <f>SUM(J8:J22)</f>
        <v>0</v>
      </c>
      <c r="K23" s="7"/>
    </row>
    <row r="25" spans="2:3" ht="12.75">
      <c r="B25" s="12"/>
      <c r="C25" s="12"/>
    </row>
    <row r="26" spans="2:3" ht="12.75">
      <c r="B26" s="12"/>
      <c r="C26" s="12"/>
    </row>
    <row r="64" ht="12.75">
      <c r="H64" s="22"/>
    </row>
  </sheetData>
  <sheetProtection/>
  <mergeCells count="6">
    <mergeCell ref="E2:K2"/>
    <mergeCell ref="M21:M22"/>
    <mergeCell ref="A23:G23"/>
    <mergeCell ref="K4:O4"/>
    <mergeCell ref="K5:L5"/>
    <mergeCell ref="A7:O7"/>
  </mergeCells>
  <printOptions/>
  <pageMargins left="0.15748031496062992" right="0.15748031496062992" top="0.2362204724409449" bottom="0.15748031496062992" header="0.2362204724409449" footer="0.15748031496062992"/>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O26"/>
  <sheetViews>
    <sheetView tabSelected="1" view="pageBreakPreview" zoomScale="70" zoomScaleNormal="70" zoomScaleSheetLayoutView="70" zoomScalePageLayoutView="0" workbookViewId="0" topLeftCell="A1">
      <selection activeCell="K9" sqref="K9"/>
    </sheetView>
  </sheetViews>
  <sheetFormatPr defaultColWidth="9.140625" defaultRowHeight="12.75"/>
  <cols>
    <col min="2" max="2" width="22.00390625" style="0" customWidth="1"/>
    <col min="5" max="6" width="12.00390625" style="0" customWidth="1"/>
    <col min="7" max="7" width="12.28125" style="0" customWidth="1"/>
    <col min="8" max="8" width="13.00390625" style="0" customWidth="1"/>
    <col min="9" max="9" width="14.8515625" style="0" customWidth="1"/>
    <col min="10" max="10" width="18.7109375" style="0" customWidth="1"/>
    <col min="11" max="11" width="16.421875" style="0" customWidth="1"/>
    <col min="12" max="12" width="10.28125" style="0" customWidth="1"/>
    <col min="13" max="13" width="22.28125" style="0" customWidth="1"/>
    <col min="14" max="14" width="14.421875" style="0" customWidth="1"/>
    <col min="15" max="15" width="10.7109375" style="0" customWidth="1"/>
  </cols>
  <sheetData>
    <row r="1" spans="1:15" ht="12.75">
      <c r="A1" s="130" t="s">
        <v>84</v>
      </c>
      <c r="B1" s="130"/>
      <c r="N1" s="3" t="s">
        <v>81</v>
      </c>
      <c r="O1" s="3"/>
    </row>
    <row r="2" spans="8:14" ht="48" customHeight="1">
      <c r="H2" s="116" t="s">
        <v>80</v>
      </c>
      <c r="I2" s="116"/>
      <c r="J2" s="116"/>
      <c r="K2" s="116"/>
      <c r="L2" s="116"/>
      <c r="M2" s="116"/>
      <c r="N2" s="116"/>
    </row>
    <row r="3" spans="1:3" ht="12.75">
      <c r="A3" s="131" t="s">
        <v>37</v>
      </c>
      <c r="B3" s="131"/>
      <c r="C3" s="131"/>
    </row>
    <row r="4" spans="1:12" ht="13.5" customHeight="1" thickBot="1">
      <c r="A4" s="132"/>
      <c r="B4" s="132"/>
      <c r="C4" s="132"/>
      <c r="D4" s="132"/>
      <c r="E4" s="132"/>
      <c r="F4" s="132"/>
      <c r="G4" s="132"/>
      <c r="K4" s="12"/>
      <c r="L4" s="23"/>
    </row>
    <row r="5" spans="1:15" ht="29.25" customHeight="1" thickBot="1">
      <c r="A5" s="3" t="s">
        <v>34</v>
      </c>
      <c r="F5" s="50"/>
      <c r="G5" s="7"/>
      <c r="K5" s="133" t="s">
        <v>0</v>
      </c>
      <c r="L5" s="133"/>
      <c r="M5" s="133"/>
      <c r="N5" s="133"/>
      <c r="O5" s="133"/>
    </row>
    <row r="6" spans="1:15" ht="42" customHeight="1">
      <c r="A6" s="74" t="s">
        <v>38</v>
      </c>
      <c r="B6" s="74" t="s">
        <v>2</v>
      </c>
      <c r="C6" s="74" t="s">
        <v>3</v>
      </c>
      <c r="D6" s="74" t="s">
        <v>4</v>
      </c>
      <c r="E6" s="75" t="s">
        <v>31</v>
      </c>
      <c r="F6" s="75" t="s">
        <v>32</v>
      </c>
      <c r="G6" s="75" t="s">
        <v>5</v>
      </c>
      <c r="H6" s="75" t="s">
        <v>33</v>
      </c>
      <c r="I6" s="75" t="s">
        <v>85</v>
      </c>
      <c r="J6" s="74" t="s">
        <v>86</v>
      </c>
      <c r="K6" s="134" t="s">
        <v>39</v>
      </c>
      <c r="L6" s="134"/>
      <c r="M6" s="76" t="s">
        <v>40</v>
      </c>
      <c r="N6" s="76" t="s">
        <v>41</v>
      </c>
      <c r="O6" s="76" t="s">
        <v>9</v>
      </c>
    </row>
    <row r="7" spans="1:15" ht="12.75">
      <c r="A7" s="77">
        <v>1</v>
      </c>
      <c r="B7" s="77">
        <v>2</v>
      </c>
      <c r="C7" s="77">
        <v>3</v>
      </c>
      <c r="D7" s="77">
        <v>4</v>
      </c>
      <c r="E7" s="77">
        <v>5</v>
      </c>
      <c r="F7" s="77">
        <v>6</v>
      </c>
      <c r="G7" s="77">
        <v>7</v>
      </c>
      <c r="H7" s="77">
        <v>8</v>
      </c>
      <c r="I7" s="77">
        <v>9</v>
      </c>
      <c r="J7" s="77">
        <v>10</v>
      </c>
      <c r="K7" s="77">
        <v>11</v>
      </c>
      <c r="L7" s="77">
        <v>12</v>
      </c>
      <c r="M7" s="77">
        <v>13</v>
      </c>
      <c r="N7" s="77">
        <v>14</v>
      </c>
      <c r="O7" s="77">
        <v>15</v>
      </c>
    </row>
    <row r="8" spans="1:15" ht="12.75" customHeight="1">
      <c r="A8" s="135"/>
      <c r="B8" s="135"/>
      <c r="C8" s="135"/>
      <c r="D8" s="135"/>
      <c r="E8" s="135"/>
      <c r="F8" s="135"/>
      <c r="G8" s="135"/>
      <c r="H8" s="135"/>
      <c r="I8" s="135"/>
      <c r="J8" s="135"/>
      <c r="K8" s="135"/>
      <c r="L8" s="135"/>
      <c r="M8" s="135"/>
      <c r="N8" s="135"/>
      <c r="O8" s="135"/>
    </row>
    <row r="9" spans="1:15" ht="139.5" customHeight="1">
      <c r="A9" s="78">
        <v>1</v>
      </c>
      <c r="B9" s="24" t="s">
        <v>42</v>
      </c>
      <c r="C9" s="2" t="s">
        <v>10</v>
      </c>
      <c r="D9" s="2">
        <v>25</v>
      </c>
      <c r="E9" s="79"/>
      <c r="F9" s="80">
        <v>0.23</v>
      </c>
      <c r="G9" s="73">
        <f>E9*1.23</f>
        <v>0</v>
      </c>
      <c r="H9" s="81">
        <f>E9*D9</f>
        <v>0</v>
      </c>
      <c r="I9" s="82">
        <f>ROUND(J9-H9,2)</f>
        <v>0</v>
      </c>
      <c r="J9" s="82">
        <f>G9*D9</f>
        <v>0</v>
      </c>
      <c r="K9" s="83"/>
      <c r="L9" s="83"/>
      <c r="M9" s="84"/>
      <c r="N9" s="84"/>
      <c r="O9" s="84"/>
    </row>
    <row r="10" spans="1:15" ht="129" customHeight="1">
      <c r="A10" s="78">
        <v>2</v>
      </c>
      <c r="B10" s="24" t="s">
        <v>43</v>
      </c>
      <c r="C10" s="2" t="s">
        <v>10</v>
      </c>
      <c r="D10" s="2">
        <v>5</v>
      </c>
      <c r="E10" s="79"/>
      <c r="F10" s="80">
        <v>0.23</v>
      </c>
      <c r="G10" s="73">
        <f aca="true" t="shared" si="0" ref="G10:G15">E10*1.23</f>
        <v>0</v>
      </c>
      <c r="H10" s="81">
        <f aca="true" t="shared" si="1" ref="H10:H21">ROUND(E10*D10,2)</f>
        <v>0</v>
      </c>
      <c r="I10" s="82">
        <f aca="true" t="shared" si="2" ref="I10:I21">ROUND(J10-H10,2)</f>
        <v>0</v>
      </c>
      <c r="J10" s="82">
        <f aca="true" t="shared" si="3" ref="J10:J22">G10*D10</f>
        <v>0</v>
      </c>
      <c r="K10" s="83"/>
      <c r="L10" s="83"/>
      <c r="M10" s="84"/>
      <c r="N10" s="84"/>
      <c r="O10" s="84"/>
    </row>
    <row r="11" spans="1:15" ht="88.5" customHeight="1">
      <c r="A11" s="78">
        <v>3</v>
      </c>
      <c r="B11" s="24" t="s">
        <v>44</v>
      </c>
      <c r="C11" s="2" t="s">
        <v>12</v>
      </c>
      <c r="D11" s="2">
        <v>5</v>
      </c>
      <c r="E11" s="79"/>
      <c r="F11" s="80">
        <v>0.23</v>
      </c>
      <c r="G11" s="73">
        <f t="shared" si="0"/>
        <v>0</v>
      </c>
      <c r="H11" s="81">
        <f t="shared" si="1"/>
        <v>0</v>
      </c>
      <c r="I11" s="82">
        <f t="shared" si="2"/>
        <v>0</v>
      </c>
      <c r="J11" s="82">
        <f t="shared" si="3"/>
        <v>0</v>
      </c>
      <c r="K11" s="83"/>
      <c r="L11" s="83"/>
      <c r="M11" s="84"/>
      <c r="N11" s="84"/>
      <c r="O11" s="84"/>
    </row>
    <row r="12" spans="1:15" ht="35.25" customHeight="1">
      <c r="A12" s="78">
        <v>4</v>
      </c>
      <c r="B12" s="24" t="s">
        <v>30</v>
      </c>
      <c r="C12" s="2" t="s">
        <v>12</v>
      </c>
      <c r="D12" s="2">
        <v>5</v>
      </c>
      <c r="E12" s="79"/>
      <c r="F12" s="80">
        <v>0.23</v>
      </c>
      <c r="G12" s="73">
        <f t="shared" si="0"/>
        <v>0</v>
      </c>
      <c r="H12" s="81">
        <f t="shared" si="1"/>
        <v>0</v>
      </c>
      <c r="I12" s="82">
        <f t="shared" si="2"/>
        <v>0</v>
      </c>
      <c r="J12" s="82">
        <f t="shared" si="3"/>
        <v>0</v>
      </c>
      <c r="K12" s="83"/>
      <c r="L12" s="83"/>
      <c r="M12" s="84"/>
      <c r="N12" s="84"/>
      <c r="O12" s="84"/>
    </row>
    <row r="13" spans="1:15" ht="116.25" customHeight="1">
      <c r="A13" s="78">
        <v>5</v>
      </c>
      <c r="B13" s="24" t="s">
        <v>45</v>
      </c>
      <c r="C13" s="2" t="s">
        <v>10</v>
      </c>
      <c r="D13" s="2">
        <v>6</v>
      </c>
      <c r="E13" s="79"/>
      <c r="F13" s="80">
        <v>0.23</v>
      </c>
      <c r="G13" s="73">
        <f t="shared" si="0"/>
        <v>0</v>
      </c>
      <c r="H13" s="81">
        <f t="shared" si="1"/>
        <v>0</v>
      </c>
      <c r="I13" s="82">
        <f t="shared" si="2"/>
        <v>0</v>
      </c>
      <c r="J13" s="82">
        <f t="shared" si="3"/>
        <v>0</v>
      </c>
      <c r="K13" s="83"/>
      <c r="L13" s="83"/>
      <c r="M13" s="84"/>
      <c r="N13" s="84"/>
      <c r="O13" s="84"/>
    </row>
    <row r="14" spans="1:15" ht="94.5">
      <c r="A14" s="78">
        <v>6</v>
      </c>
      <c r="B14" s="24" t="s">
        <v>46</v>
      </c>
      <c r="C14" s="2" t="s">
        <v>47</v>
      </c>
      <c r="D14" s="2">
        <v>10</v>
      </c>
      <c r="E14" s="79"/>
      <c r="F14" s="80">
        <v>0.23</v>
      </c>
      <c r="G14" s="73">
        <f t="shared" si="0"/>
        <v>0</v>
      </c>
      <c r="H14" s="81">
        <f t="shared" si="1"/>
        <v>0</v>
      </c>
      <c r="I14" s="82">
        <f t="shared" si="2"/>
        <v>0</v>
      </c>
      <c r="J14" s="82">
        <f t="shared" si="3"/>
        <v>0</v>
      </c>
      <c r="K14" s="83"/>
      <c r="L14" s="83"/>
      <c r="M14" s="84"/>
      <c r="N14" s="84"/>
      <c r="O14" s="84"/>
    </row>
    <row r="15" spans="1:15" ht="63">
      <c r="A15" s="78">
        <v>7</v>
      </c>
      <c r="B15" s="24" t="s">
        <v>48</v>
      </c>
      <c r="C15" s="2" t="s">
        <v>47</v>
      </c>
      <c r="D15" s="2">
        <v>1</v>
      </c>
      <c r="E15" s="79"/>
      <c r="F15" s="80">
        <v>0.23</v>
      </c>
      <c r="G15" s="73">
        <f t="shared" si="0"/>
        <v>0</v>
      </c>
      <c r="H15" s="81">
        <f t="shared" si="1"/>
        <v>0</v>
      </c>
      <c r="I15" s="82">
        <f>ROUND(J15-H15,2)</f>
        <v>0</v>
      </c>
      <c r="J15" s="82">
        <f t="shared" si="3"/>
        <v>0</v>
      </c>
      <c r="K15" s="83"/>
      <c r="L15" s="83"/>
      <c r="M15" s="84"/>
      <c r="N15" s="84"/>
      <c r="O15" s="84"/>
    </row>
    <row r="16" spans="1:15" ht="63">
      <c r="A16" s="78">
        <v>8</v>
      </c>
      <c r="B16" s="24" t="s">
        <v>49</v>
      </c>
      <c r="C16" s="2" t="s">
        <v>10</v>
      </c>
      <c r="D16" s="2">
        <v>10</v>
      </c>
      <c r="E16" s="79"/>
      <c r="F16" s="80">
        <v>0.08</v>
      </c>
      <c r="G16" s="73">
        <f>E16*1.08</f>
        <v>0</v>
      </c>
      <c r="H16" s="81">
        <f t="shared" si="1"/>
        <v>0</v>
      </c>
      <c r="I16" s="82">
        <f t="shared" si="2"/>
        <v>0</v>
      </c>
      <c r="J16" s="82">
        <f t="shared" si="3"/>
        <v>0</v>
      </c>
      <c r="K16" s="83"/>
      <c r="L16" s="83"/>
      <c r="M16" s="84"/>
      <c r="N16" s="84"/>
      <c r="O16" s="84"/>
    </row>
    <row r="17" spans="1:15" ht="63">
      <c r="A17" s="78">
        <v>9</v>
      </c>
      <c r="B17" s="24" t="s">
        <v>50</v>
      </c>
      <c r="C17" s="2" t="s">
        <v>10</v>
      </c>
      <c r="D17" s="2">
        <v>10</v>
      </c>
      <c r="E17" s="79"/>
      <c r="F17" s="80">
        <v>0.08</v>
      </c>
      <c r="G17" s="73">
        <f>E17*1.08</f>
        <v>0</v>
      </c>
      <c r="H17" s="81">
        <f t="shared" si="1"/>
        <v>0</v>
      </c>
      <c r="I17" s="82">
        <f>ROUND(J17-H17,2)</f>
        <v>0</v>
      </c>
      <c r="J17" s="82">
        <f t="shared" si="3"/>
        <v>0</v>
      </c>
      <c r="K17" s="83"/>
      <c r="L17" s="83"/>
      <c r="M17" s="84"/>
      <c r="N17" s="84"/>
      <c r="O17" s="84"/>
    </row>
    <row r="18" spans="1:15" ht="63">
      <c r="A18" s="78">
        <v>10</v>
      </c>
      <c r="B18" s="24" t="s">
        <v>51</v>
      </c>
      <c r="C18" s="2" t="s">
        <v>10</v>
      </c>
      <c r="D18" s="2">
        <v>10</v>
      </c>
      <c r="E18" s="79"/>
      <c r="F18" s="80">
        <v>0.08</v>
      </c>
      <c r="G18" s="73">
        <f>E18*1.08</f>
        <v>0</v>
      </c>
      <c r="H18" s="81">
        <f t="shared" si="1"/>
        <v>0</v>
      </c>
      <c r="I18" s="82">
        <f>ROUND(J18-H18,2)</f>
        <v>0</v>
      </c>
      <c r="J18" s="82">
        <f t="shared" si="3"/>
        <v>0</v>
      </c>
      <c r="K18" s="83"/>
      <c r="L18" s="83"/>
      <c r="M18" s="84"/>
      <c r="N18" s="84"/>
      <c r="O18" s="84"/>
    </row>
    <row r="19" spans="1:15" ht="138.75" customHeight="1">
      <c r="A19" s="78">
        <v>11</v>
      </c>
      <c r="B19" s="24" t="s">
        <v>52</v>
      </c>
      <c r="C19" s="2" t="s">
        <v>10</v>
      </c>
      <c r="D19" s="2">
        <v>25</v>
      </c>
      <c r="E19" s="79"/>
      <c r="F19" s="80">
        <v>0.23</v>
      </c>
      <c r="G19" s="73">
        <f>E19*1.23</f>
        <v>0</v>
      </c>
      <c r="H19" s="81">
        <f t="shared" si="1"/>
        <v>0</v>
      </c>
      <c r="I19" s="82">
        <f t="shared" si="2"/>
        <v>0</v>
      </c>
      <c r="J19" s="82">
        <f t="shared" si="3"/>
        <v>0</v>
      </c>
      <c r="K19" s="83"/>
      <c r="L19" s="83"/>
      <c r="M19" s="84"/>
      <c r="N19" s="84"/>
      <c r="O19" s="84"/>
    </row>
    <row r="20" spans="1:15" ht="138.75" customHeight="1">
      <c r="A20" s="78">
        <v>12</v>
      </c>
      <c r="B20" s="24" t="s">
        <v>53</v>
      </c>
      <c r="C20" s="2" t="s">
        <v>10</v>
      </c>
      <c r="D20" s="2">
        <v>63</v>
      </c>
      <c r="E20" s="79"/>
      <c r="F20" s="80">
        <v>0.23</v>
      </c>
      <c r="G20" s="73">
        <f>E20*1.23</f>
        <v>0</v>
      </c>
      <c r="H20" s="81">
        <f t="shared" si="1"/>
        <v>0</v>
      </c>
      <c r="I20" s="82">
        <f>ROUND(J20-H20,2)</f>
        <v>0</v>
      </c>
      <c r="J20" s="82">
        <f t="shared" si="3"/>
        <v>0</v>
      </c>
      <c r="K20" s="83"/>
      <c r="L20" s="83"/>
      <c r="M20" s="84"/>
      <c r="N20" s="84"/>
      <c r="O20" s="84"/>
    </row>
    <row r="21" spans="1:15" ht="151.5" customHeight="1">
      <c r="A21" s="78">
        <v>13</v>
      </c>
      <c r="B21" s="24" t="s">
        <v>54</v>
      </c>
      <c r="C21" s="24" t="s">
        <v>10</v>
      </c>
      <c r="D21" s="2">
        <v>5</v>
      </c>
      <c r="E21" s="79"/>
      <c r="F21" s="80">
        <v>0.23</v>
      </c>
      <c r="G21" s="73">
        <f>E21*1.23</f>
        <v>0</v>
      </c>
      <c r="H21" s="81">
        <f t="shared" si="1"/>
        <v>0</v>
      </c>
      <c r="I21" s="82">
        <f t="shared" si="2"/>
        <v>0</v>
      </c>
      <c r="J21" s="82">
        <f t="shared" si="3"/>
        <v>0</v>
      </c>
      <c r="K21" s="83"/>
      <c r="L21" s="83"/>
      <c r="M21" s="84"/>
      <c r="N21" s="84"/>
      <c r="O21" s="84"/>
    </row>
    <row r="22" spans="1:15" ht="151.5" customHeight="1">
      <c r="A22" s="78">
        <v>14</v>
      </c>
      <c r="B22" s="24" t="s">
        <v>55</v>
      </c>
      <c r="C22" s="24" t="s">
        <v>12</v>
      </c>
      <c r="D22" s="2">
        <v>5</v>
      </c>
      <c r="E22" s="79"/>
      <c r="F22" s="80">
        <v>0.08</v>
      </c>
      <c r="G22" s="73">
        <f>E22*1.23</f>
        <v>0</v>
      </c>
      <c r="H22" s="81">
        <f>ROUND(E22*D22,2)</f>
        <v>0</v>
      </c>
      <c r="I22" s="82">
        <f>ROUND(J22-H22,2)</f>
        <v>0</v>
      </c>
      <c r="J22" s="82">
        <f t="shared" si="3"/>
        <v>0</v>
      </c>
      <c r="K22" s="83"/>
      <c r="L22" s="83"/>
      <c r="M22" s="7"/>
      <c r="N22" s="7"/>
      <c r="O22" s="7"/>
    </row>
    <row r="23" spans="1:12" ht="12.75" customHeight="1">
      <c r="A23" s="129" t="s">
        <v>17</v>
      </c>
      <c r="B23" s="129"/>
      <c r="C23" s="129"/>
      <c r="D23" s="129"/>
      <c r="E23" s="129"/>
      <c r="F23" s="129"/>
      <c r="G23" s="129"/>
      <c r="H23" s="85">
        <f>SUM(H9:H22)</f>
        <v>0</v>
      </c>
      <c r="I23" s="86"/>
      <c r="J23" s="85">
        <f>SUM(J9:J22)</f>
        <v>0</v>
      </c>
      <c r="K23" s="23"/>
      <c r="L23" s="12"/>
    </row>
    <row r="24" spans="1:12" ht="12.75">
      <c r="A24" s="12"/>
      <c r="B24" s="25"/>
      <c r="C24" s="25"/>
      <c r="D24" s="25"/>
      <c r="E24" s="25"/>
      <c r="F24" s="25"/>
      <c r="G24" s="25"/>
      <c r="H24" s="25"/>
      <c r="I24" s="25"/>
      <c r="J24" s="25"/>
      <c r="K24" s="12"/>
      <c r="L24" s="23"/>
    </row>
    <row r="25" spans="1:12" ht="12.75">
      <c r="A25" s="12"/>
      <c r="B25" s="25"/>
      <c r="C25" s="25"/>
      <c r="D25" s="25"/>
      <c r="E25" s="25"/>
      <c r="F25" s="25"/>
      <c r="G25" s="25"/>
      <c r="H25" s="25"/>
      <c r="I25" s="25"/>
      <c r="J25" s="25"/>
      <c r="K25" s="12"/>
      <c r="L25" s="23"/>
    </row>
    <row r="26" spans="1:12" ht="12.75">
      <c r="A26" s="12"/>
      <c r="B26" s="12" t="s">
        <v>56</v>
      </c>
      <c r="C26" s="12"/>
      <c r="D26" s="12"/>
      <c r="E26" s="12"/>
      <c r="F26" s="12"/>
      <c r="G26" s="12"/>
      <c r="H26" s="12"/>
      <c r="I26" s="12"/>
      <c r="J26" s="26"/>
      <c r="K26" s="12"/>
      <c r="L26" s="23"/>
    </row>
  </sheetData>
  <sheetProtection selectLockedCells="1" selectUnlockedCells="1"/>
  <mergeCells count="8">
    <mergeCell ref="A23:G23"/>
    <mergeCell ref="A1:B1"/>
    <mergeCell ref="A3:C3"/>
    <mergeCell ref="A4:G4"/>
    <mergeCell ref="K5:O5"/>
    <mergeCell ref="K6:L6"/>
    <mergeCell ref="A8:O8"/>
    <mergeCell ref="H2:N2"/>
  </mergeCells>
  <printOptions/>
  <pageMargins left="0.7" right="0.7" top="0.75" bottom="0.75" header="0.5118055555555555" footer="0.5118055555555555"/>
  <pageSetup fitToHeight="0"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Sylwia Gajewska</dc:creator>
  <cp:keywords/>
  <dc:description/>
  <cp:lastModifiedBy>Hirniak Maciej</cp:lastModifiedBy>
  <cp:lastPrinted>2022-08-05T08:37:42Z</cp:lastPrinted>
  <dcterms:created xsi:type="dcterms:W3CDTF">2018-09-07T13:45:24Z</dcterms:created>
  <dcterms:modified xsi:type="dcterms:W3CDTF">2022-10-03T07:42:34Z</dcterms:modified>
  <cp:category/>
  <cp:version/>
  <cp:contentType/>
  <cp:contentStatus/>
</cp:coreProperties>
</file>