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CKSTATION\do\ZamPubl2024 (Konrad)\271.1.1.2024 - BRD 2024\"/>
    </mc:Choice>
  </mc:AlternateContent>
  <xr:revisionPtr revIDLastSave="0" documentId="13_ncr:1_{9EF37B60-B262-40A5-9AFB-E686424DAE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0" i="1" l="1"/>
  <c r="H111" i="1"/>
  <c r="H112" i="1"/>
  <c r="I112" i="1" s="1"/>
  <c r="I114" i="1" s="1"/>
  <c r="H113" i="1"/>
  <c r="H109" i="1"/>
  <c r="H41" i="1"/>
  <c r="H42" i="1"/>
  <c r="H43" i="1"/>
  <c r="H44" i="1"/>
  <c r="H45" i="1"/>
  <c r="I110" i="1"/>
  <c r="I111" i="1"/>
  <c r="I113" i="1"/>
  <c r="I109" i="1"/>
  <c r="H103" i="1"/>
  <c r="I103" i="1" s="1"/>
  <c r="H104" i="1"/>
  <c r="I104" i="1" s="1"/>
  <c r="H102" i="1"/>
  <c r="I102" i="1" s="1"/>
  <c r="H99" i="1"/>
  <c r="I99" i="1" s="1"/>
  <c r="H100" i="1"/>
  <c r="I100" i="1" s="1"/>
  <c r="H98" i="1"/>
  <c r="I98" i="1" s="1"/>
  <c r="I105" i="1" s="1"/>
  <c r="I95" i="1"/>
  <c r="H95" i="1"/>
  <c r="H96" i="1"/>
  <c r="I96" i="1" s="1"/>
  <c r="H94" i="1"/>
  <c r="I94" i="1" s="1"/>
  <c r="H85" i="1"/>
  <c r="I85" i="1" s="1"/>
  <c r="H86" i="1"/>
  <c r="I86" i="1" s="1"/>
  <c r="H87" i="1"/>
  <c r="I87" i="1" s="1"/>
  <c r="H84" i="1"/>
  <c r="I84" i="1" s="1"/>
  <c r="I88" i="1" s="1"/>
  <c r="H77" i="1"/>
  <c r="I77" i="1" s="1"/>
  <c r="H78" i="1"/>
  <c r="I78" i="1" s="1"/>
  <c r="H79" i="1"/>
  <c r="I79" i="1" s="1"/>
  <c r="H76" i="1"/>
  <c r="I76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65" i="1"/>
  <c r="I65" i="1" s="1"/>
  <c r="I55" i="1"/>
  <c r="I58" i="1"/>
  <c r="I50" i="1"/>
  <c r="H51" i="1"/>
  <c r="I51" i="1" s="1"/>
  <c r="H52" i="1"/>
  <c r="I52" i="1" s="1"/>
  <c r="H53" i="1"/>
  <c r="I53" i="1" s="1"/>
  <c r="H54" i="1"/>
  <c r="I54" i="1" s="1"/>
  <c r="H55" i="1"/>
  <c r="H56" i="1"/>
  <c r="I56" i="1" s="1"/>
  <c r="H57" i="1"/>
  <c r="I57" i="1" s="1"/>
  <c r="H58" i="1"/>
  <c r="H59" i="1"/>
  <c r="I59" i="1" s="1"/>
  <c r="H60" i="1"/>
  <c r="I60" i="1" s="1"/>
  <c r="H50" i="1"/>
  <c r="H40" i="1"/>
  <c r="I40" i="1" s="1"/>
  <c r="I28" i="1"/>
  <c r="I29" i="1"/>
  <c r="I30" i="1"/>
  <c r="I31" i="1"/>
  <c r="H28" i="1"/>
  <c r="H29" i="1"/>
  <c r="H30" i="1"/>
  <c r="H31" i="1"/>
  <c r="H32" i="1"/>
  <c r="I32" i="1" s="1"/>
  <c r="H33" i="1"/>
  <c r="I33" i="1" s="1"/>
  <c r="H34" i="1"/>
  <c r="I34" i="1" s="1"/>
  <c r="H35" i="1"/>
  <c r="I35" i="1" s="1"/>
  <c r="H27" i="1"/>
  <c r="I27" i="1" s="1"/>
  <c r="H19" i="1"/>
  <c r="I19" i="1" s="1"/>
  <c r="H20" i="1"/>
  <c r="I20" i="1" s="1"/>
  <c r="H21" i="1"/>
  <c r="I21" i="1" s="1"/>
  <c r="H18" i="1"/>
  <c r="I18" i="1" s="1"/>
  <c r="H15" i="1"/>
  <c r="I15" i="1" s="1"/>
  <c r="H16" i="1"/>
  <c r="I16" i="1"/>
  <c r="H14" i="1"/>
  <c r="I14" i="1" s="1"/>
  <c r="H11" i="1"/>
  <c r="I11" i="1" s="1"/>
  <c r="H12" i="1"/>
  <c r="I12" i="1" s="1"/>
  <c r="H10" i="1"/>
  <c r="I10" i="1" s="1"/>
  <c r="I36" i="1" l="1"/>
  <c r="I80" i="1"/>
  <c r="I72" i="1"/>
  <c r="I61" i="1"/>
  <c r="I22" i="1"/>
  <c r="I45" i="1"/>
  <c r="I43" i="1"/>
  <c r="I42" i="1"/>
  <c r="I44" i="1"/>
  <c r="I41" i="1"/>
  <c r="I46" i="1" l="1"/>
  <c r="I115" i="1" s="1"/>
</calcChain>
</file>

<file path=xl/sharedStrings.xml><?xml version="1.0" encoding="utf-8"?>
<sst xmlns="http://schemas.openxmlformats.org/spreadsheetml/2006/main" count="319" uniqueCount="194">
  <si>
    <t>Urządzenia bezpieczeństwa ruchu drogowego mają spełniać warunki Rozporządzenia Ministra Infrastruktury z dnia 03.07.2003r. w sprawie szczegółowych warunków technicznych dla znaków i sygnałów drogowych oraz urządzeń bezpieczeństwa ruchu drogowego i warunków ich umieszczania na drogach</t>
  </si>
  <si>
    <t>lp</t>
  </si>
  <si>
    <t>opis pozycji</t>
  </si>
  <si>
    <t>CPV</t>
  </si>
  <si>
    <t>jednostka</t>
  </si>
  <si>
    <t>ilość</t>
  </si>
  <si>
    <t>cena jednostkowa netto</t>
  </si>
  <si>
    <t>Lustra drogowe wypukłe U-18</t>
  </si>
  <si>
    <t>W cenie należy skalkulować: dojazd-powrót do miejsca zleconego zadania,demontaż,montaż,utylizację odpadów,uporządkowanie terenu</t>
  </si>
  <si>
    <t>Lustra okrągłe U-18a</t>
  </si>
  <si>
    <t>średnica lustra 0,8m</t>
  </si>
  <si>
    <t>1.1</t>
  </si>
  <si>
    <t>Montaż lustra drogowego o śred.0,8 m wraz ze słupkiem</t>
  </si>
  <si>
    <t>34928460-0 34923000-3</t>
  </si>
  <si>
    <t>szt</t>
  </si>
  <si>
    <t>1.2</t>
  </si>
  <si>
    <t>Wymiana lustra drogowego o śred.0,8 m wraz ze słupkiem, z demontażem istn.</t>
  </si>
  <si>
    <t>1.3</t>
  </si>
  <si>
    <t>Wymiana tarczy lustra drogowego o śred.0,8m bez słupka, z demontażem istn.</t>
  </si>
  <si>
    <t>34923000-3</t>
  </si>
  <si>
    <t>średnica lustra 0,9m</t>
  </si>
  <si>
    <t>1.4</t>
  </si>
  <si>
    <t>Montaż lustra drogowego o śred.0,9 m wraz ze słupkiem</t>
  </si>
  <si>
    <t>1.5</t>
  </si>
  <si>
    <t>Wymiana lustra drogowego o śred.0,9 m wraz ze słupkiem, z demontażem istn.</t>
  </si>
  <si>
    <t>1.6</t>
  </si>
  <si>
    <t>Wymiana tarczy lustra drogowego o śred.0,9m bez słupka, z demontażem istn.</t>
  </si>
  <si>
    <t>Lustra prostokątne U-18b o wymiarach 0,6x0,8m</t>
  </si>
  <si>
    <t>1.7</t>
  </si>
  <si>
    <t>Montaż lustra drogowego wraz ze słupkiem</t>
  </si>
  <si>
    <t>1.8</t>
  </si>
  <si>
    <t>Wymiana lustra drogowego wraz ze słupkiem, z demontażem istn.</t>
  </si>
  <si>
    <t>1.9</t>
  </si>
  <si>
    <t>Wymiana tarczy lustra drogowego bez słupka, z demontażem istn.</t>
  </si>
  <si>
    <t>1.10</t>
  </si>
  <si>
    <t>Poprawienie (obróconego/ przekrzywionego/ pochylonego itp.) istniejącego lustra drogowego wraz ze słupkiem bez względu na kształt i wymiary lustra</t>
  </si>
  <si>
    <t>2</t>
  </si>
  <si>
    <t>Drogowe bariery ochronne stalowe U-14a</t>
  </si>
  <si>
    <t>W cenie należy skalkulować: dojazd-powrót do miejsca zleconego zadania,demontaż,montaż,utylizację odpadów,uporządkowanie terenu.</t>
  </si>
  <si>
    <t>Bariery mają spełniać warunki Rozporządzenia Ministra Infrastruktury z dnia 24 czerwca 2022 r. w sprawie przepisów techniczno-budowlanych dotyczących dróg publicznych</t>
  </si>
  <si>
    <t>2.1</t>
  </si>
  <si>
    <t>Montaż bariery drogowej N2W3 wraz ze słupkami</t>
  </si>
  <si>
    <t>34928110-2</t>
  </si>
  <si>
    <t>mb</t>
  </si>
  <si>
    <t>2.2</t>
  </si>
  <si>
    <t>Montaż bariery drogowej N2W4 wraz ze słupkami</t>
  </si>
  <si>
    <t>2.3</t>
  </si>
  <si>
    <t>Montaż bariery drogowej N2W5 wraz ze słupkami</t>
  </si>
  <si>
    <t>2.4</t>
  </si>
  <si>
    <t>Wymiana bariery drogowej N2W3 wraz ze słupkami, z demontażem istn.</t>
  </si>
  <si>
    <t>2.5</t>
  </si>
  <si>
    <t>Wymiana bariery drogowej N2W4 wraz ze słupkami, z demontażem istn.</t>
  </si>
  <si>
    <t>2.6</t>
  </si>
  <si>
    <t>Wymiana bariery drogowej N2W5 wraz ze słupkami, z demontażem istn.</t>
  </si>
  <si>
    <t>2.7</t>
  </si>
  <si>
    <t>Wymiana desek bariery drogowej N2W3 bez słupków, z demontażem istn.</t>
  </si>
  <si>
    <t>2.8</t>
  </si>
  <si>
    <t>Wymiana desek bariery drogowej N2W4 bez słupków, z demontażem istn.</t>
  </si>
  <si>
    <t>2.9</t>
  </si>
  <si>
    <t>Wymiana desek bariery drogowej N2W5 bez słupków, z demontażem istn.</t>
  </si>
  <si>
    <t>3</t>
  </si>
  <si>
    <t>Bariery i barieroporęcze mostowe</t>
  </si>
  <si>
    <t>3.1</t>
  </si>
  <si>
    <t>Montaż bariery mostowej typu  U-11b wraz ze słupkami lub mocowaniami</t>
  </si>
  <si>
    <t>34928100-9</t>
  </si>
  <si>
    <t>3.2</t>
  </si>
  <si>
    <t>Wymiana bariery mostowej typu U-11b wraz ze słupkami lub mocowaniami, z demontażem istn.</t>
  </si>
  <si>
    <t>3.3</t>
  </si>
  <si>
    <t>Wymiana desek bariery mostowej typu U-11b bez słupków i mocowań, z demontażem istn.</t>
  </si>
  <si>
    <t>3.4</t>
  </si>
  <si>
    <t>34928300-1</t>
  </si>
  <si>
    <t>3.5</t>
  </si>
  <si>
    <t>3.6</t>
  </si>
  <si>
    <t>4</t>
  </si>
  <si>
    <t>4.1</t>
  </si>
  <si>
    <t>4.2</t>
  </si>
  <si>
    <t>4.3</t>
  </si>
  <si>
    <t>4.4</t>
  </si>
  <si>
    <t>4.5</t>
  </si>
  <si>
    <t>4.6</t>
  </si>
  <si>
    <t>4.7</t>
  </si>
  <si>
    <t>5</t>
  </si>
  <si>
    <t>5.1</t>
  </si>
  <si>
    <t>34928460-0</t>
  </si>
  <si>
    <t>5.2</t>
  </si>
  <si>
    <t>5.3</t>
  </si>
  <si>
    <t>5.4</t>
  </si>
  <si>
    <t>5.5</t>
  </si>
  <si>
    <t>Montaż słupków z zakończeniem kulistym – kolor czarny mat</t>
  </si>
  <si>
    <t>34928470-3</t>
  </si>
  <si>
    <t>5.6</t>
  </si>
  <si>
    <t>6</t>
  </si>
  <si>
    <t>Słupki przeszkodowe typu U-5</t>
  </si>
  <si>
    <t>6.1</t>
  </si>
  <si>
    <t>Montaż słupka U-5</t>
  </si>
  <si>
    <t>34922000-6</t>
  </si>
  <si>
    <t>6.2</t>
  </si>
  <si>
    <t>Wymiana słupka U-5 z demontażem istn.</t>
  </si>
  <si>
    <t>6.3</t>
  </si>
  <si>
    <t>Montaż słupka U-5 zespolonego z znakiem C-9</t>
  </si>
  <si>
    <t>6.4</t>
  </si>
  <si>
    <t>Wymiana słupka U-5 zespolonego z znakiem C-9 z demontażem istn.</t>
  </si>
  <si>
    <t>7</t>
  </si>
  <si>
    <t>Separatory typu U-25</t>
  </si>
  <si>
    <t>7.1</t>
  </si>
  <si>
    <t>Montaż separatora ciągłego U-25a</t>
  </si>
  <si>
    <t>7.2</t>
  </si>
  <si>
    <t>Wymiana separatora ciągłego  U-25a z demontażem istn.</t>
  </si>
  <si>
    <t>7.3</t>
  </si>
  <si>
    <t>Montaż separatora punktowego U-25b</t>
  </si>
  <si>
    <t>7.4</t>
  </si>
  <si>
    <t>Wymiana separatora punktowego U-25b z demontażem istn.</t>
  </si>
  <si>
    <t>8</t>
  </si>
  <si>
    <t>Progi zwalniające</t>
  </si>
  <si>
    <t>Progi zwalniające U-16 i U-17</t>
  </si>
  <si>
    <t>8.1</t>
  </si>
  <si>
    <t>Montaż progu zwalniającego listwowego gumowego</t>
  </si>
  <si>
    <t>8.2</t>
  </si>
  <si>
    <t>Wymiana progu zwalniającego listwowego z demontażem</t>
  </si>
  <si>
    <t>8.3</t>
  </si>
  <si>
    <t>Demontaż progu zwalniającego listwowego</t>
  </si>
  <si>
    <t>8.4</t>
  </si>
  <si>
    <t>Montaż progu zwalniającego wyspowego gumowego</t>
  </si>
  <si>
    <t>8.5</t>
  </si>
  <si>
    <t>Wymiana progu zwalniającego wyspowego gumowego z demontażem</t>
  </si>
  <si>
    <t>8.6</t>
  </si>
  <si>
    <t>Demontaż progu zwalniającego wyspowego gumowego</t>
  </si>
  <si>
    <t>Podrzutowe U-17</t>
  </si>
  <si>
    <t>8.7</t>
  </si>
  <si>
    <t>Montaż progu zwalniającego podrzutowego gumowego</t>
  </si>
  <si>
    <t>Wymiana progu zwalniającego podrzutowego gumowego z demontażem</t>
  </si>
  <si>
    <t>8.9</t>
  </si>
  <si>
    <t>Demontaż progu zwalniającego podrzutowego gumowego</t>
  </si>
  <si>
    <t>9</t>
  </si>
  <si>
    <t xml:space="preserve">Wykonanie robót innych  </t>
  </si>
  <si>
    <t>9.1</t>
  </si>
  <si>
    <t>Wygrodzenia zieleńców z rur stalowych ocynkowanych malowanych proszkowo-bariera trawnikowa</t>
  </si>
  <si>
    <t>34928200-0</t>
  </si>
  <si>
    <t>9.2</t>
  </si>
  <si>
    <t>Montaż stojaków rowerowych będących w posiadaniu Zamawiającego i w miejscach wskazanych przez Zamawiającego</t>
  </si>
  <si>
    <t>_____________________________</t>
  </si>
  <si>
    <t>___________________________</t>
  </si>
  <si>
    <t>miejscowość i data</t>
  </si>
  <si>
    <t>podpis</t>
  </si>
  <si>
    <t>Wymiana balustrady dla pieszych U11a rurowej szczeblinkowej z demontażem istn.</t>
  </si>
  <si>
    <t>Montaż balustrady dla pieszych U11a rurowej szczeblinkowej</t>
  </si>
  <si>
    <t>Montaż balustrady dla pieszych U12a rurowej typu "trzepak"</t>
  </si>
  <si>
    <t>Wymiana balustrady dla pieszych U12a rurowej typu "trzepak" z demontażem istn.</t>
  </si>
  <si>
    <t>Balustrady i poręcze dla pieszych typu U-11, U-12</t>
  </si>
  <si>
    <t>Montaż ogrodzenia segmentowego U-12a w postaci ram z siatkami wraz ze słupkami</t>
  </si>
  <si>
    <t>Demontaż ogrodzenia segmentowego       U-12a w postaci ram z siatkami wraz ze słupkami</t>
  </si>
  <si>
    <t>Wymiana ogrodzenia segmentowego         U-12a w postaci ram z siatkami wraz ze słupkami wraz z demontażem istniejącego</t>
  </si>
  <si>
    <t>Wymiana ogrodzenia łańcuchowego dla pieszych U-12b (słupki i łańcuch) z demontażem istn.</t>
  </si>
  <si>
    <t>4.8</t>
  </si>
  <si>
    <t>4.9</t>
  </si>
  <si>
    <t>4.10</t>
  </si>
  <si>
    <t>4.11</t>
  </si>
  <si>
    <t>Słupki blokujące typu U-12, słupki ozdobne</t>
  </si>
  <si>
    <t>Wymiana słupków typu U-12b z demontażem istniejących bez łańcuchów</t>
  </si>
  <si>
    <t>Wymiana słupków z zakończeniem kulistym – kolor czarny mat, z demontażem istniejących</t>
  </si>
  <si>
    <t>5.7</t>
  </si>
  <si>
    <t>Wymiana łańcuchów – kolor czarny mat, z demontażem istniejących</t>
  </si>
  <si>
    <t>Montaż tablic U-9a i U-9b wraz ze słupkiem do oznaczania ograniczeń skrajni poziomej drogi</t>
  </si>
  <si>
    <t>Montaż tabliy U-9c do oznaczania ograniczeń skrajni pionowej drogi</t>
  </si>
  <si>
    <t>9.3</t>
  </si>
  <si>
    <t>9.4</t>
  </si>
  <si>
    <t>34992200-9</t>
  </si>
  <si>
    <t>9.5</t>
  </si>
  <si>
    <t>Montaż ogrodzenia łańcuchowego dla pieszych U-12b (słupki i łańcuch)</t>
  </si>
  <si>
    <t>Montaż punktowych elementów odblaskowych, najezdniowych, pługoodpornych w obudowie żeliwnej, montowanych do nawierzchni na kotwę lub przyklejane</t>
  </si>
  <si>
    <t>Montaż bariery mostowej U-11a</t>
  </si>
  <si>
    <t>Wymiana bariery mostowej U-11a z demontażem istn.</t>
  </si>
  <si>
    <t>Naprawa bariery mostowej U-11a z wymianą, prostowaniem pojedynczych płaskowników</t>
  </si>
  <si>
    <t>Montaż słupków typu U-12c</t>
  </si>
  <si>
    <t>Wymiana słupków typu U-12c z demontażem istniejących</t>
  </si>
  <si>
    <t>Montaż słupków typu U-12b bez łańcuchów</t>
  </si>
  <si>
    <t>Uzupełnienie (montaż) słupków ogrodzenia łańcuchowego dla pieszych                U-12b</t>
  </si>
  <si>
    <t>Uzupełnienie (montaż) łańcuchów ogrodzenia łańcuchowego dla pieszych                  U-12b</t>
  </si>
  <si>
    <t>8.8</t>
  </si>
  <si>
    <t>Cena jednostkowa brutto</t>
  </si>
  <si>
    <t>Wartość brutto</t>
  </si>
  <si>
    <t>Listwowe U-16a (wykonane na szerokości całej drogi w formie elementu listwowego jednolitego lub składanego z segmentów)</t>
  </si>
  <si>
    <t>Wyspowe U-16 (wykonane w formie wydzielonej wyspy lub wysp umieszczonych na jezdni)</t>
  </si>
  <si>
    <t>Suma brutto lp.7</t>
  </si>
  <si>
    <t>Suma brutto lp.5</t>
  </si>
  <si>
    <t>Suma brutto lp.6</t>
  </si>
  <si>
    <t>Suma brutto lp.1</t>
  </si>
  <si>
    <t>Suma brutto lp.2</t>
  </si>
  <si>
    <t>Suma brutto lp.3</t>
  </si>
  <si>
    <t>Suma brutto lp.4</t>
  </si>
  <si>
    <t>Suma brutto lp.8</t>
  </si>
  <si>
    <t>RAZEM SUMA BRUTTO</t>
  </si>
  <si>
    <t>Suma brutto lp.9</t>
  </si>
  <si>
    <t>Zał nr 1A do SWZ - Przedmiar robót - Dostawa, montaż i utrzymanie urządzeń bezpieczeństwa ruchu drogowego na terenie ulic krajowych, powiatowych i gminnych Miasta Nowego Sącza w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</si>
</sst>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&quot;-&quot;#,##0.00"/>
    <numFmt numFmtId="165" formatCode="#,##0;[Red]&quot;-&quot;#,##0"/>
    <numFmt numFmtId="166" formatCode="#,##0.00&quot; &quot;[$zł-415];[Red]&quot;-&quot;#,##0.00&quot; &quot;[$zł-415]"/>
  </numFmts>
  <fonts count="11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6"/>
      <color rgb="FF000000"/>
      <name val="Arial1"/>
      <charset val="238"/>
    </font>
    <font>
      <b/>
      <sz val="16"/>
      <color rgb="FF000000"/>
      <name val="Arial"/>
      <family val="2"/>
      <charset val="238"/>
    </font>
    <font>
      <b/>
      <sz val="12"/>
      <color rgb="FF000000"/>
      <name val="Arial1"/>
      <charset val="238"/>
    </font>
    <font>
      <sz val="13"/>
      <color rgb="FF000000"/>
      <name val="Arial1"/>
      <charset val="238"/>
    </font>
    <font>
      <b/>
      <sz val="11"/>
      <color rgb="FF000000"/>
      <name val="Arial1"/>
      <charset val="238"/>
    </font>
    <font>
      <b/>
      <sz val="13"/>
      <color rgb="FF000000"/>
      <name val="Arial1"/>
      <charset val="238"/>
    </font>
    <font>
      <sz val="9"/>
      <color rgb="FF000000"/>
      <name val="Arial1"/>
      <charset val="238"/>
    </font>
    <font>
      <b/>
      <sz val="9"/>
      <color rgb="FF000000"/>
      <name val="Arial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209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/>
    <xf numFmtId="0" fontId="0" fillId="0" borderId="0" xfId="0" applyAlignment="1">
      <alignment horizontal="center" vertical="center"/>
    </xf>
    <xf numFmtId="0" fontId="7" fillId="0" borderId="0" xfId="0" applyFont="1"/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49" fontId="6" fillId="0" borderId="0" xfId="0" applyNumberFormat="1" applyFont="1"/>
    <xf numFmtId="164" fontId="6" fillId="0" borderId="0" xfId="0" applyNumberFormat="1" applyFont="1" applyAlignment="1">
      <alignment wrapText="1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49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center" wrapText="1"/>
    </xf>
    <xf numFmtId="164" fontId="6" fillId="5" borderId="1" xfId="0" applyNumberFormat="1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wrapText="1"/>
    </xf>
    <xf numFmtId="164" fontId="6" fillId="6" borderId="1" xfId="0" applyNumberFormat="1" applyFont="1" applyFill="1" applyBorder="1" applyAlignment="1">
      <alignment horizontal="right"/>
    </xf>
    <xf numFmtId="164" fontId="6" fillId="6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left" vertical="center" wrapText="1"/>
    </xf>
    <xf numFmtId="164" fontId="6" fillId="7" borderId="1" xfId="0" applyNumberFormat="1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right"/>
    </xf>
    <xf numFmtId="164" fontId="6" fillId="7" borderId="1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/>
    </xf>
    <xf numFmtId="49" fontId="6" fillId="8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left" vertical="center" wrapText="1"/>
    </xf>
    <xf numFmtId="164" fontId="6" fillId="8" borderId="1" xfId="0" applyNumberFormat="1" applyFont="1" applyFill="1" applyBorder="1" applyAlignment="1">
      <alignment horizontal="center" wrapText="1"/>
    </xf>
    <xf numFmtId="165" fontId="6" fillId="8" borderId="1" xfId="0" applyNumberFormat="1" applyFont="1" applyFill="1" applyBorder="1" applyAlignment="1">
      <alignment horizontal="center" wrapText="1"/>
    </xf>
    <xf numFmtId="164" fontId="6" fillId="8" borderId="1" xfId="0" applyNumberFormat="1" applyFont="1" applyFill="1" applyBorder="1" applyAlignment="1">
      <alignment horizontal="right"/>
    </xf>
    <xf numFmtId="164" fontId="6" fillId="8" borderId="1" xfId="0" applyNumberFormat="1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/>
    </xf>
    <xf numFmtId="49" fontId="6" fillId="9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left" vertical="center" wrapText="1"/>
    </xf>
    <xf numFmtId="164" fontId="6" fillId="9" borderId="1" xfId="0" applyNumberFormat="1" applyFont="1" applyFill="1" applyBorder="1" applyAlignment="1">
      <alignment horizontal="center" wrapText="1"/>
    </xf>
    <xf numFmtId="165" fontId="6" fillId="9" borderId="1" xfId="0" applyNumberFormat="1" applyFont="1" applyFill="1" applyBorder="1" applyAlignment="1">
      <alignment horizontal="center" wrapText="1"/>
    </xf>
    <xf numFmtId="164" fontId="6" fillId="9" borderId="1" xfId="0" applyNumberFormat="1" applyFont="1" applyFill="1" applyBorder="1" applyAlignment="1">
      <alignment horizontal="right"/>
    </xf>
    <xf numFmtId="164" fontId="6" fillId="9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left" vertical="center" wrapText="1"/>
    </xf>
    <xf numFmtId="164" fontId="6" fillId="10" borderId="1" xfId="0" applyNumberFormat="1" applyFont="1" applyFill="1" applyBorder="1" applyAlignment="1">
      <alignment horizontal="center" wrapText="1"/>
    </xf>
    <xf numFmtId="164" fontId="6" fillId="10" borderId="1" xfId="0" applyNumberFormat="1" applyFont="1" applyFill="1" applyBorder="1" applyAlignment="1">
      <alignment horizontal="right"/>
    </xf>
    <xf numFmtId="164" fontId="6" fillId="10" borderId="1" xfId="0" applyNumberFormat="1" applyFont="1" applyFill="1" applyBorder="1" applyAlignment="1">
      <alignment horizontal="center" vertical="center"/>
    </xf>
    <xf numFmtId="165" fontId="6" fillId="10" borderId="1" xfId="0" applyNumberFormat="1" applyFont="1" applyFill="1" applyBorder="1" applyAlignment="1">
      <alignment horizontal="center" wrapText="1"/>
    </xf>
    <xf numFmtId="49" fontId="8" fillId="11" borderId="1" xfId="0" applyNumberFormat="1" applyFont="1" applyFill="1" applyBorder="1" applyAlignment="1">
      <alignment horizontal="center"/>
    </xf>
    <xf numFmtId="49" fontId="6" fillId="11" borderId="1" xfId="0" applyNumberFormat="1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horizontal="left" vertical="center" wrapText="1"/>
    </xf>
    <xf numFmtId="164" fontId="6" fillId="11" borderId="1" xfId="0" applyNumberFormat="1" applyFont="1" applyFill="1" applyBorder="1" applyAlignment="1">
      <alignment horizontal="center" wrapText="1"/>
    </xf>
    <xf numFmtId="164" fontId="6" fillId="11" borderId="1" xfId="0" applyNumberFormat="1" applyFont="1" applyFill="1" applyBorder="1" applyAlignment="1">
      <alignment horizontal="right"/>
    </xf>
    <xf numFmtId="164" fontId="8" fillId="11" borderId="1" xfId="0" applyNumberFormat="1" applyFont="1" applyFill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/>
    </xf>
    <xf numFmtId="49" fontId="6" fillId="12" borderId="1" xfId="0" applyNumberFormat="1" applyFont="1" applyFill="1" applyBorder="1" applyAlignment="1">
      <alignment horizontal="center" vertical="center"/>
    </xf>
    <xf numFmtId="164" fontId="6" fillId="12" borderId="1" xfId="0" applyNumberFormat="1" applyFont="1" applyFill="1" applyBorder="1" applyAlignment="1">
      <alignment horizontal="left" vertical="center" wrapText="1"/>
    </xf>
    <xf numFmtId="164" fontId="6" fillId="12" borderId="1" xfId="0" applyNumberFormat="1" applyFont="1" applyFill="1" applyBorder="1" applyAlignment="1">
      <alignment horizontal="center" wrapText="1"/>
    </xf>
    <xf numFmtId="165" fontId="6" fillId="12" borderId="1" xfId="0" applyNumberFormat="1" applyFont="1" applyFill="1" applyBorder="1" applyAlignment="1">
      <alignment horizontal="center" wrapText="1"/>
    </xf>
    <xf numFmtId="164" fontId="6" fillId="12" borderId="1" xfId="0" applyNumberFormat="1" applyFont="1" applyFill="1" applyBorder="1" applyAlignment="1">
      <alignment horizontal="right"/>
    </xf>
    <xf numFmtId="164" fontId="8" fillId="12" borderId="1" xfId="0" applyNumberFormat="1" applyFont="1" applyFill="1" applyBorder="1" applyAlignment="1">
      <alignment horizontal="center" vertical="center"/>
    </xf>
    <xf numFmtId="49" fontId="6" fillId="13" borderId="1" xfId="0" applyNumberFormat="1" applyFont="1" applyFill="1" applyBorder="1" applyAlignment="1">
      <alignment horizontal="center" vertical="center"/>
    </xf>
    <xf numFmtId="164" fontId="6" fillId="13" borderId="1" xfId="0" applyNumberFormat="1" applyFont="1" applyFill="1" applyBorder="1" applyAlignment="1">
      <alignment horizontal="left" vertical="center" wrapText="1"/>
    </xf>
    <xf numFmtId="164" fontId="6" fillId="13" borderId="1" xfId="0" applyNumberFormat="1" applyFont="1" applyFill="1" applyBorder="1" applyAlignment="1">
      <alignment horizontal="center" wrapText="1"/>
    </xf>
    <xf numFmtId="164" fontId="6" fillId="13" borderId="1" xfId="0" applyNumberFormat="1" applyFont="1" applyFill="1" applyBorder="1" applyAlignment="1">
      <alignment horizontal="right"/>
    </xf>
    <xf numFmtId="164" fontId="8" fillId="13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vertical="center" wrapText="1"/>
    </xf>
    <xf numFmtId="164" fontId="8" fillId="9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 wrapText="1"/>
    </xf>
    <xf numFmtId="165" fontId="6" fillId="9" borderId="1" xfId="0" applyNumberFormat="1" applyFont="1" applyFill="1" applyBorder="1" applyAlignment="1">
      <alignment horizontal="center" vertical="center" wrapText="1"/>
    </xf>
    <xf numFmtId="164" fontId="8" fillId="14" borderId="0" xfId="0" applyNumberFormat="1" applyFont="1" applyFill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/>
    </xf>
    <xf numFmtId="164" fontId="6" fillId="13" borderId="1" xfId="0" applyNumberFormat="1" applyFont="1" applyFill="1" applyBorder="1" applyAlignment="1">
      <alignment horizontal="center" vertical="center" wrapText="1"/>
    </xf>
    <xf numFmtId="164" fontId="6" fillId="12" borderId="1" xfId="0" applyNumberFormat="1" applyFont="1" applyFill="1" applyBorder="1" applyAlignment="1">
      <alignment horizontal="center" vertical="center" wrapText="1"/>
    </xf>
    <xf numFmtId="164" fontId="6" fillId="11" borderId="1" xfId="0" applyNumberFormat="1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164" fontId="8" fillId="10" borderId="10" xfId="0" applyNumberFormat="1" applyFont="1" applyFill="1" applyBorder="1" applyAlignment="1">
      <alignment horizontal="center" vertical="center" wrapText="1"/>
    </xf>
    <xf numFmtId="164" fontId="8" fillId="10" borderId="11" xfId="0" applyNumberFormat="1" applyFont="1" applyFill="1" applyBorder="1" applyAlignment="1">
      <alignment horizontal="center" vertical="center" wrapText="1"/>
    </xf>
    <xf numFmtId="164" fontId="8" fillId="10" borderId="12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164" fontId="8" fillId="4" borderId="11" xfId="0" applyNumberFormat="1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164" fontId="8" fillId="5" borderId="10" xfId="0" applyNumberFormat="1" applyFont="1" applyFill="1" applyBorder="1" applyAlignment="1">
      <alignment horizontal="center" vertical="center" wrapText="1"/>
    </xf>
    <xf numFmtId="164" fontId="8" fillId="5" borderId="11" xfId="0" applyNumberFormat="1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 vertical="center" wrapText="1"/>
    </xf>
    <xf numFmtId="164" fontId="8" fillId="6" borderId="11" xfId="0" applyNumberFormat="1" applyFont="1" applyFill="1" applyBorder="1" applyAlignment="1">
      <alignment horizontal="center" vertical="center" wrapText="1"/>
    </xf>
    <xf numFmtId="164" fontId="8" fillId="6" borderId="12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164" fontId="8" fillId="7" borderId="10" xfId="0" applyNumberFormat="1" applyFont="1" applyFill="1" applyBorder="1" applyAlignment="1">
      <alignment horizontal="center" vertical="center" wrapText="1"/>
    </xf>
    <xf numFmtId="164" fontId="8" fillId="7" borderId="11" xfId="0" applyNumberFormat="1" applyFont="1" applyFill="1" applyBorder="1" applyAlignment="1">
      <alignment horizontal="center" vertical="center" wrapText="1"/>
    </xf>
    <xf numFmtId="164" fontId="8" fillId="7" borderId="1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wrapText="1"/>
    </xf>
    <xf numFmtId="0" fontId="0" fillId="0" borderId="1" xfId="0" applyBorder="1"/>
    <xf numFmtId="164" fontId="8" fillId="14" borderId="1" xfId="0" applyNumberFormat="1" applyFont="1" applyFill="1" applyBorder="1" applyAlignment="1">
      <alignment horizontal="center"/>
    </xf>
    <xf numFmtId="164" fontId="8" fillId="9" borderId="10" xfId="0" applyNumberFormat="1" applyFont="1" applyFill="1" applyBorder="1" applyAlignment="1">
      <alignment horizontal="center" vertical="center" wrapText="1"/>
    </xf>
    <xf numFmtId="164" fontId="8" fillId="9" borderId="11" xfId="0" applyNumberFormat="1" applyFont="1" applyFill="1" applyBorder="1" applyAlignment="1">
      <alignment horizontal="center" vertical="center" wrapText="1"/>
    </xf>
    <xf numFmtId="164" fontId="8" fillId="9" borderId="12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164" fontId="8" fillId="13" borderId="10" xfId="0" applyNumberFormat="1" applyFont="1" applyFill="1" applyBorder="1" applyAlignment="1">
      <alignment horizontal="center" vertical="center" wrapText="1"/>
    </xf>
    <xf numFmtId="164" fontId="8" fillId="13" borderId="11" xfId="0" applyNumberFormat="1" applyFont="1" applyFill="1" applyBorder="1" applyAlignment="1">
      <alignment horizontal="center" vertical="center" wrapText="1"/>
    </xf>
    <xf numFmtId="164" fontId="8" fillId="13" borderId="12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164" fontId="8" fillId="8" borderId="10" xfId="0" applyNumberFormat="1" applyFont="1" applyFill="1" applyBorder="1" applyAlignment="1">
      <alignment horizontal="center" vertical="center" wrapText="1"/>
    </xf>
    <xf numFmtId="164" fontId="8" fillId="8" borderId="11" xfId="0" applyNumberFormat="1" applyFont="1" applyFill="1" applyBorder="1" applyAlignment="1">
      <alignment horizontal="center" vertical="center" wrapText="1"/>
    </xf>
    <xf numFmtId="164" fontId="8" fillId="8" borderId="12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2"/>
  <sheetViews>
    <sheetView tabSelected="1" topLeftCell="A118" workbookViewId="0">
      <selection activeCell="I36" sqref="I36"/>
    </sheetView>
  </sheetViews>
  <sheetFormatPr defaultRowHeight="16.8"/>
  <cols>
    <col min="1" max="1" width="6" customWidth="1"/>
    <col min="2" max="2" width="4.59765625" style="14" customWidth="1"/>
    <col min="3" max="3" width="38.69921875" style="15" customWidth="1"/>
    <col min="4" max="4" width="15.09765625" style="15" customWidth="1"/>
    <col min="5" max="5" width="6.8984375" style="11" customWidth="1"/>
    <col min="6" max="6" width="22.59765625" style="11" customWidth="1"/>
    <col min="7" max="7" width="13.69921875" style="11" customWidth="1"/>
    <col min="8" max="8" width="14.8984375" style="13" customWidth="1"/>
    <col min="9" max="9" width="14.3984375" style="5" customWidth="1"/>
    <col min="10" max="10" width="13.59765625" style="5" customWidth="1"/>
    <col min="11" max="11" width="10.69921875" style="5" customWidth="1"/>
    <col min="12" max="12" width="10.59765625" style="5" customWidth="1"/>
    <col min="13" max="13" width="12.19921875" style="5" customWidth="1"/>
    <col min="14" max="15" width="7.5" style="5" customWidth="1"/>
    <col min="16" max="16" width="17.3984375" style="5" customWidth="1"/>
    <col min="17" max="1023" width="7.5" style="5" customWidth="1"/>
    <col min="1024" max="1024" width="8.69921875" style="5" customWidth="1"/>
    <col min="1025" max="1025" width="9" customWidth="1"/>
  </cols>
  <sheetData>
    <row r="1" spans="1:13" s="3" customFormat="1" ht="20.399999999999999" customHeight="1">
      <c r="A1" s="1"/>
      <c r="B1" s="137" t="s">
        <v>193</v>
      </c>
      <c r="C1" s="138"/>
      <c r="D1" s="138"/>
      <c r="E1" s="138"/>
      <c r="F1" s="138"/>
      <c r="G1" s="138"/>
      <c r="H1" s="138"/>
      <c r="I1" s="139"/>
      <c r="M1" s="2"/>
    </row>
    <row r="2" spans="1:13" s="3" customFormat="1" ht="27.6" customHeight="1">
      <c r="A2" s="1"/>
      <c r="B2" s="140"/>
      <c r="C2" s="141"/>
      <c r="D2" s="141"/>
      <c r="E2" s="141"/>
      <c r="F2" s="141"/>
      <c r="G2" s="141"/>
      <c r="H2" s="141"/>
      <c r="I2" s="142"/>
      <c r="M2" s="2"/>
    </row>
    <row r="3" spans="1:13" s="3" customFormat="1" ht="48.75" customHeight="1">
      <c r="A3" s="1"/>
      <c r="B3" s="143"/>
      <c r="C3" s="144"/>
      <c r="D3" s="144"/>
      <c r="E3" s="144"/>
      <c r="F3" s="144"/>
      <c r="G3" s="144"/>
      <c r="H3" s="144"/>
      <c r="I3" s="145"/>
      <c r="M3" s="2"/>
    </row>
    <row r="4" spans="1:13" ht="50.25" customHeight="1">
      <c r="B4" s="146" t="s">
        <v>0</v>
      </c>
      <c r="C4" s="147"/>
      <c r="D4" s="147"/>
      <c r="E4" s="147"/>
      <c r="F4" s="147"/>
      <c r="G4" s="147"/>
      <c r="H4" s="147"/>
      <c r="I4" s="148"/>
      <c r="M4" s="4"/>
    </row>
    <row r="5" spans="1:13" s="4" customFormat="1" ht="44.7" customHeight="1">
      <c r="A5" s="6"/>
      <c r="B5" s="17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179</v>
      </c>
      <c r="I5" s="16" t="s">
        <v>180</v>
      </c>
    </row>
    <row r="6" spans="1:13" s="9" customFormat="1">
      <c r="A6" s="7"/>
      <c r="B6" s="19">
        <v>1</v>
      </c>
      <c r="C6" s="135" t="s">
        <v>7</v>
      </c>
      <c r="D6" s="135"/>
      <c r="E6" s="135"/>
      <c r="F6" s="135"/>
      <c r="G6" s="135"/>
      <c r="H6" s="135"/>
      <c r="I6" s="135"/>
      <c r="M6" s="8"/>
    </row>
    <row r="7" spans="1:13" s="9" customFormat="1" ht="32.700000000000003" customHeight="1">
      <c r="A7" s="7"/>
      <c r="B7" s="19"/>
      <c r="C7" s="136" t="s">
        <v>8</v>
      </c>
      <c r="D7" s="136"/>
      <c r="E7" s="136"/>
      <c r="F7" s="136"/>
      <c r="G7" s="136"/>
      <c r="H7" s="136"/>
      <c r="I7" s="136"/>
      <c r="M7" s="8"/>
    </row>
    <row r="8" spans="1:13" s="9" customFormat="1" ht="32.700000000000003" customHeight="1">
      <c r="A8" s="7"/>
      <c r="B8" s="19"/>
      <c r="C8" s="149" t="s">
        <v>9</v>
      </c>
      <c r="D8" s="150"/>
      <c r="E8" s="150"/>
      <c r="F8" s="150"/>
      <c r="G8" s="150"/>
      <c r="H8" s="150"/>
      <c r="I8" s="151"/>
      <c r="M8" s="8"/>
    </row>
    <row r="9" spans="1:13" s="9" customFormat="1" ht="32.700000000000003" customHeight="1">
      <c r="A9" s="7"/>
      <c r="B9" s="39"/>
      <c r="C9" s="152" t="s">
        <v>10</v>
      </c>
      <c r="D9" s="153"/>
      <c r="E9" s="153"/>
      <c r="F9" s="153"/>
      <c r="G9" s="153"/>
      <c r="H9" s="153"/>
      <c r="I9" s="154"/>
      <c r="M9" s="8"/>
    </row>
    <row r="10" spans="1:13" ht="33.6">
      <c r="B10" s="27" t="s">
        <v>11</v>
      </c>
      <c r="C10" s="28" t="s">
        <v>12</v>
      </c>
      <c r="D10" s="28" t="s">
        <v>13</v>
      </c>
      <c r="E10" s="29" t="s">
        <v>14</v>
      </c>
      <c r="F10" s="30">
        <v>20</v>
      </c>
      <c r="G10" s="31"/>
      <c r="H10" s="32">
        <f>G10*1.23</f>
        <v>0</v>
      </c>
      <c r="I10" s="32">
        <f>H10*F10</f>
        <v>0</v>
      </c>
      <c r="M10" s="4"/>
    </row>
    <row r="11" spans="1:13" ht="50.4">
      <c r="B11" s="27" t="s">
        <v>15</v>
      </c>
      <c r="C11" s="28" t="s">
        <v>16</v>
      </c>
      <c r="D11" s="28" t="s">
        <v>13</v>
      </c>
      <c r="E11" s="29" t="s">
        <v>14</v>
      </c>
      <c r="F11" s="30">
        <v>20</v>
      </c>
      <c r="G11" s="31"/>
      <c r="H11" s="32">
        <f t="shared" ref="H11:H12" si="0">G11*1.23</f>
        <v>0</v>
      </c>
      <c r="I11" s="32">
        <f t="shared" ref="I11:I16" si="1">H11*F11</f>
        <v>0</v>
      </c>
      <c r="M11" s="4"/>
    </row>
    <row r="12" spans="1:13" ht="50.4">
      <c r="B12" s="27" t="s">
        <v>17</v>
      </c>
      <c r="C12" s="28" t="s">
        <v>18</v>
      </c>
      <c r="D12" s="28" t="s">
        <v>19</v>
      </c>
      <c r="E12" s="29" t="s">
        <v>14</v>
      </c>
      <c r="F12" s="30">
        <v>20</v>
      </c>
      <c r="G12" s="31"/>
      <c r="H12" s="32">
        <f t="shared" si="0"/>
        <v>0</v>
      </c>
      <c r="I12" s="32">
        <f t="shared" si="1"/>
        <v>0</v>
      </c>
      <c r="M12" s="4"/>
    </row>
    <row r="13" spans="1:13" ht="33.75" customHeight="1">
      <c r="B13" s="33"/>
      <c r="C13" s="158" t="s">
        <v>20</v>
      </c>
      <c r="D13" s="159"/>
      <c r="E13" s="159"/>
      <c r="F13" s="159"/>
      <c r="G13" s="159"/>
      <c r="H13" s="159"/>
      <c r="I13" s="160"/>
      <c r="M13" s="4"/>
    </row>
    <row r="14" spans="1:13" ht="33.6">
      <c r="B14" s="33" t="s">
        <v>21</v>
      </c>
      <c r="C14" s="34" t="s">
        <v>22</v>
      </c>
      <c r="D14" s="34" t="s">
        <v>13</v>
      </c>
      <c r="E14" s="35" t="s">
        <v>14</v>
      </c>
      <c r="F14" s="36">
        <v>4</v>
      </c>
      <c r="G14" s="37"/>
      <c r="H14" s="38">
        <f>1.23*G14</f>
        <v>0</v>
      </c>
      <c r="I14" s="38">
        <f t="shared" si="1"/>
        <v>0</v>
      </c>
      <c r="M14" s="4"/>
    </row>
    <row r="15" spans="1:13" ht="50.4">
      <c r="B15" s="33" t="s">
        <v>23</v>
      </c>
      <c r="C15" s="34" t="s">
        <v>24</v>
      </c>
      <c r="D15" s="34" t="s">
        <v>13</v>
      </c>
      <c r="E15" s="35" t="s">
        <v>14</v>
      </c>
      <c r="F15" s="36">
        <v>4</v>
      </c>
      <c r="G15" s="37"/>
      <c r="H15" s="38">
        <f t="shared" ref="H15:H16" si="2">1.23*G15</f>
        <v>0</v>
      </c>
      <c r="I15" s="38">
        <f t="shared" si="1"/>
        <v>0</v>
      </c>
      <c r="M15" s="4"/>
    </row>
    <row r="16" spans="1:13" ht="50.4">
      <c r="B16" s="33" t="s">
        <v>25</v>
      </c>
      <c r="C16" s="34" t="s">
        <v>26</v>
      </c>
      <c r="D16" s="34" t="s">
        <v>19</v>
      </c>
      <c r="E16" s="35" t="s">
        <v>14</v>
      </c>
      <c r="F16" s="36">
        <v>4</v>
      </c>
      <c r="G16" s="37"/>
      <c r="H16" s="38">
        <f t="shared" si="2"/>
        <v>0</v>
      </c>
      <c r="I16" s="38">
        <f t="shared" si="1"/>
        <v>0</v>
      </c>
      <c r="M16" s="4"/>
    </row>
    <row r="17" spans="1:13" ht="30.75" customHeight="1">
      <c r="B17" s="40"/>
      <c r="C17" s="155" t="s">
        <v>27</v>
      </c>
      <c r="D17" s="156"/>
      <c r="E17" s="156"/>
      <c r="F17" s="156"/>
      <c r="G17" s="156"/>
      <c r="H17" s="156"/>
      <c r="I17" s="157"/>
      <c r="M17" s="4"/>
    </row>
    <row r="18" spans="1:13" ht="33.6">
      <c r="B18" s="40" t="s">
        <v>28</v>
      </c>
      <c r="C18" s="41" t="s">
        <v>29</v>
      </c>
      <c r="D18" s="41" t="s">
        <v>13</v>
      </c>
      <c r="E18" s="42" t="s">
        <v>14</v>
      </c>
      <c r="F18" s="43">
        <v>4</v>
      </c>
      <c r="G18" s="44"/>
      <c r="H18" s="45">
        <f>G18*1.23</f>
        <v>0</v>
      </c>
      <c r="I18" s="45">
        <f>F18*H18</f>
        <v>0</v>
      </c>
      <c r="M18" s="4"/>
    </row>
    <row r="19" spans="1:13" ht="33.6">
      <c r="B19" s="40" t="s">
        <v>30</v>
      </c>
      <c r="C19" s="41" t="s">
        <v>31</v>
      </c>
      <c r="D19" s="41" t="s">
        <v>13</v>
      </c>
      <c r="E19" s="42" t="s">
        <v>14</v>
      </c>
      <c r="F19" s="43">
        <v>4</v>
      </c>
      <c r="G19" s="44"/>
      <c r="H19" s="45">
        <f t="shared" ref="H19:H21" si="3">G19*1.23</f>
        <v>0</v>
      </c>
      <c r="I19" s="45">
        <f t="shared" ref="I19:I21" si="4">F19*H19</f>
        <v>0</v>
      </c>
      <c r="M19" s="4"/>
    </row>
    <row r="20" spans="1:13" ht="33.6">
      <c r="B20" s="40" t="s">
        <v>32</v>
      </c>
      <c r="C20" s="41" t="s">
        <v>33</v>
      </c>
      <c r="D20" s="41" t="s">
        <v>19</v>
      </c>
      <c r="E20" s="42" t="s">
        <v>14</v>
      </c>
      <c r="F20" s="43">
        <v>4</v>
      </c>
      <c r="G20" s="44"/>
      <c r="H20" s="45">
        <f t="shared" si="3"/>
        <v>0</v>
      </c>
      <c r="I20" s="45">
        <f t="shared" si="4"/>
        <v>0</v>
      </c>
      <c r="M20" s="4"/>
    </row>
    <row r="21" spans="1:13" ht="84">
      <c r="B21" s="40" t="s">
        <v>34</v>
      </c>
      <c r="C21" s="41" t="s">
        <v>35</v>
      </c>
      <c r="D21" s="41" t="s">
        <v>13</v>
      </c>
      <c r="E21" s="42" t="s">
        <v>14</v>
      </c>
      <c r="F21" s="43">
        <v>50</v>
      </c>
      <c r="G21" s="44"/>
      <c r="H21" s="45">
        <f t="shared" si="3"/>
        <v>0</v>
      </c>
      <c r="I21" s="45">
        <f t="shared" si="4"/>
        <v>0</v>
      </c>
      <c r="M21" s="4"/>
    </row>
    <row r="22" spans="1:13" s="9" customFormat="1" ht="33.6">
      <c r="A22" s="7"/>
      <c r="B22" s="180"/>
      <c r="C22" s="180"/>
      <c r="D22" s="180"/>
      <c r="E22" s="180"/>
      <c r="F22" s="180"/>
      <c r="G22" s="180"/>
      <c r="H22" s="20" t="s">
        <v>186</v>
      </c>
      <c r="I22" s="21">
        <f>SUM(I10:I21)</f>
        <v>0</v>
      </c>
      <c r="M22" s="8"/>
    </row>
    <row r="23" spans="1:13" ht="7.5" customHeight="1">
      <c r="B23" s="180"/>
      <c r="C23" s="180"/>
      <c r="D23" s="180"/>
      <c r="E23" s="180"/>
      <c r="F23" s="180"/>
      <c r="G23" s="180"/>
      <c r="H23" s="180"/>
      <c r="I23" s="16"/>
      <c r="M23" s="4"/>
    </row>
    <row r="24" spans="1:13" s="9" customFormat="1" ht="16.8" customHeight="1">
      <c r="A24" s="7"/>
      <c r="B24" s="46" t="s">
        <v>36</v>
      </c>
      <c r="C24" s="161" t="s">
        <v>37</v>
      </c>
      <c r="D24" s="162"/>
      <c r="E24" s="162"/>
      <c r="F24" s="162"/>
      <c r="G24" s="162"/>
      <c r="H24" s="162"/>
      <c r="I24" s="163"/>
      <c r="M24" s="8"/>
    </row>
    <row r="25" spans="1:13" s="9" customFormat="1" ht="34.5" customHeight="1">
      <c r="A25" s="7"/>
      <c r="B25" s="46"/>
      <c r="C25" s="164" t="s">
        <v>38</v>
      </c>
      <c r="D25" s="165"/>
      <c r="E25" s="165"/>
      <c r="F25" s="165"/>
      <c r="G25" s="165"/>
      <c r="H25" s="165"/>
      <c r="I25" s="166"/>
      <c r="M25" s="8"/>
    </row>
    <row r="26" spans="1:13" s="9" customFormat="1" ht="34.5" customHeight="1">
      <c r="A26" s="7"/>
      <c r="B26" s="46"/>
      <c r="C26" s="167" t="s">
        <v>39</v>
      </c>
      <c r="D26" s="168"/>
      <c r="E26" s="168"/>
      <c r="F26" s="168"/>
      <c r="G26" s="168"/>
      <c r="H26" s="168"/>
      <c r="I26" s="169"/>
      <c r="M26" s="8"/>
    </row>
    <row r="27" spans="1:13" ht="33.6">
      <c r="B27" s="47" t="s">
        <v>40</v>
      </c>
      <c r="C27" s="48" t="s">
        <v>41</v>
      </c>
      <c r="D27" s="48" t="s">
        <v>42</v>
      </c>
      <c r="E27" s="49" t="s">
        <v>43</v>
      </c>
      <c r="F27" s="49">
        <v>30</v>
      </c>
      <c r="G27" s="119"/>
      <c r="H27" s="50">
        <f>G27*1.23</f>
        <v>0</v>
      </c>
      <c r="I27" s="51">
        <f>H27*F27</f>
        <v>0</v>
      </c>
      <c r="M27" s="10"/>
    </row>
    <row r="28" spans="1:13" ht="33.6">
      <c r="B28" s="47" t="s">
        <v>44</v>
      </c>
      <c r="C28" s="48" t="s">
        <v>45</v>
      </c>
      <c r="D28" s="48" t="s">
        <v>42</v>
      </c>
      <c r="E28" s="49" t="s">
        <v>43</v>
      </c>
      <c r="F28" s="49">
        <v>30</v>
      </c>
      <c r="G28" s="119"/>
      <c r="H28" s="50">
        <f t="shared" ref="H28:H35" si="5">G28*1.23</f>
        <v>0</v>
      </c>
      <c r="I28" s="51">
        <f t="shared" ref="I28:I35" si="6">H28*F28</f>
        <v>0</v>
      </c>
      <c r="M28" s="10"/>
    </row>
    <row r="29" spans="1:13" ht="33.6">
      <c r="B29" s="47" t="s">
        <v>46</v>
      </c>
      <c r="C29" s="48" t="s">
        <v>47</v>
      </c>
      <c r="D29" s="48" t="s">
        <v>42</v>
      </c>
      <c r="E29" s="49" t="s">
        <v>43</v>
      </c>
      <c r="F29" s="49">
        <v>10</v>
      </c>
      <c r="G29" s="119"/>
      <c r="H29" s="50">
        <f t="shared" si="5"/>
        <v>0</v>
      </c>
      <c r="I29" s="51">
        <f t="shared" si="6"/>
        <v>0</v>
      </c>
      <c r="M29" s="10"/>
    </row>
    <row r="30" spans="1:13" ht="33.6">
      <c r="B30" s="47" t="s">
        <v>48</v>
      </c>
      <c r="C30" s="48" t="s">
        <v>49</v>
      </c>
      <c r="D30" s="48" t="s">
        <v>42</v>
      </c>
      <c r="E30" s="49" t="s">
        <v>43</v>
      </c>
      <c r="F30" s="49">
        <v>30</v>
      </c>
      <c r="G30" s="119"/>
      <c r="H30" s="50">
        <f t="shared" si="5"/>
        <v>0</v>
      </c>
      <c r="I30" s="51">
        <f t="shared" si="6"/>
        <v>0</v>
      </c>
      <c r="M30" s="10"/>
    </row>
    <row r="31" spans="1:13" ht="33.6">
      <c r="B31" s="47" t="s">
        <v>50</v>
      </c>
      <c r="C31" s="48" t="s">
        <v>51</v>
      </c>
      <c r="D31" s="48" t="s">
        <v>42</v>
      </c>
      <c r="E31" s="49" t="s">
        <v>43</v>
      </c>
      <c r="F31" s="49">
        <v>30</v>
      </c>
      <c r="G31" s="119"/>
      <c r="H31" s="50">
        <f t="shared" si="5"/>
        <v>0</v>
      </c>
      <c r="I31" s="51">
        <f t="shared" si="6"/>
        <v>0</v>
      </c>
      <c r="M31" s="10"/>
    </row>
    <row r="32" spans="1:13" ht="37.35" customHeight="1">
      <c r="B32" s="47" t="s">
        <v>52</v>
      </c>
      <c r="C32" s="48" t="s">
        <v>53</v>
      </c>
      <c r="D32" s="48" t="s">
        <v>42</v>
      </c>
      <c r="E32" s="49" t="s">
        <v>43</v>
      </c>
      <c r="F32" s="49">
        <v>10</v>
      </c>
      <c r="G32" s="119"/>
      <c r="H32" s="50">
        <f t="shared" si="5"/>
        <v>0</v>
      </c>
      <c r="I32" s="51">
        <f t="shared" si="6"/>
        <v>0</v>
      </c>
      <c r="M32" s="10"/>
    </row>
    <row r="33" spans="1:13" ht="49.8" customHeight="1">
      <c r="B33" s="47" t="s">
        <v>54</v>
      </c>
      <c r="C33" s="48" t="s">
        <v>55</v>
      </c>
      <c r="D33" s="48" t="s">
        <v>42</v>
      </c>
      <c r="E33" s="49" t="s">
        <v>43</v>
      </c>
      <c r="F33" s="49">
        <v>30</v>
      </c>
      <c r="G33" s="119"/>
      <c r="H33" s="50">
        <f t="shared" si="5"/>
        <v>0</v>
      </c>
      <c r="I33" s="51">
        <f t="shared" si="6"/>
        <v>0</v>
      </c>
      <c r="M33" s="10"/>
    </row>
    <row r="34" spans="1:13" ht="42" customHeight="1">
      <c r="B34" s="47" t="s">
        <v>56</v>
      </c>
      <c r="C34" s="48" t="s">
        <v>57</v>
      </c>
      <c r="D34" s="48" t="s">
        <v>42</v>
      </c>
      <c r="E34" s="49" t="s">
        <v>43</v>
      </c>
      <c r="F34" s="49">
        <v>30</v>
      </c>
      <c r="G34" s="119"/>
      <c r="H34" s="50">
        <f t="shared" si="5"/>
        <v>0</v>
      </c>
      <c r="I34" s="51">
        <f t="shared" si="6"/>
        <v>0</v>
      </c>
      <c r="M34" s="10"/>
    </row>
    <row r="35" spans="1:13" ht="46.2" customHeight="1">
      <c r="B35" s="47" t="s">
        <v>58</v>
      </c>
      <c r="C35" s="48" t="s">
        <v>59</v>
      </c>
      <c r="D35" s="48" t="s">
        <v>42</v>
      </c>
      <c r="E35" s="49" t="s">
        <v>43</v>
      </c>
      <c r="F35" s="49">
        <v>10</v>
      </c>
      <c r="G35" s="119"/>
      <c r="H35" s="50">
        <f t="shared" si="5"/>
        <v>0</v>
      </c>
      <c r="I35" s="51">
        <f t="shared" si="6"/>
        <v>0</v>
      </c>
      <c r="M35" s="10"/>
    </row>
    <row r="36" spans="1:13" s="9" customFormat="1" ht="33.6">
      <c r="A36" s="7"/>
      <c r="B36" s="180"/>
      <c r="C36" s="180"/>
      <c r="D36" s="180"/>
      <c r="E36" s="180"/>
      <c r="F36" s="180"/>
      <c r="G36" s="180"/>
      <c r="H36" s="20" t="s">
        <v>187</v>
      </c>
      <c r="I36" s="21">
        <f>SUM(I27:I35)</f>
        <v>0</v>
      </c>
      <c r="M36" s="8"/>
    </row>
    <row r="37" spans="1:13" ht="8.1" customHeight="1">
      <c r="B37" s="180"/>
      <c r="C37" s="180"/>
      <c r="D37" s="180"/>
      <c r="E37" s="180"/>
      <c r="F37" s="180"/>
      <c r="G37" s="180"/>
      <c r="H37" s="180"/>
      <c r="I37" s="16"/>
      <c r="M37" s="4"/>
    </row>
    <row r="38" spans="1:13" s="9" customFormat="1">
      <c r="A38" s="7"/>
      <c r="B38" s="52" t="s">
        <v>60</v>
      </c>
      <c r="C38" s="170" t="s">
        <v>61</v>
      </c>
      <c r="D38" s="171"/>
      <c r="E38" s="171"/>
      <c r="F38" s="171"/>
      <c r="G38" s="171"/>
      <c r="H38" s="171"/>
      <c r="I38" s="172"/>
    </row>
    <row r="39" spans="1:13" s="9" customFormat="1" ht="33.75" customHeight="1">
      <c r="A39" s="7"/>
      <c r="B39" s="52"/>
      <c r="C39" s="173" t="s">
        <v>8</v>
      </c>
      <c r="D39" s="174"/>
      <c r="E39" s="174"/>
      <c r="F39" s="174"/>
      <c r="G39" s="174"/>
      <c r="H39" s="174"/>
      <c r="I39" s="175"/>
    </row>
    <row r="40" spans="1:13" ht="33.6">
      <c r="B40" s="53" t="s">
        <v>62</v>
      </c>
      <c r="C40" s="54" t="s">
        <v>63</v>
      </c>
      <c r="D40" s="54" t="s">
        <v>64</v>
      </c>
      <c r="E40" s="55" t="s">
        <v>43</v>
      </c>
      <c r="F40" s="55">
        <v>10</v>
      </c>
      <c r="G40" s="118"/>
      <c r="H40" s="56">
        <f>FG40*1.23</f>
        <v>0</v>
      </c>
      <c r="I40" s="57">
        <f>H40*F40</f>
        <v>0</v>
      </c>
    </row>
    <row r="41" spans="1:13" ht="50.4">
      <c r="B41" s="53" t="s">
        <v>65</v>
      </c>
      <c r="C41" s="54" t="s">
        <v>66</v>
      </c>
      <c r="D41" s="54" t="s">
        <v>64</v>
      </c>
      <c r="E41" s="55" t="s">
        <v>43</v>
      </c>
      <c r="F41" s="55">
        <v>10</v>
      </c>
      <c r="G41" s="118"/>
      <c r="H41" s="56">
        <f t="shared" ref="H41:H45" si="7">FG41*1.23</f>
        <v>0</v>
      </c>
      <c r="I41" s="57">
        <f t="shared" ref="I41:I45" si="8">H41*F41</f>
        <v>0</v>
      </c>
    </row>
    <row r="42" spans="1:13" ht="50.4">
      <c r="B42" s="53" t="s">
        <v>67</v>
      </c>
      <c r="C42" s="54" t="s">
        <v>68</v>
      </c>
      <c r="D42" s="54" t="s">
        <v>64</v>
      </c>
      <c r="E42" s="55" t="s">
        <v>43</v>
      </c>
      <c r="F42" s="55">
        <v>10</v>
      </c>
      <c r="G42" s="118"/>
      <c r="H42" s="56">
        <f t="shared" si="7"/>
        <v>0</v>
      </c>
      <c r="I42" s="57">
        <f t="shared" si="8"/>
        <v>0</v>
      </c>
    </row>
    <row r="43" spans="1:13" ht="29.85" customHeight="1">
      <c r="B43" s="53" t="s">
        <v>69</v>
      </c>
      <c r="C43" s="54" t="s">
        <v>170</v>
      </c>
      <c r="D43" s="54" t="s">
        <v>70</v>
      </c>
      <c r="E43" s="55" t="s">
        <v>43</v>
      </c>
      <c r="F43" s="55">
        <v>10</v>
      </c>
      <c r="G43" s="118"/>
      <c r="H43" s="56">
        <f t="shared" si="7"/>
        <v>0</v>
      </c>
      <c r="I43" s="57">
        <f t="shared" si="8"/>
        <v>0</v>
      </c>
      <c r="M43" s="10"/>
    </row>
    <row r="44" spans="1:13" ht="33.6">
      <c r="B44" s="53" t="s">
        <v>71</v>
      </c>
      <c r="C44" s="54" t="s">
        <v>171</v>
      </c>
      <c r="D44" s="54" t="s">
        <v>70</v>
      </c>
      <c r="E44" s="55" t="s">
        <v>43</v>
      </c>
      <c r="F44" s="55">
        <v>10</v>
      </c>
      <c r="G44" s="118"/>
      <c r="H44" s="56">
        <f t="shared" si="7"/>
        <v>0</v>
      </c>
      <c r="I44" s="57">
        <f t="shared" si="8"/>
        <v>0</v>
      </c>
      <c r="M44" s="10"/>
    </row>
    <row r="45" spans="1:13" ht="50.4">
      <c r="B45" s="53" t="s">
        <v>72</v>
      </c>
      <c r="C45" s="54" t="s">
        <v>172</v>
      </c>
      <c r="D45" s="54" t="s">
        <v>70</v>
      </c>
      <c r="E45" s="55" t="s">
        <v>43</v>
      </c>
      <c r="F45" s="55">
        <v>10</v>
      </c>
      <c r="G45" s="118"/>
      <c r="H45" s="56">
        <f t="shared" si="7"/>
        <v>0</v>
      </c>
      <c r="I45" s="57">
        <f t="shared" si="8"/>
        <v>0</v>
      </c>
      <c r="M45" s="10"/>
    </row>
    <row r="46" spans="1:13" s="9" customFormat="1" ht="31.8" customHeight="1">
      <c r="A46" s="7"/>
      <c r="B46" s="180"/>
      <c r="C46" s="180"/>
      <c r="D46" s="180"/>
      <c r="E46" s="180"/>
      <c r="F46" s="180"/>
      <c r="G46" s="180"/>
      <c r="H46" s="20" t="s">
        <v>188</v>
      </c>
      <c r="I46" s="21">
        <f>SUM(I40:I45)</f>
        <v>0</v>
      </c>
      <c r="M46" s="8"/>
    </row>
    <row r="47" spans="1:13" ht="8.1" customHeight="1">
      <c r="B47" s="180"/>
      <c r="C47" s="180"/>
      <c r="D47" s="180"/>
      <c r="E47" s="180"/>
      <c r="F47" s="180"/>
      <c r="G47" s="180"/>
      <c r="H47" s="180"/>
      <c r="I47" s="16"/>
      <c r="M47" s="4"/>
    </row>
    <row r="48" spans="1:13" s="9" customFormat="1" ht="16.8" customHeight="1">
      <c r="A48" s="7"/>
      <c r="B48" s="58" t="s">
        <v>73</v>
      </c>
      <c r="C48" s="176" t="s">
        <v>148</v>
      </c>
      <c r="D48" s="177"/>
      <c r="E48" s="177"/>
      <c r="F48" s="177"/>
      <c r="G48" s="177"/>
      <c r="H48" s="177"/>
      <c r="I48" s="178"/>
    </row>
    <row r="49" spans="1:13" s="9" customFormat="1" ht="33.75" customHeight="1">
      <c r="A49" s="7"/>
      <c r="B49" s="58"/>
      <c r="C49" s="200" t="s">
        <v>8</v>
      </c>
      <c r="D49" s="201"/>
      <c r="E49" s="201"/>
      <c r="F49" s="201"/>
      <c r="G49" s="201"/>
      <c r="H49" s="201"/>
      <c r="I49" s="202"/>
    </row>
    <row r="50" spans="1:13" ht="34.5" customHeight="1">
      <c r="B50" s="59" t="s">
        <v>74</v>
      </c>
      <c r="C50" s="60" t="s">
        <v>145</v>
      </c>
      <c r="D50" s="60" t="s">
        <v>70</v>
      </c>
      <c r="E50" s="61" t="s">
        <v>43</v>
      </c>
      <c r="F50" s="61">
        <v>10</v>
      </c>
      <c r="G50" s="117"/>
      <c r="H50" s="62">
        <f>G50*1.23</f>
        <v>0</v>
      </c>
      <c r="I50" s="63">
        <f>H50*F50</f>
        <v>0</v>
      </c>
      <c r="M50" s="10"/>
    </row>
    <row r="51" spans="1:13" ht="50.4">
      <c r="B51" s="59" t="s">
        <v>75</v>
      </c>
      <c r="C51" s="60" t="s">
        <v>144</v>
      </c>
      <c r="D51" s="60" t="s">
        <v>70</v>
      </c>
      <c r="E51" s="61" t="s">
        <v>43</v>
      </c>
      <c r="F51" s="61">
        <v>10</v>
      </c>
      <c r="G51" s="117"/>
      <c r="H51" s="62">
        <f t="shared" ref="H51:H60" si="9">G51*1.23</f>
        <v>0</v>
      </c>
      <c r="I51" s="63">
        <f t="shared" ref="I51:I60" si="10">H51*F51</f>
        <v>0</v>
      </c>
      <c r="M51" s="10"/>
    </row>
    <row r="52" spans="1:13" ht="33.6">
      <c r="B52" s="59" t="s">
        <v>76</v>
      </c>
      <c r="C52" s="60" t="s">
        <v>146</v>
      </c>
      <c r="D52" s="60" t="s">
        <v>70</v>
      </c>
      <c r="E52" s="61" t="s">
        <v>43</v>
      </c>
      <c r="F52" s="61">
        <v>30</v>
      </c>
      <c r="G52" s="117"/>
      <c r="H52" s="62">
        <f t="shared" si="9"/>
        <v>0</v>
      </c>
      <c r="I52" s="63">
        <f t="shared" si="10"/>
        <v>0</v>
      </c>
      <c r="M52" s="10"/>
    </row>
    <row r="53" spans="1:13" ht="50.4">
      <c r="B53" s="59" t="s">
        <v>77</v>
      </c>
      <c r="C53" s="60" t="s">
        <v>147</v>
      </c>
      <c r="D53" s="60" t="s">
        <v>70</v>
      </c>
      <c r="E53" s="61" t="s">
        <v>43</v>
      </c>
      <c r="F53" s="61">
        <v>30</v>
      </c>
      <c r="G53" s="117"/>
      <c r="H53" s="62">
        <f t="shared" si="9"/>
        <v>0</v>
      </c>
      <c r="I53" s="63">
        <f t="shared" si="10"/>
        <v>0</v>
      </c>
      <c r="M53" s="10"/>
    </row>
    <row r="54" spans="1:13" ht="50.4">
      <c r="B54" s="59" t="s">
        <v>78</v>
      </c>
      <c r="C54" s="60" t="s">
        <v>149</v>
      </c>
      <c r="D54" s="60" t="s">
        <v>70</v>
      </c>
      <c r="E54" s="61" t="s">
        <v>43</v>
      </c>
      <c r="F54" s="61">
        <v>10</v>
      </c>
      <c r="G54" s="117"/>
      <c r="H54" s="62">
        <f t="shared" si="9"/>
        <v>0</v>
      </c>
      <c r="I54" s="63">
        <f t="shared" si="10"/>
        <v>0</v>
      </c>
      <c r="M54" s="10"/>
    </row>
    <row r="55" spans="1:13" ht="50.4">
      <c r="B55" s="59" t="s">
        <v>79</v>
      </c>
      <c r="C55" s="60" t="s">
        <v>150</v>
      </c>
      <c r="D55" s="60" t="s">
        <v>70</v>
      </c>
      <c r="E55" s="61" t="s">
        <v>43</v>
      </c>
      <c r="F55" s="61">
        <v>10</v>
      </c>
      <c r="G55" s="117"/>
      <c r="H55" s="62">
        <f t="shared" si="9"/>
        <v>0</v>
      </c>
      <c r="I55" s="63">
        <f t="shared" si="10"/>
        <v>0</v>
      </c>
      <c r="M55" s="10"/>
    </row>
    <row r="56" spans="1:13" ht="58.5" customHeight="1">
      <c r="B56" s="59" t="s">
        <v>80</v>
      </c>
      <c r="C56" s="60" t="s">
        <v>151</v>
      </c>
      <c r="D56" s="60" t="s">
        <v>70</v>
      </c>
      <c r="E56" s="61" t="s">
        <v>43</v>
      </c>
      <c r="F56" s="61">
        <v>10</v>
      </c>
      <c r="G56" s="117"/>
      <c r="H56" s="62">
        <f t="shared" si="9"/>
        <v>0</v>
      </c>
      <c r="I56" s="63">
        <f t="shared" si="10"/>
        <v>0</v>
      </c>
      <c r="M56" s="10"/>
    </row>
    <row r="57" spans="1:13" ht="34.5" customHeight="1">
      <c r="B57" s="59" t="s">
        <v>153</v>
      </c>
      <c r="C57" s="60" t="s">
        <v>168</v>
      </c>
      <c r="D57" s="60" t="s">
        <v>70</v>
      </c>
      <c r="E57" s="61" t="s">
        <v>43</v>
      </c>
      <c r="F57" s="61">
        <v>30</v>
      </c>
      <c r="G57" s="117"/>
      <c r="H57" s="62">
        <f t="shared" si="9"/>
        <v>0</v>
      </c>
      <c r="I57" s="63">
        <f t="shared" si="10"/>
        <v>0</v>
      </c>
      <c r="M57" s="10"/>
    </row>
    <row r="58" spans="1:13" ht="50.4">
      <c r="B58" s="59" t="s">
        <v>154</v>
      </c>
      <c r="C58" s="60" t="s">
        <v>152</v>
      </c>
      <c r="D58" s="60" t="s">
        <v>70</v>
      </c>
      <c r="E58" s="61" t="s">
        <v>43</v>
      </c>
      <c r="F58" s="61">
        <v>30</v>
      </c>
      <c r="G58" s="117"/>
      <c r="H58" s="62">
        <f t="shared" si="9"/>
        <v>0</v>
      </c>
      <c r="I58" s="63">
        <f t="shared" si="10"/>
        <v>0</v>
      </c>
      <c r="M58" s="10"/>
    </row>
    <row r="59" spans="1:13" ht="50.4">
      <c r="B59" s="59" t="s">
        <v>155</v>
      </c>
      <c r="C59" s="60" t="s">
        <v>176</v>
      </c>
      <c r="D59" s="60" t="s">
        <v>70</v>
      </c>
      <c r="E59" s="61" t="s">
        <v>14</v>
      </c>
      <c r="F59" s="61">
        <v>20</v>
      </c>
      <c r="G59" s="117"/>
      <c r="H59" s="62">
        <f t="shared" si="9"/>
        <v>0</v>
      </c>
      <c r="I59" s="63">
        <f t="shared" si="10"/>
        <v>0</v>
      </c>
      <c r="M59" s="10"/>
    </row>
    <row r="60" spans="1:13" ht="50.4">
      <c r="B60" s="59" t="s">
        <v>156</v>
      </c>
      <c r="C60" s="60" t="s">
        <v>177</v>
      </c>
      <c r="D60" s="60" t="s">
        <v>70</v>
      </c>
      <c r="E60" s="61" t="s">
        <v>43</v>
      </c>
      <c r="F60" s="61">
        <v>20</v>
      </c>
      <c r="G60" s="117"/>
      <c r="H60" s="62">
        <f t="shared" si="9"/>
        <v>0</v>
      </c>
      <c r="I60" s="63">
        <f t="shared" si="10"/>
        <v>0</v>
      </c>
      <c r="M60" s="10"/>
    </row>
    <row r="61" spans="1:13" s="9" customFormat="1" ht="33.6">
      <c r="A61" s="7"/>
      <c r="B61" s="180"/>
      <c r="C61" s="180"/>
      <c r="D61" s="180"/>
      <c r="E61" s="180"/>
      <c r="F61" s="180"/>
      <c r="G61" s="180"/>
      <c r="H61" s="20" t="s">
        <v>189</v>
      </c>
      <c r="I61" s="21">
        <f>SUM(I50:I60)</f>
        <v>0</v>
      </c>
      <c r="M61" s="8"/>
    </row>
    <row r="62" spans="1:13" ht="8.1" customHeight="1">
      <c r="B62" s="180"/>
      <c r="C62" s="180"/>
      <c r="D62" s="180"/>
      <c r="E62" s="180"/>
      <c r="F62" s="180"/>
      <c r="G62" s="180"/>
      <c r="H62" s="180"/>
      <c r="I62" s="16"/>
      <c r="M62" s="4"/>
    </row>
    <row r="63" spans="1:13" s="9" customFormat="1" ht="16.8" customHeight="1">
      <c r="A63" s="7"/>
      <c r="B63" s="64" t="s">
        <v>81</v>
      </c>
      <c r="C63" s="203" t="s">
        <v>157</v>
      </c>
      <c r="D63" s="204"/>
      <c r="E63" s="204"/>
      <c r="F63" s="204"/>
      <c r="G63" s="204"/>
      <c r="H63" s="204"/>
      <c r="I63" s="205"/>
    </row>
    <row r="64" spans="1:13" s="9" customFormat="1" ht="32.25" customHeight="1">
      <c r="A64" s="7"/>
      <c r="B64" s="64"/>
      <c r="C64" s="206" t="s">
        <v>8</v>
      </c>
      <c r="D64" s="207"/>
      <c r="E64" s="207"/>
      <c r="F64" s="207"/>
      <c r="G64" s="207"/>
      <c r="H64" s="207"/>
      <c r="I64" s="208"/>
    </row>
    <row r="65" spans="1:13" ht="24.6" customHeight="1">
      <c r="B65" s="65" t="s">
        <v>82</v>
      </c>
      <c r="C65" s="66" t="s">
        <v>173</v>
      </c>
      <c r="D65" s="66" t="s">
        <v>83</v>
      </c>
      <c r="E65" s="67" t="s">
        <v>14</v>
      </c>
      <c r="F65" s="68">
        <v>10</v>
      </c>
      <c r="G65" s="116"/>
      <c r="H65" s="69">
        <f>G65*1.23</f>
        <v>0</v>
      </c>
      <c r="I65" s="70">
        <f>F65*H65</f>
        <v>0</v>
      </c>
      <c r="M65" s="10"/>
    </row>
    <row r="66" spans="1:13" ht="36" customHeight="1">
      <c r="B66" s="65" t="s">
        <v>84</v>
      </c>
      <c r="C66" s="66" t="s">
        <v>174</v>
      </c>
      <c r="D66" s="66" t="s">
        <v>83</v>
      </c>
      <c r="E66" s="67" t="s">
        <v>14</v>
      </c>
      <c r="F66" s="68">
        <v>10</v>
      </c>
      <c r="G66" s="116"/>
      <c r="H66" s="69">
        <f t="shared" ref="H66:H71" si="11">G66*1.23</f>
        <v>0</v>
      </c>
      <c r="I66" s="70">
        <f t="shared" ref="I66:I71" si="12">F66*H66</f>
        <v>0</v>
      </c>
      <c r="M66" s="10"/>
    </row>
    <row r="67" spans="1:13" ht="36" customHeight="1">
      <c r="B67" s="65" t="s">
        <v>85</v>
      </c>
      <c r="C67" s="66" t="s">
        <v>175</v>
      </c>
      <c r="D67" s="66" t="s">
        <v>83</v>
      </c>
      <c r="E67" s="67" t="s">
        <v>14</v>
      </c>
      <c r="F67" s="68">
        <v>40</v>
      </c>
      <c r="G67" s="116"/>
      <c r="H67" s="69">
        <f t="shared" si="11"/>
        <v>0</v>
      </c>
      <c r="I67" s="70">
        <f t="shared" si="12"/>
        <v>0</v>
      </c>
      <c r="M67" s="10"/>
    </row>
    <row r="68" spans="1:13" ht="44.25" customHeight="1">
      <c r="B68" s="65" t="s">
        <v>86</v>
      </c>
      <c r="C68" s="66" t="s">
        <v>158</v>
      </c>
      <c r="D68" s="66" t="s">
        <v>83</v>
      </c>
      <c r="E68" s="67" t="s">
        <v>14</v>
      </c>
      <c r="F68" s="68">
        <v>40</v>
      </c>
      <c r="G68" s="116"/>
      <c r="H68" s="69">
        <f t="shared" si="11"/>
        <v>0</v>
      </c>
      <c r="I68" s="70">
        <f t="shared" si="12"/>
        <v>0</v>
      </c>
      <c r="M68" s="10"/>
    </row>
    <row r="69" spans="1:13" ht="37.950000000000003" customHeight="1">
      <c r="B69" s="65" t="s">
        <v>87</v>
      </c>
      <c r="C69" s="66" t="s">
        <v>88</v>
      </c>
      <c r="D69" s="66" t="s">
        <v>89</v>
      </c>
      <c r="E69" s="67" t="s">
        <v>14</v>
      </c>
      <c r="F69" s="68">
        <v>40</v>
      </c>
      <c r="G69" s="116"/>
      <c r="H69" s="69">
        <f t="shared" si="11"/>
        <v>0</v>
      </c>
      <c r="I69" s="70">
        <f t="shared" si="12"/>
        <v>0</v>
      </c>
      <c r="M69" s="10"/>
    </row>
    <row r="70" spans="1:13" ht="51.75" customHeight="1">
      <c r="B70" s="65" t="s">
        <v>90</v>
      </c>
      <c r="C70" s="66" t="s">
        <v>159</v>
      </c>
      <c r="D70" s="66" t="s">
        <v>89</v>
      </c>
      <c r="E70" s="67" t="s">
        <v>14</v>
      </c>
      <c r="F70" s="68">
        <v>40</v>
      </c>
      <c r="G70" s="116"/>
      <c r="H70" s="69">
        <f t="shared" si="11"/>
        <v>0</v>
      </c>
      <c r="I70" s="70">
        <f t="shared" si="12"/>
        <v>0</v>
      </c>
      <c r="M70" s="10"/>
    </row>
    <row r="71" spans="1:13" ht="36" customHeight="1">
      <c r="B71" s="65" t="s">
        <v>160</v>
      </c>
      <c r="C71" s="66" t="s">
        <v>161</v>
      </c>
      <c r="D71" s="66" t="s">
        <v>89</v>
      </c>
      <c r="E71" s="67" t="s">
        <v>43</v>
      </c>
      <c r="F71" s="68">
        <v>40</v>
      </c>
      <c r="G71" s="116"/>
      <c r="H71" s="69">
        <f t="shared" si="11"/>
        <v>0</v>
      </c>
      <c r="I71" s="70">
        <f t="shared" si="12"/>
        <v>0</v>
      </c>
      <c r="M71" s="10"/>
    </row>
    <row r="72" spans="1:13" s="9" customFormat="1" ht="33.6">
      <c r="A72" s="7"/>
      <c r="B72" s="180"/>
      <c r="C72" s="180"/>
      <c r="D72" s="180"/>
      <c r="E72" s="180"/>
      <c r="F72" s="180"/>
      <c r="G72" s="180"/>
      <c r="H72" s="20" t="s">
        <v>184</v>
      </c>
      <c r="I72" s="21">
        <f>SUM(I65:I71)</f>
        <v>0</v>
      </c>
      <c r="M72" s="8"/>
    </row>
    <row r="73" spans="1:13" ht="8.1" customHeight="1">
      <c r="B73" s="180"/>
      <c r="C73" s="180"/>
      <c r="D73" s="180"/>
      <c r="E73" s="180"/>
      <c r="F73" s="180"/>
      <c r="G73" s="180"/>
      <c r="H73" s="180"/>
      <c r="I73" s="16"/>
      <c r="M73" s="4"/>
    </row>
    <row r="74" spans="1:13" s="9" customFormat="1">
      <c r="A74" s="7"/>
      <c r="B74" s="71" t="s">
        <v>91</v>
      </c>
      <c r="C74" s="182" t="s">
        <v>92</v>
      </c>
      <c r="D74" s="183"/>
      <c r="E74" s="183"/>
      <c r="F74" s="183"/>
      <c r="G74" s="183"/>
      <c r="H74" s="183"/>
      <c r="I74" s="184"/>
    </row>
    <row r="75" spans="1:13" s="9" customFormat="1" ht="34.5" customHeight="1">
      <c r="A75" s="7"/>
      <c r="B75" s="71"/>
      <c r="C75" s="120" t="s">
        <v>8</v>
      </c>
      <c r="D75" s="121"/>
      <c r="E75" s="121"/>
      <c r="F75" s="121"/>
      <c r="G75" s="121"/>
      <c r="H75" s="121"/>
      <c r="I75" s="122"/>
    </row>
    <row r="76" spans="1:13" ht="29.85" customHeight="1">
      <c r="B76" s="72" t="s">
        <v>93</v>
      </c>
      <c r="C76" s="73" t="s">
        <v>94</v>
      </c>
      <c r="D76" s="73" t="s">
        <v>95</v>
      </c>
      <c r="E76" s="74" t="s">
        <v>14</v>
      </c>
      <c r="F76" s="75">
        <v>5</v>
      </c>
      <c r="G76" s="108"/>
      <c r="H76" s="76">
        <f>G76*1.23</f>
        <v>0</v>
      </c>
      <c r="I76" s="77">
        <f>H76*F76</f>
        <v>0</v>
      </c>
      <c r="M76" s="10"/>
    </row>
    <row r="77" spans="1:13" ht="33.6">
      <c r="B77" s="72" t="s">
        <v>96</v>
      </c>
      <c r="C77" s="73" t="s">
        <v>97</v>
      </c>
      <c r="D77" s="73" t="s">
        <v>95</v>
      </c>
      <c r="E77" s="74" t="s">
        <v>14</v>
      </c>
      <c r="F77" s="75">
        <v>5</v>
      </c>
      <c r="G77" s="108"/>
      <c r="H77" s="76">
        <f t="shared" ref="H77:H79" si="13">G77*1.23</f>
        <v>0</v>
      </c>
      <c r="I77" s="77">
        <f t="shared" ref="I77:I79" si="14">H77*F77</f>
        <v>0</v>
      </c>
      <c r="M77" s="10"/>
    </row>
    <row r="78" spans="1:13" ht="33.6">
      <c r="B78" s="72" t="s">
        <v>98</v>
      </c>
      <c r="C78" s="73" t="s">
        <v>99</v>
      </c>
      <c r="D78" s="73" t="s">
        <v>95</v>
      </c>
      <c r="E78" s="74" t="s">
        <v>14</v>
      </c>
      <c r="F78" s="75">
        <v>5</v>
      </c>
      <c r="G78" s="108"/>
      <c r="H78" s="76">
        <f t="shared" si="13"/>
        <v>0</v>
      </c>
      <c r="I78" s="77">
        <f t="shared" si="14"/>
        <v>0</v>
      </c>
      <c r="M78" s="10"/>
    </row>
    <row r="79" spans="1:13" ht="33.6">
      <c r="B79" s="72" t="s">
        <v>100</v>
      </c>
      <c r="C79" s="73" t="s">
        <v>101</v>
      </c>
      <c r="D79" s="73" t="s">
        <v>95</v>
      </c>
      <c r="E79" s="74" t="s">
        <v>14</v>
      </c>
      <c r="F79" s="75">
        <v>5</v>
      </c>
      <c r="G79" s="108"/>
      <c r="H79" s="76">
        <f t="shared" si="13"/>
        <v>0</v>
      </c>
      <c r="I79" s="77">
        <f t="shared" si="14"/>
        <v>0</v>
      </c>
      <c r="M79" s="10"/>
    </row>
    <row r="80" spans="1:13" s="9" customFormat="1" ht="33.6">
      <c r="A80" s="7"/>
      <c r="B80" s="180"/>
      <c r="C80" s="180"/>
      <c r="D80" s="180"/>
      <c r="E80" s="180"/>
      <c r="F80" s="180"/>
      <c r="G80" s="180"/>
      <c r="H80" s="20" t="s">
        <v>185</v>
      </c>
      <c r="I80" s="21">
        <f>SUM(I76:I79)</f>
        <v>0</v>
      </c>
      <c r="M80" s="8"/>
    </row>
    <row r="81" spans="1:13" ht="8.1" customHeight="1">
      <c r="B81" s="180"/>
      <c r="C81" s="180"/>
      <c r="D81" s="180"/>
      <c r="E81" s="180"/>
      <c r="F81" s="180"/>
      <c r="G81" s="180"/>
      <c r="H81" s="180"/>
      <c r="I81" s="16"/>
      <c r="M81" s="4"/>
    </row>
    <row r="82" spans="1:13" s="9" customFormat="1">
      <c r="A82" s="7"/>
      <c r="B82" s="78" t="s">
        <v>102</v>
      </c>
      <c r="C82" s="126" t="s">
        <v>103</v>
      </c>
      <c r="D82" s="127"/>
      <c r="E82" s="127"/>
      <c r="F82" s="127"/>
      <c r="G82" s="127"/>
      <c r="H82" s="127"/>
      <c r="I82" s="128"/>
    </row>
    <row r="83" spans="1:13" s="9" customFormat="1" ht="33.75" customHeight="1">
      <c r="A83" s="7"/>
      <c r="B83" s="78"/>
      <c r="C83" s="123" t="s">
        <v>8</v>
      </c>
      <c r="D83" s="124"/>
      <c r="E83" s="124"/>
      <c r="F83" s="124"/>
      <c r="G83" s="124"/>
      <c r="H83" s="124"/>
      <c r="I83" s="125"/>
    </row>
    <row r="84" spans="1:13" ht="27.6" customHeight="1">
      <c r="B84" s="79" t="s">
        <v>104</v>
      </c>
      <c r="C84" s="80" t="s">
        <v>105</v>
      </c>
      <c r="D84" s="80" t="s">
        <v>19</v>
      </c>
      <c r="E84" s="81" t="s">
        <v>43</v>
      </c>
      <c r="F84" s="81">
        <v>4</v>
      </c>
      <c r="G84" s="115"/>
      <c r="H84" s="82">
        <f>G84*1.23</f>
        <v>0</v>
      </c>
      <c r="I84" s="83">
        <f>H84*F84</f>
        <v>0</v>
      </c>
      <c r="M84" s="10"/>
    </row>
    <row r="85" spans="1:13" ht="33.6">
      <c r="B85" s="79" t="s">
        <v>106</v>
      </c>
      <c r="C85" s="80" t="s">
        <v>107</v>
      </c>
      <c r="D85" s="80" t="s">
        <v>19</v>
      </c>
      <c r="E85" s="81" t="s">
        <v>43</v>
      </c>
      <c r="F85" s="81">
        <v>4</v>
      </c>
      <c r="G85" s="115"/>
      <c r="H85" s="82">
        <f t="shared" ref="H85:H87" si="15">G85*1.23</f>
        <v>0</v>
      </c>
      <c r="I85" s="83">
        <f t="shared" ref="I85:I87" si="16">H85*F85</f>
        <v>0</v>
      </c>
      <c r="M85" s="10"/>
    </row>
    <row r="86" spans="1:13" ht="31.2" customHeight="1">
      <c r="B86" s="79" t="s">
        <v>108</v>
      </c>
      <c r="C86" s="80" t="s">
        <v>109</v>
      </c>
      <c r="D86" s="80" t="s">
        <v>19</v>
      </c>
      <c r="E86" s="81" t="s">
        <v>14</v>
      </c>
      <c r="F86" s="84">
        <v>2</v>
      </c>
      <c r="G86" s="115"/>
      <c r="H86" s="82">
        <f t="shared" si="15"/>
        <v>0</v>
      </c>
      <c r="I86" s="83">
        <f t="shared" si="16"/>
        <v>0</v>
      </c>
      <c r="M86" s="10"/>
    </row>
    <row r="87" spans="1:13" ht="33.6">
      <c r="B87" s="79" t="s">
        <v>110</v>
      </c>
      <c r="C87" s="80" t="s">
        <v>111</v>
      </c>
      <c r="D87" s="80" t="s">
        <v>19</v>
      </c>
      <c r="E87" s="81" t="s">
        <v>14</v>
      </c>
      <c r="F87" s="84">
        <v>2</v>
      </c>
      <c r="G87" s="115"/>
      <c r="H87" s="82">
        <f t="shared" si="15"/>
        <v>0</v>
      </c>
      <c r="I87" s="83">
        <f t="shared" si="16"/>
        <v>0</v>
      </c>
      <c r="M87" s="10"/>
    </row>
    <row r="88" spans="1:13" s="9" customFormat="1" ht="33.6">
      <c r="A88" s="7"/>
      <c r="B88" s="180"/>
      <c r="C88" s="180"/>
      <c r="D88" s="180"/>
      <c r="E88" s="180"/>
      <c r="F88" s="180"/>
      <c r="G88" s="180"/>
      <c r="H88" s="20" t="s">
        <v>183</v>
      </c>
      <c r="I88" s="21">
        <f>SUM(I84:I87)</f>
        <v>0</v>
      </c>
      <c r="M88" s="8"/>
    </row>
    <row r="89" spans="1:13" ht="8.1" customHeight="1">
      <c r="B89" s="185"/>
      <c r="C89" s="186"/>
      <c r="D89" s="186"/>
      <c r="E89" s="186"/>
      <c r="F89" s="186"/>
      <c r="G89" s="186"/>
      <c r="H89" s="187"/>
      <c r="I89" s="16"/>
      <c r="M89" s="4"/>
    </row>
    <row r="90" spans="1:13" s="9" customFormat="1">
      <c r="A90" s="7"/>
      <c r="B90" s="23" t="s">
        <v>112</v>
      </c>
      <c r="C90" s="129" t="s">
        <v>113</v>
      </c>
      <c r="D90" s="130"/>
      <c r="E90" s="130"/>
      <c r="F90" s="130"/>
      <c r="G90" s="130"/>
      <c r="H90" s="130"/>
      <c r="I90" s="131"/>
    </row>
    <row r="91" spans="1:13" s="9" customFormat="1" ht="31.5" customHeight="1">
      <c r="A91" s="7"/>
      <c r="B91" s="23"/>
      <c r="C91" s="132" t="s">
        <v>8</v>
      </c>
      <c r="D91" s="133"/>
      <c r="E91" s="133"/>
      <c r="F91" s="133"/>
      <c r="G91" s="133"/>
      <c r="H91" s="133"/>
      <c r="I91" s="134"/>
    </row>
    <row r="92" spans="1:13" s="9" customFormat="1" ht="31.5" customHeight="1">
      <c r="A92" s="7"/>
      <c r="B92" s="23"/>
      <c r="C92" s="188" t="s">
        <v>114</v>
      </c>
      <c r="D92" s="189"/>
      <c r="E92" s="189"/>
      <c r="F92" s="189"/>
      <c r="G92" s="189"/>
      <c r="H92" s="189"/>
      <c r="I92" s="190"/>
    </row>
    <row r="93" spans="1:13" s="9" customFormat="1" ht="31.5" customHeight="1">
      <c r="A93" s="7"/>
      <c r="B93" s="85"/>
      <c r="C93" s="191" t="s">
        <v>181</v>
      </c>
      <c r="D93" s="192"/>
      <c r="E93" s="192"/>
      <c r="F93" s="192"/>
      <c r="G93" s="192"/>
      <c r="H93" s="192"/>
      <c r="I93" s="193"/>
    </row>
    <row r="94" spans="1:13" s="9" customFormat="1" ht="36" customHeight="1">
      <c r="A94" s="7"/>
      <c r="B94" s="86" t="s">
        <v>115</v>
      </c>
      <c r="C94" s="87" t="s">
        <v>116</v>
      </c>
      <c r="D94" s="87" t="s">
        <v>19</v>
      </c>
      <c r="E94" s="88" t="s">
        <v>43</v>
      </c>
      <c r="F94" s="88">
        <v>10</v>
      </c>
      <c r="G94" s="114"/>
      <c r="H94" s="89">
        <f>G94*1.23</f>
        <v>0</v>
      </c>
      <c r="I94" s="90">
        <f>H94*F94</f>
        <v>0</v>
      </c>
    </row>
    <row r="95" spans="1:13" s="9" customFormat="1" ht="31.5" customHeight="1">
      <c r="A95" s="7"/>
      <c r="B95" s="86" t="s">
        <v>117</v>
      </c>
      <c r="C95" s="87" t="s">
        <v>118</v>
      </c>
      <c r="D95" s="87" t="s">
        <v>19</v>
      </c>
      <c r="E95" s="88" t="s">
        <v>43</v>
      </c>
      <c r="F95" s="88">
        <v>10</v>
      </c>
      <c r="G95" s="114"/>
      <c r="H95" s="89">
        <f t="shared" ref="H95:H96" si="17">G95*1.23</f>
        <v>0</v>
      </c>
      <c r="I95" s="90">
        <f t="shared" ref="I95:I96" si="18">H95*F95</f>
        <v>0</v>
      </c>
    </row>
    <row r="96" spans="1:13" s="9" customFormat="1" ht="31.5" customHeight="1">
      <c r="A96" s="7"/>
      <c r="B96" s="86" t="s">
        <v>119</v>
      </c>
      <c r="C96" s="87" t="s">
        <v>120</v>
      </c>
      <c r="D96" s="87" t="s">
        <v>19</v>
      </c>
      <c r="E96" s="88" t="s">
        <v>43</v>
      </c>
      <c r="F96" s="88">
        <v>10</v>
      </c>
      <c r="G96" s="114"/>
      <c r="H96" s="89">
        <f t="shared" si="17"/>
        <v>0</v>
      </c>
      <c r="I96" s="90">
        <f t="shared" si="18"/>
        <v>0</v>
      </c>
    </row>
    <row r="97" spans="1:13" s="9" customFormat="1" ht="31.5" customHeight="1">
      <c r="A97" s="7"/>
      <c r="B97" s="91"/>
      <c r="C97" s="194" t="s">
        <v>182</v>
      </c>
      <c r="D97" s="195"/>
      <c r="E97" s="195"/>
      <c r="F97" s="195"/>
      <c r="G97" s="195"/>
      <c r="H97" s="195"/>
      <c r="I97" s="196"/>
    </row>
    <row r="98" spans="1:13" s="9" customFormat="1" ht="31.5" customHeight="1">
      <c r="A98" s="7"/>
      <c r="B98" s="92" t="s">
        <v>121</v>
      </c>
      <c r="C98" s="93" t="s">
        <v>122</v>
      </c>
      <c r="D98" s="93" t="s">
        <v>19</v>
      </c>
      <c r="E98" s="94" t="s">
        <v>14</v>
      </c>
      <c r="F98" s="95">
        <v>10</v>
      </c>
      <c r="G98" s="113"/>
      <c r="H98" s="96">
        <f>G98*1.23</f>
        <v>0</v>
      </c>
      <c r="I98" s="97">
        <f>H98*F98</f>
        <v>0</v>
      </c>
    </row>
    <row r="99" spans="1:13" s="9" customFormat="1" ht="31.5" customHeight="1">
      <c r="A99" s="7"/>
      <c r="B99" s="92" t="s">
        <v>123</v>
      </c>
      <c r="C99" s="93" t="s">
        <v>124</v>
      </c>
      <c r="D99" s="93" t="s">
        <v>19</v>
      </c>
      <c r="E99" s="94" t="s">
        <v>14</v>
      </c>
      <c r="F99" s="95">
        <v>10</v>
      </c>
      <c r="G99" s="113"/>
      <c r="H99" s="96">
        <f t="shared" ref="H99:H100" si="19">G99*1.23</f>
        <v>0</v>
      </c>
      <c r="I99" s="97">
        <f t="shared" ref="I99:I100" si="20">H99*F99</f>
        <v>0</v>
      </c>
    </row>
    <row r="100" spans="1:13" s="9" customFormat="1" ht="31.5" customHeight="1">
      <c r="A100" s="7"/>
      <c r="B100" s="92" t="s">
        <v>125</v>
      </c>
      <c r="C100" s="93" t="s">
        <v>126</v>
      </c>
      <c r="D100" s="93" t="s">
        <v>19</v>
      </c>
      <c r="E100" s="94" t="s">
        <v>14</v>
      </c>
      <c r="F100" s="95">
        <v>4</v>
      </c>
      <c r="G100" s="113"/>
      <c r="H100" s="96">
        <f t="shared" si="19"/>
        <v>0</v>
      </c>
      <c r="I100" s="97">
        <f t="shared" si="20"/>
        <v>0</v>
      </c>
    </row>
    <row r="101" spans="1:13" s="9" customFormat="1" ht="31.5" customHeight="1">
      <c r="A101" s="7"/>
      <c r="B101" s="98"/>
      <c r="C101" s="197" t="s">
        <v>127</v>
      </c>
      <c r="D101" s="198"/>
      <c r="E101" s="198"/>
      <c r="F101" s="198"/>
      <c r="G101" s="198"/>
      <c r="H101" s="198"/>
      <c r="I101" s="199"/>
    </row>
    <row r="102" spans="1:13" ht="33.6">
      <c r="B102" s="98" t="s">
        <v>128</v>
      </c>
      <c r="C102" s="99" t="s">
        <v>129</v>
      </c>
      <c r="D102" s="99" t="s">
        <v>19</v>
      </c>
      <c r="E102" s="100" t="s">
        <v>43</v>
      </c>
      <c r="F102" s="100">
        <v>6</v>
      </c>
      <c r="G102" s="112"/>
      <c r="H102" s="101">
        <f>G102*1.23</f>
        <v>0</v>
      </c>
      <c r="I102" s="102">
        <f>H102*F102</f>
        <v>0</v>
      </c>
      <c r="M102" s="10"/>
    </row>
    <row r="103" spans="1:13" ht="50.4">
      <c r="B103" s="98" t="s">
        <v>178</v>
      </c>
      <c r="C103" s="99" t="s">
        <v>130</v>
      </c>
      <c r="D103" s="99" t="s">
        <v>19</v>
      </c>
      <c r="E103" s="100" t="s">
        <v>43</v>
      </c>
      <c r="F103" s="100">
        <v>6</v>
      </c>
      <c r="G103" s="112"/>
      <c r="H103" s="101">
        <f t="shared" ref="H103:H104" si="21">G103*1.23</f>
        <v>0</v>
      </c>
      <c r="I103" s="102">
        <f t="shared" ref="I103:I104" si="22">H103*F103</f>
        <v>0</v>
      </c>
      <c r="M103" s="10"/>
    </row>
    <row r="104" spans="1:13" ht="33.6">
      <c r="B104" s="98" t="s">
        <v>131</v>
      </c>
      <c r="C104" s="99" t="s">
        <v>132</v>
      </c>
      <c r="D104" s="99" t="s">
        <v>19</v>
      </c>
      <c r="E104" s="100" t="s">
        <v>43</v>
      </c>
      <c r="F104" s="100">
        <v>6</v>
      </c>
      <c r="G104" s="112"/>
      <c r="H104" s="101">
        <f t="shared" si="21"/>
        <v>0</v>
      </c>
      <c r="I104" s="102">
        <f t="shared" si="22"/>
        <v>0</v>
      </c>
      <c r="M104" s="10"/>
    </row>
    <row r="105" spans="1:13" s="9" customFormat="1" ht="33.6">
      <c r="A105" s="7"/>
      <c r="B105" s="180"/>
      <c r="C105" s="180"/>
      <c r="D105" s="180"/>
      <c r="E105" s="180"/>
      <c r="F105" s="180"/>
      <c r="G105" s="180"/>
      <c r="H105" s="20" t="s">
        <v>190</v>
      </c>
      <c r="I105" s="21">
        <f>SUM(I94:I104)</f>
        <v>0</v>
      </c>
      <c r="M105" s="8"/>
    </row>
    <row r="106" spans="1:13" ht="13.5" customHeight="1">
      <c r="B106" s="180"/>
      <c r="C106" s="180"/>
      <c r="D106" s="180"/>
      <c r="E106" s="180"/>
      <c r="F106" s="180"/>
      <c r="G106" s="180"/>
      <c r="H106" s="180"/>
      <c r="I106" s="16"/>
      <c r="M106" s="4"/>
    </row>
    <row r="107" spans="1:13" s="9" customFormat="1">
      <c r="A107" s="7"/>
      <c r="B107" s="71" t="s">
        <v>133</v>
      </c>
      <c r="C107" s="182" t="s">
        <v>134</v>
      </c>
      <c r="D107" s="183"/>
      <c r="E107" s="183"/>
      <c r="F107" s="183"/>
      <c r="G107" s="183"/>
      <c r="H107" s="183"/>
      <c r="I107" s="184"/>
    </row>
    <row r="108" spans="1:13" s="9" customFormat="1" ht="30" customHeight="1">
      <c r="A108" s="7"/>
      <c r="B108" s="71"/>
      <c r="C108" s="120" t="s">
        <v>8</v>
      </c>
      <c r="D108" s="121"/>
      <c r="E108" s="121"/>
      <c r="F108" s="121"/>
      <c r="G108" s="121"/>
      <c r="H108" s="121"/>
      <c r="I108" s="122"/>
    </row>
    <row r="109" spans="1:13" s="9" customFormat="1" ht="51" customHeight="1">
      <c r="A109" s="7"/>
      <c r="B109" s="72" t="s">
        <v>135</v>
      </c>
      <c r="C109" s="103" t="s">
        <v>162</v>
      </c>
      <c r="D109" s="104" t="s">
        <v>166</v>
      </c>
      <c r="E109" s="105" t="s">
        <v>14</v>
      </c>
      <c r="F109" s="106">
        <v>6</v>
      </c>
      <c r="G109" s="111"/>
      <c r="H109" s="77">
        <f>G109*1.23</f>
        <v>0</v>
      </c>
      <c r="I109" s="107">
        <f>H109*F109</f>
        <v>0</v>
      </c>
    </row>
    <row r="110" spans="1:13" s="9" customFormat="1" ht="34.5" customHeight="1">
      <c r="A110" s="7"/>
      <c r="B110" s="72" t="s">
        <v>138</v>
      </c>
      <c r="C110" s="103" t="s">
        <v>163</v>
      </c>
      <c r="D110" s="104" t="s">
        <v>166</v>
      </c>
      <c r="E110" s="105" t="s">
        <v>14</v>
      </c>
      <c r="F110" s="106">
        <v>2</v>
      </c>
      <c r="G110" s="111"/>
      <c r="H110" s="77">
        <f t="shared" ref="H110:H113" si="23">G110*1.23</f>
        <v>0</v>
      </c>
      <c r="I110" s="107">
        <f t="shared" ref="I110:I113" si="24">H110*F110</f>
        <v>0</v>
      </c>
    </row>
    <row r="111" spans="1:13" ht="50.4">
      <c r="B111" s="72" t="s">
        <v>164</v>
      </c>
      <c r="C111" s="73" t="s">
        <v>136</v>
      </c>
      <c r="D111" s="73" t="s">
        <v>137</v>
      </c>
      <c r="E111" s="74" t="s">
        <v>43</v>
      </c>
      <c r="F111" s="108">
        <v>20</v>
      </c>
      <c r="G111" s="111"/>
      <c r="H111" s="77">
        <f t="shared" si="23"/>
        <v>0</v>
      </c>
      <c r="I111" s="107">
        <f t="shared" si="24"/>
        <v>0</v>
      </c>
      <c r="M111" s="10"/>
    </row>
    <row r="112" spans="1:13" ht="67.2">
      <c r="B112" s="72" t="s">
        <v>165</v>
      </c>
      <c r="C112" s="73" t="s">
        <v>139</v>
      </c>
      <c r="D112" s="73" t="s">
        <v>137</v>
      </c>
      <c r="E112" s="74" t="s">
        <v>14</v>
      </c>
      <c r="F112" s="109">
        <v>10</v>
      </c>
      <c r="G112" s="111"/>
      <c r="H112" s="77">
        <f t="shared" si="23"/>
        <v>0</v>
      </c>
      <c r="I112" s="107">
        <f t="shared" si="24"/>
        <v>0</v>
      </c>
      <c r="M112" s="10"/>
    </row>
    <row r="113" spans="2:13" ht="84">
      <c r="B113" s="72" t="s">
        <v>167</v>
      </c>
      <c r="C113" s="73" t="s">
        <v>169</v>
      </c>
      <c r="D113" s="73" t="s">
        <v>137</v>
      </c>
      <c r="E113" s="74" t="s">
        <v>14</v>
      </c>
      <c r="F113" s="109">
        <v>20</v>
      </c>
      <c r="G113" s="111"/>
      <c r="H113" s="77">
        <f t="shared" si="23"/>
        <v>0</v>
      </c>
      <c r="I113" s="107">
        <f t="shared" si="24"/>
        <v>0</v>
      </c>
      <c r="M113" s="10"/>
    </row>
    <row r="114" spans="2:13" ht="33.6">
      <c r="B114" s="24"/>
      <c r="C114" s="22"/>
      <c r="D114" s="22"/>
      <c r="E114" s="22"/>
      <c r="F114" s="22"/>
      <c r="G114" s="26"/>
      <c r="H114" s="20" t="s">
        <v>192</v>
      </c>
      <c r="I114" s="25">
        <f>SUM(I109:I113)</f>
        <v>0</v>
      </c>
      <c r="J114" s="10"/>
      <c r="K114" s="10"/>
    </row>
    <row r="115" spans="2:13">
      <c r="B115" s="12"/>
      <c r="C115" s="11"/>
      <c r="D115" s="11"/>
      <c r="G115" s="181" t="s">
        <v>191</v>
      </c>
      <c r="H115" s="181"/>
      <c r="I115" s="110">
        <f>I114+I105+I88+I80+I72+I61+I46+I36+I22</f>
        <v>0</v>
      </c>
      <c r="J115" s="10"/>
      <c r="K115" s="10"/>
    </row>
    <row r="116" spans="2:13">
      <c r="B116" s="12"/>
      <c r="C116" s="11"/>
      <c r="D116" s="11"/>
      <c r="I116" s="10"/>
      <c r="J116" s="10"/>
      <c r="K116" s="10"/>
    </row>
    <row r="117" spans="2:13">
      <c r="B117" s="12"/>
      <c r="I117" s="10"/>
      <c r="J117" s="10"/>
      <c r="K117" s="10"/>
    </row>
    <row r="118" spans="2:13">
      <c r="B118" s="12"/>
      <c r="I118" s="10"/>
      <c r="J118" s="10"/>
      <c r="K118" s="10"/>
    </row>
    <row r="119" spans="2:13">
      <c r="B119" s="12"/>
      <c r="I119" s="10"/>
      <c r="J119" s="10"/>
      <c r="K119" s="10"/>
    </row>
    <row r="120" spans="2:13">
      <c r="B120" s="12"/>
      <c r="I120" s="10"/>
      <c r="J120" s="10"/>
      <c r="K120" s="10"/>
    </row>
    <row r="121" spans="2:13">
      <c r="B121" s="12"/>
      <c r="C121" s="11" t="s">
        <v>140</v>
      </c>
      <c r="D121" s="11"/>
      <c r="F121" s="179" t="s">
        <v>141</v>
      </c>
      <c r="G121" s="179"/>
      <c r="H121" s="179"/>
      <c r="I121" s="10"/>
      <c r="J121" s="10"/>
      <c r="K121" s="10"/>
    </row>
    <row r="122" spans="2:13">
      <c r="B122" s="12"/>
      <c r="C122" s="11" t="s">
        <v>142</v>
      </c>
      <c r="D122" s="11"/>
      <c r="F122" s="179" t="s">
        <v>143</v>
      </c>
      <c r="G122" s="179"/>
      <c r="H122" s="179"/>
      <c r="I122" s="10"/>
      <c r="J122" s="10"/>
      <c r="K122" s="10"/>
    </row>
    <row r="123" spans="2:13">
      <c r="B123" s="12"/>
      <c r="C123" s="11"/>
      <c r="D123" s="11"/>
      <c r="I123" s="10"/>
      <c r="J123" s="10"/>
      <c r="K123" s="10"/>
    </row>
    <row r="124" spans="2:13">
      <c r="B124" s="12"/>
      <c r="C124" s="11"/>
      <c r="D124" s="11"/>
      <c r="I124" s="10"/>
      <c r="J124" s="10"/>
      <c r="K124" s="10"/>
    </row>
    <row r="125" spans="2:13">
      <c r="B125" s="12"/>
      <c r="C125" s="11"/>
      <c r="D125" s="11"/>
      <c r="I125" s="10"/>
      <c r="J125" s="10"/>
      <c r="K125" s="10"/>
    </row>
    <row r="126" spans="2:13">
      <c r="B126" s="12"/>
      <c r="C126" s="11"/>
      <c r="D126" s="11"/>
      <c r="I126" s="10"/>
      <c r="J126" s="10"/>
      <c r="K126" s="10"/>
    </row>
    <row r="127" spans="2:13">
      <c r="B127" s="12"/>
      <c r="C127" s="11"/>
      <c r="D127" s="11"/>
      <c r="I127" s="10"/>
      <c r="J127" s="10"/>
      <c r="K127" s="10"/>
    </row>
    <row r="128" spans="2:13">
      <c r="B128" s="12"/>
      <c r="C128" s="11"/>
      <c r="D128" s="11"/>
      <c r="I128" s="10"/>
      <c r="J128" s="10"/>
      <c r="K128" s="10"/>
    </row>
    <row r="129" spans="2:11">
      <c r="B129" s="12"/>
      <c r="C129" s="11"/>
      <c r="D129" s="11"/>
      <c r="I129" s="10"/>
      <c r="J129" s="10"/>
      <c r="K129" s="10"/>
    </row>
    <row r="130" spans="2:11">
      <c r="B130" s="12"/>
      <c r="C130" s="11"/>
      <c r="D130" s="11"/>
      <c r="I130" s="10"/>
      <c r="J130" s="10"/>
      <c r="K130" s="10"/>
    </row>
    <row r="131" spans="2:11">
      <c r="B131" s="12"/>
      <c r="C131" s="11"/>
      <c r="D131" s="11"/>
      <c r="K131" s="10"/>
    </row>
    <row r="132" spans="2:11">
      <c r="B132" s="12"/>
      <c r="C132" s="11"/>
      <c r="D132" s="11"/>
      <c r="I132" s="10"/>
      <c r="J132" s="10"/>
      <c r="K132" s="10"/>
    </row>
    <row r="133" spans="2:11">
      <c r="B133" s="12"/>
      <c r="C133" s="11"/>
      <c r="D133" s="11"/>
    </row>
    <row r="134" spans="2:11">
      <c r="B134" s="12"/>
      <c r="C134" s="11"/>
      <c r="D134" s="11"/>
    </row>
    <row r="135" spans="2:11">
      <c r="B135" s="12"/>
      <c r="C135" s="11"/>
      <c r="D135" s="11"/>
    </row>
    <row r="136" spans="2:11">
      <c r="B136" s="12"/>
      <c r="C136" s="11"/>
      <c r="D136" s="11"/>
    </row>
    <row r="137" spans="2:11">
      <c r="B137" s="12"/>
      <c r="C137" s="11"/>
      <c r="D137" s="11"/>
    </row>
    <row r="138" spans="2:11">
      <c r="B138" s="12"/>
      <c r="C138" s="11"/>
      <c r="D138" s="11"/>
    </row>
    <row r="139" spans="2:11">
      <c r="B139" s="12"/>
      <c r="C139" s="11"/>
      <c r="D139" s="11"/>
    </row>
    <row r="140" spans="2:11">
      <c r="B140" s="12"/>
      <c r="C140" s="11"/>
      <c r="D140" s="11"/>
    </row>
    <row r="141" spans="2:11">
      <c r="B141" s="12"/>
      <c r="C141" s="11"/>
      <c r="D141" s="11"/>
    </row>
    <row r="142" spans="2:11">
      <c r="B142" s="12"/>
      <c r="C142" s="11"/>
      <c r="D142" s="11"/>
    </row>
    <row r="143" spans="2:11">
      <c r="B143" s="12"/>
      <c r="C143" s="11"/>
      <c r="D143" s="11"/>
    </row>
    <row r="144" spans="2:11">
      <c r="B144" s="12"/>
      <c r="C144" s="11"/>
      <c r="D144" s="11"/>
    </row>
    <row r="145" spans="2:4">
      <c r="B145" s="12"/>
      <c r="C145" s="11"/>
      <c r="D145" s="11"/>
    </row>
    <row r="146" spans="2:4">
      <c r="B146" s="12"/>
      <c r="C146" s="11"/>
      <c r="D146" s="11"/>
    </row>
    <row r="147" spans="2:4">
      <c r="B147" s="12"/>
      <c r="C147" s="11"/>
      <c r="D147" s="11"/>
    </row>
    <row r="148" spans="2:4">
      <c r="B148" s="12"/>
      <c r="C148" s="11"/>
      <c r="D148" s="11"/>
    </row>
    <row r="149" spans="2:4">
      <c r="B149" s="12"/>
      <c r="C149" s="11"/>
      <c r="D149" s="11"/>
    </row>
    <row r="150" spans="2:4">
      <c r="B150" s="12"/>
      <c r="C150" s="11"/>
      <c r="D150" s="11"/>
    </row>
    <row r="151" spans="2:4">
      <c r="B151" s="12"/>
      <c r="C151" s="11"/>
      <c r="D151" s="11"/>
    </row>
    <row r="152" spans="2:4">
      <c r="C152" s="11"/>
      <c r="D152" s="11"/>
    </row>
  </sheetData>
  <mergeCells count="48">
    <mergeCell ref="C74:I74"/>
    <mergeCell ref="B22:G22"/>
    <mergeCell ref="B23:H23"/>
    <mergeCell ref="B36:G36"/>
    <mergeCell ref="B37:H37"/>
    <mergeCell ref="B62:H62"/>
    <mergeCell ref="B72:G72"/>
    <mergeCell ref="B73:H73"/>
    <mergeCell ref="C49:I49"/>
    <mergeCell ref="C63:I63"/>
    <mergeCell ref="C64:I64"/>
    <mergeCell ref="F122:H122"/>
    <mergeCell ref="B105:G105"/>
    <mergeCell ref="B106:H106"/>
    <mergeCell ref="G115:H115"/>
    <mergeCell ref="C108:I108"/>
    <mergeCell ref="C107:I107"/>
    <mergeCell ref="C26:I26"/>
    <mergeCell ref="C38:I38"/>
    <mergeCell ref="C39:I39"/>
    <mergeCell ref="C48:I48"/>
    <mergeCell ref="F121:H121"/>
    <mergeCell ref="B80:G80"/>
    <mergeCell ref="B81:H81"/>
    <mergeCell ref="B88:G88"/>
    <mergeCell ref="B89:H89"/>
    <mergeCell ref="C92:I92"/>
    <mergeCell ref="C93:I93"/>
    <mergeCell ref="C97:I97"/>
    <mergeCell ref="C101:I101"/>
    <mergeCell ref="B46:G46"/>
    <mergeCell ref="B47:H47"/>
    <mergeCell ref="B61:G61"/>
    <mergeCell ref="C9:I9"/>
    <mergeCell ref="C17:I17"/>
    <mergeCell ref="C13:I13"/>
    <mergeCell ref="C24:I24"/>
    <mergeCell ref="C25:I25"/>
    <mergeCell ref="C6:I6"/>
    <mergeCell ref="C7:I7"/>
    <mergeCell ref="B1:I3"/>
    <mergeCell ref="B4:I4"/>
    <mergeCell ref="C8:I8"/>
    <mergeCell ref="C75:I75"/>
    <mergeCell ref="C83:I83"/>
    <mergeCell ref="C82:I82"/>
    <mergeCell ref="C90:I90"/>
    <mergeCell ref="C91:I91"/>
  </mergeCells>
  <pageMargins left="0.3110236220472441" right="0.18543307086614205" top="0.34921259842519703" bottom="0" header="0.34921259842519703" footer="0"/>
  <pageSetup paperSize="9" scale="66" fitToHeight="0" pageOrder="overThenDown" orientation="portrait" useFirstPageNumber="1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Konrad Poręba</cp:lastModifiedBy>
  <cp:revision>127</cp:revision>
  <cp:lastPrinted>2024-01-11T10:10:58Z</cp:lastPrinted>
  <dcterms:created xsi:type="dcterms:W3CDTF">2024-01-04T07:11:09Z</dcterms:created>
  <dcterms:modified xsi:type="dcterms:W3CDTF">2024-01-11T10:11:01Z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