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4240" windowHeight="127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19" i="1" l="1"/>
  <c r="F19" i="1"/>
  <c r="N18" i="1"/>
  <c r="M18" i="1"/>
  <c r="L18" i="1"/>
  <c r="F18" i="1"/>
  <c r="K20" i="1" l="1"/>
  <c r="K19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3" i="1"/>
  <c r="D17" i="1"/>
  <c r="K3" i="1" l="1"/>
  <c r="I17" i="1"/>
  <c r="H17" i="1"/>
  <c r="G17" i="1"/>
  <c r="J17" i="1"/>
  <c r="F17" i="1" l="1"/>
  <c r="C17" i="1"/>
  <c r="K18" i="1" s="1"/>
  <c r="E17" i="1"/>
  <c r="L17" i="1" l="1"/>
  <c r="K17" i="1"/>
</calcChain>
</file>

<file path=xl/sharedStrings.xml><?xml version="1.0" encoding="utf-8"?>
<sst xmlns="http://schemas.openxmlformats.org/spreadsheetml/2006/main" count="29" uniqueCount="28">
  <si>
    <t>Lp.</t>
  </si>
  <si>
    <t>płatnik punktu poboru</t>
  </si>
  <si>
    <t xml:space="preserve">Biblioteka Publiczna Miasta i Gminy Pobiedziska </t>
  </si>
  <si>
    <t>Ośrodek Pomocy Społecznej w Pobiedziskach</t>
  </si>
  <si>
    <t>Ośrodek Sportu i Rekreacji Pobiedziska</t>
  </si>
  <si>
    <t>Ośrodek Kultury</t>
  </si>
  <si>
    <t>Przedszkole Pobiedziska</t>
  </si>
  <si>
    <t>Przedszkole w Pomarzanowicach</t>
  </si>
  <si>
    <t>Zespół Szkoła Podstawowa i Przedszkole w Biskupicach</t>
  </si>
  <si>
    <t>Zespół Szkół im. Konstytucji 3 Maja w Pobiedziskach Letnisku</t>
  </si>
  <si>
    <t>Zespół Szkół Szkoła Podstawowa i Gimnazjum w Pobiedziskach</t>
  </si>
  <si>
    <t>Szkoła Podstawowa im. Królowej Jadwigii w Jerzykowie</t>
  </si>
  <si>
    <t>Szkoła Podstawowa w Węglewie im. Prof. Józefa Kostrzewskiego</t>
  </si>
  <si>
    <t>Szkoła Podstawowa im. Maksymiliana Jackowskiego we Wrocznycznie</t>
  </si>
  <si>
    <t>taryfaC11o</t>
  </si>
  <si>
    <t>Szacowane zużycie energii elektrycznej [MWh] w okresie 2023 strefa 1</t>
  </si>
  <si>
    <t>Szacowane zużycie energii elektrycznej [MWh] w okresie 2023 strefa 2</t>
  </si>
  <si>
    <t>Szacowana suma  zużycia energii elektrycznej [MWh] w okresie 2023</t>
  </si>
  <si>
    <t>Szacowana suma  zużycia energii elektrycznej [MWh] w okresie 2022</t>
  </si>
  <si>
    <t>Szacowane zużycie energii elektrycznej [MWh] w okresie 2022 strefa 2</t>
  </si>
  <si>
    <t>Szacowane zużycie energii elektrycznej [MWh] w okresie 2022 strefa 1</t>
  </si>
  <si>
    <t>Szacowana suma  zużycia energii elektrycznej [MWh] w okresie 2022- 2023</t>
  </si>
  <si>
    <t>Gmina Pobiedziska - oświetlenie</t>
  </si>
  <si>
    <t>Gmina Pobiedziska - obiekty</t>
  </si>
  <si>
    <t>w tym strefa 1</t>
  </si>
  <si>
    <t>w tym strefa 2</t>
  </si>
  <si>
    <t>w tym taryfaC11o</t>
  </si>
  <si>
    <t>ZESTAWIENIE ZBIORCZE ZAPOTRZEBOWANIA NA ENERGIĘ ELEKTRYCZNĄ NA LATA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</si>
</sst>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\ &quot;zł&quot;"/>
    <numFmt numFmtId="166" formatCode="#,##0.00\ [$€-1]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7.5"/>
      <color rgb="FF000000"/>
      <name val="Cambria"/>
      <family val="1"/>
      <charset val="238"/>
    </font>
    <font>
      <b/>
      <sz val="7.5"/>
      <color rgb="FF000000"/>
      <name val="Cambria"/>
      <family val="1"/>
      <charset val="238"/>
    </font>
    <font>
      <sz val="7.5"/>
      <color theme="1"/>
      <name val="Cambria"/>
      <family val="1"/>
      <charset val="238"/>
    </font>
    <font>
      <sz val="7.5"/>
      <color rgb="FF000000"/>
      <name val="Cambria"/>
      <family val="1"/>
      <charset val="238"/>
      <scheme val="major"/>
    </font>
    <font>
      <sz val="7.5"/>
      <color theme="1"/>
      <name val="Czcionka tekstu podstawowego"/>
      <family val="2"/>
      <charset val="238"/>
    </font>
    <font>
      <b/>
      <sz val="7.5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6" fillId="2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164" fontId="7" fillId="3" borderId="16" xfId="0" applyNumberFormat="1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7" fillId="3" borderId="17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165" fontId="3" fillId="2" borderId="2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/>
    <xf numFmtId="166" fontId="7" fillId="0" borderId="0" xfId="0" applyNumberFormat="1" applyFo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Normal="100" workbookViewId="0">
      <selection activeCell="N23" sqref="N23"/>
    </sheetView>
  </sheetViews>
  <sheetFormatPr defaultRowHeight="14.25"/>
  <cols>
    <col min="2" max="2" width="46.75" customWidth="1"/>
    <col min="3" max="4" width="9" style="4"/>
    <col min="6" max="6" width="10.375" style="4" bestFit="1" customWidth="1"/>
    <col min="7" max="7" width="8.875" customWidth="1"/>
    <col min="12" max="14" width="11.75" bestFit="1" customWidth="1"/>
  </cols>
  <sheetData>
    <row r="1" spans="1:11" ht="39" customHeight="1" thickBo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75" customHeight="1">
      <c r="A2" s="17" t="s">
        <v>0</v>
      </c>
      <c r="B2" s="18" t="s">
        <v>1</v>
      </c>
      <c r="C2" s="6" t="s">
        <v>20</v>
      </c>
      <c r="D2" s="7" t="s">
        <v>19</v>
      </c>
      <c r="E2" s="8" t="s">
        <v>14</v>
      </c>
      <c r="F2" s="9" t="s">
        <v>18</v>
      </c>
      <c r="G2" s="6" t="s">
        <v>15</v>
      </c>
      <c r="H2" s="7" t="s">
        <v>16</v>
      </c>
      <c r="I2" s="8" t="s">
        <v>14</v>
      </c>
      <c r="J2" s="14" t="s">
        <v>17</v>
      </c>
      <c r="K2" s="23" t="s">
        <v>21</v>
      </c>
    </row>
    <row r="3" spans="1:11">
      <c r="A3" s="19">
        <v>1</v>
      </c>
      <c r="B3" s="20" t="s">
        <v>2</v>
      </c>
      <c r="C3" s="10">
        <v>7.117</v>
      </c>
      <c r="D3" s="1">
        <v>0</v>
      </c>
      <c r="E3" s="1">
        <v>0</v>
      </c>
      <c r="F3" s="11">
        <f>SUM(C3:E3)</f>
        <v>7.117</v>
      </c>
      <c r="G3" s="10">
        <v>7.8280000000000003</v>
      </c>
      <c r="H3" s="1">
        <v>0</v>
      </c>
      <c r="I3" s="1">
        <v>0</v>
      </c>
      <c r="J3" s="15">
        <f>SUM(G3:I3)</f>
        <v>7.8280000000000003</v>
      </c>
      <c r="K3" s="24">
        <f>F3+J3</f>
        <v>14.945</v>
      </c>
    </row>
    <row r="4" spans="1:11">
      <c r="A4" s="19">
        <v>2</v>
      </c>
      <c r="B4" s="20" t="s">
        <v>3</v>
      </c>
      <c r="C4" s="12">
        <v>13.141999999999999</v>
      </c>
      <c r="D4" s="2">
        <v>0.154</v>
      </c>
      <c r="E4" s="2">
        <v>0</v>
      </c>
      <c r="F4" s="11">
        <f t="shared" ref="F4:F16" si="0">SUM(C4:E4)</f>
        <v>13.295999999999999</v>
      </c>
      <c r="G4" s="12">
        <v>14.457000000000001</v>
      </c>
      <c r="H4" s="2">
        <v>0.16900000000000001</v>
      </c>
      <c r="I4" s="2">
        <v>0</v>
      </c>
      <c r="J4" s="15">
        <f t="shared" ref="J4:J16" si="1">SUM(G4:I4)</f>
        <v>14.626000000000001</v>
      </c>
      <c r="K4" s="24">
        <f t="shared" ref="K4:K17" si="2">F4+J4</f>
        <v>27.922000000000001</v>
      </c>
    </row>
    <row r="5" spans="1:11">
      <c r="A5" s="19">
        <v>3</v>
      </c>
      <c r="B5" s="20" t="s">
        <v>4</v>
      </c>
      <c r="C5" s="10">
        <v>21.032</v>
      </c>
      <c r="D5" s="1">
        <v>49.414000000000001</v>
      </c>
      <c r="E5" s="1">
        <v>0</v>
      </c>
      <c r="F5" s="11">
        <f t="shared" si="0"/>
        <v>70.445999999999998</v>
      </c>
      <c r="G5" s="10">
        <v>21.97</v>
      </c>
      <c r="H5" s="1">
        <v>51.896999999999998</v>
      </c>
      <c r="I5" s="1">
        <v>0</v>
      </c>
      <c r="J5" s="15">
        <f t="shared" si="1"/>
        <v>73.86699999999999</v>
      </c>
      <c r="K5" s="24">
        <f t="shared" si="2"/>
        <v>144.31299999999999</v>
      </c>
    </row>
    <row r="6" spans="1:11">
      <c r="A6" s="19">
        <v>4</v>
      </c>
      <c r="B6" s="20" t="s">
        <v>5</v>
      </c>
      <c r="C6" s="10">
        <v>3.9769999999999999</v>
      </c>
      <c r="D6" s="1">
        <v>9.6359999999999992</v>
      </c>
      <c r="E6" s="1">
        <v>0</v>
      </c>
      <c r="F6" s="11">
        <f t="shared" si="0"/>
        <v>13.613</v>
      </c>
      <c r="G6" s="10">
        <v>4.1760000000000002</v>
      </c>
      <c r="H6" s="1">
        <v>10.118</v>
      </c>
      <c r="I6" s="1">
        <v>0</v>
      </c>
      <c r="J6" s="15">
        <f t="shared" si="1"/>
        <v>14.294</v>
      </c>
      <c r="K6" s="24">
        <f t="shared" si="2"/>
        <v>27.907</v>
      </c>
    </row>
    <row r="7" spans="1:11">
      <c r="A7" s="19">
        <v>5</v>
      </c>
      <c r="B7" s="20" t="s">
        <v>22</v>
      </c>
      <c r="C7" s="10">
        <v>0</v>
      </c>
      <c r="D7" s="1">
        <v>0</v>
      </c>
      <c r="E7" s="16">
        <v>156.80199999999999</v>
      </c>
      <c r="F7" s="11">
        <f t="shared" si="0"/>
        <v>156.80199999999999</v>
      </c>
      <c r="G7" s="10">
        <v>0</v>
      </c>
      <c r="H7" s="5">
        <v>0</v>
      </c>
      <c r="I7" s="16">
        <v>164.547</v>
      </c>
      <c r="J7" s="15">
        <f t="shared" si="1"/>
        <v>164.547</v>
      </c>
      <c r="K7" s="24">
        <f t="shared" si="2"/>
        <v>321.34899999999999</v>
      </c>
    </row>
    <row r="8" spans="1:11">
      <c r="A8" s="19">
        <v>6</v>
      </c>
      <c r="B8" s="20" t="s">
        <v>23</v>
      </c>
      <c r="C8" s="10">
        <v>166.78299999999999</v>
      </c>
      <c r="D8" s="1">
        <v>93.468000000000004</v>
      </c>
      <c r="E8" s="1">
        <v>0</v>
      </c>
      <c r="F8" s="11">
        <f t="shared" si="0"/>
        <v>260.25099999999998</v>
      </c>
      <c r="G8" s="10">
        <v>174.42099999999999</v>
      </c>
      <c r="H8" s="1">
        <v>97.847999999999999</v>
      </c>
      <c r="I8" s="1">
        <v>0</v>
      </c>
      <c r="J8" s="15">
        <f t="shared" si="1"/>
        <v>272.26900000000001</v>
      </c>
      <c r="K8" s="24">
        <f t="shared" si="2"/>
        <v>532.52</v>
      </c>
    </row>
    <row r="9" spans="1:11">
      <c r="A9" s="19">
        <v>7</v>
      </c>
      <c r="B9" s="20" t="s">
        <v>6</v>
      </c>
      <c r="C9" s="13">
        <v>12.753</v>
      </c>
      <c r="D9" s="3">
        <v>25.745999999999999</v>
      </c>
      <c r="E9" s="3">
        <v>0</v>
      </c>
      <c r="F9" s="11">
        <f t="shared" si="0"/>
        <v>38.498999999999995</v>
      </c>
      <c r="G9" s="13">
        <v>13.391</v>
      </c>
      <c r="H9" s="3">
        <v>27.033000000000001</v>
      </c>
      <c r="I9" s="3">
        <v>0</v>
      </c>
      <c r="J9" s="15">
        <f t="shared" si="1"/>
        <v>40.423999999999999</v>
      </c>
      <c r="K9" s="24">
        <f t="shared" si="2"/>
        <v>78.923000000000002</v>
      </c>
    </row>
    <row r="10" spans="1:11">
      <c r="A10" s="19">
        <v>8</v>
      </c>
      <c r="B10" s="20" t="s">
        <v>7</v>
      </c>
      <c r="C10" s="10">
        <v>9.7530000000000001</v>
      </c>
      <c r="D10" s="1">
        <v>0</v>
      </c>
      <c r="E10" s="1">
        <v>0</v>
      </c>
      <c r="F10" s="11">
        <f t="shared" si="0"/>
        <v>9.7530000000000001</v>
      </c>
      <c r="G10" s="10">
        <v>10.241</v>
      </c>
      <c r="H10" s="1">
        <v>0</v>
      </c>
      <c r="I10" s="1">
        <v>0</v>
      </c>
      <c r="J10" s="15">
        <f t="shared" si="1"/>
        <v>10.241</v>
      </c>
      <c r="K10" s="24">
        <f t="shared" si="2"/>
        <v>19.994</v>
      </c>
    </row>
    <row r="11" spans="1:11">
      <c r="A11" s="19">
        <v>9</v>
      </c>
      <c r="B11" s="20" t="s">
        <v>8</v>
      </c>
      <c r="C11" s="10">
        <v>7</v>
      </c>
      <c r="D11" s="1">
        <v>15</v>
      </c>
      <c r="E11" s="1">
        <v>0</v>
      </c>
      <c r="F11" s="11">
        <f t="shared" si="0"/>
        <v>22</v>
      </c>
      <c r="G11" s="10">
        <v>7.35</v>
      </c>
      <c r="H11" s="1">
        <v>15.75</v>
      </c>
      <c r="I11" s="1">
        <v>0</v>
      </c>
      <c r="J11" s="15">
        <f t="shared" si="1"/>
        <v>23.1</v>
      </c>
      <c r="K11" s="24">
        <f t="shared" si="2"/>
        <v>45.1</v>
      </c>
    </row>
    <row r="12" spans="1:11">
      <c r="A12" s="19">
        <v>10</v>
      </c>
      <c r="B12" s="20" t="s">
        <v>9</v>
      </c>
      <c r="C12" s="10">
        <v>36.33</v>
      </c>
      <c r="D12" s="1">
        <v>0</v>
      </c>
      <c r="E12" s="1">
        <v>0</v>
      </c>
      <c r="F12" s="11">
        <f t="shared" si="0"/>
        <v>36.33</v>
      </c>
      <c r="G12" s="10">
        <v>38.146999999999998</v>
      </c>
      <c r="H12" s="1">
        <v>0</v>
      </c>
      <c r="I12" s="1">
        <v>0</v>
      </c>
      <c r="J12" s="15">
        <f t="shared" si="1"/>
        <v>38.146999999999998</v>
      </c>
      <c r="K12" s="24">
        <f t="shared" si="2"/>
        <v>74.477000000000004</v>
      </c>
    </row>
    <row r="13" spans="1:11">
      <c r="A13" s="19">
        <v>11</v>
      </c>
      <c r="B13" s="20" t="s">
        <v>10</v>
      </c>
      <c r="C13" s="10">
        <v>180.91300000000001</v>
      </c>
      <c r="D13" s="1">
        <v>48.53</v>
      </c>
      <c r="E13" s="1">
        <v>0</v>
      </c>
      <c r="F13" s="11">
        <f t="shared" si="0"/>
        <v>229.44300000000001</v>
      </c>
      <c r="G13" s="10">
        <v>189.958</v>
      </c>
      <c r="H13" s="1">
        <v>50.956000000000003</v>
      </c>
      <c r="I13" s="1">
        <v>0</v>
      </c>
      <c r="J13" s="15">
        <f t="shared" si="1"/>
        <v>240.91399999999999</v>
      </c>
      <c r="K13" s="24">
        <f t="shared" si="2"/>
        <v>470.35699999999997</v>
      </c>
    </row>
    <row r="14" spans="1:11">
      <c r="A14" s="19">
        <v>12</v>
      </c>
      <c r="B14" s="20" t="s">
        <v>11</v>
      </c>
      <c r="C14" s="10">
        <v>24.751000000000001</v>
      </c>
      <c r="D14" s="5">
        <v>66.864999999999995</v>
      </c>
      <c r="E14" s="1">
        <v>0</v>
      </c>
      <c r="F14" s="11">
        <f t="shared" si="0"/>
        <v>91.616</v>
      </c>
      <c r="G14" s="10">
        <v>25.989000000000001</v>
      </c>
      <c r="H14" s="1">
        <v>70.207999999999998</v>
      </c>
      <c r="I14" s="1">
        <v>0</v>
      </c>
      <c r="J14" s="15">
        <f t="shared" si="1"/>
        <v>96.197000000000003</v>
      </c>
      <c r="K14" s="24">
        <f t="shared" si="2"/>
        <v>187.81299999999999</v>
      </c>
    </row>
    <row r="15" spans="1:11">
      <c r="A15" s="19">
        <v>13</v>
      </c>
      <c r="B15" s="20" t="s">
        <v>12</v>
      </c>
      <c r="C15" s="10">
        <v>7.476</v>
      </c>
      <c r="D15" s="1">
        <v>0</v>
      </c>
      <c r="E15" s="5">
        <v>0</v>
      </c>
      <c r="F15" s="11">
        <f t="shared" si="0"/>
        <v>7.476</v>
      </c>
      <c r="G15" s="10">
        <v>7.85</v>
      </c>
      <c r="H15" s="5">
        <v>0</v>
      </c>
      <c r="I15" s="5">
        <v>0</v>
      </c>
      <c r="J15" s="15">
        <f t="shared" si="1"/>
        <v>7.85</v>
      </c>
      <c r="K15" s="24">
        <f t="shared" si="2"/>
        <v>15.326000000000001</v>
      </c>
    </row>
    <row r="16" spans="1:11" ht="15" thickBot="1">
      <c r="A16" s="21">
        <v>14</v>
      </c>
      <c r="B16" s="22" t="s">
        <v>13</v>
      </c>
      <c r="C16" s="35">
        <v>20.417999999999999</v>
      </c>
      <c r="D16" s="36">
        <v>0</v>
      </c>
      <c r="E16" s="36">
        <v>0</v>
      </c>
      <c r="F16" s="37">
        <f t="shared" si="0"/>
        <v>20.417999999999999</v>
      </c>
      <c r="G16" s="35">
        <v>21.439</v>
      </c>
      <c r="H16" s="36">
        <v>0</v>
      </c>
      <c r="I16" s="36">
        <v>0</v>
      </c>
      <c r="J16" s="38">
        <f t="shared" si="1"/>
        <v>21.439</v>
      </c>
      <c r="K16" s="25">
        <f t="shared" si="2"/>
        <v>41.856999999999999</v>
      </c>
    </row>
    <row r="17" spans="3:14" ht="15" thickBot="1">
      <c r="C17" s="29">
        <f t="shared" ref="C17:J17" si="3">SUM(C3:C16)</f>
        <v>511.44499999999994</v>
      </c>
      <c r="D17" s="30">
        <f t="shared" si="3"/>
        <v>308.81300000000005</v>
      </c>
      <c r="E17" s="31">
        <f t="shared" si="3"/>
        <v>156.80199999999999</v>
      </c>
      <c r="F17" s="32">
        <f t="shared" si="3"/>
        <v>977.06000000000006</v>
      </c>
      <c r="G17" s="29">
        <f t="shared" si="3"/>
        <v>537.21699999999987</v>
      </c>
      <c r="H17" s="30">
        <f t="shared" si="3"/>
        <v>323.97900000000004</v>
      </c>
      <c r="I17" s="31">
        <f t="shared" si="3"/>
        <v>164.547</v>
      </c>
      <c r="J17" s="33">
        <f t="shared" si="3"/>
        <v>1025.7430000000002</v>
      </c>
      <c r="K17" s="34">
        <f t="shared" si="2"/>
        <v>2002.8030000000003</v>
      </c>
      <c r="L17" s="26">
        <f>F17+J17</f>
        <v>2002.8030000000003</v>
      </c>
    </row>
    <row r="18" spans="3:14" ht="15" thickBot="1">
      <c r="F18" s="40">
        <f>F17*298.68</f>
        <v>291828.28080000001</v>
      </c>
      <c r="J18" s="27" t="s">
        <v>24</v>
      </c>
      <c r="K18" s="28">
        <f>C17+G17</f>
        <v>1048.6619999999998</v>
      </c>
      <c r="L18" s="40">
        <f>J17*298.68</f>
        <v>306368.91924000008</v>
      </c>
      <c r="M18" s="41">
        <f>F18+L18</f>
        <v>598197.20004000003</v>
      </c>
      <c r="N18" s="42">
        <f>M18/4.2693</f>
        <v>140115.99092122831</v>
      </c>
    </row>
    <row r="19" spans="3:14" ht="15" thickBot="1">
      <c r="F19" s="40">
        <f>F18*1.23</f>
        <v>358948.78538399999</v>
      </c>
      <c r="J19" s="27" t="s">
        <v>25</v>
      </c>
      <c r="K19" s="28">
        <f>D17+H17</f>
        <v>632.79200000000014</v>
      </c>
      <c r="L19" s="40">
        <f>L18*1.23</f>
        <v>376833.77066520008</v>
      </c>
    </row>
    <row r="20" spans="3:14" ht="20.25" thickBot="1">
      <c r="J20" s="27" t="s">
        <v>26</v>
      </c>
      <c r="K20" s="28">
        <f>E17+I17</f>
        <v>321.34899999999999</v>
      </c>
    </row>
  </sheetData>
  <mergeCells count="1">
    <mergeCell ref="A1:K1"/>
  </mergeCells>
  <printOptions horizontalCentered="1" verticalCentered="1"/>
  <pageMargins left="0.70866141732283472" right="0.19685039370078741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pwelnic</dc:creator>
  <cp:lastModifiedBy>Bartosz Kistowski</cp:lastModifiedBy>
  <cp:lastPrinted>2021-11-23T14:57:05Z</cp:lastPrinted>
  <dcterms:created xsi:type="dcterms:W3CDTF">2020-05-13T10:08:02Z</dcterms:created>
  <dcterms:modified xsi:type="dcterms:W3CDTF">2021-11-23T14:58:02Z</dcterms:modified>
</cp:coreProperties>
</file>