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4\7 - energia\4. Wyjaśnienie i zmiana treści SWZ nr 1\"/>
    </mc:Choice>
  </mc:AlternateContent>
  <xr:revisionPtr revIDLastSave="0" documentId="13_ncr:1_{FC8F647F-B7B8-491B-A8B2-4A7AF0F2152A}" xr6:coauthVersionLast="36" xr6:coauthVersionMax="36" xr10:uidLastSave="{00000000-0000-0000-0000-000000000000}"/>
  <bookViews>
    <workbookView xWindow="0" yWindow="0" windowWidth="28800" windowHeight="11625" xr2:uid="{07212AEB-5BAA-4209-A023-6A129E6C4BBB}"/>
  </bookViews>
  <sheets>
    <sheet name="Charakterystyka" sheetId="1" r:id="rId1"/>
  </sheets>
  <definedNames>
    <definedName name="_xlnm._FilterDatabase" localSheetId="0" hidden="1">Charakterystyka!$A$6:$U$150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0" i="1" l="1"/>
  <c r="N149" i="1"/>
  <c r="N148" i="1"/>
  <c r="P147" i="1"/>
  <c r="O147" i="1"/>
  <c r="N146" i="1"/>
  <c r="S145" i="1"/>
  <c r="R145" i="1"/>
  <c r="Q145" i="1"/>
  <c r="N143" i="1"/>
  <c r="N142" i="1"/>
  <c r="P141" i="1"/>
  <c r="O141" i="1"/>
  <c r="N140" i="1"/>
  <c r="N138" i="1"/>
  <c r="N137" i="1"/>
  <c r="N136" i="1"/>
  <c r="N134" i="1"/>
  <c r="N133" i="1"/>
  <c r="N131" i="1"/>
  <c r="N130" i="1"/>
  <c r="N128" i="1"/>
  <c r="N127" i="1"/>
  <c r="N126" i="1"/>
  <c r="N124" i="1"/>
  <c r="N123" i="1"/>
  <c r="N122" i="1"/>
  <c r="P121" i="1"/>
  <c r="O121" i="1"/>
  <c r="N120" i="1"/>
  <c r="P119" i="1"/>
  <c r="O119" i="1"/>
  <c r="P118" i="1"/>
  <c r="O118" i="1"/>
  <c r="N117" i="1"/>
  <c r="P116" i="1"/>
  <c r="O116" i="1"/>
  <c r="N115" i="1"/>
  <c r="N114" i="1"/>
  <c r="N113" i="1"/>
  <c r="N112" i="1"/>
  <c r="N111" i="1"/>
  <c r="N109" i="1"/>
  <c r="N107" i="1"/>
  <c r="N106" i="1"/>
  <c r="N105" i="1"/>
  <c r="P103" i="1"/>
  <c r="O103" i="1"/>
  <c r="N102" i="1"/>
  <c r="N101" i="1"/>
  <c r="S100" i="1"/>
  <c r="R100" i="1"/>
  <c r="Q100" i="1"/>
  <c r="N98" i="1"/>
  <c r="N97" i="1"/>
  <c r="N96" i="1"/>
  <c r="N95" i="1"/>
  <c r="S94" i="1"/>
  <c r="R94" i="1"/>
  <c r="Q94" i="1"/>
  <c r="N92" i="1"/>
  <c r="S91" i="1"/>
  <c r="R91" i="1"/>
  <c r="Q91" i="1"/>
  <c r="N89" i="1"/>
  <c r="S88" i="1"/>
  <c r="R88" i="1"/>
  <c r="Q88" i="1"/>
  <c r="N86" i="1"/>
  <c r="N84" i="1"/>
  <c r="N83" i="1"/>
  <c r="N82" i="1"/>
  <c r="N80" i="1"/>
  <c r="N79" i="1"/>
  <c r="N78" i="1"/>
  <c r="N76" i="1"/>
  <c r="N75" i="1"/>
  <c r="N74" i="1"/>
  <c r="N73" i="1"/>
  <c r="N72" i="1"/>
  <c r="N71" i="1"/>
  <c r="N70" i="1"/>
  <c r="S69" i="1"/>
  <c r="R69" i="1"/>
  <c r="Q69" i="1"/>
  <c r="N68" i="1"/>
  <c r="N67" i="1"/>
  <c r="S66" i="1"/>
  <c r="R66" i="1"/>
  <c r="Q66" i="1"/>
  <c r="N64" i="1"/>
  <c r="N63" i="1"/>
  <c r="N62" i="1"/>
  <c r="N60" i="1"/>
  <c r="N59" i="1"/>
  <c r="N58" i="1"/>
  <c r="N57" i="1"/>
  <c r="N56" i="1"/>
  <c r="S55" i="1"/>
  <c r="R55" i="1"/>
  <c r="Q55" i="1"/>
  <c r="N53" i="1"/>
  <c r="N52" i="1"/>
  <c r="N51" i="1"/>
  <c r="P50" i="1"/>
  <c r="O50" i="1"/>
  <c r="N48" i="1"/>
  <c r="N47" i="1"/>
  <c r="N46" i="1"/>
  <c r="N45" i="1"/>
  <c r="N43" i="1"/>
  <c r="N41" i="1"/>
  <c r="N40" i="1"/>
  <c r="N38" i="1"/>
  <c r="N37" i="1"/>
  <c r="N36" i="1"/>
  <c r="N34" i="1"/>
  <c r="N33" i="1"/>
  <c r="N32" i="1"/>
  <c r="S31" i="1"/>
  <c r="R31" i="1"/>
  <c r="Q31" i="1"/>
  <c r="N29" i="1"/>
  <c r="N28" i="1"/>
  <c r="N27" i="1"/>
  <c r="N25" i="1"/>
  <c r="N24" i="1"/>
  <c r="N23" i="1"/>
  <c r="N22" i="1"/>
  <c r="N21" i="1"/>
  <c r="N19" i="1"/>
  <c r="N18" i="1"/>
  <c r="N17" i="1"/>
  <c r="N16" i="1"/>
  <c r="N15" i="1"/>
  <c r="N14" i="1"/>
  <c r="P13" i="1"/>
  <c r="O159" i="1" s="1"/>
  <c r="O13" i="1"/>
  <c r="N159" i="1" s="1"/>
  <c r="S12" i="1"/>
  <c r="R12" i="1"/>
  <c r="Q12" i="1"/>
  <c r="N10" i="1"/>
  <c r="N9" i="1"/>
  <c r="N8" i="1"/>
  <c r="Q162" i="1" l="1"/>
  <c r="R162" i="1"/>
  <c r="P162" i="1"/>
  <c r="M157" i="1"/>
  <c r="R163" i="1" s="1"/>
  <c r="O158" i="1"/>
  <c r="Q161" i="1"/>
  <c r="R161" i="1"/>
  <c r="N158" i="1"/>
  <c r="M160" i="1"/>
  <c r="P161" i="1"/>
</calcChain>
</file>

<file path=xl/sharedStrings.xml><?xml version="1.0" encoding="utf-8"?>
<sst xmlns="http://schemas.openxmlformats.org/spreadsheetml/2006/main" count="763" uniqueCount="309">
  <si>
    <t>Lp.</t>
  </si>
  <si>
    <t>KMP/KPP/KWP</t>
  </si>
  <si>
    <t>Numer PPE</t>
  </si>
  <si>
    <t>Taryfa</t>
  </si>
  <si>
    <t>Moc Umowna (kW)</t>
  </si>
  <si>
    <t>Szacunkowe zużycie roczne energii - całodobowa (kWh)</t>
  </si>
  <si>
    <t>Szacunkowe zużycie roczne energii – szczytowa/ dzienna (kWh)</t>
  </si>
  <si>
    <t>Szacunkowe zużycie roczne energii - pozaszytowa / nocna (kWh)</t>
  </si>
  <si>
    <t>Szacunkowe zużycie roczne energii - szczyt przed-południowy (kWh)</t>
  </si>
  <si>
    <t>Szacunkowe zużycie roczne energii - szczyt popołudniowy (kWh)</t>
  </si>
  <si>
    <t>Szacunkowe zużycie roczne-  energii reszta doby(kWh)</t>
  </si>
  <si>
    <t>Szacunkowe zużycie energii - całodobowa (kWh)(przez okres trwania umowy)</t>
  </si>
  <si>
    <t>Szacunkowe zużycie energii – szczytowa/ dzienna (kWh)(przez okres trwania umowy)</t>
  </si>
  <si>
    <t>Szacunkowe zużycie energii - pozaszytowa / nocna (kWh)(przez okres trwania umowy)</t>
  </si>
  <si>
    <t>Szacunkowe zużycie energii - szczyt przed-południowy (kWh)(przez okres trwania umowy)</t>
  </si>
  <si>
    <t>Szacunkowe zużycie energii - szczyt popołudniowy (kWh)(przez okres trwania umowy)</t>
  </si>
  <si>
    <t>Szacunkowe zużycie -  energii reszta doby(kWh)(przez okres trwania umowy)</t>
  </si>
  <si>
    <t xml:space="preserve"> powiat białobrzeski</t>
  </si>
  <si>
    <t>KPP Białobrzegi,
ul. Żeromskiego 23, 26-800 Białobrzegi</t>
  </si>
  <si>
    <t>590543560100001438</t>
  </si>
  <si>
    <t>C 11</t>
  </si>
  <si>
    <t>590543560100001445</t>
  </si>
  <si>
    <t>KPP Białobrzegi (garaż),
ul. Żeromskiego 23, 26-800 Białobrzegi</t>
  </si>
  <si>
    <t>590543560100001452</t>
  </si>
  <si>
    <t xml:space="preserve"> powiat ciechanowski</t>
  </si>
  <si>
    <t>KPP Ciechanów, 
ul. 11 Płk. Ułanów Legion. 25, 06-400 Ciechanów</t>
  </si>
  <si>
    <t>590243872015530051</t>
  </si>
  <si>
    <t>C 23</t>
  </si>
  <si>
    <t>zmienna w  czasie</t>
  </si>
  <si>
    <t>KPP Ciechanów,
ul. 11 Płk. Ułanów Legion. 25D, 06-400 Ciechanów</t>
  </si>
  <si>
    <t>590243872015318819</t>
  </si>
  <si>
    <t>C 12B</t>
  </si>
  <si>
    <t>KPP Ciechanów,
ul. 11 Płk. Ułanów Legion. 25E, 06-400 Ciechanów</t>
  </si>
  <si>
    <t>590243872015658229</t>
  </si>
  <si>
    <t>590243872015658212</t>
  </si>
  <si>
    <t xml:space="preserve">(KWP - urządzenia łączności) Ciechanów, 
ul. Ściegiennego 1, 06-400 Ciechanów </t>
  </si>
  <si>
    <t>590243872015829889</t>
  </si>
  <si>
    <t xml:space="preserve">(KWP - urządzenia łączności) Ciechanów, 
ul. Ściegiennego 3, 06-400 Ciechanów </t>
  </si>
  <si>
    <t>590243872015493400</t>
  </si>
  <si>
    <t>PP Glinojeck,
ul. Płocka 20,  06-450 Glinojeck</t>
  </si>
  <si>
    <t>590243872015773007</t>
  </si>
  <si>
    <t>PP w gminie Sońsk,
ul. Ciechanowska 31, 06-430 Gołotczyzna</t>
  </si>
  <si>
    <t>590243872015791568</t>
  </si>
  <si>
    <t xml:space="preserve"> powiat garwoliński</t>
  </si>
  <si>
    <t>KPP Garwolin, 
ul. Stacyjna 23, 08-400 Garwolin</t>
  </si>
  <si>
    <t>590543570501985015</t>
  </si>
  <si>
    <t>C 21</t>
  </si>
  <si>
    <t>KP Łaskarzew,
ul. Szkolna 3, 08-450 Łaskarzew</t>
  </si>
  <si>
    <t>590543570502032329</t>
  </si>
  <si>
    <t>PP Sobolew,
ul. Rynek 1, 08-460 Sobolew</t>
  </si>
  <si>
    <t>590543570501982465</t>
  </si>
  <si>
    <t>PP Wilga,
ul. Warszawska 38, 08-470 Wilga</t>
  </si>
  <si>
    <t>590543570501985022</t>
  </si>
  <si>
    <t xml:space="preserve">PP Pilawa,
ul. Letniskowa 2, 08-440 Pilawa  </t>
  </si>
  <si>
    <t>590543570502031735</t>
  </si>
  <si>
    <t xml:space="preserve"> powiat gostyniński</t>
  </si>
  <si>
    <t>KPP Gostynin,
ul. 3 Maja 17, 09-500 Gostynin</t>
  </si>
  <si>
    <t>590243874018693566</t>
  </si>
  <si>
    <t>PP Pacyna,
ul. Łukasiewicza 4, 09-541 Pacyna</t>
  </si>
  <si>
    <t>590243874018454631</t>
  </si>
  <si>
    <t>PP Sanniki,
ul. Warszawska 153, 09-540 Sanniki</t>
  </si>
  <si>
    <t>590243874018383955</t>
  </si>
  <si>
    <t xml:space="preserve"> powiat grójecki</t>
  </si>
  <si>
    <t>KPP Grójec,
ul. Brzozowa 108, 05-600 Grójec</t>
  </si>
  <si>
    <t>590543560700605258</t>
  </si>
  <si>
    <t>PP Nowe Miasto,
ul. Warszawska 16, 26-420 Nowe Miasto nad Pilicą</t>
  </si>
  <si>
    <t>590543560700029955</t>
  </si>
  <si>
    <t>KP Warka,
ul. Polna 4A, 05-660 Warka</t>
  </si>
  <si>
    <t>590543560700029979</t>
  </si>
  <si>
    <t>PP Chynów,
ul. Główna 67, 05-650 Chynów</t>
  </si>
  <si>
    <t>590543560700029924</t>
  </si>
  <si>
    <t xml:space="preserve"> powiat kozienicki</t>
  </si>
  <si>
    <t>KPP Kozienice, 
ul. Radomska 1, 26-900  Kozienice</t>
  </si>
  <si>
    <t>590543560600034424</t>
  </si>
  <si>
    <t>KP Gniewoszów,
ul. Lubelska 39, 26-920 Gniewoszów</t>
  </si>
  <si>
    <t>590543560600034448</t>
  </si>
  <si>
    <t>KP Grabów nad Pilicą,
ul. Pułaskiego 30, 26-902 Grabów nad Pilicą</t>
  </si>
  <si>
    <t>590543560600037425</t>
  </si>
  <si>
    <t xml:space="preserve"> powiat lipski</t>
  </si>
  <si>
    <t>KPP Lipsko, 
ul. Spacerowa 31A, 27-300 Lipsko</t>
  </si>
  <si>
    <t>590543560600351088</t>
  </si>
  <si>
    <t>PP Sienno,
ul. Rynek 36/40, 27-350 Sienno</t>
  </si>
  <si>
    <t>590543560600351095</t>
  </si>
  <si>
    <t xml:space="preserve"> powiat łosicki</t>
  </si>
  <si>
    <t>KPP Łosice,
ul. Kolejowa 6, 08-200 Łosice</t>
  </si>
  <si>
    <t>590543520400108701</t>
  </si>
  <si>
    <t xml:space="preserve"> powiat makowski</t>
  </si>
  <si>
    <t xml:space="preserve">KPP Maków Mazowiecki,
ul. Łąkowa 3, 06-200 Maków Mazowiecki  </t>
  </si>
  <si>
    <t>590543570301003995</t>
  </si>
  <si>
    <t>PP Krasnosielc,
ul. Rynek 30, 06-212 Krasnosielc</t>
  </si>
  <si>
    <t>590543570301006187</t>
  </si>
  <si>
    <t>PP Różan (biuro) 
ul. Lwowska 6, 06-230 Różan</t>
  </si>
  <si>
    <t>590543570301008709</t>
  </si>
  <si>
    <t>PP Różan (oświetlenie) 
ul. Lwowska 6, 06-230 Różan</t>
  </si>
  <si>
    <t>590543570301028554</t>
  </si>
  <si>
    <t xml:space="preserve"> powiat mławski</t>
  </si>
  <si>
    <t>KPP Mława, 
ul. Sienkiewicza 2,  06-500 Mława</t>
  </si>
  <si>
    <t>590243876030843196</t>
  </si>
  <si>
    <t>C 12A</t>
  </si>
  <si>
    <t>PP Szreńsk,
ul. Plac Kanoniczny 10, 06-550 Szreńsk</t>
  </si>
  <si>
    <t>590243876030620452</t>
  </si>
  <si>
    <t>PP Szydłowo,
ul. Mazowiecka 62, 06-516 Szydłowo</t>
  </si>
  <si>
    <t>590243876030899858</t>
  </si>
  <si>
    <t>PP Wieczfnia Kościelna,
Wieczfnia Kościelna 48, 06-513 Wieczfnia Kościelna</t>
  </si>
  <si>
    <t>590243876030711181</t>
  </si>
  <si>
    <t>powiat ostrołęcki</t>
  </si>
  <si>
    <t xml:space="preserve">KMP Ostrołęka,
ul. Korczaka 16, 07-409 Ostrołęka </t>
  </si>
  <si>
    <t>590543570301031554</t>
  </si>
  <si>
    <t>(KWP - urządzenia łączności) Ostrołęka, 
ul gen. A. E. Fieldorfa "Nila" 18, 07-400 Ostrołęka</t>
  </si>
  <si>
    <t>590543570301029575</t>
  </si>
  <si>
    <t>KP Myszyniec,
ul. Pawłowskiego 15, 07-430 Myszyniec</t>
  </si>
  <si>
    <t>590543570301026970</t>
  </si>
  <si>
    <t xml:space="preserve">(KWP zs. w Radomiu) Laskowiec,
ul. Słoneczna 47, 07-401 Laskowiec </t>
  </si>
  <si>
    <t>590543570301029797</t>
  </si>
  <si>
    <t>PP Łyse,
ul. Ostrołęcka 2, 07-437 Łyse</t>
  </si>
  <si>
    <t>590543570301022248</t>
  </si>
  <si>
    <t>PP Baranowo, 
ul. Rynek 7, 06-320 Baranowo</t>
  </si>
  <si>
    <t>590543570301026673</t>
  </si>
  <si>
    <t xml:space="preserve"> powiat ostrowski</t>
  </si>
  <si>
    <t>KPP Ostrów Mazowiecka, 
ul. Piłata 12, 07-300 KPP Ostrów Mazowiecka</t>
  </si>
  <si>
    <t>590543570701558415</t>
  </si>
  <si>
    <t>KP Małkinia Górna,
ul. Nurska 39, 07-320 Małkinia Górna</t>
  </si>
  <si>
    <t>590543570701564126</t>
  </si>
  <si>
    <t>PP Nur, 
ul. Drohiczyńska 3, 07-322 Nur</t>
  </si>
  <si>
    <t>590543510300897478</t>
  </si>
  <si>
    <t xml:space="preserve"> powiat płocki</t>
  </si>
  <si>
    <t>KMP Płock,
ul. Kilińskiego 8, 09-400 Płock</t>
  </si>
  <si>
    <t>590243871015963982</t>
  </si>
  <si>
    <t>KMP Płock,
ul. Armii Krajowej 62, 09-410 Płock</t>
  </si>
  <si>
    <t>590243871016778714</t>
  </si>
  <si>
    <t>(KWP zs. w Radomiu) Płock,
ul. Otolińska 29A, 09-400 Płock</t>
  </si>
  <si>
    <t>590243871016247173</t>
  </si>
  <si>
    <t>(KWP zs. w Radomiu) OPP Płock,
ul. Zglenickiego 42, 09-400 Płock</t>
  </si>
  <si>
    <t>590243871016396413</t>
  </si>
  <si>
    <t>PP Bielsk,
ul. Spółdzielcza 11, 09-230 Bielsk</t>
  </si>
  <si>
    <t>590243875031643712</t>
  </si>
  <si>
    <t>PP Bodzanów,
ul. Głowackiego 13, 09-470 Bodzanów</t>
  </si>
  <si>
    <t>590243871016389439</t>
  </si>
  <si>
    <t>PP Brudzeń Duży,
Brudzeń Duży 1A, 09-414 Brudzeń Duży</t>
  </si>
  <si>
    <t>590243875031883606</t>
  </si>
  <si>
    <t>PP Drobin,
ul. Piłsudskiego 12, 09-210 Drobin</t>
  </si>
  <si>
    <t>590243875032025890</t>
  </si>
  <si>
    <t>KP Gąbin,
ul. Tylna 6, 09-530 Gąbin</t>
  </si>
  <si>
    <t>590243874018590179</t>
  </si>
  <si>
    <t>PP Łąck,
ul. Warszawska 17, 09-520 Łąck</t>
  </si>
  <si>
    <t>590243874018534197</t>
  </si>
  <si>
    <t>PP Nowy Duninów,
ul. Gostynińska 8, 09-505 Nowy Duninów</t>
  </si>
  <si>
    <t>590243874018534142</t>
  </si>
  <si>
    <t xml:space="preserve"> powiat płoński</t>
  </si>
  <si>
    <t>KPP Płońsk,
ul.1 Maja 3, 09-100 Płońsk</t>
  </si>
  <si>
    <t>590243877031270493</t>
  </si>
  <si>
    <t>KP Raciąż,
ul. Błonie 1,  09-140 Raciąż</t>
  </si>
  <si>
    <t>590243875032051059</t>
  </si>
  <si>
    <t>PP Nowe Miasto,
ul.  Główny Rynek 32, 09-120 Nowe Miasto</t>
  </si>
  <si>
    <t>590243877031332672</t>
  </si>
  <si>
    <t xml:space="preserve"> powiat przasnyski</t>
  </si>
  <si>
    <t xml:space="preserve">KPP Przasnysz, 
ul. Świerkowa 5, 06-300 Przasnysz </t>
  </si>
  <si>
    <t>590543570301011945</t>
  </si>
  <si>
    <t>KP Chorzele,
ul. Padlewskiego 12, 06-330 Chorzele</t>
  </si>
  <si>
    <t>590543570301016285</t>
  </si>
  <si>
    <t>PP Krasne,
ul. Komisji Edukacji Narodowej 2, 06-408 Krasne</t>
  </si>
  <si>
    <t>590243872015328221</t>
  </si>
  <si>
    <t xml:space="preserve"> powiat przysuski</t>
  </si>
  <si>
    <t>KPP Przysucha,
ul. 3 Maja 8, 26-400 Przysucha</t>
  </si>
  <si>
    <t>590543560300985330</t>
  </si>
  <si>
    <t xml:space="preserve"> powiat pułtuski</t>
  </si>
  <si>
    <t>KPP Pułtusk,
ul. Marii Skłodowskiej-Curie 3, 06-100 Pułtusk</t>
  </si>
  <si>
    <t>590243872042941592</t>
  </si>
  <si>
    <t>PP Świercze,
ul. Pułtuska 47, 06-150 Świercze</t>
  </si>
  <si>
    <t>590243877031343548</t>
  </si>
  <si>
    <t xml:space="preserve"> powiat sierpecki</t>
  </si>
  <si>
    <t>KPP Sierpc, 
ul. Kilińskiego 24C, 09-200 Sierpc</t>
  </si>
  <si>
    <t>590243875031979590</t>
  </si>
  <si>
    <t>PP Gozdowo, 
ul. Gozdawy 19, 09-213 Gozdowo</t>
  </si>
  <si>
    <t>590243875031646072</t>
  </si>
  <si>
    <t xml:space="preserve"> powiat siedlecki</t>
  </si>
  <si>
    <t>KMP Siedlce, 
ul. Starowiejska 66, 08-110 Siedlce</t>
  </si>
  <si>
    <t>590543570601152997</t>
  </si>
  <si>
    <t>B 23</t>
  </si>
  <si>
    <t>(KWP zs. w Radomiu) Siedlce, 
ul. Kazimierzowska 102, 08-110 Siedlce</t>
  </si>
  <si>
    <t>590543570601129791</t>
  </si>
  <si>
    <t>KP Mokobody, 
ul. Ks. Brzóski 1, 08-124 Mokobody</t>
  </si>
  <si>
    <t>590543570601220450</t>
  </si>
  <si>
    <t>KP Mordy,
ul. Kilińskiego 5, 08-140 Mordy</t>
  </si>
  <si>
    <t>590543570601224243</t>
  </si>
  <si>
    <t>PP Kotuń, 
ul. Ogrodowa 10, 08-130 Kotuń</t>
  </si>
  <si>
    <t>590543570601222911</t>
  </si>
  <si>
    <t xml:space="preserve"> powiat sochaczewski</t>
  </si>
  <si>
    <t>KPP Sochaczew,
ul. 1 Maja 10, 96-500 Sochaczew</t>
  </si>
  <si>
    <t>590543540400328374</t>
  </si>
  <si>
    <t>PP Młodzieszyn,
ul. Wyszogrodzka 74, 96-512 Młodzieszyn</t>
  </si>
  <si>
    <t>590543540400288227</t>
  </si>
  <si>
    <t>PP Nowa Sucha,
Nowa Sucha 60, 96-513 Nowa Sucha</t>
  </si>
  <si>
    <t>590543540400214929</t>
  </si>
  <si>
    <t>PP Teresin,
ul. Lipowa 15, 96-515 Teresin</t>
  </si>
  <si>
    <t>590543540400053283</t>
  </si>
  <si>
    <t xml:space="preserve"> powiat sokołowski</t>
  </si>
  <si>
    <t>KPP Sokołów Podlaski, 
ul. Wolności 50, 08-300 Sokołów Podlaski</t>
  </si>
  <si>
    <t>590543570701541776</t>
  </si>
  <si>
    <t>PP Kosów Lacki,
ul. Łąkowa 3, 08-330 Kosów Lacki</t>
  </si>
  <si>
    <t>590543570701553670</t>
  </si>
  <si>
    <t>PP Sterdyń,
ul. Seroczyńska 1, 08-320 Sterdyń</t>
  </si>
  <si>
    <t>590543570701552833</t>
  </si>
  <si>
    <t xml:space="preserve"> powiat szydłowiecki</t>
  </si>
  <si>
    <t>KPP Szydłowiec,
ul. Kościuszki 194, 26-500 Szydłowiec</t>
  </si>
  <si>
    <t>590543560301177222</t>
  </si>
  <si>
    <t xml:space="preserve"> powiat radomski</t>
  </si>
  <si>
    <t>KP I Radom,
ul. Traugutta 30/30A, 26-600 Radom</t>
  </si>
  <si>
    <t>590543560100634056</t>
  </si>
  <si>
    <t>KP II Radom, 
ul. J. Radomskiego 2, 26-600 Radom</t>
  </si>
  <si>
    <t>590543560100634063</t>
  </si>
  <si>
    <t>KP III Radom,
ul. Batalionów Chłopskich 6/8, 26-600 Radom</t>
  </si>
  <si>
    <t>590543560100634070</t>
  </si>
  <si>
    <t>KMP Radom,
ul. Młodzianowska 24, 26-600 Radom</t>
  </si>
  <si>
    <t>590543560100634087</t>
  </si>
  <si>
    <t>RDz. Radom,
ul. Reja 5, 26-600 Radom</t>
  </si>
  <si>
    <t>590543560100634100</t>
  </si>
  <si>
    <t>KP Iłża,
ul. przy Malenie 1a, 27-100 Iłża</t>
  </si>
  <si>
    <t>590543560100634124</t>
  </si>
  <si>
    <t>KP Skaryszew,
ul. Słowackiego 6, 26-640 Skaryszew</t>
  </si>
  <si>
    <t>590543560100117436</t>
  </si>
  <si>
    <t>KP Jedlińsk,
ul. Warszawska 4, 26-660 Jedlińsk</t>
  </si>
  <si>
    <t>590543560100634148</t>
  </si>
  <si>
    <t xml:space="preserve">KP Pionki,
ul. Leśna 15, 26-670 Pionki </t>
  </si>
  <si>
    <t>590543560600803532</t>
  </si>
  <si>
    <t>590543560100117443</t>
  </si>
  <si>
    <t>PP Zakrzew,
Zakrzew 29, 26-652 Zakrzew</t>
  </si>
  <si>
    <t>590543560100117474</t>
  </si>
  <si>
    <t>PP Kowala,
Kowala 104, 26-624 Kowala-Stępocina</t>
  </si>
  <si>
    <t>590543560100556747</t>
  </si>
  <si>
    <t>PP Wolanów,
ul. Radomska 20A, 26-625 Wolanów</t>
  </si>
  <si>
    <t>590543560100117450</t>
  </si>
  <si>
    <t>PP Gózd,
ul. Szkolna 7, 26-634 Gózd</t>
  </si>
  <si>
    <t>590543560101733154</t>
  </si>
  <si>
    <t xml:space="preserve"> powiat węgrowski</t>
  </si>
  <si>
    <t>KPP Węgrów,
ul. Piłsudskiego 6, 07-100 Węgrów</t>
  </si>
  <si>
    <t>590543570701525509</t>
  </si>
  <si>
    <t>KP Łochów, 
ul. 1-go Maja 18, 07-130 Łochów</t>
  </si>
  <si>
    <t>590543570701530886</t>
  </si>
  <si>
    <t>PP Korytnica, 
ul. Małkowskiego 20, 07-120  Korytnica</t>
  </si>
  <si>
    <t>590543570701360483</t>
  </si>
  <si>
    <t xml:space="preserve"> powiat wyszkowski</t>
  </si>
  <si>
    <t>KPP Wyszków,
ul. Kościuszki 13, 07-200 Wyszków</t>
  </si>
  <si>
    <t>590543570701535034</t>
  </si>
  <si>
    <t>PP Somianka,
Somianka 16B, 07-203 Somianka</t>
  </si>
  <si>
    <t>590543570701537113</t>
  </si>
  <si>
    <t xml:space="preserve"> powiat zwoleński</t>
  </si>
  <si>
    <t xml:space="preserve">KPP Zwoleń
ul. Batalionów Chłopskich 14, 26-700 Zwoleń </t>
  </si>
  <si>
    <t>PP Kazanów,
ul. Partyzantów 28, 26-713 Kazanów</t>
  </si>
  <si>
    <t>590543560600647716</t>
  </si>
  <si>
    <t xml:space="preserve"> powiat żuromiński</t>
  </si>
  <si>
    <t>KPP Żuromin,
ul. Warszawska 8, 09-300 Żuromin</t>
  </si>
  <si>
    <t>590243876030716209</t>
  </si>
  <si>
    <t>590243876030532854</t>
  </si>
  <si>
    <t>590243876030625938</t>
  </si>
  <si>
    <t>powiat żyrardowski</t>
  </si>
  <si>
    <t>KPP Żyrardów,
ul. Chopina 4, 96-300 Żyrardów</t>
  </si>
  <si>
    <t>590543540200239153</t>
  </si>
  <si>
    <t xml:space="preserve">KP Mszczonów,
ul. Warszawska 77, 96-320 Mszczonów </t>
  </si>
  <si>
    <t>590543540201337735</t>
  </si>
  <si>
    <t>PP Puszcza Mariańska,
ul. Papczyńskiego 1, 96-330 Puszcza Mariańska</t>
  </si>
  <si>
    <t>590543540200044467</t>
  </si>
  <si>
    <t>PP Wiskitki,
ul. Pl. Wolności 35, 96-315 Wiskitki</t>
  </si>
  <si>
    <t>590543540200147823</t>
  </si>
  <si>
    <t xml:space="preserve"> KWP zs. w Radomiu</t>
  </si>
  <si>
    <t xml:space="preserve">KWP zs. w Radomiu,
ul. 11-go Listopada 37/59, 26-600 Radom </t>
  </si>
  <si>
    <t>590543560101697654</t>
  </si>
  <si>
    <t>KWP zs. w Radomiu,
ul. Limanowskiego 95, 26-600 Radom</t>
  </si>
  <si>
    <t>590543560101690884</t>
  </si>
  <si>
    <t>KWP zs. w Radomiu,
ul. Garbarska 55A/57A, 26-600 Radom</t>
  </si>
  <si>
    <t>590543560100633837</t>
  </si>
  <si>
    <t>KWP zs. w Radomiu (urządzenia łączności),
ul. Struga 78,  26-600 Radom</t>
  </si>
  <si>
    <t>590543560100631598</t>
  </si>
  <si>
    <t xml:space="preserve">KWP zs. w Radomiu (urządzenia łączności),
ul. Niedziałkowskiego 19/21, 26-600 Radom </t>
  </si>
  <si>
    <t>590543560100631611</t>
  </si>
  <si>
    <t xml:space="preserve">KWP zs. w Radomiu (Stacja Obsługi Transportu), 
ul. Energetyków 14, 26-613 Radom </t>
  </si>
  <si>
    <t>590543560101732232</t>
  </si>
  <si>
    <t>SUMA</t>
  </si>
  <si>
    <t>(okres obowiązywania umowy)</t>
  </si>
  <si>
    <t>energia całodobowa [kWh]</t>
  </si>
  <si>
    <t>energia szczytowa/ dzienna [kWh]</t>
  </si>
  <si>
    <t>energia pozaszczytowa/ nocna [kwh]</t>
  </si>
  <si>
    <t>strefa I 
szczyt przedpołudniowy [kWh]</t>
  </si>
  <si>
    <t>strefa II 
szczyt popołudniowy [kWh]</t>
  </si>
  <si>
    <r>
      <t>strefa I</t>
    </r>
    <r>
      <rPr>
        <sz val="8"/>
        <color rgb="FF000000"/>
        <rFont val="Arial"/>
        <family val="2"/>
        <charset val="238"/>
      </rPr>
      <t>II</t>
    </r>
    <r>
      <rPr>
        <sz val="8"/>
        <color indexed="8"/>
        <rFont val="Arial"/>
        <family val="2"/>
      </rPr>
      <t xml:space="preserve"> reszta dobry [kWh]</t>
    </r>
  </si>
  <si>
    <t>C12A</t>
  </si>
  <si>
    <t>C12B</t>
  </si>
  <si>
    <t>C21</t>
  </si>
  <si>
    <t>C23</t>
  </si>
  <si>
    <t>B23</t>
  </si>
  <si>
    <t>kWh</t>
  </si>
  <si>
    <t>Nazwa dotychczasowego sprzedawcy</t>
  </si>
  <si>
    <t>Uwagi</t>
  </si>
  <si>
    <t>OSD</t>
  </si>
  <si>
    <t>Okres rozliczeniowy (m-ce)</t>
  </si>
  <si>
    <t>PGE Dystrybucja S. A.
Oddział Skarżysko-Kamienna</t>
  </si>
  <si>
    <t>ENERGA-OPERATOR S. A.
Oddział Płock</t>
  </si>
  <si>
    <t>PGE Dystrybucja S. A.
Oddział Warszawa</t>
  </si>
  <si>
    <t>PGE Dystrybucja S. A.
Oddział Lublin</t>
  </si>
  <si>
    <t>PGE Dystrybucja S. A.
Oddział Białystok</t>
  </si>
  <si>
    <t>PGE Dystrybucja S. A.
Oddział Łódź Teren</t>
  </si>
  <si>
    <t>zmienna w czasie</t>
  </si>
  <si>
    <t>VEOLIA ENERGY 
CONTRACTING POLAND Sp. z o. o.</t>
  </si>
  <si>
    <t>Umowa ważna 
do 30.06.2024  r.</t>
  </si>
  <si>
    <t>590543560600805833</t>
  </si>
  <si>
    <t>PP Wierzbica,
ul. Krasickiego 20, 26-680 Wierzbica</t>
  </si>
  <si>
    <t>CHARAKTERYSTYKA PRZEDMIOTU UMOWY</t>
  </si>
  <si>
    <t>Nr wew. postępowania 7/24</t>
  </si>
  <si>
    <t>Załącznik nr 1 do SWZ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</si>
</sst>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;\-#,##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1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</cellStyleXfs>
  <cellXfs count="84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quotePrefix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 wrapText="1"/>
    </xf>
    <xf numFmtId="3" fontId="6" fillId="4" borderId="1" xfId="3" applyNumberFormat="1" applyFont="1" applyFill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49" fontId="6" fillId="0" borderId="1" xfId="2" quotePrefix="1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" quotePrefix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3" fontId="6" fillId="5" borderId="1" xfId="3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" fontId="6" fillId="0" borderId="0" xfId="3" quotePrefix="1" applyNumberFormat="1" applyFont="1" applyFill="1" applyBorder="1" applyAlignment="1">
      <alignment horizontal="center" vertical="center" wrapText="1"/>
    </xf>
    <xf numFmtId="4" fontId="6" fillId="0" borderId="0" xfId="3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44" fontId="9" fillId="0" borderId="0" xfId="2" applyNumberFormat="1" applyFont="1" applyAlignment="1">
      <alignment horizontal="center" vertical="center"/>
    </xf>
    <xf numFmtId="44" fontId="4" fillId="0" borderId="0" xfId="2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3" quotePrefix="1" applyFont="1" applyFill="1" applyBorder="1" applyAlignment="1">
      <alignment horizontal="center" vertical="center"/>
    </xf>
    <xf numFmtId="0" fontId="6" fillId="0" borderId="1" xfId="2" quotePrefix="1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quotePrefix="1" applyFont="1" applyFill="1" applyBorder="1" applyAlignment="1">
      <alignment horizontal="center" vertical="center"/>
    </xf>
    <xf numFmtId="1" fontId="6" fillId="0" borderId="1" xfId="3" quotePrefix="1" applyNumberFormat="1" applyFont="1" applyFill="1" applyBorder="1" applyAlignment="1">
      <alignment horizontal="center" vertical="center" wrapText="1"/>
    </xf>
    <xf numFmtId="165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</cellXfs>
  <cellStyles count="4">
    <cellStyle name="Excel Built-in Normal" xfId="2" xr:uid="{54C3FF79-223F-4705-A2F3-21D12241F821}"/>
    <cellStyle name="Excel Built-in Normal 1" xfId="3" xr:uid="{47863E7B-CE98-44C3-B6C9-F4E17AE9D75F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641E7-C4BF-4ACA-B75C-50C77BE7DF19}">
  <sheetPr>
    <pageSetUpPr fitToPage="1"/>
  </sheetPr>
  <dimension ref="A1:W164"/>
  <sheetViews>
    <sheetView tabSelected="1" view="pageBreakPreview" topLeftCell="A142" zoomScaleNormal="100" zoomScaleSheetLayoutView="100" workbookViewId="0">
      <selection activeCell="T2" sqref="T2:U2"/>
    </sheetView>
  </sheetViews>
  <sheetFormatPr defaultColWidth="9.85546875" defaultRowHeight="11.25"/>
  <cols>
    <col min="1" max="1" width="5.140625" style="2" customWidth="1"/>
    <col min="2" max="2" width="36.7109375" style="2" customWidth="1"/>
    <col min="3" max="4" width="20" style="2" customWidth="1"/>
    <col min="5" max="5" width="6.140625" style="2" customWidth="1"/>
    <col min="6" max="6" width="12.28515625" style="2" customWidth="1"/>
    <col min="7" max="7" width="7.5703125" style="2" customWidth="1"/>
    <col min="8" max="8" width="8" style="2" customWidth="1"/>
    <col min="9" max="9" width="7.85546875" style="2" customWidth="1"/>
    <col min="10" max="10" width="8.85546875" style="2" customWidth="1"/>
    <col min="11" max="11" width="8.42578125" style="2" customWidth="1"/>
    <col min="12" max="12" width="8.5703125" style="2" customWidth="1"/>
    <col min="13" max="13" width="9.42578125" style="2" customWidth="1"/>
    <col min="14" max="14" width="12" style="2" customWidth="1"/>
    <col min="15" max="15" width="10.5703125" style="2" customWidth="1"/>
    <col min="16" max="16" width="10.7109375" style="2" customWidth="1"/>
    <col min="17" max="17" width="10" style="2" customWidth="1"/>
    <col min="18" max="18" width="9.140625" style="2" customWidth="1"/>
    <col min="19" max="19" width="10.5703125" style="2" customWidth="1"/>
    <col min="20" max="20" width="15" style="2" customWidth="1"/>
    <col min="21" max="21" width="13.140625" style="2" customWidth="1"/>
    <col min="22" max="22" width="13.7109375" style="2" customWidth="1"/>
    <col min="23" max="23" width="13.7109375" style="2" bestFit="1" customWidth="1"/>
    <col min="24" max="245" width="9.85546875" style="2"/>
    <col min="246" max="246" width="5.140625" style="2" customWidth="1"/>
    <col min="247" max="247" width="36.7109375" style="2" customWidth="1"/>
    <col min="248" max="248" width="20" style="2" customWidth="1"/>
    <col min="249" max="249" width="6.140625" style="2" customWidth="1"/>
    <col min="250" max="250" width="7.5703125" style="2" customWidth="1"/>
    <col min="251" max="251" width="8" style="2" customWidth="1"/>
    <col min="252" max="252" width="7.85546875" style="2" customWidth="1"/>
    <col min="253" max="253" width="8.85546875" style="2" customWidth="1"/>
    <col min="254" max="254" width="8.42578125" style="2" customWidth="1"/>
    <col min="255" max="255" width="8.5703125" style="2" customWidth="1"/>
    <col min="256" max="256" width="9.42578125" style="2" customWidth="1"/>
    <col min="257" max="257" width="12" style="2" customWidth="1"/>
    <col min="258" max="258" width="10.5703125" style="2" customWidth="1"/>
    <col min="259" max="260" width="10" style="2" customWidth="1"/>
    <col min="261" max="261" width="9.140625" style="2" customWidth="1"/>
    <col min="262" max="262" width="10.5703125" style="2" customWidth="1"/>
    <col min="263" max="263" width="9.85546875" style="2"/>
    <col min="264" max="264" width="11.140625" style="2" customWidth="1"/>
    <col min="265" max="265" width="11.7109375" style="2" customWidth="1"/>
    <col min="266" max="266" width="13.140625" style="2" bestFit="1" customWidth="1"/>
    <col min="267" max="267" width="10.7109375" style="2" bestFit="1" customWidth="1"/>
    <col min="268" max="268" width="9.85546875" style="2"/>
    <col min="269" max="269" width="15" style="2" bestFit="1" customWidth="1"/>
    <col min="270" max="271" width="11.5703125" style="2" bestFit="1" customWidth="1"/>
    <col min="272" max="272" width="16" style="2" bestFit="1" customWidth="1"/>
    <col min="273" max="501" width="9.85546875" style="2"/>
    <col min="502" max="502" width="5.140625" style="2" customWidth="1"/>
    <col min="503" max="503" width="36.7109375" style="2" customWidth="1"/>
    <col min="504" max="504" width="20" style="2" customWidth="1"/>
    <col min="505" max="505" width="6.140625" style="2" customWidth="1"/>
    <col min="506" max="506" width="7.5703125" style="2" customWidth="1"/>
    <col min="507" max="507" width="8" style="2" customWidth="1"/>
    <col min="508" max="508" width="7.85546875" style="2" customWidth="1"/>
    <col min="509" max="509" width="8.85546875" style="2" customWidth="1"/>
    <col min="510" max="510" width="8.42578125" style="2" customWidth="1"/>
    <col min="511" max="511" width="8.5703125" style="2" customWidth="1"/>
    <col min="512" max="512" width="9.42578125" style="2" customWidth="1"/>
    <col min="513" max="513" width="12" style="2" customWidth="1"/>
    <col min="514" max="514" width="10.5703125" style="2" customWidth="1"/>
    <col min="515" max="516" width="10" style="2" customWidth="1"/>
    <col min="517" max="517" width="9.140625" style="2" customWidth="1"/>
    <col min="518" max="518" width="10.5703125" style="2" customWidth="1"/>
    <col min="519" max="519" width="9.85546875" style="2"/>
    <col min="520" max="520" width="11.140625" style="2" customWidth="1"/>
    <col min="521" max="521" width="11.7109375" style="2" customWidth="1"/>
    <col min="522" max="522" width="13.140625" style="2" bestFit="1" customWidth="1"/>
    <col min="523" max="523" width="10.7109375" style="2" bestFit="1" customWidth="1"/>
    <col min="524" max="524" width="9.85546875" style="2"/>
    <col min="525" max="525" width="15" style="2" bestFit="1" customWidth="1"/>
    <col min="526" max="527" width="11.5703125" style="2" bestFit="1" customWidth="1"/>
    <col min="528" max="528" width="16" style="2" bestFit="1" customWidth="1"/>
    <col min="529" max="757" width="9.85546875" style="2"/>
    <col min="758" max="758" width="5.140625" style="2" customWidth="1"/>
    <col min="759" max="759" width="36.7109375" style="2" customWidth="1"/>
    <col min="760" max="760" width="20" style="2" customWidth="1"/>
    <col min="761" max="761" width="6.140625" style="2" customWidth="1"/>
    <col min="762" max="762" width="7.5703125" style="2" customWidth="1"/>
    <col min="763" max="763" width="8" style="2" customWidth="1"/>
    <col min="764" max="764" width="7.85546875" style="2" customWidth="1"/>
    <col min="765" max="765" width="8.85546875" style="2" customWidth="1"/>
    <col min="766" max="766" width="8.42578125" style="2" customWidth="1"/>
    <col min="767" max="767" width="8.5703125" style="2" customWidth="1"/>
    <col min="768" max="768" width="9.42578125" style="2" customWidth="1"/>
    <col min="769" max="769" width="12" style="2" customWidth="1"/>
    <col min="770" max="770" width="10.5703125" style="2" customWidth="1"/>
    <col min="771" max="772" width="10" style="2" customWidth="1"/>
    <col min="773" max="773" width="9.140625" style="2" customWidth="1"/>
    <col min="774" max="774" width="10.5703125" style="2" customWidth="1"/>
    <col min="775" max="775" width="9.85546875" style="2"/>
    <col min="776" max="776" width="11.140625" style="2" customWidth="1"/>
    <col min="777" max="777" width="11.7109375" style="2" customWidth="1"/>
    <col min="778" max="778" width="13.140625" style="2" bestFit="1" customWidth="1"/>
    <col min="779" max="779" width="10.7109375" style="2" bestFit="1" customWidth="1"/>
    <col min="780" max="780" width="9.85546875" style="2"/>
    <col min="781" max="781" width="15" style="2" bestFit="1" customWidth="1"/>
    <col min="782" max="783" width="11.5703125" style="2" bestFit="1" customWidth="1"/>
    <col min="784" max="784" width="16" style="2" bestFit="1" customWidth="1"/>
    <col min="785" max="1013" width="9.85546875" style="2"/>
    <col min="1014" max="1014" width="5.140625" style="2" customWidth="1"/>
    <col min="1015" max="1015" width="36.7109375" style="2" customWidth="1"/>
    <col min="1016" max="1016" width="20" style="2" customWidth="1"/>
    <col min="1017" max="1017" width="6.140625" style="2" customWidth="1"/>
    <col min="1018" max="1018" width="7.5703125" style="2" customWidth="1"/>
    <col min="1019" max="1019" width="8" style="2" customWidth="1"/>
    <col min="1020" max="1020" width="7.85546875" style="2" customWidth="1"/>
    <col min="1021" max="1021" width="8.85546875" style="2" customWidth="1"/>
    <col min="1022" max="1022" width="8.42578125" style="2" customWidth="1"/>
    <col min="1023" max="1023" width="8.5703125" style="2" customWidth="1"/>
    <col min="1024" max="1024" width="9.42578125" style="2" customWidth="1"/>
    <col min="1025" max="1025" width="12" style="2" customWidth="1"/>
    <col min="1026" max="1026" width="10.5703125" style="2" customWidth="1"/>
    <col min="1027" max="1028" width="10" style="2" customWidth="1"/>
    <col min="1029" max="1029" width="9.140625" style="2" customWidth="1"/>
    <col min="1030" max="1030" width="10.5703125" style="2" customWidth="1"/>
    <col min="1031" max="1031" width="9.85546875" style="2"/>
    <col min="1032" max="1032" width="11.140625" style="2" customWidth="1"/>
    <col min="1033" max="1033" width="11.7109375" style="2" customWidth="1"/>
    <col min="1034" max="1034" width="13.140625" style="2" bestFit="1" customWidth="1"/>
    <col min="1035" max="1035" width="10.7109375" style="2" bestFit="1" customWidth="1"/>
    <col min="1036" max="1036" width="9.85546875" style="2"/>
    <col min="1037" max="1037" width="15" style="2" bestFit="1" customWidth="1"/>
    <col min="1038" max="1039" width="11.5703125" style="2" bestFit="1" customWidth="1"/>
    <col min="1040" max="1040" width="16" style="2" bestFit="1" customWidth="1"/>
    <col min="1041" max="1269" width="9.85546875" style="2"/>
    <col min="1270" max="1270" width="5.140625" style="2" customWidth="1"/>
    <col min="1271" max="1271" width="36.7109375" style="2" customWidth="1"/>
    <col min="1272" max="1272" width="20" style="2" customWidth="1"/>
    <col min="1273" max="1273" width="6.140625" style="2" customWidth="1"/>
    <col min="1274" max="1274" width="7.5703125" style="2" customWidth="1"/>
    <col min="1275" max="1275" width="8" style="2" customWidth="1"/>
    <col min="1276" max="1276" width="7.85546875" style="2" customWidth="1"/>
    <col min="1277" max="1277" width="8.85546875" style="2" customWidth="1"/>
    <col min="1278" max="1278" width="8.42578125" style="2" customWidth="1"/>
    <col min="1279" max="1279" width="8.5703125" style="2" customWidth="1"/>
    <col min="1280" max="1280" width="9.42578125" style="2" customWidth="1"/>
    <col min="1281" max="1281" width="12" style="2" customWidth="1"/>
    <col min="1282" max="1282" width="10.5703125" style="2" customWidth="1"/>
    <col min="1283" max="1284" width="10" style="2" customWidth="1"/>
    <col min="1285" max="1285" width="9.140625" style="2" customWidth="1"/>
    <col min="1286" max="1286" width="10.5703125" style="2" customWidth="1"/>
    <col min="1287" max="1287" width="9.85546875" style="2"/>
    <col min="1288" max="1288" width="11.140625" style="2" customWidth="1"/>
    <col min="1289" max="1289" width="11.7109375" style="2" customWidth="1"/>
    <col min="1290" max="1290" width="13.140625" style="2" bestFit="1" customWidth="1"/>
    <col min="1291" max="1291" width="10.7109375" style="2" bestFit="1" customWidth="1"/>
    <col min="1292" max="1292" width="9.85546875" style="2"/>
    <col min="1293" max="1293" width="15" style="2" bestFit="1" customWidth="1"/>
    <col min="1294" max="1295" width="11.5703125" style="2" bestFit="1" customWidth="1"/>
    <col min="1296" max="1296" width="16" style="2" bestFit="1" customWidth="1"/>
    <col min="1297" max="1525" width="9.85546875" style="2"/>
    <col min="1526" max="1526" width="5.140625" style="2" customWidth="1"/>
    <col min="1527" max="1527" width="36.7109375" style="2" customWidth="1"/>
    <col min="1528" max="1528" width="20" style="2" customWidth="1"/>
    <col min="1529" max="1529" width="6.140625" style="2" customWidth="1"/>
    <col min="1530" max="1530" width="7.5703125" style="2" customWidth="1"/>
    <col min="1531" max="1531" width="8" style="2" customWidth="1"/>
    <col min="1532" max="1532" width="7.85546875" style="2" customWidth="1"/>
    <col min="1533" max="1533" width="8.85546875" style="2" customWidth="1"/>
    <col min="1534" max="1534" width="8.42578125" style="2" customWidth="1"/>
    <col min="1535" max="1535" width="8.5703125" style="2" customWidth="1"/>
    <col min="1536" max="1536" width="9.42578125" style="2" customWidth="1"/>
    <col min="1537" max="1537" width="12" style="2" customWidth="1"/>
    <col min="1538" max="1538" width="10.5703125" style="2" customWidth="1"/>
    <col min="1539" max="1540" width="10" style="2" customWidth="1"/>
    <col min="1541" max="1541" width="9.140625" style="2" customWidth="1"/>
    <col min="1542" max="1542" width="10.5703125" style="2" customWidth="1"/>
    <col min="1543" max="1543" width="9.85546875" style="2"/>
    <col min="1544" max="1544" width="11.140625" style="2" customWidth="1"/>
    <col min="1545" max="1545" width="11.7109375" style="2" customWidth="1"/>
    <col min="1546" max="1546" width="13.140625" style="2" bestFit="1" customWidth="1"/>
    <col min="1547" max="1547" width="10.7109375" style="2" bestFit="1" customWidth="1"/>
    <col min="1548" max="1548" width="9.85546875" style="2"/>
    <col min="1549" max="1549" width="15" style="2" bestFit="1" customWidth="1"/>
    <col min="1550" max="1551" width="11.5703125" style="2" bestFit="1" customWidth="1"/>
    <col min="1552" max="1552" width="16" style="2" bestFit="1" customWidth="1"/>
    <col min="1553" max="1781" width="9.85546875" style="2"/>
    <col min="1782" max="1782" width="5.140625" style="2" customWidth="1"/>
    <col min="1783" max="1783" width="36.7109375" style="2" customWidth="1"/>
    <col min="1784" max="1784" width="20" style="2" customWidth="1"/>
    <col min="1785" max="1785" width="6.140625" style="2" customWidth="1"/>
    <col min="1786" max="1786" width="7.5703125" style="2" customWidth="1"/>
    <col min="1787" max="1787" width="8" style="2" customWidth="1"/>
    <col min="1788" max="1788" width="7.85546875" style="2" customWidth="1"/>
    <col min="1789" max="1789" width="8.85546875" style="2" customWidth="1"/>
    <col min="1790" max="1790" width="8.42578125" style="2" customWidth="1"/>
    <col min="1791" max="1791" width="8.5703125" style="2" customWidth="1"/>
    <col min="1792" max="1792" width="9.42578125" style="2" customWidth="1"/>
    <col min="1793" max="1793" width="12" style="2" customWidth="1"/>
    <col min="1794" max="1794" width="10.5703125" style="2" customWidth="1"/>
    <col min="1795" max="1796" width="10" style="2" customWidth="1"/>
    <col min="1797" max="1797" width="9.140625" style="2" customWidth="1"/>
    <col min="1798" max="1798" width="10.5703125" style="2" customWidth="1"/>
    <col min="1799" max="1799" width="9.85546875" style="2"/>
    <col min="1800" max="1800" width="11.140625" style="2" customWidth="1"/>
    <col min="1801" max="1801" width="11.7109375" style="2" customWidth="1"/>
    <col min="1802" max="1802" width="13.140625" style="2" bestFit="1" customWidth="1"/>
    <col min="1803" max="1803" width="10.7109375" style="2" bestFit="1" customWidth="1"/>
    <col min="1804" max="1804" width="9.85546875" style="2"/>
    <col min="1805" max="1805" width="15" style="2" bestFit="1" customWidth="1"/>
    <col min="1806" max="1807" width="11.5703125" style="2" bestFit="1" customWidth="1"/>
    <col min="1808" max="1808" width="16" style="2" bestFit="1" customWidth="1"/>
    <col min="1809" max="2037" width="9.85546875" style="2"/>
    <col min="2038" max="2038" width="5.140625" style="2" customWidth="1"/>
    <col min="2039" max="2039" width="36.7109375" style="2" customWidth="1"/>
    <col min="2040" max="2040" width="20" style="2" customWidth="1"/>
    <col min="2041" max="2041" width="6.140625" style="2" customWidth="1"/>
    <col min="2042" max="2042" width="7.5703125" style="2" customWidth="1"/>
    <col min="2043" max="2043" width="8" style="2" customWidth="1"/>
    <col min="2044" max="2044" width="7.85546875" style="2" customWidth="1"/>
    <col min="2045" max="2045" width="8.85546875" style="2" customWidth="1"/>
    <col min="2046" max="2046" width="8.42578125" style="2" customWidth="1"/>
    <col min="2047" max="2047" width="8.5703125" style="2" customWidth="1"/>
    <col min="2048" max="2048" width="9.42578125" style="2" customWidth="1"/>
    <col min="2049" max="2049" width="12" style="2" customWidth="1"/>
    <col min="2050" max="2050" width="10.5703125" style="2" customWidth="1"/>
    <col min="2051" max="2052" width="10" style="2" customWidth="1"/>
    <col min="2053" max="2053" width="9.140625" style="2" customWidth="1"/>
    <col min="2054" max="2054" width="10.5703125" style="2" customWidth="1"/>
    <col min="2055" max="2055" width="9.85546875" style="2"/>
    <col min="2056" max="2056" width="11.140625" style="2" customWidth="1"/>
    <col min="2057" max="2057" width="11.7109375" style="2" customWidth="1"/>
    <col min="2058" max="2058" width="13.140625" style="2" bestFit="1" customWidth="1"/>
    <col min="2059" max="2059" width="10.7109375" style="2" bestFit="1" customWidth="1"/>
    <col min="2060" max="2060" width="9.85546875" style="2"/>
    <col min="2061" max="2061" width="15" style="2" bestFit="1" customWidth="1"/>
    <col min="2062" max="2063" width="11.5703125" style="2" bestFit="1" customWidth="1"/>
    <col min="2064" max="2064" width="16" style="2" bestFit="1" customWidth="1"/>
    <col min="2065" max="2293" width="9.85546875" style="2"/>
    <col min="2294" max="2294" width="5.140625" style="2" customWidth="1"/>
    <col min="2295" max="2295" width="36.7109375" style="2" customWidth="1"/>
    <col min="2296" max="2296" width="20" style="2" customWidth="1"/>
    <col min="2297" max="2297" width="6.140625" style="2" customWidth="1"/>
    <col min="2298" max="2298" width="7.5703125" style="2" customWidth="1"/>
    <col min="2299" max="2299" width="8" style="2" customWidth="1"/>
    <col min="2300" max="2300" width="7.85546875" style="2" customWidth="1"/>
    <col min="2301" max="2301" width="8.85546875" style="2" customWidth="1"/>
    <col min="2302" max="2302" width="8.42578125" style="2" customWidth="1"/>
    <col min="2303" max="2303" width="8.5703125" style="2" customWidth="1"/>
    <col min="2304" max="2304" width="9.42578125" style="2" customWidth="1"/>
    <col min="2305" max="2305" width="12" style="2" customWidth="1"/>
    <col min="2306" max="2306" width="10.5703125" style="2" customWidth="1"/>
    <col min="2307" max="2308" width="10" style="2" customWidth="1"/>
    <col min="2309" max="2309" width="9.140625" style="2" customWidth="1"/>
    <col min="2310" max="2310" width="10.5703125" style="2" customWidth="1"/>
    <col min="2311" max="2311" width="9.85546875" style="2"/>
    <col min="2312" max="2312" width="11.140625" style="2" customWidth="1"/>
    <col min="2313" max="2313" width="11.7109375" style="2" customWidth="1"/>
    <col min="2314" max="2314" width="13.140625" style="2" bestFit="1" customWidth="1"/>
    <col min="2315" max="2315" width="10.7109375" style="2" bestFit="1" customWidth="1"/>
    <col min="2316" max="2316" width="9.85546875" style="2"/>
    <col min="2317" max="2317" width="15" style="2" bestFit="1" customWidth="1"/>
    <col min="2318" max="2319" width="11.5703125" style="2" bestFit="1" customWidth="1"/>
    <col min="2320" max="2320" width="16" style="2" bestFit="1" customWidth="1"/>
    <col min="2321" max="2549" width="9.85546875" style="2"/>
    <col min="2550" max="2550" width="5.140625" style="2" customWidth="1"/>
    <col min="2551" max="2551" width="36.7109375" style="2" customWidth="1"/>
    <col min="2552" max="2552" width="20" style="2" customWidth="1"/>
    <col min="2553" max="2553" width="6.140625" style="2" customWidth="1"/>
    <col min="2554" max="2554" width="7.5703125" style="2" customWidth="1"/>
    <col min="2555" max="2555" width="8" style="2" customWidth="1"/>
    <col min="2556" max="2556" width="7.85546875" style="2" customWidth="1"/>
    <col min="2557" max="2557" width="8.85546875" style="2" customWidth="1"/>
    <col min="2558" max="2558" width="8.42578125" style="2" customWidth="1"/>
    <col min="2559" max="2559" width="8.5703125" style="2" customWidth="1"/>
    <col min="2560" max="2560" width="9.42578125" style="2" customWidth="1"/>
    <col min="2561" max="2561" width="12" style="2" customWidth="1"/>
    <col min="2562" max="2562" width="10.5703125" style="2" customWidth="1"/>
    <col min="2563" max="2564" width="10" style="2" customWidth="1"/>
    <col min="2565" max="2565" width="9.140625" style="2" customWidth="1"/>
    <col min="2566" max="2566" width="10.5703125" style="2" customWidth="1"/>
    <col min="2567" max="2567" width="9.85546875" style="2"/>
    <col min="2568" max="2568" width="11.140625" style="2" customWidth="1"/>
    <col min="2569" max="2569" width="11.7109375" style="2" customWidth="1"/>
    <col min="2570" max="2570" width="13.140625" style="2" bestFit="1" customWidth="1"/>
    <col min="2571" max="2571" width="10.7109375" style="2" bestFit="1" customWidth="1"/>
    <col min="2572" max="2572" width="9.85546875" style="2"/>
    <col min="2573" max="2573" width="15" style="2" bestFit="1" customWidth="1"/>
    <col min="2574" max="2575" width="11.5703125" style="2" bestFit="1" customWidth="1"/>
    <col min="2576" max="2576" width="16" style="2" bestFit="1" customWidth="1"/>
    <col min="2577" max="2805" width="9.85546875" style="2"/>
    <col min="2806" max="2806" width="5.140625" style="2" customWidth="1"/>
    <col min="2807" max="2807" width="36.7109375" style="2" customWidth="1"/>
    <col min="2808" max="2808" width="20" style="2" customWidth="1"/>
    <col min="2809" max="2809" width="6.140625" style="2" customWidth="1"/>
    <col min="2810" max="2810" width="7.5703125" style="2" customWidth="1"/>
    <col min="2811" max="2811" width="8" style="2" customWidth="1"/>
    <col min="2812" max="2812" width="7.85546875" style="2" customWidth="1"/>
    <col min="2813" max="2813" width="8.85546875" style="2" customWidth="1"/>
    <col min="2814" max="2814" width="8.42578125" style="2" customWidth="1"/>
    <col min="2815" max="2815" width="8.5703125" style="2" customWidth="1"/>
    <col min="2816" max="2816" width="9.42578125" style="2" customWidth="1"/>
    <col min="2817" max="2817" width="12" style="2" customWidth="1"/>
    <col min="2818" max="2818" width="10.5703125" style="2" customWidth="1"/>
    <col min="2819" max="2820" width="10" style="2" customWidth="1"/>
    <col min="2821" max="2821" width="9.140625" style="2" customWidth="1"/>
    <col min="2822" max="2822" width="10.5703125" style="2" customWidth="1"/>
    <col min="2823" max="2823" width="9.85546875" style="2"/>
    <col min="2824" max="2824" width="11.140625" style="2" customWidth="1"/>
    <col min="2825" max="2825" width="11.7109375" style="2" customWidth="1"/>
    <col min="2826" max="2826" width="13.140625" style="2" bestFit="1" customWidth="1"/>
    <col min="2827" max="2827" width="10.7109375" style="2" bestFit="1" customWidth="1"/>
    <col min="2828" max="2828" width="9.85546875" style="2"/>
    <col min="2829" max="2829" width="15" style="2" bestFit="1" customWidth="1"/>
    <col min="2830" max="2831" width="11.5703125" style="2" bestFit="1" customWidth="1"/>
    <col min="2832" max="2832" width="16" style="2" bestFit="1" customWidth="1"/>
    <col min="2833" max="3061" width="9.85546875" style="2"/>
    <col min="3062" max="3062" width="5.140625" style="2" customWidth="1"/>
    <col min="3063" max="3063" width="36.7109375" style="2" customWidth="1"/>
    <col min="3064" max="3064" width="20" style="2" customWidth="1"/>
    <col min="3065" max="3065" width="6.140625" style="2" customWidth="1"/>
    <col min="3066" max="3066" width="7.5703125" style="2" customWidth="1"/>
    <col min="3067" max="3067" width="8" style="2" customWidth="1"/>
    <col min="3068" max="3068" width="7.85546875" style="2" customWidth="1"/>
    <col min="3069" max="3069" width="8.85546875" style="2" customWidth="1"/>
    <col min="3070" max="3070" width="8.42578125" style="2" customWidth="1"/>
    <col min="3071" max="3071" width="8.5703125" style="2" customWidth="1"/>
    <col min="3072" max="3072" width="9.42578125" style="2" customWidth="1"/>
    <col min="3073" max="3073" width="12" style="2" customWidth="1"/>
    <col min="3074" max="3074" width="10.5703125" style="2" customWidth="1"/>
    <col min="3075" max="3076" width="10" style="2" customWidth="1"/>
    <col min="3077" max="3077" width="9.140625" style="2" customWidth="1"/>
    <col min="3078" max="3078" width="10.5703125" style="2" customWidth="1"/>
    <col min="3079" max="3079" width="9.85546875" style="2"/>
    <col min="3080" max="3080" width="11.140625" style="2" customWidth="1"/>
    <col min="3081" max="3081" width="11.7109375" style="2" customWidth="1"/>
    <col min="3082" max="3082" width="13.140625" style="2" bestFit="1" customWidth="1"/>
    <col min="3083" max="3083" width="10.7109375" style="2" bestFit="1" customWidth="1"/>
    <col min="3084" max="3084" width="9.85546875" style="2"/>
    <col min="3085" max="3085" width="15" style="2" bestFit="1" customWidth="1"/>
    <col min="3086" max="3087" width="11.5703125" style="2" bestFit="1" customWidth="1"/>
    <col min="3088" max="3088" width="16" style="2" bestFit="1" customWidth="1"/>
    <col min="3089" max="3317" width="9.85546875" style="2"/>
    <col min="3318" max="3318" width="5.140625" style="2" customWidth="1"/>
    <col min="3319" max="3319" width="36.7109375" style="2" customWidth="1"/>
    <col min="3320" max="3320" width="20" style="2" customWidth="1"/>
    <col min="3321" max="3321" width="6.140625" style="2" customWidth="1"/>
    <col min="3322" max="3322" width="7.5703125" style="2" customWidth="1"/>
    <col min="3323" max="3323" width="8" style="2" customWidth="1"/>
    <col min="3324" max="3324" width="7.85546875" style="2" customWidth="1"/>
    <col min="3325" max="3325" width="8.85546875" style="2" customWidth="1"/>
    <col min="3326" max="3326" width="8.42578125" style="2" customWidth="1"/>
    <col min="3327" max="3327" width="8.5703125" style="2" customWidth="1"/>
    <col min="3328" max="3328" width="9.42578125" style="2" customWidth="1"/>
    <col min="3329" max="3329" width="12" style="2" customWidth="1"/>
    <col min="3330" max="3330" width="10.5703125" style="2" customWidth="1"/>
    <col min="3331" max="3332" width="10" style="2" customWidth="1"/>
    <col min="3333" max="3333" width="9.140625" style="2" customWidth="1"/>
    <col min="3334" max="3334" width="10.5703125" style="2" customWidth="1"/>
    <col min="3335" max="3335" width="9.85546875" style="2"/>
    <col min="3336" max="3336" width="11.140625" style="2" customWidth="1"/>
    <col min="3337" max="3337" width="11.7109375" style="2" customWidth="1"/>
    <col min="3338" max="3338" width="13.140625" style="2" bestFit="1" customWidth="1"/>
    <col min="3339" max="3339" width="10.7109375" style="2" bestFit="1" customWidth="1"/>
    <col min="3340" max="3340" width="9.85546875" style="2"/>
    <col min="3341" max="3341" width="15" style="2" bestFit="1" customWidth="1"/>
    <col min="3342" max="3343" width="11.5703125" style="2" bestFit="1" customWidth="1"/>
    <col min="3344" max="3344" width="16" style="2" bestFit="1" customWidth="1"/>
    <col min="3345" max="3573" width="9.85546875" style="2"/>
    <col min="3574" max="3574" width="5.140625" style="2" customWidth="1"/>
    <col min="3575" max="3575" width="36.7109375" style="2" customWidth="1"/>
    <col min="3576" max="3576" width="20" style="2" customWidth="1"/>
    <col min="3577" max="3577" width="6.140625" style="2" customWidth="1"/>
    <col min="3578" max="3578" width="7.5703125" style="2" customWidth="1"/>
    <col min="3579" max="3579" width="8" style="2" customWidth="1"/>
    <col min="3580" max="3580" width="7.85546875" style="2" customWidth="1"/>
    <col min="3581" max="3581" width="8.85546875" style="2" customWidth="1"/>
    <col min="3582" max="3582" width="8.42578125" style="2" customWidth="1"/>
    <col min="3583" max="3583" width="8.5703125" style="2" customWidth="1"/>
    <col min="3584" max="3584" width="9.42578125" style="2" customWidth="1"/>
    <col min="3585" max="3585" width="12" style="2" customWidth="1"/>
    <col min="3586" max="3586" width="10.5703125" style="2" customWidth="1"/>
    <col min="3587" max="3588" width="10" style="2" customWidth="1"/>
    <col min="3589" max="3589" width="9.140625" style="2" customWidth="1"/>
    <col min="3590" max="3590" width="10.5703125" style="2" customWidth="1"/>
    <col min="3591" max="3591" width="9.85546875" style="2"/>
    <col min="3592" max="3592" width="11.140625" style="2" customWidth="1"/>
    <col min="3593" max="3593" width="11.7109375" style="2" customWidth="1"/>
    <col min="3594" max="3594" width="13.140625" style="2" bestFit="1" customWidth="1"/>
    <col min="3595" max="3595" width="10.7109375" style="2" bestFit="1" customWidth="1"/>
    <col min="3596" max="3596" width="9.85546875" style="2"/>
    <col min="3597" max="3597" width="15" style="2" bestFit="1" customWidth="1"/>
    <col min="3598" max="3599" width="11.5703125" style="2" bestFit="1" customWidth="1"/>
    <col min="3600" max="3600" width="16" style="2" bestFit="1" customWidth="1"/>
    <col min="3601" max="3829" width="9.85546875" style="2"/>
    <col min="3830" max="3830" width="5.140625" style="2" customWidth="1"/>
    <col min="3831" max="3831" width="36.7109375" style="2" customWidth="1"/>
    <col min="3832" max="3832" width="20" style="2" customWidth="1"/>
    <col min="3833" max="3833" width="6.140625" style="2" customWidth="1"/>
    <col min="3834" max="3834" width="7.5703125" style="2" customWidth="1"/>
    <col min="3835" max="3835" width="8" style="2" customWidth="1"/>
    <col min="3836" max="3836" width="7.85546875" style="2" customWidth="1"/>
    <col min="3837" max="3837" width="8.85546875" style="2" customWidth="1"/>
    <col min="3838" max="3838" width="8.42578125" style="2" customWidth="1"/>
    <col min="3839" max="3839" width="8.5703125" style="2" customWidth="1"/>
    <col min="3840" max="3840" width="9.42578125" style="2" customWidth="1"/>
    <col min="3841" max="3841" width="12" style="2" customWidth="1"/>
    <col min="3842" max="3842" width="10.5703125" style="2" customWidth="1"/>
    <col min="3843" max="3844" width="10" style="2" customWidth="1"/>
    <col min="3845" max="3845" width="9.140625" style="2" customWidth="1"/>
    <col min="3846" max="3846" width="10.5703125" style="2" customWidth="1"/>
    <col min="3847" max="3847" width="9.85546875" style="2"/>
    <col min="3848" max="3848" width="11.140625" style="2" customWidth="1"/>
    <col min="3849" max="3849" width="11.7109375" style="2" customWidth="1"/>
    <col min="3850" max="3850" width="13.140625" style="2" bestFit="1" customWidth="1"/>
    <col min="3851" max="3851" width="10.7109375" style="2" bestFit="1" customWidth="1"/>
    <col min="3852" max="3852" width="9.85546875" style="2"/>
    <col min="3853" max="3853" width="15" style="2" bestFit="1" customWidth="1"/>
    <col min="3854" max="3855" width="11.5703125" style="2" bestFit="1" customWidth="1"/>
    <col min="3856" max="3856" width="16" style="2" bestFit="1" customWidth="1"/>
    <col min="3857" max="4085" width="9.85546875" style="2"/>
    <col min="4086" max="4086" width="5.140625" style="2" customWidth="1"/>
    <col min="4087" max="4087" width="36.7109375" style="2" customWidth="1"/>
    <col min="4088" max="4088" width="20" style="2" customWidth="1"/>
    <col min="4089" max="4089" width="6.140625" style="2" customWidth="1"/>
    <col min="4090" max="4090" width="7.5703125" style="2" customWidth="1"/>
    <col min="4091" max="4091" width="8" style="2" customWidth="1"/>
    <col min="4092" max="4092" width="7.85546875" style="2" customWidth="1"/>
    <col min="4093" max="4093" width="8.85546875" style="2" customWidth="1"/>
    <col min="4094" max="4094" width="8.42578125" style="2" customWidth="1"/>
    <col min="4095" max="4095" width="8.5703125" style="2" customWidth="1"/>
    <col min="4096" max="4096" width="9.42578125" style="2" customWidth="1"/>
    <col min="4097" max="4097" width="12" style="2" customWidth="1"/>
    <col min="4098" max="4098" width="10.5703125" style="2" customWidth="1"/>
    <col min="4099" max="4100" width="10" style="2" customWidth="1"/>
    <col min="4101" max="4101" width="9.140625" style="2" customWidth="1"/>
    <col min="4102" max="4102" width="10.5703125" style="2" customWidth="1"/>
    <col min="4103" max="4103" width="9.85546875" style="2"/>
    <col min="4104" max="4104" width="11.140625" style="2" customWidth="1"/>
    <col min="4105" max="4105" width="11.7109375" style="2" customWidth="1"/>
    <col min="4106" max="4106" width="13.140625" style="2" bestFit="1" customWidth="1"/>
    <col min="4107" max="4107" width="10.7109375" style="2" bestFit="1" customWidth="1"/>
    <col min="4108" max="4108" width="9.85546875" style="2"/>
    <col min="4109" max="4109" width="15" style="2" bestFit="1" customWidth="1"/>
    <col min="4110" max="4111" width="11.5703125" style="2" bestFit="1" customWidth="1"/>
    <col min="4112" max="4112" width="16" style="2" bestFit="1" customWidth="1"/>
    <col min="4113" max="4341" width="9.85546875" style="2"/>
    <col min="4342" max="4342" width="5.140625" style="2" customWidth="1"/>
    <col min="4343" max="4343" width="36.7109375" style="2" customWidth="1"/>
    <col min="4344" max="4344" width="20" style="2" customWidth="1"/>
    <col min="4345" max="4345" width="6.140625" style="2" customWidth="1"/>
    <col min="4346" max="4346" width="7.5703125" style="2" customWidth="1"/>
    <col min="4347" max="4347" width="8" style="2" customWidth="1"/>
    <col min="4348" max="4348" width="7.85546875" style="2" customWidth="1"/>
    <col min="4349" max="4349" width="8.85546875" style="2" customWidth="1"/>
    <col min="4350" max="4350" width="8.42578125" style="2" customWidth="1"/>
    <col min="4351" max="4351" width="8.5703125" style="2" customWidth="1"/>
    <col min="4352" max="4352" width="9.42578125" style="2" customWidth="1"/>
    <col min="4353" max="4353" width="12" style="2" customWidth="1"/>
    <col min="4354" max="4354" width="10.5703125" style="2" customWidth="1"/>
    <col min="4355" max="4356" width="10" style="2" customWidth="1"/>
    <col min="4357" max="4357" width="9.140625" style="2" customWidth="1"/>
    <col min="4358" max="4358" width="10.5703125" style="2" customWidth="1"/>
    <col min="4359" max="4359" width="9.85546875" style="2"/>
    <col min="4360" max="4360" width="11.140625" style="2" customWidth="1"/>
    <col min="4361" max="4361" width="11.7109375" style="2" customWidth="1"/>
    <col min="4362" max="4362" width="13.140625" style="2" bestFit="1" customWidth="1"/>
    <col min="4363" max="4363" width="10.7109375" style="2" bestFit="1" customWidth="1"/>
    <col min="4364" max="4364" width="9.85546875" style="2"/>
    <col min="4365" max="4365" width="15" style="2" bestFit="1" customWidth="1"/>
    <col min="4366" max="4367" width="11.5703125" style="2" bestFit="1" customWidth="1"/>
    <col min="4368" max="4368" width="16" style="2" bestFit="1" customWidth="1"/>
    <col min="4369" max="4597" width="9.85546875" style="2"/>
    <col min="4598" max="4598" width="5.140625" style="2" customWidth="1"/>
    <col min="4599" max="4599" width="36.7109375" style="2" customWidth="1"/>
    <col min="4600" max="4600" width="20" style="2" customWidth="1"/>
    <col min="4601" max="4601" width="6.140625" style="2" customWidth="1"/>
    <col min="4602" max="4602" width="7.5703125" style="2" customWidth="1"/>
    <col min="4603" max="4603" width="8" style="2" customWidth="1"/>
    <col min="4604" max="4604" width="7.85546875" style="2" customWidth="1"/>
    <col min="4605" max="4605" width="8.85546875" style="2" customWidth="1"/>
    <col min="4606" max="4606" width="8.42578125" style="2" customWidth="1"/>
    <col min="4607" max="4607" width="8.5703125" style="2" customWidth="1"/>
    <col min="4608" max="4608" width="9.42578125" style="2" customWidth="1"/>
    <col min="4609" max="4609" width="12" style="2" customWidth="1"/>
    <col min="4610" max="4610" width="10.5703125" style="2" customWidth="1"/>
    <col min="4611" max="4612" width="10" style="2" customWidth="1"/>
    <col min="4613" max="4613" width="9.140625" style="2" customWidth="1"/>
    <col min="4614" max="4614" width="10.5703125" style="2" customWidth="1"/>
    <col min="4615" max="4615" width="9.85546875" style="2"/>
    <col min="4616" max="4616" width="11.140625" style="2" customWidth="1"/>
    <col min="4617" max="4617" width="11.7109375" style="2" customWidth="1"/>
    <col min="4618" max="4618" width="13.140625" style="2" bestFit="1" customWidth="1"/>
    <col min="4619" max="4619" width="10.7109375" style="2" bestFit="1" customWidth="1"/>
    <col min="4620" max="4620" width="9.85546875" style="2"/>
    <col min="4621" max="4621" width="15" style="2" bestFit="1" customWidth="1"/>
    <col min="4622" max="4623" width="11.5703125" style="2" bestFit="1" customWidth="1"/>
    <col min="4624" max="4624" width="16" style="2" bestFit="1" customWidth="1"/>
    <col min="4625" max="4853" width="9.85546875" style="2"/>
    <col min="4854" max="4854" width="5.140625" style="2" customWidth="1"/>
    <col min="4855" max="4855" width="36.7109375" style="2" customWidth="1"/>
    <col min="4856" max="4856" width="20" style="2" customWidth="1"/>
    <col min="4857" max="4857" width="6.140625" style="2" customWidth="1"/>
    <col min="4858" max="4858" width="7.5703125" style="2" customWidth="1"/>
    <col min="4859" max="4859" width="8" style="2" customWidth="1"/>
    <col min="4860" max="4860" width="7.85546875" style="2" customWidth="1"/>
    <col min="4861" max="4861" width="8.85546875" style="2" customWidth="1"/>
    <col min="4862" max="4862" width="8.42578125" style="2" customWidth="1"/>
    <col min="4863" max="4863" width="8.5703125" style="2" customWidth="1"/>
    <col min="4864" max="4864" width="9.42578125" style="2" customWidth="1"/>
    <col min="4865" max="4865" width="12" style="2" customWidth="1"/>
    <col min="4866" max="4866" width="10.5703125" style="2" customWidth="1"/>
    <col min="4867" max="4868" width="10" style="2" customWidth="1"/>
    <col min="4869" max="4869" width="9.140625" style="2" customWidth="1"/>
    <col min="4870" max="4870" width="10.5703125" style="2" customWidth="1"/>
    <col min="4871" max="4871" width="9.85546875" style="2"/>
    <col min="4872" max="4872" width="11.140625" style="2" customWidth="1"/>
    <col min="4873" max="4873" width="11.7109375" style="2" customWidth="1"/>
    <col min="4874" max="4874" width="13.140625" style="2" bestFit="1" customWidth="1"/>
    <col min="4875" max="4875" width="10.7109375" style="2" bestFit="1" customWidth="1"/>
    <col min="4876" max="4876" width="9.85546875" style="2"/>
    <col min="4877" max="4877" width="15" style="2" bestFit="1" customWidth="1"/>
    <col min="4878" max="4879" width="11.5703125" style="2" bestFit="1" customWidth="1"/>
    <col min="4880" max="4880" width="16" style="2" bestFit="1" customWidth="1"/>
    <col min="4881" max="5109" width="9.85546875" style="2"/>
    <col min="5110" max="5110" width="5.140625" style="2" customWidth="1"/>
    <col min="5111" max="5111" width="36.7109375" style="2" customWidth="1"/>
    <col min="5112" max="5112" width="20" style="2" customWidth="1"/>
    <col min="5113" max="5113" width="6.140625" style="2" customWidth="1"/>
    <col min="5114" max="5114" width="7.5703125" style="2" customWidth="1"/>
    <col min="5115" max="5115" width="8" style="2" customWidth="1"/>
    <col min="5116" max="5116" width="7.85546875" style="2" customWidth="1"/>
    <col min="5117" max="5117" width="8.85546875" style="2" customWidth="1"/>
    <col min="5118" max="5118" width="8.42578125" style="2" customWidth="1"/>
    <col min="5119" max="5119" width="8.5703125" style="2" customWidth="1"/>
    <col min="5120" max="5120" width="9.42578125" style="2" customWidth="1"/>
    <col min="5121" max="5121" width="12" style="2" customWidth="1"/>
    <col min="5122" max="5122" width="10.5703125" style="2" customWidth="1"/>
    <col min="5123" max="5124" width="10" style="2" customWidth="1"/>
    <col min="5125" max="5125" width="9.140625" style="2" customWidth="1"/>
    <col min="5126" max="5126" width="10.5703125" style="2" customWidth="1"/>
    <col min="5127" max="5127" width="9.85546875" style="2"/>
    <col min="5128" max="5128" width="11.140625" style="2" customWidth="1"/>
    <col min="5129" max="5129" width="11.7109375" style="2" customWidth="1"/>
    <col min="5130" max="5130" width="13.140625" style="2" bestFit="1" customWidth="1"/>
    <col min="5131" max="5131" width="10.7109375" style="2" bestFit="1" customWidth="1"/>
    <col min="5132" max="5132" width="9.85546875" style="2"/>
    <col min="5133" max="5133" width="15" style="2" bestFit="1" customWidth="1"/>
    <col min="5134" max="5135" width="11.5703125" style="2" bestFit="1" customWidth="1"/>
    <col min="5136" max="5136" width="16" style="2" bestFit="1" customWidth="1"/>
    <col min="5137" max="5365" width="9.85546875" style="2"/>
    <col min="5366" max="5366" width="5.140625" style="2" customWidth="1"/>
    <col min="5367" max="5367" width="36.7109375" style="2" customWidth="1"/>
    <col min="5368" max="5368" width="20" style="2" customWidth="1"/>
    <col min="5369" max="5369" width="6.140625" style="2" customWidth="1"/>
    <col min="5370" max="5370" width="7.5703125" style="2" customWidth="1"/>
    <col min="5371" max="5371" width="8" style="2" customWidth="1"/>
    <col min="5372" max="5372" width="7.85546875" style="2" customWidth="1"/>
    <col min="5373" max="5373" width="8.85546875" style="2" customWidth="1"/>
    <col min="5374" max="5374" width="8.42578125" style="2" customWidth="1"/>
    <col min="5375" max="5375" width="8.5703125" style="2" customWidth="1"/>
    <col min="5376" max="5376" width="9.42578125" style="2" customWidth="1"/>
    <col min="5377" max="5377" width="12" style="2" customWidth="1"/>
    <col min="5378" max="5378" width="10.5703125" style="2" customWidth="1"/>
    <col min="5379" max="5380" width="10" style="2" customWidth="1"/>
    <col min="5381" max="5381" width="9.140625" style="2" customWidth="1"/>
    <col min="5382" max="5382" width="10.5703125" style="2" customWidth="1"/>
    <col min="5383" max="5383" width="9.85546875" style="2"/>
    <col min="5384" max="5384" width="11.140625" style="2" customWidth="1"/>
    <col min="5385" max="5385" width="11.7109375" style="2" customWidth="1"/>
    <col min="5386" max="5386" width="13.140625" style="2" bestFit="1" customWidth="1"/>
    <col min="5387" max="5387" width="10.7109375" style="2" bestFit="1" customWidth="1"/>
    <col min="5388" max="5388" width="9.85546875" style="2"/>
    <col min="5389" max="5389" width="15" style="2" bestFit="1" customWidth="1"/>
    <col min="5390" max="5391" width="11.5703125" style="2" bestFit="1" customWidth="1"/>
    <col min="5392" max="5392" width="16" style="2" bestFit="1" customWidth="1"/>
    <col min="5393" max="5621" width="9.85546875" style="2"/>
    <col min="5622" max="5622" width="5.140625" style="2" customWidth="1"/>
    <col min="5623" max="5623" width="36.7109375" style="2" customWidth="1"/>
    <col min="5624" max="5624" width="20" style="2" customWidth="1"/>
    <col min="5625" max="5625" width="6.140625" style="2" customWidth="1"/>
    <col min="5626" max="5626" width="7.5703125" style="2" customWidth="1"/>
    <col min="5627" max="5627" width="8" style="2" customWidth="1"/>
    <col min="5628" max="5628" width="7.85546875" style="2" customWidth="1"/>
    <col min="5629" max="5629" width="8.85546875" style="2" customWidth="1"/>
    <col min="5630" max="5630" width="8.42578125" style="2" customWidth="1"/>
    <col min="5631" max="5631" width="8.5703125" style="2" customWidth="1"/>
    <col min="5632" max="5632" width="9.42578125" style="2" customWidth="1"/>
    <col min="5633" max="5633" width="12" style="2" customWidth="1"/>
    <col min="5634" max="5634" width="10.5703125" style="2" customWidth="1"/>
    <col min="5635" max="5636" width="10" style="2" customWidth="1"/>
    <col min="5637" max="5637" width="9.140625" style="2" customWidth="1"/>
    <col min="5638" max="5638" width="10.5703125" style="2" customWidth="1"/>
    <col min="5639" max="5639" width="9.85546875" style="2"/>
    <col min="5640" max="5640" width="11.140625" style="2" customWidth="1"/>
    <col min="5641" max="5641" width="11.7109375" style="2" customWidth="1"/>
    <col min="5642" max="5642" width="13.140625" style="2" bestFit="1" customWidth="1"/>
    <col min="5643" max="5643" width="10.7109375" style="2" bestFit="1" customWidth="1"/>
    <col min="5644" max="5644" width="9.85546875" style="2"/>
    <col min="5645" max="5645" width="15" style="2" bestFit="1" customWidth="1"/>
    <col min="5646" max="5647" width="11.5703125" style="2" bestFit="1" customWidth="1"/>
    <col min="5648" max="5648" width="16" style="2" bestFit="1" customWidth="1"/>
    <col min="5649" max="5877" width="9.85546875" style="2"/>
    <col min="5878" max="5878" width="5.140625" style="2" customWidth="1"/>
    <col min="5879" max="5879" width="36.7109375" style="2" customWidth="1"/>
    <col min="5880" max="5880" width="20" style="2" customWidth="1"/>
    <col min="5881" max="5881" width="6.140625" style="2" customWidth="1"/>
    <col min="5882" max="5882" width="7.5703125" style="2" customWidth="1"/>
    <col min="5883" max="5883" width="8" style="2" customWidth="1"/>
    <col min="5884" max="5884" width="7.85546875" style="2" customWidth="1"/>
    <col min="5885" max="5885" width="8.85546875" style="2" customWidth="1"/>
    <col min="5886" max="5886" width="8.42578125" style="2" customWidth="1"/>
    <col min="5887" max="5887" width="8.5703125" style="2" customWidth="1"/>
    <col min="5888" max="5888" width="9.42578125" style="2" customWidth="1"/>
    <col min="5889" max="5889" width="12" style="2" customWidth="1"/>
    <col min="5890" max="5890" width="10.5703125" style="2" customWidth="1"/>
    <col min="5891" max="5892" width="10" style="2" customWidth="1"/>
    <col min="5893" max="5893" width="9.140625" style="2" customWidth="1"/>
    <col min="5894" max="5894" width="10.5703125" style="2" customWidth="1"/>
    <col min="5895" max="5895" width="9.85546875" style="2"/>
    <col min="5896" max="5896" width="11.140625" style="2" customWidth="1"/>
    <col min="5897" max="5897" width="11.7109375" style="2" customWidth="1"/>
    <col min="5898" max="5898" width="13.140625" style="2" bestFit="1" customWidth="1"/>
    <col min="5899" max="5899" width="10.7109375" style="2" bestFit="1" customWidth="1"/>
    <col min="5900" max="5900" width="9.85546875" style="2"/>
    <col min="5901" max="5901" width="15" style="2" bestFit="1" customWidth="1"/>
    <col min="5902" max="5903" width="11.5703125" style="2" bestFit="1" customWidth="1"/>
    <col min="5904" max="5904" width="16" style="2" bestFit="1" customWidth="1"/>
    <col min="5905" max="6133" width="9.85546875" style="2"/>
    <col min="6134" max="6134" width="5.140625" style="2" customWidth="1"/>
    <col min="6135" max="6135" width="36.7109375" style="2" customWidth="1"/>
    <col min="6136" max="6136" width="20" style="2" customWidth="1"/>
    <col min="6137" max="6137" width="6.140625" style="2" customWidth="1"/>
    <col min="6138" max="6138" width="7.5703125" style="2" customWidth="1"/>
    <col min="6139" max="6139" width="8" style="2" customWidth="1"/>
    <col min="6140" max="6140" width="7.85546875" style="2" customWidth="1"/>
    <col min="6141" max="6141" width="8.85546875" style="2" customWidth="1"/>
    <col min="6142" max="6142" width="8.42578125" style="2" customWidth="1"/>
    <col min="6143" max="6143" width="8.5703125" style="2" customWidth="1"/>
    <col min="6144" max="6144" width="9.42578125" style="2" customWidth="1"/>
    <col min="6145" max="6145" width="12" style="2" customWidth="1"/>
    <col min="6146" max="6146" width="10.5703125" style="2" customWidth="1"/>
    <col min="6147" max="6148" width="10" style="2" customWidth="1"/>
    <col min="6149" max="6149" width="9.140625" style="2" customWidth="1"/>
    <col min="6150" max="6150" width="10.5703125" style="2" customWidth="1"/>
    <col min="6151" max="6151" width="9.85546875" style="2"/>
    <col min="6152" max="6152" width="11.140625" style="2" customWidth="1"/>
    <col min="6153" max="6153" width="11.7109375" style="2" customWidth="1"/>
    <col min="6154" max="6154" width="13.140625" style="2" bestFit="1" customWidth="1"/>
    <col min="6155" max="6155" width="10.7109375" style="2" bestFit="1" customWidth="1"/>
    <col min="6156" max="6156" width="9.85546875" style="2"/>
    <col min="6157" max="6157" width="15" style="2" bestFit="1" customWidth="1"/>
    <col min="6158" max="6159" width="11.5703125" style="2" bestFit="1" customWidth="1"/>
    <col min="6160" max="6160" width="16" style="2" bestFit="1" customWidth="1"/>
    <col min="6161" max="6389" width="9.85546875" style="2"/>
    <col min="6390" max="6390" width="5.140625" style="2" customWidth="1"/>
    <col min="6391" max="6391" width="36.7109375" style="2" customWidth="1"/>
    <col min="6392" max="6392" width="20" style="2" customWidth="1"/>
    <col min="6393" max="6393" width="6.140625" style="2" customWidth="1"/>
    <col min="6394" max="6394" width="7.5703125" style="2" customWidth="1"/>
    <col min="6395" max="6395" width="8" style="2" customWidth="1"/>
    <col min="6396" max="6396" width="7.85546875" style="2" customWidth="1"/>
    <col min="6397" max="6397" width="8.85546875" style="2" customWidth="1"/>
    <col min="6398" max="6398" width="8.42578125" style="2" customWidth="1"/>
    <col min="6399" max="6399" width="8.5703125" style="2" customWidth="1"/>
    <col min="6400" max="6400" width="9.42578125" style="2" customWidth="1"/>
    <col min="6401" max="6401" width="12" style="2" customWidth="1"/>
    <col min="6402" max="6402" width="10.5703125" style="2" customWidth="1"/>
    <col min="6403" max="6404" width="10" style="2" customWidth="1"/>
    <col min="6405" max="6405" width="9.140625" style="2" customWidth="1"/>
    <col min="6406" max="6406" width="10.5703125" style="2" customWidth="1"/>
    <col min="6407" max="6407" width="9.85546875" style="2"/>
    <col min="6408" max="6408" width="11.140625" style="2" customWidth="1"/>
    <col min="6409" max="6409" width="11.7109375" style="2" customWidth="1"/>
    <col min="6410" max="6410" width="13.140625" style="2" bestFit="1" customWidth="1"/>
    <col min="6411" max="6411" width="10.7109375" style="2" bestFit="1" customWidth="1"/>
    <col min="6412" max="6412" width="9.85546875" style="2"/>
    <col min="6413" max="6413" width="15" style="2" bestFit="1" customWidth="1"/>
    <col min="6414" max="6415" width="11.5703125" style="2" bestFit="1" customWidth="1"/>
    <col min="6416" max="6416" width="16" style="2" bestFit="1" customWidth="1"/>
    <col min="6417" max="6645" width="9.85546875" style="2"/>
    <col min="6646" max="6646" width="5.140625" style="2" customWidth="1"/>
    <col min="6647" max="6647" width="36.7109375" style="2" customWidth="1"/>
    <col min="6648" max="6648" width="20" style="2" customWidth="1"/>
    <col min="6649" max="6649" width="6.140625" style="2" customWidth="1"/>
    <col min="6650" max="6650" width="7.5703125" style="2" customWidth="1"/>
    <col min="6651" max="6651" width="8" style="2" customWidth="1"/>
    <col min="6652" max="6652" width="7.85546875" style="2" customWidth="1"/>
    <col min="6653" max="6653" width="8.85546875" style="2" customWidth="1"/>
    <col min="6654" max="6654" width="8.42578125" style="2" customWidth="1"/>
    <col min="6655" max="6655" width="8.5703125" style="2" customWidth="1"/>
    <col min="6656" max="6656" width="9.42578125" style="2" customWidth="1"/>
    <col min="6657" max="6657" width="12" style="2" customWidth="1"/>
    <col min="6658" max="6658" width="10.5703125" style="2" customWidth="1"/>
    <col min="6659" max="6660" width="10" style="2" customWidth="1"/>
    <col min="6661" max="6661" width="9.140625" style="2" customWidth="1"/>
    <col min="6662" max="6662" width="10.5703125" style="2" customWidth="1"/>
    <col min="6663" max="6663" width="9.85546875" style="2"/>
    <col min="6664" max="6664" width="11.140625" style="2" customWidth="1"/>
    <col min="6665" max="6665" width="11.7109375" style="2" customWidth="1"/>
    <col min="6666" max="6666" width="13.140625" style="2" bestFit="1" customWidth="1"/>
    <col min="6667" max="6667" width="10.7109375" style="2" bestFit="1" customWidth="1"/>
    <col min="6668" max="6668" width="9.85546875" style="2"/>
    <col min="6669" max="6669" width="15" style="2" bestFit="1" customWidth="1"/>
    <col min="6670" max="6671" width="11.5703125" style="2" bestFit="1" customWidth="1"/>
    <col min="6672" max="6672" width="16" style="2" bestFit="1" customWidth="1"/>
    <col min="6673" max="6901" width="9.85546875" style="2"/>
    <col min="6902" max="6902" width="5.140625" style="2" customWidth="1"/>
    <col min="6903" max="6903" width="36.7109375" style="2" customWidth="1"/>
    <col min="6904" max="6904" width="20" style="2" customWidth="1"/>
    <col min="6905" max="6905" width="6.140625" style="2" customWidth="1"/>
    <col min="6906" max="6906" width="7.5703125" style="2" customWidth="1"/>
    <col min="6907" max="6907" width="8" style="2" customWidth="1"/>
    <col min="6908" max="6908" width="7.85546875" style="2" customWidth="1"/>
    <col min="6909" max="6909" width="8.85546875" style="2" customWidth="1"/>
    <col min="6910" max="6910" width="8.42578125" style="2" customWidth="1"/>
    <col min="6911" max="6911" width="8.5703125" style="2" customWidth="1"/>
    <col min="6912" max="6912" width="9.42578125" style="2" customWidth="1"/>
    <col min="6913" max="6913" width="12" style="2" customWidth="1"/>
    <col min="6914" max="6914" width="10.5703125" style="2" customWidth="1"/>
    <col min="6915" max="6916" width="10" style="2" customWidth="1"/>
    <col min="6917" max="6917" width="9.140625" style="2" customWidth="1"/>
    <col min="6918" max="6918" width="10.5703125" style="2" customWidth="1"/>
    <col min="6919" max="6919" width="9.85546875" style="2"/>
    <col min="6920" max="6920" width="11.140625" style="2" customWidth="1"/>
    <col min="6921" max="6921" width="11.7109375" style="2" customWidth="1"/>
    <col min="6922" max="6922" width="13.140625" style="2" bestFit="1" customWidth="1"/>
    <col min="6923" max="6923" width="10.7109375" style="2" bestFit="1" customWidth="1"/>
    <col min="6924" max="6924" width="9.85546875" style="2"/>
    <col min="6925" max="6925" width="15" style="2" bestFit="1" customWidth="1"/>
    <col min="6926" max="6927" width="11.5703125" style="2" bestFit="1" customWidth="1"/>
    <col min="6928" max="6928" width="16" style="2" bestFit="1" customWidth="1"/>
    <col min="6929" max="7157" width="9.85546875" style="2"/>
    <col min="7158" max="7158" width="5.140625" style="2" customWidth="1"/>
    <col min="7159" max="7159" width="36.7109375" style="2" customWidth="1"/>
    <col min="7160" max="7160" width="20" style="2" customWidth="1"/>
    <col min="7161" max="7161" width="6.140625" style="2" customWidth="1"/>
    <col min="7162" max="7162" width="7.5703125" style="2" customWidth="1"/>
    <col min="7163" max="7163" width="8" style="2" customWidth="1"/>
    <col min="7164" max="7164" width="7.85546875" style="2" customWidth="1"/>
    <col min="7165" max="7165" width="8.85546875" style="2" customWidth="1"/>
    <col min="7166" max="7166" width="8.42578125" style="2" customWidth="1"/>
    <col min="7167" max="7167" width="8.5703125" style="2" customWidth="1"/>
    <col min="7168" max="7168" width="9.42578125" style="2" customWidth="1"/>
    <col min="7169" max="7169" width="12" style="2" customWidth="1"/>
    <col min="7170" max="7170" width="10.5703125" style="2" customWidth="1"/>
    <col min="7171" max="7172" width="10" style="2" customWidth="1"/>
    <col min="7173" max="7173" width="9.140625" style="2" customWidth="1"/>
    <col min="7174" max="7174" width="10.5703125" style="2" customWidth="1"/>
    <col min="7175" max="7175" width="9.85546875" style="2"/>
    <col min="7176" max="7176" width="11.140625" style="2" customWidth="1"/>
    <col min="7177" max="7177" width="11.7109375" style="2" customWidth="1"/>
    <col min="7178" max="7178" width="13.140625" style="2" bestFit="1" customWidth="1"/>
    <col min="7179" max="7179" width="10.7109375" style="2" bestFit="1" customWidth="1"/>
    <col min="7180" max="7180" width="9.85546875" style="2"/>
    <col min="7181" max="7181" width="15" style="2" bestFit="1" customWidth="1"/>
    <col min="7182" max="7183" width="11.5703125" style="2" bestFit="1" customWidth="1"/>
    <col min="7184" max="7184" width="16" style="2" bestFit="1" customWidth="1"/>
    <col min="7185" max="7413" width="9.85546875" style="2"/>
    <col min="7414" max="7414" width="5.140625" style="2" customWidth="1"/>
    <col min="7415" max="7415" width="36.7109375" style="2" customWidth="1"/>
    <col min="7416" max="7416" width="20" style="2" customWidth="1"/>
    <col min="7417" max="7417" width="6.140625" style="2" customWidth="1"/>
    <col min="7418" max="7418" width="7.5703125" style="2" customWidth="1"/>
    <col min="7419" max="7419" width="8" style="2" customWidth="1"/>
    <col min="7420" max="7420" width="7.85546875" style="2" customWidth="1"/>
    <col min="7421" max="7421" width="8.85546875" style="2" customWidth="1"/>
    <col min="7422" max="7422" width="8.42578125" style="2" customWidth="1"/>
    <col min="7423" max="7423" width="8.5703125" style="2" customWidth="1"/>
    <col min="7424" max="7424" width="9.42578125" style="2" customWidth="1"/>
    <col min="7425" max="7425" width="12" style="2" customWidth="1"/>
    <col min="7426" max="7426" width="10.5703125" style="2" customWidth="1"/>
    <col min="7427" max="7428" width="10" style="2" customWidth="1"/>
    <col min="7429" max="7429" width="9.140625" style="2" customWidth="1"/>
    <col min="7430" max="7430" width="10.5703125" style="2" customWidth="1"/>
    <col min="7431" max="7431" width="9.85546875" style="2"/>
    <col min="7432" max="7432" width="11.140625" style="2" customWidth="1"/>
    <col min="7433" max="7433" width="11.7109375" style="2" customWidth="1"/>
    <col min="7434" max="7434" width="13.140625" style="2" bestFit="1" customWidth="1"/>
    <col min="7435" max="7435" width="10.7109375" style="2" bestFit="1" customWidth="1"/>
    <col min="7436" max="7436" width="9.85546875" style="2"/>
    <col min="7437" max="7437" width="15" style="2" bestFit="1" customWidth="1"/>
    <col min="7438" max="7439" width="11.5703125" style="2" bestFit="1" customWidth="1"/>
    <col min="7440" max="7440" width="16" style="2" bestFit="1" customWidth="1"/>
    <col min="7441" max="7669" width="9.85546875" style="2"/>
    <col min="7670" max="7670" width="5.140625" style="2" customWidth="1"/>
    <col min="7671" max="7671" width="36.7109375" style="2" customWidth="1"/>
    <col min="7672" max="7672" width="20" style="2" customWidth="1"/>
    <col min="7673" max="7673" width="6.140625" style="2" customWidth="1"/>
    <col min="7674" max="7674" width="7.5703125" style="2" customWidth="1"/>
    <col min="7675" max="7675" width="8" style="2" customWidth="1"/>
    <col min="7676" max="7676" width="7.85546875" style="2" customWidth="1"/>
    <col min="7677" max="7677" width="8.85546875" style="2" customWidth="1"/>
    <col min="7678" max="7678" width="8.42578125" style="2" customWidth="1"/>
    <col min="7679" max="7679" width="8.5703125" style="2" customWidth="1"/>
    <col min="7680" max="7680" width="9.42578125" style="2" customWidth="1"/>
    <col min="7681" max="7681" width="12" style="2" customWidth="1"/>
    <col min="7682" max="7682" width="10.5703125" style="2" customWidth="1"/>
    <col min="7683" max="7684" width="10" style="2" customWidth="1"/>
    <col min="7685" max="7685" width="9.140625" style="2" customWidth="1"/>
    <col min="7686" max="7686" width="10.5703125" style="2" customWidth="1"/>
    <col min="7687" max="7687" width="9.85546875" style="2"/>
    <col min="7688" max="7688" width="11.140625" style="2" customWidth="1"/>
    <col min="7689" max="7689" width="11.7109375" style="2" customWidth="1"/>
    <col min="7690" max="7690" width="13.140625" style="2" bestFit="1" customWidth="1"/>
    <col min="7691" max="7691" width="10.7109375" style="2" bestFit="1" customWidth="1"/>
    <col min="7692" max="7692" width="9.85546875" style="2"/>
    <col min="7693" max="7693" width="15" style="2" bestFit="1" customWidth="1"/>
    <col min="7694" max="7695" width="11.5703125" style="2" bestFit="1" customWidth="1"/>
    <col min="7696" max="7696" width="16" style="2" bestFit="1" customWidth="1"/>
    <col min="7697" max="7925" width="9.85546875" style="2"/>
    <col min="7926" max="7926" width="5.140625" style="2" customWidth="1"/>
    <col min="7927" max="7927" width="36.7109375" style="2" customWidth="1"/>
    <col min="7928" max="7928" width="20" style="2" customWidth="1"/>
    <col min="7929" max="7929" width="6.140625" style="2" customWidth="1"/>
    <col min="7930" max="7930" width="7.5703125" style="2" customWidth="1"/>
    <col min="7931" max="7931" width="8" style="2" customWidth="1"/>
    <col min="7932" max="7932" width="7.85546875" style="2" customWidth="1"/>
    <col min="7933" max="7933" width="8.85546875" style="2" customWidth="1"/>
    <col min="7934" max="7934" width="8.42578125" style="2" customWidth="1"/>
    <col min="7935" max="7935" width="8.5703125" style="2" customWidth="1"/>
    <col min="7936" max="7936" width="9.42578125" style="2" customWidth="1"/>
    <col min="7937" max="7937" width="12" style="2" customWidth="1"/>
    <col min="7938" max="7938" width="10.5703125" style="2" customWidth="1"/>
    <col min="7939" max="7940" width="10" style="2" customWidth="1"/>
    <col min="7941" max="7941" width="9.140625" style="2" customWidth="1"/>
    <col min="7942" max="7942" width="10.5703125" style="2" customWidth="1"/>
    <col min="7943" max="7943" width="9.85546875" style="2"/>
    <col min="7944" max="7944" width="11.140625" style="2" customWidth="1"/>
    <col min="7945" max="7945" width="11.7109375" style="2" customWidth="1"/>
    <col min="7946" max="7946" width="13.140625" style="2" bestFit="1" customWidth="1"/>
    <col min="7947" max="7947" width="10.7109375" style="2" bestFit="1" customWidth="1"/>
    <col min="7948" max="7948" width="9.85546875" style="2"/>
    <col min="7949" max="7949" width="15" style="2" bestFit="1" customWidth="1"/>
    <col min="7950" max="7951" width="11.5703125" style="2" bestFit="1" customWidth="1"/>
    <col min="7952" max="7952" width="16" style="2" bestFit="1" customWidth="1"/>
    <col min="7953" max="8181" width="9.85546875" style="2"/>
    <col min="8182" max="8182" width="5.140625" style="2" customWidth="1"/>
    <col min="8183" max="8183" width="36.7109375" style="2" customWidth="1"/>
    <col min="8184" max="8184" width="20" style="2" customWidth="1"/>
    <col min="8185" max="8185" width="6.140625" style="2" customWidth="1"/>
    <col min="8186" max="8186" width="7.5703125" style="2" customWidth="1"/>
    <col min="8187" max="8187" width="8" style="2" customWidth="1"/>
    <col min="8188" max="8188" width="7.85546875" style="2" customWidth="1"/>
    <col min="8189" max="8189" width="8.85546875" style="2" customWidth="1"/>
    <col min="8190" max="8190" width="8.42578125" style="2" customWidth="1"/>
    <col min="8191" max="8191" width="8.5703125" style="2" customWidth="1"/>
    <col min="8192" max="8192" width="9.42578125" style="2" customWidth="1"/>
    <col min="8193" max="8193" width="12" style="2" customWidth="1"/>
    <col min="8194" max="8194" width="10.5703125" style="2" customWidth="1"/>
    <col min="8195" max="8196" width="10" style="2" customWidth="1"/>
    <col min="8197" max="8197" width="9.140625" style="2" customWidth="1"/>
    <col min="8198" max="8198" width="10.5703125" style="2" customWidth="1"/>
    <col min="8199" max="8199" width="9.85546875" style="2"/>
    <col min="8200" max="8200" width="11.140625" style="2" customWidth="1"/>
    <col min="8201" max="8201" width="11.7109375" style="2" customWidth="1"/>
    <col min="8202" max="8202" width="13.140625" style="2" bestFit="1" customWidth="1"/>
    <col min="8203" max="8203" width="10.7109375" style="2" bestFit="1" customWidth="1"/>
    <col min="8204" max="8204" width="9.85546875" style="2"/>
    <col min="8205" max="8205" width="15" style="2" bestFit="1" customWidth="1"/>
    <col min="8206" max="8207" width="11.5703125" style="2" bestFit="1" customWidth="1"/>
    <col min="8208" max="8208" width="16" style="2" bestFit="1" customWidth="1"/>
    <col min="8209" max="8437" width="9.85546875" style="2"/>
    <col min="8438" max="8438" width="5.140625" style="2" customWidth="1"/>
    <col min="8439" max="8439" width="36.7109375" style="2" customWidth="1"/>
    <col min="8440" max="8440" width="20" style="2" customWidth="1"/>
    <col min="8441" max="8441" width="6.140625" style="2" customWidth="1"/>
    <col min="8442" max="8442" width="7.5703125" style="2" customWidth="1"/>
    <col min="8443" max="8443" width="8" style="2" customWidth="1"/>
    <col min="8444" max="8444" width="7.85546875" style="2" customWidth="1"/>
    <col min="8445" max="8445" width="8.85546875" style="2" customWidth="1"/>
    <col min="8446" max="8446" width="8.42578125" style="2" customWidth="1"/>
    <col min="8447" max="8447" width="8.5703125" style="2" customWidth="1"/>
    <col min="8448" max="8448" width="9.42578125" style="2" customWidth="1"/>
    <col min="8449" max="8449" width="12" style="2" customWidth="1"/>
    <col min="8450" max="8450" width="10.5703125" style="2" customWidth="1"/>
    <col min="8451" max="8452" width="10" style="2" customWidth="1"/>
    <col min="8453" max="8453" width="9.140625" style="2" customWidth="1"/>
    <col min="8454" max="8454" width="10.5703125" style="2" customWidth="1"/>
    <col min="8455" max="8455" width="9.85546875" style="2"/>
    <col min="8456" max="8456" width="11.140625" style="2" customWidth="1"/>
    <col min="8457" max="8457" width="11.7109375" style="2" customWidth="1"/>
    <col min="8458" max="8458" width="13.140625" style="2" bestFit="1" customWidth="1"/>
    <col min="8459" max="8459" width="10.7109375" style="2" bestFit="1" customWidth="1"/>
    <col min="8460" max="8460" width="9.85546875" style="2"/>
    <col min="8461" max="8461" width="15" style="2" bestFit="1" customWidth="1"/>
    <col min="8462" max="8463" width="11.5703125" style="2" bestFit="1" customWidth="1"/>
    <col min="8464" max="8464" width="16" style="2" bestFit="1" customWidth="1"/>
    <col min="8465" max="8693" width="9.85546875" style="2"/>
    <col min="8694" max="8694" width="5.140625" style="2" customWidth="1"/>
    <col min="8695" max="8695" width="36.7109375" style="2" customWidth="1"/>
    <col min="8696" max="8696" width="20" style="2" customWidth="1"/>
    <col min="8697" max="8697" width="6.140625" style="2" customWidth="1"/>
    <col min="8698" max="8698" width="7.5703125" style="2" customWidth="1"/>
    <col min="8699" max="8699" width="8" style="2" customWidth="1"/>
    <col min="8700" max="8700" width="7.85546875" style="2" customWidth="1"/>
    <col min="8701" max="8701" width="8.85546875" style="2" customWidth="1"/>
    <col min="8702" max="8702" width="8.42578125" style="2" customWidth="1"/>
    <col min="8703" max="8703" width="8.5703125" style="2" customWidth="1"/>
    <col min="8704" max="8704" width="9.42578125" style="2" customWidth="1"/>
    <col min="8705" max="8705" width="12" style="2" customWidth="1"/>
    <col min="8706" max="8706" width="10.5703125" style="2" customWidth="1"/>
    <col min="8707" max="8708" width="10" style="2" customWidth="1"/>
    <col min="8709" max="8709" width="9.140625" style="2" customWidth="1"/>
    <col min="8710" max="8710" width="10.5703125" style="2" customWidth="1"/>
    <col min="8711" max="8711" width="9.85546875" style="2"/>
    <col min="8712" max="8712" width="11.140625" style="2" customWidth="1"/>
    <col min="8713" max="8713" width="11.7109375" style="2" customWidth="1"/>
    <col min="8714" max="8714" width="13.140625" style="2" bestFit="1" customWidth="1"/>
    <col min="8715" max="8715" width="10.7109375" style="2" bestFit="1" customWidth="1"/>
    <col min="8716" max="8716" width="9.85546875" style="2"/>
    <col min="8717" max="8717" width="15" style="2" bestFit="1" customWidth="1"/>
    <col min="8718" max="8719" width="11.5703125" style="2" bestFit="1" customWidth="1"/>
    <col min="8720" max="8720" width="16" style="2" bestFit="1" customWidth="1"/>
    <col min="8721" max="8949" width="9.85546875" style="2"/>
    <col min="8950" max="8950" width="5.140625" style="2" customWidth="1"/>
    <col min="8951" max="8951" width="36.7109375" style="2" customWidth="1"/>
    <col min="8952" max="8952" width="20" style="2" customWidth="1"/>
    <col min="8953" max="8953" width="6.140625" style="2" customWidth="1"/>
    <col min="8954" max="8954" width="7.5703125" style="2" customWidth="1"/>
    <col min="8955" max="8955" width="8" style="2" customWidth="1"/>
    <col min="8956" max="8956" width="7.85546875" style="2" customWidth="1"/>
    <col min="8957" max="8957" width="8.85546875" style="2" customWidth="1"/>
    <col min="8958" max="8958" width="8.42578125" style="2" customWidth="1"/>
    <col min="8959" max="8959" width="8.5703125" style="2" customWidth="1"/>
    <col min="8960" max="8960" width="9.42578125" style="2" customWidth="1"/>
    <col min="8961" max="8961" width="12" style="2" customWidth="1"/>
    <col min="8962" max="8962" width="10.5703125" style="2" customWidth="1"/>
    <col min="8963" max="8964" width="10" style="2" customWidth="1"/>
    <col min="8965" max="8965" width="9.140625" style="2" customWidth="1"/>
    <col min="8966" max="8966" width="10.5703125" style="2" customWidth="1"/>
    <col min="8967" max="8967" width="9.85546875" style="2"/>
    <col min="8968" max="8968" width="11.140625" style="2" customWidth="1"/>
    <col min="8969" max="8969" width="11.7109375" style="2" customWidth="1"/>
    <col min="8970" max="8970" width="13.140625" style="2" bestFit="1" customWidth="1"/>
    <col min="8971" max="8971" width="10.7109375" style="2" bestFit="1" customWidth="1"/>
    <col min="8972" max="8972" width="9.85546875" style="2"/>
    <col min="8973" max="8973" width="15" style="2" bestFit="1" customWidth="1"/>
    <col min="8974" max="8975" width="11.5703125" style="2" bestFit="1" customWidth="1"/>
    <col min="8976" max="8976" width="16" style="2" bestFit="1" customWidth="1"/>
    <col min="8977" max="9205" width="9.85546875" style="2"/>
    <col min="9206" max="9206" width="5.140625" style="2" customWidth="1"/>
    <col min="9207" max="9207" width="36.7109375" style="2" customWidth="1"/>
    <col min="9208" max="9208" width="20" style="2" customWidth="1"/>
    <col min="9209" max="9209" width="6.140625" style="2" customWidth="1"/>
    <col min="9210" max="9210" width="7.5703125" style="2" customWidth="1"/>
    <col min="9211" max="9211" width="8" style="2" customWidth="1"/>
    <col min="9212" max="9212" width="7.85546875" style="2" customWidth="1"/>
    <col min="9213" max="9213" width="8.85546875" style="2" customWidth="1"/>
    <col min="9214" max="9214" width="8.42578125" style="2" customWidth="1"/>
    <col min="9215" max="9215" width="8.5703125" style="2" customWidth="1"/>
    <col min="9216" max="9216" width="9.42578125" style="2" customWidth="1"/>
    <col min="9217" max="9217" width="12" style="2" customWidth="1"/>
    <col min="9218" max="9218" width="10.5703125" style="2" customWidth="1"/>
    <col min="9219" max="9220" width="10" style="2" customWidth="1"/>
    <col min="9221" max="9221" width="9.140625" style="2" customWidth="1"/>
    <col min="9222" max="9222" width="10.5703125" style="2" customWidth="1"/>
    <col min="9223" max="9223" width="9.85546875" style="2"/>
    <col min="9224" max="9224" width="11.140625" style="2" customWidth="1"/>
    <col min="9225" max="9225" width="11.7109375" style="2" customWidth="1"/>
    <col min="9226" max="9226" width="13.140625" style="2" bestFit="1" customWidth="1"/>
    <col min="9227" max="9227" width="10.7109375" style="2" bestFit="1" customWidth="1"/>
    <col min="9228" max="9228" width="9.85546875" style="2"/>
    <col min="9229" max="9229" width="15" style="2" bestFit="1" customWidth="1"/>
    <col min="9230" max="9231" width="11.5703125" style="2" bestFit="1" customWidth="1"/>
    <col min="9232" max="9232" width="16" style="2" bestFit="1" customWidth="1"/>
    <col min="9233" max="9461" width="9.85546875" style="2"/>
    <col min="9462" max="9462" width="5.140625" style="2" customWidth="1"/>
    <col min="9463" max="9463" width="36.7109375" style="2" customWidth="1"/>
    <col min="9464" max="9464" width="20" style="2" customWidth="1"/>
    <col min="9465" max="9465" width="6.140625" style="2" customWidth="1"/>
    <col min="9466" max="9466" width="7.5703125" style="2" customWidth="1"/>
    <col min="9467" max="9467" width="8" style="2" customWidth="1"/>
    <col min="9468" max="9468" width="7.85546875" style="2" customWidth="1"/>
    <col min="9469" max="9469" width="8.85546875" style="2" customWidth="1"/>
    <col min="9470" max="9470" width="8.42578125" style="2" customWidth="1"/>
    <col min="9471" max="9471" width="8.5703125" style="2" customWidth="1"/>
    <col min="9472" max="9472" width="9.42578125" style="2" customWidth="1"/>
    <col min="9473" max="9473" width="12" style="2" customWidth="1"/>
    <col min="9474" max="9474" width="10.5703125" style="2" customWidth="1"/>
    <col min="9475" max="9476" width="10" style="2" customWidth="1"/>
    <col min="9477" max="9477" width="9.140625" style="2" customWidth="1"/>
    <col min="9478" max="9478" width="10.5703125" style="2" customWidth="1"/>
    <col min="9479" max="9479" width="9.85546875" style="2"/>
    <col min="9480" max="9480" width="11.140625" style="2" customWidth="1"/>
    <col min="9481" max="9481" width="11.7109375" style="2" customWidth="1"/>
    <col min="9482" max="9482" width="13.140625" style="2" bestFit="1" customWidth="1"/>
    <col min="9483" max="9483" width="10.7109375" style="2" bestFit="1" customWidth="1"/>
    <col min="9484" max="9484" width="9.85546875" style="2"/>
    <col min="9485" max="9485" width="15" style="2" bestFit="1" customWidth="1"/>
    <col min="9486" max="9487" width="11.5703125" style="2" bestFit="1" customWidth="1"/>
    <col min="9488" max="9488" width="16" style="2" bestFit="1" customWidth="1"/>
    <col min="9489" max="9717" width="9.85546875" style="2"/>
    <col min="9718" max="9718" width="5.140625" style="2" customWidth="1"/>
    <col min="9719" max="9719" width="36.7109375" style="2" customWidth="1"/>
    <col min="9720" max="9720" width="20" style="2" customWidth="1"/>
    <col min="9721" max="9721" width="6.140625" style="2" customWidth="1"/>
    <col min="9722" max="9722" width="7.5703125" style="2" customWidth="1"/>
    <col min="9723" max="9723" width="8" style="2" customWidth="1"/>
    <col min="9724" max="9724" width="7.85546875" style="2" customWidth="1"/>
    <col min="9725" max="9725" width="8.85546875" style="2" customWidth="1"/>
    <col min="9726" max="9726" width="8.42578125" style="2" customWidth="1"/>
    <col min="9727" max="9727" width="8.5703125" style="2" customWidth="1"/>
    <col min="9728" max="9728" width="9.42578125" style="2" customWidth="1"/>
    <col min="9729" max="9729" width="12" style="2" customWidth="1"/>
    <col min="9730" max="9730" width="10.5703125" style="2" customWidth="1"/>
    <col min="9731" max="9732" width="10" style="2" customWidth="1"/>
    <col min="9733" max="9733" width="9.140625" style="2" customWidth="1"/>
    <col min="9734" max="9734" width="10.5703125" style="2" customWidth="1"/>
    <col min="9735" max="9735" width="9.85546875" style="2"/>
    <col min="9736" max="9736" width="11.140625" style="2" customWidth="1"/>
    <col min="9737" max="9737" width="11.7109375" style="2" customWidth="1"/>
    <col min="9738" max="9738" width="13.140625" style="2" bestFit="1" customWidth="1"/>
    <col min="9739" max="9739" width="10.7109375" style="2" bestFit="1" customWidth="1"/>
    <col min="9740" max="9740" width="9.85546875" style="2"/>
    <col min="9741" max="9741" width="15" style="2" bestFit="1" customWidth="1"/>
    <col min="9742" max="9743" width="11.5703125" style="2" bestFit="1" customWidth="1"/>
    <col min="9744" max="9744" width="16" style="2" bestFit="1" customWidth="1"/>
    <col min="9745" max="9973" width="9.85546875" style="2"/>
    <col min="9974" max="9974" width="5.140625" style="2" customWidth="1"/>
    <col min="9975" max="9975" width="36.7109375" style="2" customWidth="1"/>
    <col min="9976" max="9976" width="20" style="2" customWidth="1"/>
    <col min="9977" max="9977" width="6.140625" style="2" customWidth="1"/>
    <col min="9978" max="9978" width="7.5703125" style="2" customWidth="1"/>
    <col min="9979" max="9979" width="8" style="2" customWidth="1"/>
    <col min="9980" max="9980" width="7.85546875" style="2" customWidth="1"/>
    <col min="9981" max="9981" width="8.85546875" style="2" customWidth="1"/>
    <col min="9982" max="9982" width="8.42578125" style="2" customWidth="1"/>
    <col min="9983" max="9983" width="8.5703125" style="2" customWidth="1"/>
    <col min="9984" max="9984" width="9.42578125" style="2" customWidth="1"/>
    <col min="9985" max="9985" width="12" style="2" customWidth="1"/>
    <col min="9986" max="9986" width="10.5703125" style="2" customWidth="1"/>
    <col min="9987" max="9988" width="10" style="2" customWidth="1"/>
    <col min="9989" max="9989" width="9.140625" style="2" customWidth="1"/>
    <col min="9990" max="9990" width="10.5703125" style="2" customWidth="1"/>
    <col min="9991" max="9991" width="9.85546875" style="2"/>
    <col min="9992" max="9992" width="11.140625" style="2" customWidth="1"/>
    <col min="9993" max="9993" width="11.7109375" style="2" customWidth="1"/>
    <col min="9994" max="9994" width="13.140625" style="2" bestFit="1" customWidth="1"/>
    <col min="9995" max="9995" width="10.7109375" style="2" bestFit="1" customWidth="1"/>
    <col min="9996" max="9996" width="9.85546875" style="2"/>
    <col min="9997" max="9997" width="15" style="2" bestFit="1" customWidth="1"/>
    <col min="9998" max="9999" width="11.5703125" style="2" bestFit="1" customWidth="1"/>
    <col min="10000" max="10000" width="16" style="2" bestFit="1" customWidth="1"/>
    <col min="10001" max="10229" width="9.85546875" style="2"/>
    <col min="10230" max="10230" width="5.140625" style="2" customWidth="1"/>
    <col min="10231" max="10231" width="36.7109375" style="2" customWidth="1"/>
    <col min="10232" max="10232" width="20" style="2" customWidth="1"/>
    <col min="10233" max="10233" width="6.140625" style="2" customWidth="1"/>
    <col min="10234" max="10234" width="7.5703125" style="2" customWidth="1"/>
    <col min="10235" max="10235" width="8" style="2" customWidth="1"/>
    <col min="10236" max="10236" width="7.85546875" style="2" customWidth="1"/>
    <col min="10237" max="10237" width="8.85546875" style="2" customWidth="1"/>
    <col min="10238" max="10238" width="8.42578125" style="2" customWidth="1"/>
    <col min="10239" max="10239" width="8.5703125" style="2" customWidth="1"/>
    <col min="10240" max="10240" width="9.42578125" style="2" customWidth="1"/>
    <col min="10241" max="10241" width="12" style="2" customWidth="1"/>
    <col min="10242" max="10242" width="10.5703125" style="2" customWidth="1"/>
    <col min="10243" max="10244" width="10" style="2" customWidth="1"/>
    <col min="10245" max="10245" width="9.140625" style="2" customWidth="1"/>
    <col min="10246" max="10246" width="10.5703125" style="2" customWidth="1"/>
    <col min="10247" max="10247" width="9.85546875" style="2"/>
    <col min="10248" max="10248" width="11.140625" style="2" customWidth="1"/>
    <col min="10249" max="10249" width="11.7109375" style="2" customWidth="1"/>
    <col min="10250" max="10250" width="13.140625" style="2" bestFit="1" customWidth="1"/>
    <col min="10251" max="10251" width="10.7109375" style="2" bestFit="1" customWidth="1"/>
    <col min="10252" max="10252" width="9.85546875" style="2"/>
    <col min="10253" max="10253" width="15" style="2" bestFit="1" customWidth="1"/>
    <col min="10254" max="10255" width="11.5703125" style="2" bestFit="1" customWidth="1"/>
    <col min="10256" max="10256" width="16" style="2" bestFit="1" customWidth="1"/>
    <col min="10257" max="10485" width="9.85546875" style="2"/>
    <col min="10486" max="10486" width="5.140625" style="2" customWidth="1"/>
    <col min="10487" max="10487" width="36.7109375" style="2" customWidth="1"/>
    <col min="10488" max="10488" width="20" style="2" customWidth="1"/>
    <col min="10489" max="10489" width="6.140625" style="2" customWidth="1"/>
    <col min="10490" max="10490" width="7.5703125" style="2" customWidth="1"/>
    <col min="10491" max="10491" width="8" style="2" customWidth="1"/>
    <col min="10492" max="10492" width="7.85546875" style="2" customWidth="1"/>
    <col min="10493" max="10493" width="8.85546875" style="2" customWidth="1"/>
    <col min="10494" max="10494" width="8.42578125" style="2" customWidth="1"/>
    <col min="10495" max="10495" width="8.5703125" style="2" customWidth="1"/>
    <col min="10496" max="10496" width="9.42578125" style="2" customWidth="1"/>
    <col min="10497" max="10497" width="12" style="2" customWidth="1"/>
    <col min="10498" max="10498" width="10.5703125" style="2" customWidth="1"/>
    <col min="10499" max="10500" width="10" style="2" customWidth="1"/>
    <col min="10501" max="10501" width="9.140625" style="2" customWidth="1"/>
    <col min="10502" max="10502" width="10.5703125" style="2" customWidth="1"/>
    <col min="10503" max="10503" width="9.85546875" style="2"/>
    <col min="10504" max="10504" width="11.140625" style="2" customWidth="1"/>
    <col min="10505" max="10505" width="11.7109375" style="2" customWidth="1"/>
    <col min="10506" max="10506" width="13.140625" style="2" bestFit="1" customWidth="1"/>
    <col min="10507" max="10507" width="10.7109375" style="2" bestFit="1" customWidth="1"/>
    <col min="10508" max="10508" width="9.85546875" style="2"/>
    <col min="10509" max="10509" width="15" style="2" bestFit="1" customWidth="1"/>
    <col min="10510" max="10511" width="11.5703125" style="2" bestFit="1" customWidth="1"/>
    <col min="10512" max="10512" width="16" style="2" bestFit="1" customWidth="1"/>
    <col min="10513" max="10741" width="9.85546875" style="2"/>
    <col min="10742" max="10742" width="5.140625" style="2" customWidth="1"/>
    <col min="10743" max="10743" width="36.7109375" style="2" customWidth="1"/>
    <col min="10744" max="10744" width="20" style="2" customWidth="1"/>
    <col min="10745" max="10745" width="6.140625" style="2" customWidth="1"/>
    <col min="10746" max="10746" width="7.5703125" style="2" customWidth="1"/>
    <col min="10747" max="10747" width="8" style="2" customWidth="1"/>
    <col min="10748" max="10748" width="7.85546875" style="2" customWidth="1"/>
    <col min="10749" max="10749" width="8.85546875" style="2" customWidth="1"/>
    <col min="10750" max="10750" width="8.42578125" style="2" customWidth="1"/>
    <col min="10751" max="10751" width="8.5703125" style="2" customWidth="1"/>
    <col min="10752" max="10752" width="9.42578125" style="2" customWidth="1"/>
    <col min="10753" max="10753" width="12" style="2" customWidth="1"/>
    <col min="10754" max="10754" width="10.5703125" style="2" customWidth="1"/>
    <col min="10755" max="10756" width="10" style="2" customWidth="1"/>
    <col min="10757" max="10757" width="9.140625" style="2" customWidth="1"/>
    <col min="10758" max="10758" width="10.5703125" style="2" customWidth="1"/>
    <col min="10759" max="10759" width="9.85546875" style="2"/>
    <col min="10760" max="10760" width="11.140625" style="2" customWidth="1"/>
    <col min="10761" max="10761" width="11.7109375" style="2" customWidth="1"/>
    <col min="10762" max="10762" width="13.140625" style="2" bestFit="1" customWidth="1"/>
    <col min="10763" max="10763" width="10.7109375" style="2" bestFit="1" customWidth="1"/>
    <col min="10764" max="10764" width="9.85546875" style="2"/>
    <col min="10765" max="10765" width="15" style="2" bestFit="1" customWidth="1"/>
    <col min="10766" max="10767" width="11.5703125" style="2" bestFit="1" customWidth="1"/>
    <col min="10768" max="10768" width="16" style="2" bestFit="1" customWidth="1"/>
    <col min="10769" max="10997" width="9.85546875" style="2"/>
    <col min="10998" max="10998" width="5.140625" style="2" customWidth="1"/>
    <col min="10999" max="10999" width="36.7109375" style="2" customWidth="1"/>
    <col min="11000" max="11000" width="20" style="2" customWidth="1"/>
    <col min="11001" max="11001" width="6.140625" style="2" customWidth="1"/>
    <col min="11002" max="11002" width="7.5703125" style="2" customWidth="1"/>
    <col min="11003" max="11003" width="8" style="2" customWidth="1"/>
    <col min="11004" max="11004" width="7.85546875" style="2" customWidth="1"/>
    <col min="11005" max="11005" width="8.85546875" style="2" customWidth="1"/>
    <col min="11006" max="11006" width="8.42578125" style="2" customWidth="1"/>
    <col min="11007" max="11007" width="8.5703125" style="2" customWidth="1"/>
    <col min="11008" max="11008" width="9.42578125" style="2" customWidth="1"/>
    <col min="11009" max="11009" width="12" style="2" customWidth="1"/>
    <col min="11010" max="11010" width="10.5703125" style="2" customWidth="1"/>
    <col min="11011" max="11012" width="10" style="2" customWidth="1"/>
    <col min="11013" max="11013" width="9.140625" style="2" customWidth="1"/>
    <col min="11014" max="11014" width="10.5703125" style="2" customWidth="1"/>
    <col min="11015" max="11015" width="9.85546875" style="2"/>
    <col min="11016" max="11016" width="11.140625" style="2" customWidth="1"/>
    <col min="11017" max="11017" width="11.7109375" style="2" customWidth="1"/>
    <col min="11018" max="11018" width="13.140625" style="2" bestFit="1" customWidth="1"/>
    <col min="11019" max="11019" width="10.7109375" style="2" bestFit="1" customWidth="1"/>
    <col min="11020" max="11020" width="9.85546875" style="2"/>
    <col min="11021" max="11021" width="15" style="2" bestFit="1" customWidth="1"/>
    <col min="11022" max="11023" width="11.5703125" style="2" bestFit="1" customWidth="1"/>
    <col min="11024" max="11024" width="16" style="2" bestFit="1" customWidth="1"/>
    <col min="11025" max="11253" width="9.85546875" style="2"/>
    <col min="11254" max="11254" width="5.140625" style="2" customWidth="1"/>
    <col min="11255" max="11255" width="36.7109375" style="2" customWidth="1"/>
    <col min="11256" max="11256" width="20" style="2" customWidth="1"/>
    <col min="11257" max="11257" width="6.140625" style="2" customWidth="1"/>
    <col min="11258" max="11258" width="7.5703125" style="2" customWidth="1"/>
    <col min="11259" max="11259" width="8" style="2" customWidth="1"/>
    <col min="11260" max="11260" width="7.85546875" style="2" customWidth="1"/>
    <col min="11261" max="11261" width="8.85546875" style="2" customWidth="1"/>
    <col min="11262" max="11262" width="8.42578125" style="2" customWidth="1"/>
    <col min="11263" max="11263" width="8.5703125" style="2" customWidth="1"/>
    <col min="11264" max="11264" width="9.42578125" style="2" customWidth="1"/>
    <col min="11265" max="11265" width="12" style="2" customWidth="1"/>
    <col min="11266" max="11266" width="10.5703125" style="2" customWidth="1"/>
    <col min="11267" max="11268" width="10" style="2" customWidth="1"/>
    <col min="11269" max="11269" width="9.140625" style="2" customWidth="1"/>
    <col min="11270" max="11270" width="10.5703125" style="2" customWidth="1"/>
    <col min="11271" max="11271" width="9.85546875" style="2"/>
    <col min="11272" max="11272" width="11.140625" style="2" customWidth="1"/>
    <col min="11273" max="11273" width="11.7109375" style="2" customWidth="1"/>
    <col min="11274" max="11274" width="13.140625" style="2" bestFit="1" customWidth="1"/>
    <col min="11275" max="11275" width="10.7109375" style="2" bestFit="1" customWidth="1"/>
    <col min="11276" max="11276" width="9.85546875" style="2"/>
    <col min="11277" max="11277" width="15" style="2" bestFit="1" customWidth="1"/>
    <col min="11278" max="11279" width="11.5703125" style="2" bestFit="1" customWidth="1"/>
    <col min="11280" max="11280" width="16" style="2" bestFit="1" customWidth="1"/>
    <col min="11281" max="11509" width="9.85546875" style="2"/>
    <col min="11510" max="11510" width="5.140625" style="2" customWidth="1"/>
    <col min="11511" max="11511" width="36.7109375" style="2" customWidth="1"/>
    <col min="11512" max="11512" width="20" style="2" customWidth="1"/>
    <col min="11513" max="11513" width="6.140625" style="2" customWidth="1"/>
    <col min="11514" max="11514" width="7.5703125" style="2" customWidth="1"/>
    <col min="11515" max="11515" width="8" style="2" customWidth="1"/>
    <col min="11516" max="11516" width="7.85546875" style="2" customWidth="1"/>
    <col min="11517" max="11517" width="8.85546875" style="2" customWidth="1"/>
    <col min="11518" max="11518" width="8.42578125" style="2" customWidth="1"/>
    <col min="11519" max="11519" width="8.5703125" style="2" customWidth="1"/>
    <col min="11520" max="11520" width="9.42578125" style="2" customWidth="1"/>
    <col min="11521" max="11521" width="12" style="2" customWidth="1"/>
    <col min="11522" max="11522" width="10.5703125" style="2" customWidth="1"/>
    <col min="11523" max="11524" width="10" style="2" customWidth="1"/>
    <col min="11525" max="11525" width="9.140625" style="2" customWidth="1"/>
    <col min="11526" max="11526" width="10.5703125" style="2" customWidth="1"/>
    <col min="11527" max="11527" width="9.85546875" style="2"/>
    <col min="11528" max="11528" width="11.140625" style="2" customWidth="1"/>
    <col min="11529" max="11529" width="11.7109375" style="2" customWidth="1"/>
    <col min="11530" max="11530" width="13.140625" style="2" bestFit="1" customWidth="1"/>
    <col min="11531" max="11531" width="10.7109375" style="2" bestFit="1" customWidth="1"/>
    <col min="11532" max="11532" width="9.85546875" style="2"/>
    <col min="11533" max="11533" width="15" style="2" bestFit="1" customWidth="1"/>
    <col min="11534" max="11535" width="11.5703125" style="2" bestFit="1" customWidth="1"/>
    <col min="11536" max="11536" width="16" style="2" bestFit="1" customWidth="1"/>
    <col min="11537" max="11765" width="9.85546875" style="2"/>
    <col min="11766" max="11766" width="5.140625" style="2" customWidth="1"/>
    <col min="11767" max="11767" width="36.7109375" style="2" customWidth="1"/>
    <col min="11768" max="11768" width="20" style="2" customWidth="1"/>
    <col min="11769" max="11769" width="6.140625" style="2" customWidth="1"/>
    <col min="11770" max="11770" width="7.5703125" style="2" customWidth="1"/>
    <col min="11771" max="11771" width="8" style="2" customWidth="1"/>
    <col min="11772" max="11772" width="7.85546875" style="2" customWidth="1"/>
    <col min="11773" max="11773" width="8.85546875" style="2" customWidth="1"/>
    <col min="11774" max="11774" width="8.42578125" style="2" customWidth="1"/>
    <col min="11775" max="11775" width="8.5703125" style="2" customWidth="1"/>
    <col min="11776" max="11776" width="9.42578125" style="2" customWidth="1"/>
    <col min="11777" max="11777" width="12" style="2" customWidth="1"/>
    <col min="11778" max="11778" width="10.5703125" style="2" customWidth="1"/>
    <col min="11779" max="11780" width="10" style="2" customWidth="1"/>
    <col min="11781" max="11781" width="9.140625" style="2" customWidth="1"/>
    <col min="11782" max="11782" width="10.5703125" style="2" customWidth="1"/>
    <col min="11783" max="11783" width="9.85546875" style="2"/>
    <col min="11784" max="11784" width="11.140625" style="2" customWidth="1"/>
    <col min="11785" max="11785" width="11.7109375" style="2" customWidth="1"/>
    <col min="11786" max="11786" width="13.140625" style="2" bestFit="1" customWidth="1"/>
    <col min="11787" max="11787" width="10.7109375" style="2" bestFit="1" customWidth="1"/>
    <col min="11788" max="11788" width="9.85546875" style="2"/>
    <col min="11789" max="11789" width="15" style="2" bestFit="1" customWidth="1"/>
    <col min="11790" max="11791" width="11.5703125" style="2" bestFit="1" customWidth="1"/>
    <col min="11792" max="11792" width="16" style="2" bestFit="1" customWidth="1"/>
    <col min="11793" max="12021" width="9.85546875" style="2"/>
    <col min="12022" max="12022" width="5.140625" style="2" customWidth="1"/>
    <col min="12023" max="12023" width="36.7109375" style="2" customWidth="1"/>
    <col min="12024" max="12024" width="20" style="2" customWidth="1"/>
    <col min="12025" max="12025" width="6.140625" style="2" customWidth="1"/>
    <col min="12026" max="12026" width="7.5703125" style="2" customWidth="1"/>
    <col min="12027" max="12027" width="8" style="2" customWidth="1"/>
    <col min="12028" max="12028" width="7.85546875" style="2" customWidth="1"/>
    <col min="12029" max="12029" width="8.85546875" style="2" customWidth="1"/>
    <col min="12030" max="12030" width="8.42578125" style="2" customWidth="1"/>
    <col min="12031" max="12031" width="8.5703125" style="2" customWidth="1"/>
    <col min="12032" max="12032" width="9.42578125" style="2" customWidth="1"/>
    <col min="12033" max="12033" width="12" style="2" customWidth="1"/>
    <col min="12034" max="12034" width="10.5703125" style="2" customWidth="1"/>
    <col min="12035" max="12036" width="10" style="2" customWidth="1"/>
    <col min="12037" max="12037" width="9.140625" style="2" customWidth="1"/>
    <col min="12038" max="12038" width="10.5703125" style="2" customWidth="1"/>
    <col min="12039" max="12039" width="9.85546875" style="2"/>
    <col min="12040" max="12040" width="11.140625" style="2" customWidth="1"/>
    <col min="12041" max="12041" width="11.7109375" style="2" customWidth="1"/>
    <col min="12042" max="12042" width="13.140625" style="2" bestFit="1" customWidth="1"/>
    <col min="12043" max="12043" width="10.7109375" style="2" bestFit="1" customWidth="1"/>
    <col min="12044" max="12044" width="9.85546875" style="2"/>
    <col min="12045" max="12045" width="15" style="2" bestFit="1" customWidth="1"/>
    <col min="12046" max="12047" width="11.5703125" style="2" bestFit="1" customWidth="1"/>
    <col min="12048" max="12048" width="16" style="2" bestFit="1" customWidth="1"/>
    <col min="12049" max="12277" width="9.85546875" style="2"/>
    <col min="12278" max="12278" width="5.140625" style="2" customWidth="1"/>
    <col min="12279" max="12279" width="36.7109375" style="2" customWidth="1"/>
    <col min="12280" max="12280" width="20" style="2" customWidth="1"/>
    <col min="12281" max="12281" width="6.140625" style="2" customWidth="1"/>
    <col min="12282" max="12282" width="7.5703125" style="2" customWidth="1"/>
    <col min="12283" max="12283" width="8" style="2" customWidth="1"/>
    <col min="12284" max="12284" width="7.85546875" style="2" customWidth="1"/>
    <col min="12285" max="12285" width="8.85546875" style="2" customWidth="1"/>
    <col min="12286" max="12286" width="8.42578125" style="2" customWidth="1"/>
    <col min="12287" max="12287" width="8.5703125" style="2" customWidth="1"/>
    <col min="12288" max="12288" width="9.42578125" style="2" customWidth="1"/>
    <col min="12289" max="12289" width="12" style="2" customWidth="1"/>
    <col min="12290" max="12290" width="10.5703125" style="2" customWidth="1"/>
    <col min="12291" max="12292" width="10" style="2" customWidth="1"/>
    <col min="12293" max="12293" width="9.140625" style="2" customWidth="1"/>
    <col min="12294" max="12294" width="10.5703125" style="2" customWidth="1"/>
    <col min="12295" max="12295" width="9.85546875" style="2"/>
    <col min="12296" max="12296" width="11.140625" style="2" customWidth="1"/>
    <col min="12297" max="12297" width="11.7109375" style="2" customWidth="1"/>
    <col min="12298" max="12298" width="13.140625" style="2" bestFit="1" customWidth="1"/>
    <col min="12299" max="12299" width="10.7109375" style="2" bestFit="1" customWidth="1"/>
    <col min="12300" max="12300" width="9.85546875" style="2"/>
    <col min="12301" max="12301" width="15" style="2" bestFit="1" customWidth="1"/>
    <col min="12302" max="12303" width="11.5703125" style="2" bestFit="1" customWidth="1"/>
    <col min="12304" max="12304" width="16" style="2" bestFit="1" customWidth="1"/>
    <col min="12305" max="12533" width="9.85546875" style="2"/>
    <col min="12534" max="12534" width="5.140625" style="2" customWidth="1"/>
    <col min="12535" max="12535" width="36.7109375" style="2" customWidth="1"/>
    <col min="12536" max="12536" width="20" style="2" customWidth="1"/>
    <col min="12537" max="12537" width="6.140625" style="2" customWidth="1"/>
    <col min="12538" max="12538" width="7.5703125" style="2" customWidth="1"/>
    <col min="12539" max="12539" width="8" style="2" customWidth="1"/>
    <col min="12540" max="12540" width="7.85546875" style="2" customWidth="1"/>
    <col min="12541" max="12541" width="8.85546875" style="2" customWidth="1"/>
    <col min="12542" max="12542" width="8.42578125" style="2" customWidth="1"/>
    <col min="12543" max="12543" width="8.5703125" style="2" customWidth="1"/>
    <col min="12544" max="12544" width="9.42578125" style="2" customWidth="1"/>
    <col min="12545" max="12545" width="12" style="2" customWidth="1"/>
    <col min="12546" max="12546" width="10.5703125" style="2" customWidth="1"/>
    <col min="12547" max="12548" width="10" style="2" customWidth="1"/>
    <col min="12549" max="12549" width="9.140625" style="2" customWidth="1"/>
    <col min="12550" max="12550" width="10.5703125" style="2" customWidth="1"/>
    <col min="12551" max="12551" width="9.85546875" style="2"/>
    <col min="12552" max="12552" width="11.140625" style="2" customWidth="1"/>
    <col min="12553" max="12553" width="11.7109375" style="2" customWidth="1"/>
    <col min="12554" max="12554" width="13.140625" style="2" bestFit="1" customWidth="1"/>
    <col min="12555" max="12555" width="10.7109375" style="2" bestFit="1" customWidth="1"/>
    <col min="12556" max="12556" width="9.85546875" style="2"/>
    <col min="12557" max="12557" width="15" style="2" bestFit="1" customWidth="1"/>
    <col min="12558" max="12559" width="11.5703125" style="2" bestFit="1" customWidth="1"/>
    <col min="12560" max="12560" width="16" style="2" bestFit="1" customWidth="1"/>
    <col min="12561" max="12789" width="9.85546875" style="2"/>
    <col min="12790" max="12790" width="5.140625" style="2" customWidth="1"/>
    <col min="12791" max="12791" width="36.7109375" style="2" customWidth="1"/>
    <col min="12792" max="12792" width="20" style="2" customWidth="1"/>
    <col min="12793" max="12793" width="6.140625" style="2" customWidth="1"/>
    <col min="12794" max="12794" width="7.5703125" style="2" customWidth="1"/>
    <col min="12795" max="12795" width="8" style="2" customWidth="1"/>
    <col min="12796" max="12796" width="7.85546875" style="2" customWidth="1"/>
    <col min="12797" max="12797" width="8.85546875" style="2" customWidth="1"/>
    <col min="12798" max="12798" width="8.42578125" style="2" customWidth="1"/>
    <col min="12799" max="12799" width="8.5703125" style="2" customWidth="1"/>
    <col min="12800" max="12800" width="9.42578125" style="2" customWidth="1"/>
    <col min="12801" max="12801" width="12" style="2" customWidth="1"/>
    <col min="12802" max="12802" width="10.5703125" style="2" customWidth="1"/>
    <col min="12803" max="12804" width="10" style="2" customWidth="1"/>
    <col min="12805" max="12805" width="9.140625" style="2" customWidth="1"/>
    <col min="12806" max="12806" width="10.5703125" style="2" customWidth="1"/>
    <col min="12807" max="12807" width="9.85546875" style="2"/>
    <col min="12808" max="12808" width="11.140625" style="2" customWidth="1"/>
    <col min="12809" max="12809" width="11.7109375" style="2" customWidth="1"/>
    <col min="12810" max="12810" width="13.140625" style="2" bestFit="1" customWidth="1"/>
    <col min="12811" max="12811" width="10.7109375" style="2" bestFit="1" customWidth="1"/>
    <col min="12812" max="12812" width="9.85546875" style="2"/>
    <col min="12813" max="12813" width="15" style="2" bestFit="1" customWidth="1"/>
    <col min="12814" max="12815" width="11.5703125" style="2" bestFit="1" customWidth="1"/>
    <col min="12816" max="12816" width="16" style="2" bestFit="1" customWidth="1"/>
    <col min="12817" max="13045" width="9.85546875" style="2"/>
    <col min="13046" max="13046" width="5.140625" style="2" customWidth="1"/>
    <col min="13047" max="13047" width="36.7109375" style="2" customWidth="1"/>
    <col min="13048" max="13048" width="20" style="2" customWidth="1"/>
    <col min="13049" max="13049" width="6.140625" style="2" customWidth="1"/>
    <col min="13050" max="13050" width="7.5703125" style="2" customWidth="1"/>
    <col min="13051" max="13051" width="8" style="2" customWidth="1"/>
    <col min="13052" max="13052" width="7.85546875" style="2" customWidth="1"/>
    <col min="13053" max="13053" width="8.85546875" style="2" customWidth="1"/>
    <col min="13054" max="13054" width="8.42578125" style="2" customWidth="1"/>
    <col min="13055" max="13055" width="8.5703125" style="2" customWidth="1"/>
    <col min="13056" max="13056" width="9.42578125" style="2" customWidth="1"/>
    <col min="13057" max="13057" width="12" style="2" customWidth="1"/>
    <col min="13058" max="13058" width="10.5703125" style="2" customWidth="1"/>
    <col min="13059" max="13060" width="10" style="2" customWidth="1"/>
    <col min="13061" max="13061" width="9.140625" style="2" customWidth="1"/>
    <col min="13062" max="13062" width="10.5703125" style="2" customWidth="1"/>
    <col min="13063" max="13063" width="9.85546875" style="2"/>
    <col min="13064" max="13064" width="11.140625" style="2" customWidth="1"/>
    <col min="13065" max="13065" width="11.7109375" style="2" customWidth="1"/>
    <col min="13066" max="13066" width="13.140625" style="2" bestFit="1" customWidth="1"/>
    <col min="13067" max="13067" width="10.7109375" style="2" bestFit="1" customWidth="1"/>
    <col min="13068" max="13068" width="9.85546875" style="2"/>
    <col min="13069" max="13069" width="15" style="2" bestFit="1" customWidth="1"/>
    <col min="13070" max="13071" width="11.5703125" style="2" bestFit="1" customWidth="1"/>
    <col min="13072" max="13072" width="16" style="2" bestFit="1" customWidth="1"/>
    <col min="13073" max="13301" width="9.85546875" style="2"/>
    <col min="13302" max="13302" width="5.140625" style="2" customWidth="1"/>
    <col min="13303" max="13303" width="36.7109375" style="2" customWidth="1"/>
    <col min="13304" max="13304" width="20" style="2" customWidth="1"/>
    <col min="13305" max="13305" width="6.140625" style="2" customWidth="1"/>
    <col min="13306" max="13306" width="7.5703125" style="2" customWidth="1"/>
    <col min="13307" max="13307" width="8" style="2" customWidth="1"/>
    <col min="13308" max="13308" width="7.85546875" style="2" customWidth="1"/>
    <col min="13309" max="13309" width="8.85546875" style="2" customWidth="1"/>
    <col min="13310" max="13310" width="8.42578125" style="2" customWidth="1"/>
    <col min="13311" max="13311" width="8.5703125" style="2" customWidth="1"/>
    <col min="13312" max="13312" width="9.42578125" style="2" customWidth="1"/>
    <col min="13313" max="13313" width="12" style="2" customWidth="1"/>
    <col min="13314" max="13314" width="10.5703125" style="2" customWidth="1"/>
    <col min="13315" max="13316" width="10" style="2" customWidth="1"/>
    <col min="13317" max="13317" width="9.140625" style="2" customWidth="1"/>
    <col min="13318" max="13318" width="10.5703125" style="2" customWidth="1"/>
    <col min="13319" max="13319" width="9.85546875" style="2"/>
    <col min="13320" max="13320" width="11.140625" style="2" customWidth="1"/>
    <col min="13321" max="13321" width="11.7109375" style="2" customWidth="1"/>
    <col min="13322" max="13322" width="13.140625" style="2" bestFit="1" customWidth="1"/>
    <col min="13323" max="13323" width="10.7109375" style="2" bestFit="1" customWidth="1"/>
    <col min="13324" max="13324" width="9.85546875" style="2"/>
    <col min="13325" max="13325" width="15" style="2" bestFit="1" customWidth="1"/>
    <col min="13326" max="13327" width="11.5703125" style="2" bestFit="1" customWidth="1"/>
    <col min="13328" max="13328" width="16" style="2" bestFit="1" customWidth="1"/>
    <col min="13329" max="13557" width="9.85546875" style="2"/>
    <col min="13558" max="13558" width="5.140625" style="2" customWidth="1"/>
    <col min="13559" max="13559" width="36.7109375" style="2" customWidth="1"/>
    <col min="13560" max="13560" width="20" style="2" customWidth="1"/>
    <col min="13561" max="13561" width="6.140625" style="2" customWidth="1"/>
    <col min="13562" max="13562" width="7.5703125" style="2" customWidth="1"/>
    <col min="13563" max="13563" width="8" style="2" customWidth="1"/>
    <col min="13564" max="13564" width="7.85546875" style="2" customWidth="1"/>
    <col min="13565" max="13565" width="8.85546875" style="2" customWidth="1"/>
    <col min="13566" max="13566" width="8.42578125" style="2" customWidth="1"/>
    <col min="13567" max="13567" width="8.5703125" style="2" customWidth="1"/>
    <col min="13568" max="13568" width="9.42578125" style="2" customWidth="1"/>
    <col min="13569" max="13569" width="12" style="2" customWidth="1"/>
    <col min="13570" max="13570" width="10.5703125" style="2" customWidth="1"/>
    <col min="13571" max="13572" width="10" style="2" customWidth="1"/>
    <col min="13573" max="13573" width="9.140625" style="2" customWidth="1"/>
    <col min="13574" max="13574" width="10.5703125" style="2" customWidth="1"/>
    <col min="13575" max="13575" width="9.85546875" style="2"/>
    <col min="13576" max="13576" width="11.140625" style="2" customWidth="1"/>
    <col min="13577" max="13577" width="11.7109375" style="2" customWidth="1"/>
    <col min="13578" max="13578" width="13.140625" style="2" bestFit="1" customWidth="1"/>
    <col min="13579" max="13579" width="10.7109375" style="2" bestFit="1" customWidth="1"/>
    <col min="13580" max="13580" width="9.85546875" style="2"/>
    <col min="13581" max="13581" width="15" style="2" bestFit="1" customWidth="1"/>
    <col min="13582" max="13583" width="11.5703125" style="2" bestFit="1" customWidth="1"/>
    <col min="13584" max="13584" width="16" style="2" bestFit="1" customWidth="1"/>
    <col min="13585" max="13813" width="9.85546875" style="2"/>
    <col min="13814" max="13814" width="5.140625" style="2" customWidth="1"/>
    <col min="13815" max="13815" width="36.7109375" style="2" customWidth="1"/>
    <col min="13816" max="13816" width="20" style="2" customWidth="1"/>
    <col min="13817" max="13817" width="6.140625" style="2" customWidth="1"/>
    <col min="13818" max="13818" width="7.5703125" style="2" customWidth="1"/>
    <col min="13819" max="13819" width="8" style="2" customWidth="1"/>
    <col min="13820" max="13820" width="7.85546875" style="2" customWidth="1"/>
    <col min="13821" max="13821" width="8.85546875" style="2" customWidth="1"/>
    <col min="13822" max="13822" width="8.42578125" style="2" customWidth="1"/>
    <col min="13823" max="13823" width="8.5703125" style="2" customWidth="1"/>
    <col min="13824" max="13824" width="9.42578125" style="2" customWidth="1"/>
    <col min="13825" max="13825" width="12" style="2" customWidth="1"/>
    <col min="13826" max="13826" width="10.5703125" style="2" customWidth="1"/>
    <col min="13827" max="13828" width="10" style="2" customWidth="1"/>
    <col min="13829" max="13829" width="9.140625" style="2" customWidth="1"/>
    <col min="13830" max="13830" width="10.5703125" style="2" customWidth="1"/>
    <col min="13831" max="13831" width="9.85546875" style="2"/>
    <col min="13832" max="13832" width="11.140625" style="2" customWidth="1"/>
    <col min="13833" max="13833" width="11.7109375" style="2" customWidth="1"/>
    <col min="13834" max="13834" width="13.140625" style="2" bestFit="1" customWidth="1"/>
    <col min="13835" max="13835" width="10.7109375" style="2" bestFit="1" customWidth="1"/>
    <col min="13836" max="13836" width="9.85546875" style="2"/>
    <col min="13837" max="13837" width="15" style="2" bestFit="1" customWidth="1"/>
    <col min="13838" max="13839" width="11.5703125" style="2" bestFit="1" customWidth="1"/>
    <col min="13840" max="13840" width="16" style="2" bestFit="1" customWidth="1"/>
    <col min="13841" max="14069" width="9.85546875" style="2"/>
    <col min="14070" max="14070" width="5.140625" style="2" customWidth="1"/>
    <col min="14071" max="14071" width="36.7109375" style="2" customWidth="1"/>
    <col min="14072" max="14072" width="20" style="2" customWidth="1"/>
    <col min="14073" max="14073" width="6.140625" style="2" customWidth="1"/>
    <col min="14074" max="14074" width="7.5703125" style="2" customWidth="1"/>
    <col min="14075" max="14075" width="8" style="2" customWidth="1"/>
    <col min="14076" max="14076" width="7.85546875" style="2" customWidth="1"/>
    <col min="14077" max="14077" width="8.85546875" style="2" customWidth="1"/>
    <col min="14078" max="14078" width="8.42578125" style="2" customWidth="1"/>
    <col min="14079" max="14079" width="8.5703125" style="2" customWidth="1"/>
    <col min="14080" max="14080" width="9.42578125" style="2" customWidth="1"/>
    <col min="14081" max="14081" width="12" style="2" customWidth="1"/>
    <col min="14082" max="14082" width="10.5703125" style="2" customWidth="1"/>
    <col min="14083" max="14084" width="10" style="2" customWidth="1"/>
    <col min="14085" max="14085" width="9.140625" style="2" customWidth="1"/>
    <col min="14086" max="14086" width="10.5703125" style="2" customWidth="1"/>
    <col min="14087" max="14087" width="9.85546875" style="2"/>
    <col min="14088" max="14088" width="11.140625" style="2" customWidth="1"/>
    <col min="14089" max="14089" width="11.7109375" style="2" customWidth="1"/>
    <col min="14090" max="14090" width="13.140625" style="2" bestFit="1" customWidth="1"/>
    <col min="14091" max="14091" width="10.7109375" style="2" bestFit="1" customWidth="1"/>
    <col min="14092" max="14092" width="9.85546875" style="2"/>
    <col min="14093" max="14093" width="15" style="2" bestFit="1" customWidth="1"/>
    <col min="14094" max="14095" width="11.5703125" style="2" bestFit="1" customWidth="1"/>
    <col min="14096" max="14096" width="16" style="2" bestFit="1" customWidth="1"/>
    <col min="14097" max="14325" width="9.85546875" style="2"/>
    <col min="14326" max="14326" width="5.140625" style="2" customWidth="1"/>
    <col min="14327" max="14327" width="36.7109375" style="2" customWidth="1"/>
    <col min="14328" max="14328" width="20" style="2" customWidth="1"/>
    <col min="14329" max="14329" width="6.140625" style="2" customWidth="1"/>
    <col min="14330" max="14330" width="7.5703125" style="2" customWidth="1"/>
    <col min="14331" max="14331" width="8" style="2" customWidth="1"/>
    <col min="14332" max="14332" width="7.85546875" style="2" customWidth="1"/>
    <col min="14333" max="14333" width="8.85546875" style="2" customWidth="1"/>
    <col min="14334" max="14334" width="8.42578125" style="2" customWidth="1"/>
    <col min="14335" max="14335" width="8.5703125" style="2" customWidth="1"/>
    <col min="14336" max="14336" width="9.42578125" style="2" customWidth="1"/>
    <col min="14337" max="14337" width="12" style="2" customWidth="1"/>
    <col min="14338" max="14338" width="10.5703125" style="2" customWidth="1"/>
    <col min="14339" max="14340" width="10" style="2" customWidth="1"/>
    <col min="14341" max="14341" width="9.140625" style="2" customWidth="1"/>
    <col min="14342" max="14342" width="10.5703125" style="2" customWidth="1"/>
    <col min="14343" max="14343" width="9.85546875" style="2"/>
    <col min="14344" max="14344" width="11.140625" style="2" customWidth="1"/>
    <col min="14345" max="14345" width="11.7109375" style="2" customWidth="1"/>
    <col min="14346" max="14346" width="13.140625" style="2" bestFit="1" customWidth="1"/>
    <col min="14347" max="14347" width="10.7109375" style="2" bestFit="1" customWidth="1"/>
    <col min="14348" max="14348" width="9.85546875" style="2"/>
    <col min="14349" max="14349" width="15" style="2" bestFit="1" customWidth="1"/>
    <col min="14350" max="14351" width="11.5703125" style="2" bestFit="1" customWidth="1"/>
    <col min="14352" max="14352" width="16" style="2" bestFit="1" customWidth="1"/>
    <col min="14353" max="14581" width="9.85546875" style="2"/>
    <col min="14582" max="14582" width="5.140625" style="2" customWidth="1"/>
    <col min="14583" max="14583" width="36.7109375" style="2" customWidth="1"/>
    <col min="14584" max="14584" width="20" style="2" customWidth="1"/>
    <col min="14585" max="14585" width="6.140625" style="2" customWidth="1"/>
    <col min="14586" max="14586" width="7.5703125" style="2" customWidth="1"/>
    <col min="14587" max="14587" width="8" style="2" customWidth="1"/>
    <col min="14588" max="14588" width="7.85546875" style="2" customWidth="1"/>
    <col min="14589" max="14589" width="8.85546875" style="2" customWidth="1"/>
    <col min="14590" max="14590" width="8.42578125" style="2" customWidth="1"/>
    <col min="14591" max="14591" width="8.5703125" style="2" customWidth="1"/>
    <col min="14592" max="14592" width="9.42578125" style="2" customWidth="1"/>
    <col min="14593" max="14593" width="12" style="2" customWidth="1"/>
    <col min="14594" max="14594" width="10.5703125" style="2" customWidth="1"/>
    <col min="14595" max="14596" width="10" style="2" customWidth="1"/>
    <col min="14597" max="14597" width="9.140625" style="2" customWidth="1"/>
    <col min="14598" max="14598" width="10.5703125" style="2" customWidth="1"/>
    <col min="14599" max="14599" width="9.85546875" style="2"/>
    <col min="14600" max="14600" width="11.140625" style="2" customWidth="1"/>
    <col min="14601" max="14601" width="11.7109375" style="2" customWidth="1"/>
    <col min="14602" max="14602" width="13.140625" style="2" bestFit="1" customWidth="1"/>
    <col min="14603" max="14603" width="10.7109375" style="2" bestFit="1" customWidth="1"/>
    <col min="14604" max="14604" width="9.85546875" style="2"/>
    <col min="14605" max="14605" width="15" style="2" bestFit="1" customWidth="1"/>
    <col min="14606" max="14607" width="11.5703125" style="2" bestFit="1" customWidth="1"/>
    <col min="14608" max="14608" width="16" style="2" bestFit="1" customWidth="1"/>
    <col min="14609" max="14837" width="9.85546875" style="2"/>
    <col min="14838" max="14838" width="5.140625" style="2" customWidth="1"/>
    <col min="14839" max="14839" width="36.7109375" style="2" customWidth="1"/>
    <col min="14840" max="14840" width="20" style="2" customWidth="1"/>
    <col min="14841" max="14841" width="6.140625" style="2" customWidth="1"/>
    <col min="14842" max="14842" width="7.5703125" style="2" customWidth="1"/>
    <col min="14843" max="14843" width="8" style="2" customWidth="1"/>
    <col min="14844" max="14844" width="7.85546875" style="2" customWidth="1"/>
    <col min="14845" max="14845" width="8.85546875" style="2" customWidth="1"/>
    <col min="14846" max="14846" width="8.42578125" style="2" customWidth="1"/>
    <col min="14847" max="14847" width="8.5703125" style="2" customWidth="1"/>
    <col min="14848" max="14848" width="9.42578125" style="2" customWidth="1"/>
    <col min="14849" max="14849" width="12" style="2" customWidth="1"/>
    <col min="14850" max="14850" width="10.5703125" style="2" customWidth="1"/>
    <col min="14851" max="14852" width="10" style="2" customWidth="1"/>
    <col min="14853" max="14853" width="9.140625" style="2" customWidth="1"/>
    <col min="14854" max="14854" width="10.5703125" style="2" customWidth="1"/>
    <col min="14855" max="14855" width="9.85546875" style="2"/>
    <col min="14856" max="14856" width="11.140625" style="2" customWidth="1"/>
    <col min="14857" max="14857" width="11.7109375" style="2" customWidth="1"/>
    <col min="14858" max="14858" width="13.140625" style="2" bestFit="1" customWidth="1"/>
    <col min="14859" max="14859" width="10.7109375" style="2" bestFit="1" customWidth="1"/>
    <col min="14860" max="14860" width="9.85546875" style="2"/>
    <col min="14861" max="14861" width="15" style="2" bestFit="1" customWidth="1"/>
    <col min="14862" max="14863" width="11.5703125" style="2" bestFit="1" customWidth="1"/>
    <col min="14864" max="14864" width="16" style="2" bestFit="1" customWidth="1"/>
    <col min="14865" max="15093" width="9.85546875" style="2"/>
    <col min="15094" max="15094" width="5.140625" style="2" customWidth="1"/>
    <col min="15095" max="15095" width="36.7109375" style="2" customWidth="1"/>
    <col min="15096" max="15096" width="20" style="2" customWidth="1"/>
    <col min="15097" max="15097" width="6.140625" style="2" customWidth="1"/>
    <col min="15098" max="15098" width="7.5703125" style="2" customWidth="1"/>
    <col min="15099" max="15099" width="8" style="2" customWidth="1"/>
    <col min="15100" max="15100" width="7.85546875" style="2" customWidth="1"/>
    <col min="15101" max="15101" width="8.85546875" style="2" customWidth="1"/>
    <col min="15102" max="15102" width="8.42578125" style="2" customWidth="1"/>
    <col min="15103" max="15103" width="8.5703125" style="2" customWidth="1"/>
    <col min="15104" max="15104" width="9.42578125" style="2" customWidth="1"/>
    <col min="15105" max="15105" width="12" style="2" customWidth="1"/>
    <col min="15106" max="15106" width="10.5703125" style="2" customWidth="1"/>
    <col min="15107" max="15108" width="10" style="2" customWidth="1"/>
    <col min="15109" max="15109" width="9.140625" style="2" customWidth="1"/>
    <col min="15110" max="15110" width="10.5703125" style="2" customWidth="1"/>
    <col min="15111" max="15111" width="9.85546875" style="2"/>
    <col min="15112" max="15112" width="11.140625" style="2" customWidth="1"/>
    <col min="15113" max="15113" width="11.7109375" style="2" customWidth="1"/>
    <col min="15114" max="15114" width="13.140625" style="2" bestFit="1" customWidth="1"/>
    <col min="15115" max="15115" width="10.7109375" style="2" bestFit="1" customWidth="1"/>
    <col min="15116" max="15116" width="9.85546875" style="2"/>
    <col min="15117" max="15117" width="15" style="2" bestFit="1" customWidth="1"/>
    <col min="15118" max="15119" width="11.5703125" style="2" bestFit="1" customWidth="1"/>
    <col min="15120" max="15120" width="16" style="2" bestFit="1" customWidth="1"/>
    <col min="15121" max="15349" width="9.85546875" style="2"/>
    <col min="15350" max="15350" width="5.140625" style="2" customWidth="1"/>
    <col min="15351" max="15351" width="36.7109375" style="2" customWidth="1"/>
    <col min="15352" max="15352" width="20" style="2" customWidth="1"/>
    <col min="15353" max="15353" width="6.140625" style="2" customWidth="1"/>
    <col min="15354" max="15354" width="7.5703125" style="2" customWidth="1"/>
    <col min="15355" max="15355" width="8" style="2" customWidth="1"/>
    <col min="15356" max="15356" width="7.85546875" style="2" customWidth="1"/>
    <col min="15357" max="15357" width="8.85546875" style="2" customWidth="1"/>
    <col min="15358" max="15358" width="8.42578125" style="2" customWidth="1"/>
    <col min="15359" max="15359" width="8.5703125" style="2" customWidth="1"/>
    <col min="15360" max="15360" width="9.42578125" style="2" customWidth="1"/>
    <col min="15361" max="15361" width="12" style="2" customWidth="1"/>
    <col min="15362" max="15362" width="10.5703125" style="2" customWidth="1"/>
    <col min="15363" max="15364" width="10" style="2" customWidth="1"/>
    <col min="15365" max="15365" width="9.140625" style="2" customWidth="1"/>
    <col min="15366" max="15366" width="10.5703125" style="2" customWidth="1"/>
    <col min="15367" max="15367" width="9.85546875" style="2"/>
    <col min="15368" max="15368" width="11.140625" style="2" customWidth="1"/>
    <col min="15369" max="15369" width="11.7109375" style="2" customWidth="1"/>
    <col min="15370" max="15370" width="13.140625" style="2" bestFit="1" customWidth="1"/>
    <col min="15371" max="15371" width="10.7109375" style="2" bestFit="1" customWidth="1"/>
    <col min="15372" max="15372" width="9.85546875" style="2"/>
    <col min="15373" max="15373" width="15" style="2" bestFit="1" customWidth="1"/>
    <col min="15374" max="15375" width="11.5703125" style="2" bestFit="1" customWidth="1"/>
    <col min="15376" max="15376" width="16" style="2" bestFit="1" customWidth="1"/>
    <col min="15377" max="15605" width="9.85546875" style="2"/>
    <col min="15606" max="15606" width="5.140625" style="2" customWidth="1"/>
    <col min="15607" max="15607" width="36.7109375" style="2" customWidth="1"/>
    <col min="15608" max="15608" width="20" style="2" customWidth="1"/>
    <col min="15609" max="15609" width="6.140625" style="2" customWidth="1"/>
    <col min="15610" max="15610" width="7.5703125" style="2" customWidth="1"/>
    <col min="15611" max="15611" width="8" style="2" customWidth="1"/>
    <col min="15612" max="15612" width="7.85546875" style="2" customWidth="1"/>
    <col min="15613" max="15613" width="8.85546875" style="2" customWidth="1"/>
    <col min="15614" max="15614" width="8.42578125" style="2" customWidth="1"/>
    <col min="15615" max="15615" width="8.5703125" style="2" customWidth="1"/>
    <col min="15616" max="15616" width="9.42578125" style="2" customWidth="1"/>
    <col min="15617" max="15617" width="12" style="2" customWidth="1"/>
    <col min="15618" max="15618" width="10.5703125" style="2" customWidth="1"/>
    <col min="15619" max="15620" width="10" style="2" customWidth="1"/>
    <col min="15621" max="15621" width="9.140625" style="2" customWidth="1"/>
    <col min="15622" max="15622" width="10.5703125" style="2" customWidth="1"/>
    <col min="15623" max="15623" width="9.85546875" style="2"/>
    <col min="15624" max="15624" width="11.140625" style="2" customWidth="1"/>
    <col min="15625" max="15625" width="11.7109375" style="2" customWidth="1"/>
    <col min="15626" max="15626" width="13.140625" style="2" bestFit="1" customWidth="1"/>
    <col min="15627" max="15627" width="10.7109375" style="2" bestFit="1" customWidth="1"/>
    <col min="15628" max="15628" width="9.85546875" style="2"/>
    <col min="15629" max="15629" width="15" style="2" bestFit="1" customWidth="1"/>
    <col min="15630" max="15631" width="11.5703125" style="2" bestFit="1" customWidth="1"/>
    <col min="15632" max="15632" width="16" style="2" bestFit="1" customWidth="1"/>
    <col min="15633" max="15861" width="9.85546875" style="2"/>
    <col min="15862" max="15862" width="5.140625" style="2" customWidth="1"/>
    <col min="15863" max="15863" width="36.7109375" style="2" customWidth="1"/>
    <col min="15864" max="15864" width="20" style="2" customWidth="1"/>
    <col min="15865" max="15865" width="6.140625" style="2" customWidth="1"/>
    <col min="15866" max="15866" width="7.5703125" style="2" customWidth="1"/>
    <col min="15867" max="15867" width="8" style="2" customWidth="1"/>
    <col min="15868" max="15868" width="7.85546875" style="2" customWidth="1"/>
    <col min="15869" max="15869" width="8.85546875" style="2" customWidth="1"/>
    <col min="15870" max="15870" width="8.42578125" style="2" customWidth="1"/>
    <col min="15871" max="15871" width="8.5703125" style="2" customWidth="1"/>
    <col min="15872" max="15872" width="9.42578125" style="2" customWidth="1"/>
    <col min="15873" max="15873" width="12" style="2" customWidth="1"/>
    <col min="15874" max="15874" width="10.5703125" style="2" customWidth="1"/>
    <col min="15875" max="15876" width="10" style="2" customWidth="1"/>
    <col min="15877" max="15877" width="9.140625" style="2" customWidth="1"/>
    <col min="15878" max="15878" width="10.5703125" style="2" customWidth="1"/>
    <col min="15879" max="15879" width="9.85546875" style="2"/>
    <col min="15880" max="15880" width="11.140625" style="2" customWidth="1"/>
    <col min="15881" max="15881" width="11.7109375" style="2" customWidth="1"/>
    <col min="15882" max="15882" width="13.140625" style="2" bestFit="1" customWidth="1"/>
    <col min="15883" max="15883" width="10.7109375" style="2" bestFit="1" customWidth="1"/>
    <col min="15884" max="15884" width="9.85546875" style="2"/>
    <col min="15885" max="15885" width="15" style="2" bestFit="1" customWidth="1"/>
    <col min="15886" max="15887" width="11.5703125" style="2" bestFit="1" customWidth="1"/>
    <col min="15888" max="15888" width="16" style="2" bestFit="1" customWidth="1"/>
    <col min="15889" max="16117" width="9.85546875" style="2"/>
    <col min="16118" max="16118" width="5.140625" style="2" customWidth="1"/>
    <col min="16119" max="16119" width="36.7109375" style="2" customWidth="1"/>
    <col min="16120" max="16120" width="20" style="2" customWidth="1"/>
    <col min="16121" max="16121" width="6.140625" style="2" customWidth="1"/>
    <col min="16122" max="16122" width="7.5703125" style="2" customWidth="1"/>
    <col min="16123" max="16123" width="8" style="2" customWidth="1"/>
    <col min="16124" max="16124" width="7.85546875" style="2" customWidth="1"/>
    <col min="16125" max="16125" width="8.85546875" style="2" customWidth="1"/>
    <col min="16126" max="16126" width="8.42578125" style="2" customWidth="1"/>
    <col min="16127" max="16127" width="8.5703125" style="2" customWidth="1"/>
    <col min="16128" max="16128" width="9.42578125" style="2" customWidth="1"/>
    <col min="16129" max="16129" width="12" style="2" customWidth="1"/>
    <col min="16130" max="16130" width="10.5703125" style="2" customWidth="1"/>
    <col min="16131" max="16132" width="10" style="2" customWidth="1"/>
    <col min="16133" max="16133" width="9.140625" style="2" customWidth="1"/>
    <col min="16134" max="16134" width="10.5703125" style="2" customWidth="1"/>
    <col min="16135" max="16135" width="9.85546875" style="2"/>
    <col min="16136" max="16136" width="11.140625" style="2" customWidth="1"/>
    <col min="16137" max="16137" width="11.7109375" style="2" customWidth="1"/>
    <col min="16138" max="16138" width="13.140625" style="2" bestFit="1" customWidth="1"/>
    <col min="16139" max="16139" width="10.7109375" style="2" bestFit="1" customWidth="1"/>
    <col min="16140" max="16140" width="9.85546875" style="2"/>
    <col min="16141" max="16141" width="15" style="2" bestFit="1" customWidth="1"/>
    <col min="16142" max="16143" width="11.5703125" style="2" bestFit="1" customWidth="1"/>
    <col min="16144" max="16144" width="16" style="2" bestFit="1" customWidth="1"/>
    <col min="16145" max="16384" width="9.85546875" style="2"/>
  </cols>
  <sheetData>
    <row r="1" spans="1:22">
      <c r="T1" s="78" t="s">
        <v>308</v>
      </c>
      <c r="U1" s="78"/>
    </row>
    <row r="2" spans="1:22">
      <c r="T2" s="78" t="s">
        <v>307</v>
      </c>
      <c r="U2" s="78"/>
    </row>
    <row r="4" spans="1:22" ht="12" customHeight="1">
      <c r="A4" s="79" t="s">
        <v>306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 ht="114" customHeight="1">
      <c r="A6" s="3" t="s">
        <v>0</v>
      </c>
      <c r="B6" s="3" t="s">
        <v>1</v>
      </c>
      <c r="C6" s="3" t="s">
        <v>2</v>
      </c>
      <c r="D6" s="3" t="s">
        <v>293</v>
      </c>
      <c r="E6" s="3" t="s">
        <v>3</v>
      </c>
      <c r="F6" s="3" t="s">
        <v>294</v>
      </c>
      <c r="G6" s="3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58" t="s">
        <v>291</v>
      </c>
      <c r="U6" s="58" t="s">
        <v>292</v>
      </c>
      <c r="V6" s="5"/>
    </row>
    <row r="7" spans="1:22" ht="20.25" customHeight="1">
      <c r="A7" s="81" t="s">
        <v>17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56"/>
      <c r="U7" s="56"/>
      <c r="V7" s="6"/>
    </row>
    <row r="8" spans="1:22" ht="33.75">
      <c r="A8" s="7">
        <v>1</v>
      </c>
      <c r="B8" s="8" t="s">
        <v>18</v>
      </c>
      <c r="C8" s="9" t="s">
        <v>19</v>
      </c>
      <c r="D8" s="9" t="s">
        <v>295</v>
      </c>
      <c r="E8" s="64" t="s">
        <v>20</v>
      </c>
      <c r="F8" s="55">
        <v>2</v>
      </c>
      <c r="G8" s="65">
        <v>12</v>
      </c>
      <c r="H8" s="10">
        <v>18078</v>
      </c>
      <c r="I8" s="11"/>
      <c r="J8" s="11"/>
      <c r="K8" s="11"/>
      <c r="L8" s="11"/>
      <c r="M8" s="11"/>
      <c r="N8" s="12">
        <f>H8*2</f>
        <v>36156</v>
      </c>
      <c r="O8" s="12"/>
      <c r="P8" s="12"/>
      <c r="Q8" s="12"/>
      <c r="R8" s="12"/>
      <c r="S8" s="12"/>
      <c r="T8" s="61" t="s">
        <v>302</v>
      </c>
      <c r="U8" s="62" t="s">
        <v>303</v>
      </c>
      <c r="V8" s="13"/>
    </row>
    <row r="9" spans="1:22" ht="33.75">
      <c r="A9" s="7">
        <v>2</v>
      </c>
      <c r="B9" s="8" t="s">
        <v>18</v>
      </c>
      <c r="C9" s="9" t="s">
        <v>21</v>
      </c>
      <c r="D9" s="9" t="s">
        <v>295</v>
      </c>
      <c r="E9" s="64" t="s">
        <v>20</v>
      </c>
      <c r="F9" s="55">
        <v>2</v>
      </c>
      <c r="G9" s="65">
        <v>12</v>
      </c>
      <c r="H9" s="10">
        <v>31790</v>
      </c>
      <c r="I9" s="11"/>
      <c r="J9" s="11"/>
      <c r="K9" s="11"/>
      <c r="L9" s="11"/>
      <c r="M9" s="11"/>
      <c r="N9" s="12">
        <f>H9*2</f>
        <v>63580</v>
      </c>
      <c r="O9" s="12"/>
      <c r="P9" s="12"/>
      <c r="Q9" s="12"/>
      <c r="R9" s="12"/>
      <c r="S9" s="12"/>
      <c r="T9" s="61" t="s">
        <v>302</v>
      </c>
      <c r="U9" s="62" t="s">
        <v>303</v>
      </c>
      <c r="V9" s="13"/>
    </row>
    <row r="10" spans="1:22" ht="33.75">
      <c r="A10" s="7">
        <v>3</v>
      </c>
      <c r="B10" s="8" t="s">
        <v>22</v>
      </c>
      <c r="C10" s="9" t="s">
        <v>23</v>
      </c>
      <c r="D10" s="9" t="s">
        <v>295</v>
      </c>
      <c r="E10" s="64" t="s">
        <v>20</v>
      </c>
      <c r="F10" s="55">
        <v>2</v>
      </c>
      <c r="G10" s="65">
        <v>12</v>
      </c>
      <c r="H10" s="10">
        <v>374</v>
      </c>
      <c r="I10" s="11"/>
      <c r="J10" s="11"/>
      <c r="K10" s="11"/>
      <c r="L10" s="11"/>
      <c r="M10" s="11"/>
      <c r="N10" s="12">
        <f>H10*2</f>
        <v>748</v>
      </c>
      <c r="O10" s="12"/>
      <c r="P10" s="12"/>
      <c r="Q10" s="12"/>
      <c r="R10" s="12"/>
      <c r="S10" s="12"/>
      <c r="T10" s="61" t="s">
        <v>302</v>
      </c>
      <c r="U10" s="62" t="s">
        <v>303</v>
      </c>
      <c r="V10" s="13"/>
    </row>
    <row r="11" spans="1:22">
      <c r="A11" s="80" t="s">
        <v>24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57"/>
      <c r="U11" s="57"/>
      <c r="V11" s="14"/>
    </row>
    <row r="12" spans="1:22" ht="33" customHeight="1">
      <c r="A12" s="7">
        <v>4</v>
      </c>
      <c r="B12" s="8" t="s">
        <v>25</v>
      </c>
      <c r="C12" s="15" t="s">
        <v>26</v>
      </c>
      <c r="D12" s="15" t="s">
        <v>296</v>
      </c>
      <c r="E12" s="66" t="s">
        <v>27</v>
      </c>
      <c r="F12" s="59">
        <v>1</v>
      </c>
      <c r="G12" s="66" t="s">
        <v>301</v>
      </c>
      <c r="H12" s="16"/>
      <c r="I12" s="16"/>
      <c r="J12" s="16"/>
      <c r="K12" s="17">
        <v>39604</v>
      </c>
      <c r="L12" s="17">
        <v>14483</v>
      </c>
      <c r="M12" s="17">
        <v>83844</v>
      </c>
      <c r="N12" s="12"/>
      <c r="O12" s="12"/>
      <c r="P12" s="12"/>
      <c r="Q12" s="12">
        <f>K12*2</f>
        <v>79208</v>
      </c>
      <c r="R12" s="12">
        <f>L12*2</f>
        <v>28966</v>
      </c>
      <c r="S12" s="12">
        <f>M12*2</f>
        <v>167688</v>
      </c>
      <c r="T12" s="61" t="s">
        <v>302</v>
      </c>
      <c r="U12" s="62" t="s">
        <v>303</v>
      </c>
      <c r="V12" s="13"/>
    </row>
    <row r="13" spans="1:22" ht="33" customHeight="1">
      <c r="A13" s="7">
        <v>5</v>
      </c>
      <c r="B13" s="8" t="s">
        <v>29</v>
      </c>
      <c r="C13" s="67" t="s">
        <v>30</v>
      </c>
      <c r="D13" s="15" t="s">
        <v>296</v>
      </c>
      <c r="E13" s="66" t="s">
        <v>31</v>
      </c>
      <c r="F13" s="59">
        <v>2</v>
      </c>
      <c r="G13" s="65">
        <v>13.09</v>
      </c>
      <c r="H13" s="10"/>
      <c r="I13" s="10">
        <v>594</v>
      </c>
      <c r="J13" s="10">
        <v>238</v>
      </c>
      <c r="K13" s="11"/>
      <c r="L13" s="11"/>
      <c r="M13" s="11"/>
      <c r="N13" s="12"/>
      <c r="O13" s="12">
        <f>I13*2</f>
        <v>1188</v>
      </c>
      <c r="P13" s="12">
        <f>J13*2</f>
        <v>476</v>
      </c>
      <c r="Q13" s="12"/>
      <c r="R13" s="12"/>
      <c r="S13" s="12"/>
      <c r="T13" s="61" t="s">
        <v>302</v>
      </c>
      <c r="U13" s="62" t="s">
        <v>303</v>
      </c>
      <c r="V13" s="13"/>
    </row>
    <row r="14" spans="1:22" ht="33" customHeight="1">
      <c r="A14" s="7">
        <v>6</v>
      </c>
      <c r="B14" s="8" t="s">
        <v>32</v>
      </c>
      <c r="C14" s="67" t="s">
        <v>33</v>
      </c>
      <c r="D14" s="15" t="s">
        <v>296</v>
      </c>
      <c r="E14" s="66" t="s">
        <v>20</v>
      </c>
      <c r="F14" s="59">
        <v>2</v>
      </c>
      <c r="G14" s="65">
        <v>13.09</v>
      </c>
      <c r="H14" s="10">
        <v>1117</v>
      </c>
      <c r="I14" s="10"/>
      <c r="J14" s="10"/>
      <c r="K14" s="11"/>
      <c r="L14" s="11"/>
      <c r="M14" s="11"/>
      <c r="N14" s="12">
        <f t="shared" ref="N14:N19" si="0">H14*2</f>
        <v>2234</v>
      </c>
      <c r="O14" s="12"/>
      <c r="P14" s="12"/>
      <c r="Q14" s="12"/>
      <c r="R14" s="12"/>
      <c r="S14" s="12"/>
      <c r="T14" s="61" t="s">
        <v>302</v>
      </c>
      <c r="U14" s="62" t="s">
        <v>303</v>
      </c>
      <c r="V14" s="13"/>
    </row>
    <row r="15" spans="1:22" ht="33" customHeight="1">
      <c r="A15" s="7">
        <v>7</v>
      </c>
      <c r="B15" s="8" t="s">
        <v>32</v>
      </c>
      <c r="C15" s="67" t="s">
        <v>34</v>
      </c>
      <c r="D15" s="15" t="s">
        <v>296</v>
      </c>
      <c r="E15" s="66" t="s">
        <v>20</v>
      </c>
      <c r="F15" s="59">
        <v>2</v>
      </c>
      <c r="G15" s="65">
        <v>13.09</v>
      </c>
      <c r="H15" s="10">
        <v>2234</v>
      </c>
      <c r="I15" s="10"/>
      <c r="J15" s="10"/>
      <c r="K15" s="11"/>
      <c r="L15" s="11"/>
      <c r="M15" s="11"/>
      <c r="N15" s="12">
        <f t="shared" si="0"/>
        <v>4468</v>
      </c>
      <c r="O15" s="12"/>
      <c r="P15" s="12"/>
      <c r="Q15" s="12"/>
      <c r="R15" s="12"/>
      <c r="S15" s="12"/>
      <c r="T15" s="61" t="s">
        <v>302</v>
      </c>
      <c r="U15" s="62" t="s">
        <v>303</v>
      </c>
      <c r="V15" s="13"/>
    </row>
    <row r="16" spans="1:22" ht="33" customHeight="1">
      <c r="A16" s="7">
        <v>8</v>
      </c>
      <c r="B16" s="8" t="s">
        <v>35</v>
      </c>
      <c r="C16" s="67" t="s">
        <v>36</v>
      </c>
      <c r="D16" s="15" t="s">
        <v>296</v>
      </c>
      <c r="E16" s="64" t="s">
        <v>20</v>
      </c>
      <c r="F16" s="55">
        <v>2</v>
      </c>
      <c r="G16" s="65">
        <v>10.5</v>
      </c>
      <c r="H16" s="10">
        <v>784</v>
      </c>
      <c r="I16" s="10"/>
      <c r="J16" s="10"/>
      <c r="K16" s="11"/>
      <c r="L16" s="11"/>
      <c r="M16" s="11"/>
      <c r="N16" s="12">
        <f t="shared" si="0"/>
        <v>1568</v>
      </c>
      <c r="O16" s="12"/>
      <c r="P16" s="12"/>
      <c r="Q16" s="12"/>
      <c r="R16" s="12"/>
      <c r="S16" s="12"/>
      <c r="T16" s="61" t="s">
        <v>302</v>
      </c>
      <c r="U16" s="62" t="s">
        <v>303</v>
      </c>
      <c r="V16" s="13"/>
    </row>
    <row r="17" spans="1:22" ht="33" customHeight="1">
      <c r="A17" s="7">
        <v>9</v>
      </c>
      <c r="B17" s="8" t="s">
        <v>37</v>
      </c>
      <c r="C17" s="67" t="s">
        <v>38</v>
      </c>
      <c r="D17" s="15" t="s">
        <v>296</v>
      </c>
      <c r="E17" s="64" t="s">
        <v>20</v>
      </c>
      <c r="F17" s="55">
        <v>2</v>
      </c>
      <c r="G17" s="65">
        <v>10.5</v>
      </c>
      <c r="H17" s="10">
        <v>147</v>
      </c>
      <c r="I17" s="10"/>
      <c r="J17" s="10"/>
      <c r="K17" s="11"/>
      <c r="L17" s="11"/>
      <c r="M17" s="11"/>
      <c r="N17" s="12">
        <f t="shared" si="0"/>
        <v>294</v>
      </c>
      <c r="O17" s="12"/>
      <c r="P17" s="12"/>
      <c r="Q17" s="12"/>
      <c r="R17" s="12"/>
      <c r="S17" s="12"/>
      <c r="T17" s="61" t="s">
        <v>302</v>
      </c>
      <c r="U17" s="62" t="s">
        <v>303</v>
      </c>
      <c r="V17" s="13"/>
    </row>
    <row r="18" spans="1:22" ht="33" customHeight="1">
      <c r="A18" s="7">
        <v>10</v>
      </c>
      <c r="B18" s="8" t="s">
        <v>39</v>
      </c>
      <c r="C18" s="67" t="s">
        <v>40</v>
      </c>
      <c r="D18" s="15" t="s">
        <v>296</v>
      </c>
      <c r="E18" s="64" t="s">
        <v>20</v>
      </c>
      <c r="F18" s="55">
        <v>2</v>
      </c>
      <c r="G18" s="65">
        <v>21</v>
      </c>
      <c r="H18" s="10">
        <v>5497</v>
      </c>
      <c r="I18" s="10"/>
      <c r="J18" s="10"/>
      <c r="K18" s="11"/>
      <c r="L18" s="11"/>
      <c r="M18" s="11"/>
      <c r="N18" s="12">
        <f t="shared" si="0"/>
        <v>10994</v>
      </c>
      <c r="O18" s="12"/>
      <c r="P18" s="12"/>
      <c r="Q18" s="12"/>
      <c r="R18" s="12"/>
      <c r="S18" s="12"/>
      <c r="T18" s="61" t="s">
        <v>302</v>
      </c>
      <c r="U18" s="62" t="s">
        <v>303</v>
      </c>
      <c r="V18" s="13"/>
    </row>
    <row r="19" spans="1:22" ht="33" customHeight="1">
      <c r="A19" s="7">
        <v>11</v>
      </c>
      <c r="B19" s="8" t="s">
        <v>41</v>
      </c>
      <c r="C19" s="67" t="s">
        <v>42</v>
      </c>
      <c r="D19" s="15" t="s">
        <v>296</v>
      </c>
      <c r="E19" s="64" t="s">
        <v>20</v>
      </c>
      <c r="F19" s="55">
        <v>1</v>
      </c>
      <c r="G19" s="65">
        <v>20</v>
      </c>
      <c r="H19" s="10">
        <v>15000</v>
      </c>
      <c r="I19" s="10"/>
      <c r="J19" s="10"/>
      <c r="K19" s="11"/>
      <c r="L19" s="11"/>
      <c r="M19" s="11"/>
      <c r="N19" s="12">
        <f t="shared" si="0"/>
        <v>30000</v>
      </c>
      <c r="O19" s="12"/>
      <c r="P19" s="12"/>
      <c r="Q19" s="12"/>
      <c r="R19" s="12"/>
      <c r="S19" s="12"/>
      <c r="T19" s="61" t="s">
        <v>302</v>
      </c>
      <c r="U19" s="62" t="s">
        <v>303</v>
      </c>
      <c r="V19" s="13"/>
    </row>
    <row r="20" spans="1:22">
      <c r="A20" s="80" t="s">
        <v>43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63"/>
      <c r="U20" s="63"/>
      <c r="V20" s="14"/>
    </row>
    <row r="21" spans="1:22" ht="36" customHeight="1">
      <c r="A21" s="7">
        <v>12</v>
      </c>
      <c r="B21" s="8" t="s">
        <v>44</v>
      </c>
      <c r="C21" s="9" t="s">
        <v>45</v>
      </c>
      <c r="D21" s="9" t="s">
        <v>297</v>
      </c>
      <c r="E21" s="66" t="s">
        <v>46</v>
      </c>
      <c r="F21" s="59">
        <v>1</v>
      </c>
      <c r="G21" s="65">
        <v>40</v>
      </c>
      <c r="H21" s="10">
        <v>80866</v>
      </c>
      <c r="I21" s="11"/>
      <c r="J21" s="11"/>
      <c r="K21" s="11"/>
      <c r="L21" s="11"/>
      <c r="M21" s="11"/>
      <c r="N21" s="12">
        <f>H21*2</f>
        <v>161732</v>
      </c>
      <c r="O21" s="12"/>
      <c r="P21" s="12"/>
      <c r="Q21" s="12"/>
      <c r="R21" s="12"/>
      <c r="S21" s="12"/>
      <c r="T21" s="61" t="s">
        <v>302</v>
      </c>
      <c r="U21" s="62" t="s">
        <v>303</v>
      </c>
      <c r="V21" s="13"/>
    </row>
    <row r="22" spans="1:22" ht="36" customHeight="1">
      <c r="A22" s="7">
        <v>13</v>
      </c>
      <c r="B22" s="8" t="s">
        <v>47</v>
      </c>
      <c r="C22" s="9" t="s">
        <v>48</v>
      </c>
      <c r="D22" s="9" t="s">
        <v>297</v>
      </c>
      <c r="E22" s="64" t="s">
        <v>20</v>
      </c>
      <c r="F22" s="59">
        <v>1</v>
      </c>
      <c r="G22" s="65">
        <v>12</v>
      </c>
      <c r="H22" s="10">
        <v>15839</v>
      </c>
      <c r="I22" s="11"/>
      <c r="J22" s="11"/>
      <c r="K22" s="11"/>
      <c r="L22" s="11"/>
      <c r="M22" s="11"/>
      <c r="N22" s="12">
        <f>H22*2</f>
        <v>31678</v>
      </c>
      <c r="O22" s="12"/>
      <c r="P22" s="12"/>
      <c r="Q22" s="12"/>
      <c r="R22" s="12"/>
      <c r="S22" s="12"/>
      <c r="T22" s="61" t="s">
        <v>302</v>
      </c>
      <c r="U22" s="62" t="s">
        <v>303</v>
      </c>
      <c r="V22" s="13"/>
    </row>
    <row r="23" spans="1:22" ht="36" customHeight="1">
      <c r="A23" s="7">
        <v>14</v>
      </c>
      <c r="B23" s="8" t="s">
        <v>49</v>
      </c>
      <c r="C23" s="9" t="s">
        <v>50</v>
      </c>
      <c r="D23" s="9" t="s">
        <v>297</v>
      </c>
      <c r="E23" s="64" t="s">
        <v>20</v>
      </c>
      <c r="F23" s="59">
        <v>1</v>
      </c>
      <c r="G23" s="65">
        <v>4</v>
      </c>
      <c r="H23" s="10">
        <v>5153</v>
      </c>
      <c r="I23" s="11"/>
      <c r="J23" s="11"/>
      <c r="K23" s="11"/>
      <c r="L23" s="11"/>
      <c r="M23" s="11"/>
      <c r="N23" s="12">
        <f>H23*2</f>
        <v>10306</v>
      </c>
      <c r="O23" s="12"/>
      <c r="P23" s="12"/>
      <c r="Q23" s="12"/>
      <c r="R23" s="12"/>
      <c r="S23" s="12"/>
      <c r="T23" s="61" t="s">
        <v>302</v>
      </c>
      <c r="U23" s="62" t="s">
        <v>303</v>
      </c>
      <c r="V23" s="13"/>
    </row>
    <row r="24" spans="1:22" ht="36" customHeight="1">
      <c r="A24" s="7">
        <v>15</v>
      </c>
      <c r="B24" s="8" t="s">
        <v>51</v>
      </c>
      <c r="C24" s="9" t="s">
        <v>52</v>
      </c>
      <c r="D24" s="9" t="s">
        <v>297</v>
      </c>
      <c r="E24" s="64" t="s">
        <v>20</v>
      </c>
      <c r="F24" s="59">
        <v>1</v>
      </c>
      <c r="G24" s="65">
        <v>14</v>
      </c>
      <c r="H24" s="10">
        <v>2899</v>
      </c>
      <c r="I24" s="11"/>
      <c r="J24" s="11"/>
      <c r="K24" s="11"/>
      <c r="L24" s="11"/>
      <c r="M24" s="11"/>
      <c r="N24" s="12">
        <f>H24*2</f>
        <v>5798</v>
      </c>
      <c r="O24" s="12"/>
      <c r="P24" s="12"/>
      <c r="Q24" s="12"/>
      <c r="R24" s="12"/>
      <c r="S24" s="12"/>
      <c r="T24" s="61" t="s">
        <v>302</v>
      </c>
      <c r="U24" s="62" t="s">
        <v>303</v>
      </c>
      <c r="V24" s="13"/>
    </row>
    <row r="25" spans="1:22" ht="36" customHeight="1">
      <c r="A25" s="7">
        <v>16</v>
      </c>
      <c r="B25" s="8" t="s">
        <v>53</v>
      </c>
      <c r="C25" s="9" t="s">
        <v>54</v>
      </c>
      <c r="D25" s="9" t="s">
        <v>297</v>
      </c>
      <c r="E25" s="64" t="s">
        <v>20</v>
      </c>
      <c r="F25" s="59">
        <v>1</v>
      </c>
      <c r="G25" s="65">
        <v>16</v>
      </c>
      <c r="H25" s="10">
        <v>14191</v>
      </c>
      <c r="I25" s="11"/>
      <c r="J25" s="11"/>
      <c r="K25" s="11"/>
      <c r="L25" s="11"/>
      <c r="M25" s="11"/>
      <c r="N25" s="12">
        <f>H25*2</f>
        <v>28382</v>
      </c>
      <c r="O25" s="12"/>
      <c r="P25" s="12"/>
      <c r="Q25" s="12"/>
      <c r="R25" s="12"/>
      <c r="S25" s="12"/>
      <c r="T25" s="61" t="s">
        <v>302</v>
      </c>
      <c r="U25" s="62" t="s">
        <v>303</v>
      </c>
      <c r="V25" s="13"/>
    </row>
    <row r="26" spans="1:22">
      <c r="A26" s="80" t="s">
        <v>55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63"/>
      <c r="U26" s="63"/>
      <c r="V26" s="14"/>
    </row>
    <row r="27" spans="1:22" ht="33.75" customHeight="1">
      <c r="A27" s="7">
        <v>17</v>
      </c>
      <c r="B27" s="8" t="s">
        <v>56</v>
      </c>
      <c r="C27" s="15" t="s">
        <v>57</v>
      </c>
      <c r="D27" s="15" t="s">
        <v>296</v>
      </c>
      <c r="E27" s="66" t="s">
        <v>20</v>
      </c>
      <c r="F27" s="59">
        <v>1</v>
      </c>
      <c r="G27" s="65">
        <v>40</v>
      </c>
      <c r="H27" s="10">
        <v>50113</v>
      </c>
      <c r="I27" s="11"/>
      <c r="J27" s="11"/>
      <c r="K27" s="11"/>
      <c r="L27" s="11"/>
      <c r="M27" s="11"/>
      <c r="N27" s="12">
        <f>H27*2</f>
        <v>100226</v>
      </c>
      <c r="O27" s="12"/>
      <c r="P27" s="12"/>
      <c r="Q27" s="12"/>
      <c r="R27" s="12"/>
      <c r="S27" s="12"/>
      <c r="T27" s="61" t="s">
        <v>302</v>
      </c>
      <c r="U27" s="62" t="s">
        <v>303</v>
      </c>
      <c r="V27" s="13"/>
    </row>
    <row r="28" spans="1:22" ht="33.75" customHeight="1">
      <c r="A28" s="7">
        <v>18</v>
      </c>
      <c r="B28" s="8" t="s">
        <v>58</v>
      </c>
      <c r="C28" s="15" t="s">
        <v>59</v>
      </c>
      <c r="D28" s="15" t="s">
        <v>296</v>
      </c>
      <c r="E28" s="64" t="s">
        <v>20</v>
      </c>
      <c r="F28" s="55">
        <v>2</v>
      </c>
      <c r="G28" s="65">
        <v>20</v>
      </c>
      <c r="H28" s="10">
        <v>5840</v>
      </c>
      <c r="I28" s="11"/>
      <c r="J28" s="11"/>
      <c r="K28" s="11"/>
      <c r="L28" s="11"/>
      <c r="M28" s="11"/>
      <c r="N28" s="12">
        <f>H28*2</f>
        <v>11680</v>
      </c>
      <c r="O28" s="12"/>
      <c r="P28" s="12"/>
      <c r="Q28" s="12"/>
      <c r="R28" s="12"/>
      <c r="S28" s="12"/>
      <c r="T28" s="61" t="s">
        <v>302</v>
      </c>
      <c r="U28" s="62" t="s">
        <v>303</v>
      </c>
      <c r="V28" s="13"/>
    </row>
    <row r="29" spans="1:22" ht="33.75" customHeight="1">
      <c r="A29" s="7">
        <v>19</v>
      </c>
      <c r="B29" s="8" t="s">
        <v>60</v>
      </c>
      <c r="C29" s="15" t="s">
        <v>61</v>
      </c>
      <c r="D29" s="15" t="s">
        <v>296</v>
      </c>
      <c r="E29" s="64" t="s">
        <v>20</v>
      </c>
      <c r="F29" s="55">
        <v>2</v>
      </c>
      <c r="G29" s="65">
        <v>13.2</v>
      </c>
      <c r="H29" s="10">
        <v>4201</v>
      </c>
      <c r="I29" s="11"/>
      <c r="J29" s="11"/>
      <c r="K29" s="11"/>
      <c r="L29" s="11"/>
      <c r="M29" s="11"/>
      <c r="N29" s="12">
        <f>H29*2</f>
        <v>8402</v>
      </c>
      <c r="O29" s="12"/>
      <c r="P29" s="12"/>
      <c r="Q29" s="12"/>
      <c r="R29" s="12"/>
      <c r="S29" s="12"/>
      <c r="T29" s="61" t="s">
        <v>302</v>
      </c>
      <c r="U29" s="62" t="s">
        <v>303</v>
      </c>
      <c r="V29" s="13"/>
    </row>
    <row r="30" spans="1:22">
      <c r="A30" s="80" t="s">
        <v>62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63"/>
      <c r="U30" s="63"/>
      <c r="V30" s="14"/>
    </row>
    <row r="31" spans="1:22" ht="33.75">
      <c r="A31" s="7">
        <v>20</v>
      </c>
      <c r="B31" s="8" t="s">
        <v>63</v>
      </c>
      <c r="C31" s="9" t="s">
        <v>64</v>
      </c>
      <c r="D31" s="9" t="s">
        <v>295</v>
      </c>
      <c r="E31" s="66" t="s">
        <v>27</v>
      </c>
      <c r="F31" s="59">
        <v>1</v>
      </c>
      <c r="G31" s="66">
        <v>50</v>
      </c>
      <c r="H31" s="16"/>
      <c r="I31" s="11"/>
      <c r="J31" s="11"/>
      <c r="K31" s="17">
        <v>31620</v>
      </c>
      <c r="L31" s="17">
        <v>15420</v>
      </c>
      <c r="M31" s="17">
        <v>89160</v>
      </c>
      <c r="N31" s="12"/>
      <c r="O31" s="12"/>
      <c r="P31" s="12"/>
      <c r="Q31" s="12">
        <f>K31*2</f>
        <v>63240</v>
      </c>
      <c r="R31" s="12">
        <f>L31*2</f>
        <v>30840</v>
      </c>
      <c r="S31" s="12">
        <f>M31*2</f>
        <v>178320</v>
      </c>
      <c r="T31" s="61" t="s">
        <v>302</v>
      </c>
      <c r="U31" s="62" t="s">
        <v>303</v>
      </c>
      <c r="V31" s="13"/>
    </row>
    <row r="32" spans="1:22" ht="33.75">
      <c r="A32" s="7">
        <v>21</v>
      </c>
      <c r="B32" s="8" t="s">
        <v>65</v>
      </c>
      <c r="C32" s="9" t="s">
        <v>66</v>
      </c>
      <c r="D32" s="9" t="s">
        <v>295</v>
      </c>
      <c r="E32" s="64" t="s">
        <v>20</v>
      </c>
      <c r="F32" s="55">
        <v>2</v>
      </c>
      <c r="G32" s="65">
        <v>19</v>
      </c>
      <c r="H32" s="10">
        <v>6221</v>
      </c>
      <c r="I32" s="11"/>
      <c r="J32" s="11"/>
      <c r="K32" s="11"/>
      <c r="L32" s="11"/>
      <c r="M32" s="11"/>
      <c r="N32" s="12">
        <f>H32*2</f>
        <v>12442</v>
      </c>
      <c r="O32" s="12"/>
      <c r="P32" s="12"/>
      <c r="Q32" s="12"/>
      <c r="R32" s="12"/>
      <c r="S32" s="12"/>
      <c r="T32" s="61" t="s">
        <v>302</v>
      </c>
      <c r="U32" s="62" t="s">
        <v>303</v>
      </c>
      <c r="V32" s="13"/>
    </row>
    <row r="33" spans="1:22" ht="33.75">
      <c r="A33" s="7">
        <v>22</v>
      </c>
      <c r="B33" s="8" t="s">
        <v>67</v>
      </c>
      <c r="C33" s="9" t="s">
        <v>68</v>
      </c>
      <c r="D33" s="9" t="s">
        <v>295</v>
      </c>
      <c r="E33" s="64" t="s">
        <v>20</v>
      </c>
      <c r="F33" s="55">
        <v>2</v>
      </c>
      <c r="G33" s="65">
        <v>30</v>
      </c>
      <c r="H33" s="10">
        <v>36321</v>
      </c>
      <c r="I33" s="11"/>
      <c r="J33" s="11"/>
      <c r="K33" s="11"/>
      <c r="L33" s="11"/>
      <c r="M33" s="11"/>
      <c r="N33" s="12">
        <f>H33*2</f>
        <v>72642</v>
      </c>
      <c r="O33" s="12"/>
      <c r="P33" s="12"/>
      <c r="Q33" s="12"/>
      <c r="R33" s="12"/>
      <c r="S33" s="12"/>
      <c r="T33" s="61" t="s">
        <v>302</v>
      </c>
      <c r="U33" s="62" t="s">
        <v>303</v>
      </c>
      <c r="V33" s="13"/>
    </row>
    <row r="34" spans="1:22" ht="33.75">
      <c r="A34" s="7">
        <v>23</v>
      </c>
      <c r="B34" s="8" t="s">
        <v>69</v>
      </c>
      <c r="C34" s="9" t="s">
        <v>70</v>
      </c>
      <c r="D34" s="9" t="s">
        <v>295</v>
      </c>
      <c r="E34" s="64" t="s">
        <v>20</v>
      </c>
      <c r="F34" s="55">
        <v>2</v>
      </c>
      <c r="G34" s="65">
        <v>15</v>
      </c>
      <c r="H34" s="10">
        <v>5976</v>
      </c>
      <c r="I34" s="11"/>
      <c r="J34" s="11"/>
      <c r="K34" s="11"/>
      <c r="L34" s="11"/>
      <c r="M34" s="11"/>
      <c r="N34" s="12">
        <f>H34*2</f>
        <v>11952</v>
      </c>
      <c r="O34" s="12"/>
      <c r="P34" s="12"/>
      <c r="Q34" s="12"/>
      <c r="R34" s="12"/>
      <c r="S34" s="12"/>
      <c r="T34" s="61" t="s">
        <v>302</v>
      </c>
      <c r="U34" s="62" t="s">
        <v>303</v>
      </c>
      <c r="V34" s="13"/>
    </row>
    <row r="35" spans="1:22">
      <c r="A35" s="80" t="s">
        <v>71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63"/>
      <c r="U35" s="63"/>
      <c r="V35" s="14"/>
    </row>
    <row r="36" spans="1:22" ht="33.75">
      <c r="A36" s="18">
        <v>24</v>
      </c>
      <c r="B36" s="8" t="s">
        <v>72</v>
      </c>
      <c r="C36" s="9" t="s">
        <v>73</v>
      </c>
      <c r="D36" s="9" t="s">
        <v>295</v>
      </c>
      <c r="E36" s="66" t="s">
        <v>20</v>
      </c>
      <c r="F36" s="59">
        <v>2</v>
      </c>
      <c r="G36" s="66">
        <v>30</v>
      </c>
      <c r="H36" s="19">
        <v>56819</v>
      </c>
      <c r="I36" s="11"/>
      <c r="J36" s="11"/>
      <c r="K36" s="11"/>
      <c r="L36" s="11"/>
      <c r="M36" s="11"/>
      <c r="N36" s="12">
        <f>H36*2</f>
        <v>113638</v>
      </c>
      <c r="O36" s="12"/>
      <c r="P36" s="12"/>
      <c r="Q36" s="12"/>
      <c r="R36" s="12"/>
      <c r="S36" s="12"/>
      <c r="T36" s="61" t="s">
        <v>302</v>
      </c>
      <c r="U36" s="62" t="s">
        <v>303</v>
      </c>
      <c r="V36" s="13"/>
    </row>
    <row r="37" spans="1:22" ht="33.75">
      <c r="A37" s="18">
        <v>25</v>
      </c>
      <c r="B37" s="8" t="s">
        <v>74</v>
      </c>
      <c r="C37" s="9" t="s">
        <v>75</v>
      </c>
      <c r="D37" s="9" t="s">
        <v>295</v>
      </c>
      <c r="E37" s="68" t="s">
        <v>20</v>
      </c>
      <c r="F37" s="59">
        <v>2</v>
      </c>
      <c r="G37" s="66">
        <v>12</v>
      </c>
      <c r="H37" s="19">
        <v>10613</v>
      </c>
      <c r="I37" s="11"/>
      <c r="J37" s="11"/>
      <c r="K37" s="11"/>
      <c r="L37" s="11"/>
      <c r="M37" s="11"/>
      <c r="N37" s="12">
        <f>H37*2</f>
        <v>21226</v>
      </c>
      <c r="O37" s="12"/>
      <c r="P37" s="12"/>
      <c r="Q37" s="12"/>
      <c r="R37" s="12"/>
      <c r="S37" s="12"/>
      <c r="T37" s="61" t="s">
        <v>302</v>
      </c>
      <c r="U37" s="62" t="s">
        <v>303</v>
      </c>
      <c r="V37" s="13"/>
    </row>
    <row r="38" spans="1:22" ht="33.75">
      <c r="A38" s="18">
        <v>26</v>
      </c>
      <c r="B38" s="8" t="s">
        <v>76</v>
      </c>
      <c r="C38" s="9" t="s">
        <v>77</v>
      </c>
      <c r="D38" s="9" t="s">
        <v>295</v>
      </c>
      <c r="E38" s="66" t="s">
        <v>20</v>
      </c>
      <c r="F38" s="59">
        <v>2</v>
      </c>
      <c r="G38" s="66">
        <v>12</v>
      </c>
      <c r="H38" s="19">
        <v>6324</v>
      </c>
      <c r="I38" s="11"/>
      <c r="J38" s="11"/>
      <c r="K38" s="11"/>
      <c r="L38" s="11"/>
      <c r="M38" s="11"/>
      <c r="N38" s="12">
        <f>H38*2</f>
        <v>12648</v>
      </c>
      <c r="O38" s="12"/>
      <c r="P38" s="12"/>
      <c r="Q38" s="12"/>
      <c r="R38" s="12"/>
      <c r="S38" s="12"/>
      <c r="T38" s="61" t="s">
        <v>302</v>
      </c>
      <c r="U38" s="62" t="s">
        <v>303</v>
      </c>
      <c r="V38" s="13"/>
    </row>
    <row r="39" spans="1:22">
      <c r="A39" s="80" t="s">
        <v>78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3"/>
      <c r="U39" s="63"/>
      <c r="V39" s="14"/>
    </row>
    <row r="40" spans="1:22" ht="33.75">
      <c r="A40" s="18">
        <v>27</v>
      </c>
      <c r="B40" s="8" t="s">
        <v>79</v>
      </c>
      <c r="C40" s="9" t="s">
        <v>80</v>
      </c>
      <c r="D40" s="9" t="s">
        <v>295</v>
      </c>
      <c r="E40" s="66" t="s">
        <v>20</v>
      </c>
      <c r="F40" s="59">
        <v>2</v>
      </c>
      <c r="G40" s="66">
        <v>30</v>
      </c>
      <c r="H40" s="19">
        <v>56500</v>
      </c>
      <c r="I40" s="11"/>
      <c r="J40" s="11"/>
      <c r="K40" s="11"/>
      <c r="L40" s="11"/>
      <c r="M40" s="11"/>
      <c r="N40" s="12">
        <f>H40*2</f>
        <v>113000</v>
      </c>
      <c r="O40" s="12"/>
      <c r="P40" s="12"/>
      <c r="Q40" s="12"/>
      <c r="R40" s="12"/>
      <c r="S40" s="12"/>
      <c r="T40" s="61" t="s">
        <v>302</v>
      </c>
      <c r="U40" s="62" t="s">
        <v>303</v>
      </c>
      <c r="V40" s="13"/>
    </row>
    <row r="41" spans="1:22" ht="33.75">
      <c r="A41" s="18">
        <v>28</v>
      </c>
      <c r="B41" s="8" t="s">
        <v>81</v>
      </c>
      <c r="C41" s="9" t="s">
        <v>82</v>
      </c>
      <c r="D41" s="9" t="s">
        <v>295</v>
      </c>
      <c r="E41" s="68" t="s">
        <v>20</v>
      </c>
      <c r="F41" s="59">
        <v>2</v>
      </c>
      <c r="G41" s="66">
        <v>15</v>
      </c>
      <c r="H41" s="19">
        <v>4291</v>
      </c>
      <c r="I41" s="11"/>
      <c r="J41" s="11"/>
      <c r="K41" s="11"/>
      <c r="L41" s="11"/>
      <c r="M41" s="11"/>
      <c r="N41" s="12">
        <f>H41*2</f>
        <v>8582</v>
      </c>
      <c r="O41" s="12"/>
      <c r="P41" s="12"/>
      <c r="Q41" s="12"/>
      <c r="R41" s="12"/>
      <c r="S41" s="12"/>
      <c r="T41" s="61" t="s">
        <v>302</v>
      </c>
      <c r="U41" s="62" t="s">
        <v>303</v>
      </c>
      <c r="V41" s="13"/>
    </row>
    <row r="42" spans="1:22">
      <c r="A42" s="80" t="s">
        <v>83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63"/>
      <c r="U42" s="63"/>
      <c r="V42" s="14"/>
    </row>
    <row r="43" spans="1:22" ht="34.5" customHeight="1">
      <c r="A43" s="18">
        <v>29</v>
      </c>
      <c r="B43" s="8" t="s">
        <v>84</v>
      </c>
      <c r="C43" s="9" t="s">
        <v>85</v>
      </c>
      <c r="D43" s="9" t="s">
        <v>298</v>
      </c>
      <c r="E43" s="68" t="s">
        <v>46</v>
      </c>
      <c r="F43" s="59">
        <v>1</v>
      </c>
      <c r="G43" s="66">
        <v>20</v>
      </c>
      <c r="H43" s="19">
        <v>51954</v>
      </c>
      <c r="I43" s="11"/>
      <c r="J43" s="11"/>
      <c r="K43" s="11"/>
      <c r="L43" s="11"/>
      <c r="M43" s="11"/>
      <c r="N43" s="12">
        <f>H43*2</f>
        <v>103908</v>
      </c>
      <c r="O43" s="12"/>
      <c r="P43" s="12"/>
      <c r="Q43" s="12"/>
      <c r="R43" s="12"/>
      <c r="S43" s="12"/>
      <c r="T43" s="61" t="s">
        <v>302</v>
      </c>
      <c r="U43" s="62" t="s">
        <v>303</v>
      </c>
      <c r="V43" s="13"/>
    </row>
    <row r="44" spans="1:22">
      <c r="A44" s="80" t="s">
        <v>86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63"/>
      <c r="U44" s="63"/>
      <c r="V44" s="14"/>
    </row>
    <row r="45" spans="1:22" ht="34.5" customHeight="1">
      <c r="A45" s="18">
        <v>30</v>
      </c>
      <c r="B45" s="8" t="s">
        <v>87</v>
      </c>
      <c r="C45" s="9" t="s">
        <v>88</v>
      </c>
      <c r="D45" s="9" t="s">
        <v>297</v>
      </c>
      <c r="E45" s="68" t="s">
        <v>46</v>
      </c>
      <c r="F45" s="59">
        <v>1</v>
      </c>
      <c r="G45" s="66">
        <v>35</v>
      </c>
      <c r="H45" s="19">
        <v>80252</v>
      </c>
      <c r="I45" s="11"/>
      <c r="J45" s="11"/>
      <c r="K45" s="11"/>
      <c r="L45" s="11"/>
      <c r="M45" s="11"/>
      <c r="N45" s="12">
        <f>H45*2</f>
        <v>160504</v>
      </c>
      <c r="O45" s="12"/>
      <c r="P45" s="12"/>
      <c r="Q45" s="12"/>
      <c r="R45" s="12"/>
      <c r="S45" s="12"/>
      <c r="T45" s="61" t="s">
        <v>302</v>
      </c>
      <c r="U45" s="62" t="s">
        <v>303</v>
      </c>
      <c r="V45" s="13"/>
    </row>
    <row r="46" spans="1:22" ht="34.5" customHeight="1">
      <c r="A46" s="18">
        <v>31</v>
      </c>
      <c r="B46" s="8" t="s">
        <v>89</v>
      </c>
      <c r="C46" s="9" t="s">
        <v>90</v>
      </c>
      <c r="D46" s="9" t="s">
        <v>297</v>
      </c>
      <c r="E46" s="68" t="s">
        <v>20</v>
      </c>
      <c r="F46" s="59">
        <v>1</v>
      </c>
      <c r="G46" s="66">
        <v>6</v>
      </c>
      <c r="H46" s="19">
        <v>7186</v>
      </c>
      <c r="I46" s="11"/>
      <c r="J46" s="11"/>
      <c r="K46" s="11"/>
      <c r="L46" s="11"/>
      <c r="M46" s="11"/>
      <c r="N46" s="12">
        <f>H46*2</f>
        <v>14372</v>
      </c>
      <c r="O46" s="12"/>
      <c r="P46" s="12"/>
      <c r="Q46" s="12"/>
      <c r="R46" s="12"/>
      <c r="S46" s="12"/>
      <c r="T46" s="61" t="s">
        <v>302</v>
      </c>
      <c r="U46" s="62" t="s">
        <v>303</v>
      </c>
      <c r="V46" s="13"/>
    </row>
    <row r="47" spans="1:22" ht="34.5" customHeight="1">
      <c r="A47" s="18">
        <v>32</v>
      </c>
      <c r="B47" s="8" t="s">
        <v>91</v>
      </c>
      <c r="C47" s="9" t="s">
        <v>92</v>
      </c>
      <c r="D47" s="9" t="s">
        <v>297</v>
      </c>
      <c r="E47" s="68" t="s">
        <v>20</v>
      </c>
      <c r="F47" s="59">
        <v>1</v>
      </c>
      <c r="G47" s="66">
        <v>3.5</v>
      </c>
      <c r="H47" s="19">
        <v>3418</v>
      </c>
      <c r="I47" s="11"/>
      <c r="J47" s="11"/>
      <c r="K47" s="11"/>
      <c r="L47" s="11"/>
      <c r="M47" s="11"/>
      <c r="N47" s="12">
        <f>H47*2</f>
        <v>6836</v>
      </c>
      <c r="O47" s="12"/>
      <c r="P47" s="12"/>
      <c r="Q47" s="12"/>
      <c r="R47" s="12"/>
      <c r="S47" s="12"/>
      <c r="T47" s="61" t="s">
        <v>302</v>
      </c>
      <c r="U47" s="62" t="s">
        <v>303</v>
      </c>
      <c r="V47" s="14"/>
    </row>
    <row r="48" spans="1:22" ht="34.5" customHeight="1">
      <c r="A48" s="18">
        <v>33</v>
      </c>
      <c r="B48" s="8" t="s">
        <v>93</v>
      </c>
      <c r="C48" s="9" t="s">
        <v>94</v>
      </c>
      <c r="D48" s="9" t="s">
        <v>297</v>
      </c>
      <c r="E48" s="68" t="s">
        <v>20</v>
      </c>
      <c r="F48" s="59">
        <v>1</v>
      </c>
      <c r="G48" s="66">
        <v>3.5</v>
      </c>
      <c r="H48" s="19">
        <v>1892</v>
      </c>
      <c r="I48" s="11"/>
      <c r="J48" s="11"/>
      <c r="K48" s="11"/>
      <c r="L48" s="11"/>
      <c r="M48" s="11"/>
      <c r="N48" s="12">
        <f>H48*2</f>
        <v>3784</v>
      </c>
      <c r="O48" s="12"/>
      <c r="P48" s="12"/>
      <c r="Q48" s="12"/>
      <c r="R48" s="12"/>
      <c r="S48" s="12"/>
      <c r="T48" s="61" t="s">
        <v>302</v>
      </c>
      <c r="U48" s="62" t="s">
        <v>303</v>
      </c>
      <c r="V48" s="14"/>
    </row>
    <row r="49" spans="1:22">
      <c r="A49" s="80" t="s">
        <v>95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63"/>
      <c r="U49" s="63"/>
      <c r="V49" s="14"/>
    </row>
    <row r="50" spans="1:22" ht="33.75" customHeight="1">
      <c r="A50" s="18">
        <v>34</v>
      </c>
      <c r="B50" s="8" t="s">
        <v>96</v>
      </c>
      <c r="C50" s="15" t="s">
        <v>97</v>
      </c>
      <c r="D50" s="15" t="s">
        <v>296</v>
      </c>
      <c r="E50" s="66" t="s">
        <v>98</v>
      </c>
      <c r="F50" s="59">
        <v>1</v>
      </c>
      <c r="G50" s="66">
        <v>21</v>
      </c>
      <c r="H50" s="19"/>
      <c r="I50" s="19">
        <v>18147</v>
      </c>
      <c r="J50" s="19">
        <v>47542</v>
      </c>
      <c r="K50" s="11"/>
      <c r="L50" s="11"/>
      <c r="M50" s="11"/>
      <c r="N50" s="12"/>
      <c r="O50" s="12">
        <f>I50*2</f>
        <v>36294</v>
      </c>
      <c r="P50" s="12">
        <f>J50*2</f>
        <v>95084</v>
      </c>
      <c r="Q50" s="12"/>
      <c r="R50" s="12"/>
      <c r="S50" s="12"/>
      <c r="T50" s="61" t="s">
        <v>302</v>
      </c>
      <c r="U50" s="62" t="s">
        <v>303</v>
      </c>
      <c r="V50" s="14"/>
    </row>
    <row r="51" spans="1:22" ht="33.75" customHeight="1">
      <c r="A51" s="18">
        <v>35</v>
      </c>
      <c r="B51" s="8" t="s">
        <v>99</v>
      </c>
      <c r="C51" s="15" t="s">
        <v>100</v>
      </c>
      <c r="D51" s="15" t="s">
        <v>296</v>
      </c>
      <c r="E51" s="68" t="s">
        <v>20</v>
      </c>
      <c r="F51" s="59">
        <v>2</v>
      </c>
      <c r="G51" s="66">
        <v>5</v>
      </c>
      <c r="H51" s="19">
        <v>3344</v>
      </c>
      <c r="I51" s="19"/>
      <c r="J51" s="19"/>
      <c r="K51" s="11"/>
      <c r="L51" s="11"/>
      <c r="M51" s="11"/>
      <c r="N51" s="12">
        <f>H51*2</f>
        <v>6688</v>
      </c>
      <c r="O51" s="12"/>
      <c r="P51" s="12"/>
      <c r="Q51" s="12"/>
      <c r="R51" s="12"/>
      <c r="S51" s="12"/>
      <c r="T51" s="61" t="s">
        <v>302</v>
      </c>
      <c r="U51" s="62" t="s">
        <v>303</v>
      </c>
      <c r="V51" s="14"/>
    </row>
    <row r="52" spans="1:22" ht="33.75" customHeight="1">
      <c r="A52" s="18">
        <v>36</v>
      </c>
      <c r="B52" s="8" t="s">
        <v>101</v>
      </c>
      <c r="C52" s="15" t="s">
        <v>102</v>
      </c>
      <c r="D52" s="15" t="s">
        <v>296</v>
      </c>
      <c r="E52" s="66" t="s">
        <v>20</v>
      </c>
      <c r="F52" s="59">
        <v>2</v>
      </c>
      <c r="G52" s="66">
        <v>21</v>
      </c>
      <c r="H52" s="19">
        <v>4021</v>
      </c>
      <c r="I52" s="19"/>
      <c r="J52" s="19"/>
      <c r="K52" s="11"/>
      <c r="L52" s="11"/>
      <c r="M52" s="11"/>
      <c r="N52" s="12">
        <f>H52*2</f>
        <v>8042</v>
      </c>
      <c r="O52" s="12"/>
      <c r="P52" s="12"/>
      <c r="Q52" s="12"/>
      <c r="R52" s="12"/>
      <c r="S52" s="12"/>
      <c r="T52" s="61" t="s">
        <v>302</v>
      </c>
      <c r="U52" s="62" t="s">
        <v>303</v>
      </c>
      <c r="V52" s="14"/>
    </row>
    <row r="53" spans="1:22" ht="33.75" customHeight="1">
      <c r="A53" s="18">
        <v>37</v>
      </c>
      <c r="B53" s="8" t="s">
        <v>103</v>
      </c>
      <c r="C53" s="15" t="s">
        <v>104</v>
      </c>
      <c r="D53" s="15" t="s">
        <v>296</v>
      </c>
      <c r="E53" s="68" t="s">
        <v>20</v>
      </c>
      <c r="F53" s="59">
        <v>2</v>
      </c>
      <c r="G53" s="66">
        <v>3.5</v>
      </c>
      <c r="H53" s="19">
        <v>2921</v>
      </c>
      <c r="I53" s="19"/>
      <c r="J53" s="19"/>
      <c r="K53" s="11"/>
      <c r="L53" s="11"/>
      <c r="M53" s="11"/>
      <c r="N53" s="12">
        <f>H53*2</f>
        <v>5842</v>
      </c>
      <c r="O53" s="12"/>
      <c r="P53" s="12"/>
      <c r="Q53" s="12"/>
      <c r="R53" s="12"/>
      <c r="S53" s="12"/>
      <c r="T53" s="61" t="s">
        <v>302</v>
      </c>
      <c r="U53" s="62" t="s">
        <v>303</v>
      </c>
      <c r="V53" s="14"/>
    </row>
    <row r="54" spans="1:22">
      <c r="A54" s="80" t="s">
        <v>105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63"/>
      <c r="U54" s="63"/>
      <c r="V54" s="14"/>
    </row>
    <row r="55" spans="1:22" ht="31.5" customHeight="1">
      <c r="A55" s="18">
        <v>38</v>
      </c>
      <c r="B55" s="8" t="s">
        <v>106</v>
      </c>
      <c r="C55" s="20" t="s">
        <v>107</v>
      </c>
      <c r="D55" s="20" t="s">
        <v>297</v>
      </c>
      <c r="E55" s="8" t="s">
        <v>27</v>
      </c>
      <c r="F55" s="60">
        <v>1</v>
      </c>
      <c r="G55" s="66">
        <v>125</v>
      </c>
      <c r="H55" s="21"/>
      <c r="I55" s="11"/>
      <c r="J55" s="11"/>
      <c r="K55" s="17">
        <v>72450</v>
      </c>
      <c r="L55" s="17">
        <v>29400</v>
      </c>
      <c r="M55" s="17">
        <v>162250</v>
      </c>
      <c r="N55" s="12"/>
      <c r="O55" s="12"/>
      <c r="P55" s="12"/>
      <c r="Q55" s="12">
        <f>K55*2</f>
        <v>144900</v>
      </c>
      <c r="R55" s="12">
        <f>L55*2</f>
        <v>58800</v>
      </c>
      <c r="S55" s="12">
        <f>M55*2</f>
        <v>324500</v>
      </c>
      <c r="T55" s="61" t="s">
        <v>302</v>
      </c>
      <c r="U55" s="62" t="s">
        <v>303</v>
      </c>
      <c r="V55" s="14"/>
    </row>
    <row r="56" spans="1:22" ht="31.5" customHeight="1">
      <c r="A56" s="18">
        <v>39</v>
      </c>
      <c r="B56" s="8" t="s">
        <v>108</v>
      </c>
      <c r="C56" s="9" t="s">
        <v>109</v>
      </c>
      <c r="D56" s="20" t="s">
        <v>297</v>
      </c>
      <c r="E56" s="66" t="s">
        <v>20</v>
      </c>
      <c r="F56" s="59">
        <v>1</v>
      </c>
      <c r="G56" s="66">
        <v>4</v>
      </c>
      <c r="H56" s="19">
        <v>1712</v>
      </c>
      <c r="I56" s="11"/>
      <c r="J56" s="11"/>
      <c r="K56" s="11"/>
      <c r="L56" s="11"/>
      <c r="M56" s="11"/>
      <c r="N56" s="12">
        <f>H56*2</f>
        <v>3424</v>
      </c>
      <c r="O56" s="12"/>
      <c r="P56" s="12"/>
      <c r="Q56" s="12"/>
      <c r="R56" s="12"/>
      <c r="S56" s="12"/>
      <c r="T56" s="61" t="s">
        <v>302</v>
      </c>
      <c r="U56" s="62" t="s">
        <v>303</v>
      </c>
      <c r="V56" s="14"/>
    </row>
    <row r="57" spans="1:22" ht="31.5" customHeight="1">
      <c r="A57" s="18">
        <v>40</v>
      </c>
      <c r="B57" s="8" t="s">
        <v>110</v>
      </c>
      <c r="C57" s="9" t="s">
        <v>111</v>
      </c>
      <c r="D57" s="20" t="s">
        <v>297</v>
      </c>
      <c r="E57" s="68" t="s">
        <v>20</v>
      </c>
      <c r="F57" s="60">
        <v>1</v>
      </c>
      <c r="G57" s="66">
        <v>7</v>
      </c>
      <c r="H57" s="19">
        <v>7129</v>
      </c>
      <c r="I57" s="11"/>
      <c r="J57" s="11"/>
      <c r="K57" s="11"/>
      <c r="L57" s="11"/>
      <c r="M57" s="11"/>
      <c r="N57" s="12">
        <f>H57*2</f>
        <v>14258</v>
      </c>
      <c r="O57" s="12"/>
      <c r="P57" s="12"/>
      <c r="Q57" s="12"/>
      <c r="R57" s="12"/>
      <c r="S57" s="12"/>
      <c r="T57" s="61" t="s">
        <v>302</v>
      </c>
      <c r="U57" s="62" t="s">
        <v>303</v>
      </c>
      <c r="V57" s="14"/>
    </row>
    <row r="58" spans="1:22" ht="31.5" customHeight="1">
      <c r="A58" s="18">
        <v>41</v>
      </c>
      <c r="B58" s="8" t="s">
        <v>112</v>
      </c>
      <c r="C58" s="9" t="s">
        <v>113</v>
      </c>
      <c r="D58" s="20" t="s">
        <v>297</v>
      </c>
      <c r="E58" s="68" t="s">
        <v>20</v>
      </c>
      <c r="F58" s="59">
        <v>1</v>
      </c>
      <c r="G58" s="66">
        <v>16</v>
      </c>
      <c r="H58" s="19">
        <v>14901</v>
      </c>
      <c r="I58" s="11"/>
      <c r="J58" s="11"/>
      <c r="K58" s="11"/>
      <c r="L58" s="11"/>
      <c r="M58" s="11"/>
      <c r="N58" s="12">
        <f>H58*2</f>
        <v>29802</v>
      </c>
      <c r="O58" s="12"/>
      <c r="P58" s="12"/>
      <c r="Q58" s="12"/>
      <c r="R58" s="12"/>
      <c r="S58" s="12"/>
      <c r="T58" s="61" t="s">
        <v>302</v>
      </c>
      <c r="U58" s="62" t="s">
        <v>303</v>
      </c>
      <c r="V58" s="14"/>
    </row>
    <row r="59" spans="1:22" ht="31.5" customHeight="1">
      <c r="A59" s="18">
        <v>42</v>
      </c>
      <c r="B59" s="8" t="s">
        <v>114</v>
      </c>
      <c r="C59" s="20" t="s">
        <v>115</v>
      </c>
      <c r="D59" s="20" t="s">
        <v>297</v>
      </c>
      <c r="E59" s="68" t="s">
        <v>20</v>
      </c>
      <c r="F59" s="60">
        <v>1</v>
      </c>
      <c r="G59" s="69">
        <v>2</v>
      </c>
      <c r="H59" s="19">
        <v>4602</v>
      </c>
      <c r="I59" s="11"/>
      <c r="J59" s="11"/>
      <c r="K59" s="11"/>
      <c r="L59" s="11"/>
      <c r="M59" s="11"/>
      <c r="N59" s="12">
        <f>H59*2</f>
        <v>9204</v>
      </c>
      <c r="O59" s="12"/>
      <c r="P59" s="12"/>
      <c r="Q59" s="12"/>
      <c r="R59" s="12"/>
      <c r="S59" s="12"/>
      <c r="T59" s="61" t="s">
        <v>302</v>
      </c>
      <c r="U59" s="62" t="s">
        <v>303</v>
      </c>
      <c r="V59" s="14"/>
    </row>
    <row r="60" spans="1:22" ht="31.5" customHeight="1">
      <c r="A60" s="18">
        <v>43</v>
      </c>
      <c r="B60" s="19" t="s">
        <v>116</v>
      </c>
      <c r="C60" s="20" t="s">
        <v>117</v>
      </c>
      <c r="D60" s="20" t="s">
        <v>297</v>
      </c>
      <c r="E60" s="68" t="s">
        <v>20</v>
      </c>
      <c r="F60" s="59">
        <v>1</v>
      </c>
      <c r="G60" s="69">
        <v>12</v>
      </c>
      <c r="H60" s="19">
        <v>3090</v>
      </c>
      <c r="I60" s="11"/>
      <c r="J60" s="11"/>
      <c r="K60" s="11"/>
      <c r="L60" s="11"/>
      <c r="M60" s="11"/>
      <c r="N60" s="12">
        <f>H60*2</f>
        <v>6180</v>
      </c>
      <c r="O60" s="12"/>
      <c r="P60" s="12"/>
      <c r="Q60" s="12"/>
      <c r="R60" s="12"/>
      <c r="S60" s="12"/>
      <c r="T60" s="61" t="s">
        <v>302</v>
      </c>
      <c r="U60" s="62" t="s">
        <v>303</v>
      </c>
      <c r="V60" s="14"/>
    </row>
    <row r="61" spans="1:22">
      <c r="A61" s="80" t="s">
        <v>118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63"/>
      <c r="U61" s="63"/>
      <c r="V61" s="14"/>
    </row>
    <row r="62" spans="1:22" ht="31.5" customHeight="1">
      <c r="A62" s="18">
        <v>44</v>
      </c>
      <c r="B62" s="8" t="s">
        <v>119</v>
      </c>
      <c r="C62" s="9" t="s">
        <v>120</v>
      </c>
      <c r="D62" s="20" t="s">
        <v>297</v>
      </c>
      <c r="E62" s="66" t="s">
        <v>20</v>
      </c>
      <c r="F62" s="59">
        <v>1</v>
      </c>
      <c r="G62" s="66">
        <v>25</v>
      </c>
      <c r="H62" s="19">
        <v>62264</v>
      </c>
      <c r="I62" s="11"/>
      <c r="J62" s="11"/>
      <c r="K62" s="11"/>
      <c r="L62" s="11"/>
      <c r="M62" s="11"/>
      <c r="N62" s="12">
        <f>H62*2</f>
        <v>124528</v>
      </c>
      <c r="O62" s="12"/>
      <c r="P62" s="12"/>
      <c r="Q62" s="12"/>
      <c r="R62" s="12"/>
      <c r="S62" s="12"/>
      <c r="T62" s="61" t="s">
        <v>302</v>
      </c>
      <c r="U62" s="62" t="s">
        <v>303</v>
      </c>
      <c r="V62" s="14"/>
    </row>
    <row r="63" spans="1:22" ht="31.5" customHeight="1">
      <c r="A63" s="18">
        <v>45</v>
      </c>
      <c r="B63" s="8" t="s">
        <v>121</v>
      </c>
      <c r="C63" s="9" t="s">
        <v>122</v>
      </c>
      <c r="D63" s="20" t="s">
        <v>297</v>
      </c>
      <c r="E63" s="68" t="s">
        <v>20</v>
      </c>
      <c r="F63" s="59">
        <v>1</v>
      </c>
      <c r="G63" s="66">
        <v>16</v>
      </c>
      <c r="H63" s="19">
        <v>11947</v>
      </c>
      <c r="I63" s="11"/>
      <c r="J63" s="11"/>
      <c r="K63" s="11"/>
      <c r="L63" s="11"/>
      <c r="M63" s="11"/>
      <c r="N63" s="12">
        <f>H63*2</f>
        <v>23894</v>
      </c>
      <c r="O63" s="12"/>
      <c r="P63" s="12"/>
      <c r="Q63" s="12"/>
      <c r="R63" s="12"/>
      <c r="S63" s="12"/>
      <c r="T63" s="61" t="s">
        <v>302</v>
      </c>
      <c r="U63" s="62" t="s">
        <v>303</v>
      </c>
      <c r="V63" s="14"/>
    </row>
    <row r="64" spans="1:22" ht="31.5" customHeight="1">
      <c r="A64" s="18">
        <v>46</v>
      </c>
      <c r="B64" s="8" t="s">
        <v>123</v>
      </c>
      <c r="C64" s="9" t="s">
        <v>124</v>
      </c>
      <c r="D64" s="20" t="s">
        <v>299</v>
      </c>
      <c r="E64" s="68" t="s">
        <v>20</v>
      </c>
      <c r="F64" s="59">
        <v>1</v>
      </c>
      <c r="G64" s="66">
        <v>16</v>
      </c>
      <c r="H64" s="19">
        <v>3346</v>
      </c>
      <c r="I64" s="11"/>
      <c r="J64" s="11"/>
      <c r="K64" s="11"/>
      <c r="L64" s="11"/>
      <c r="M64" s="11"/>
      <c r="N64" s="12">
        <f>H64*2</f>
        <v>6692</v>
      </c>
      <c r="O64" s="12"/>
      <c r="P64" s="12"/>
      <c r="Q64" s="12"/>
      <c r="R64" s="12"/>
      <c r="S64" s="12"/>
      <c r="T64" s="61" t="s">
        <v>302</v>
      </c>
      <c r="U64" s="62" t="s">
        <v>303</v>
      </c>
      <c r="V64" s="14"/>
    </row>
    <row r="65" spans="1:22">
      <c r="A65" s="80" t="s">
        <v>125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63"/>
      <c r="U65" s="63"/>
      <c r="V65" s="14"/>
    </row>
    <row r="66" spans="1:22" ht="31.5" customHeight="1">
      <c r="A66" s="18">
        <v>47</v>
      </c>
      <c r="B66" s="8" t="s">
        <v>126</v>
      </c>
      <c r="C66" s="67" t="s">
        <v>127</v>
      </c>
      <c r="D66" s="25" t="s">
        <v>296</v>
      </c>
      <c r="E66" s="66" t="s">
        <v>27</v>
      </c>
      <c r="F66" s="59">
        <v>1</v>
      </c>
      <c r="G66" s="66">
        <v>180</v>
      </c>
      <c r="H66" s="21"/>
      <c r="I66" s="21"/>
      <c r="J66" s="21"/>
      <c r="K66" s="17">
        <v>142754</v>
      </c>
      <c r="L66" s="17">
        <v>55839</v>
      </c>
      <c r="M66" s="17">
        <v>343053</v>
      </c>
      <c r="N66" s="22"/>
      <c r="O66" s="22"/>
      <c r="P66" s="22"/>
      <c r="Q66" s="22">
        <f>K66*2</f>
        <v>285508</v>
      </c>
      <c r="R66" s="22">
        <f>L66*2</f>
        <v>111678</v>
      </c>
      <c r="S66" s="22">
        <f>M66*2</f>
        <v>686106</v>
      </c>
      <c r="T66" s="61" t="s">
        <v>302</v>
      </c>
      <c r="U66" s="62" t="s">
        <v>303</v>
      </c>
      <c r="V66" s="14"/>
    </row>
    <row r="67" spans="1:22" ht="31.5" customHeight="1">
      <c r="A67" s="18">
        <v>48</v>
      </c>
      <c r="B67" s="8" t="s">
        <v>128</v>
      </c>
      <c r="C67" s="15" t="s">
        <v>129</v>
      </c>
      <c r="D67" s="25" t="s">
        <v>296</v>
      </c>
      <c r="E67" s="68" t="s">
        <v>20</v>
      </c>
      <c r="F67" s="59">
        <v>2</v>
      </c>
      <c r="G67" s="66">
        <v>40</v>
      </c>
      <c r="H67" s="19">
        <v>27635</v>
      </c>
      <c r="I67" s="21"/>
      <c r="J67" s="21"/>
      <c r="K67" s="21"/>
      <c r="L67" s="21"/>
      <c r="M67" s="21"/>
      <c r="N67" s="22">
        <f t="shared" ref="N67:N76" si="1">H67*2</f>
        <v>55270</v>
      </c>
      <c r="O67" s="22"/>
      <c r="P67" s="22"/>
      <c r="Q67" s="22"/>
      <c r="R67" s="22"/>
      <c r="S67" s="22"/>
      <c r="T67" s="61" t="s">
        <v>302</v>
      </c>
      <c r="U67" s="62" t="s">
        <v>303</v>
      </c>
      <c r="V67" s="14"/>
    </row>
    <row r="68" spans="1:22" ht="31.5" customHeight="1">
      <c r="A68" s="18">
        <v>49</v>
      </c>
      <c r="B68" s="8" t="s">
        <v>130</v>
      </c>
      <c r="C68" s="15" t="s">
        <v>131</v>
      </c>
      <c r="D68" s="25" t="s">
        <v>296</v>
      </c>
      <c r="E68" s="66" t="s">
        <v>20</v>
      </c>
      <c r="F68" s="59">
        <v>2</v>
      </c>
      <c r="G68" s="66">
        <v>40</v>
      </c>
      <c r="H68" s="19">
        <v>17042</v>
      </c>
      <c r="I68" s="21"/>
      <c r="J68" s="21"/>
      <c r="K68" s="21"/>
      <c r="L68" s="21"/>
      <c r="M68" s="21"/>
      <c r="N68" s="22">
        <f t="shared" si="1"/>
        <v>34084</v>
      </c>
      <c r="O68" s="22"/>
      <c r="P68" s="22"/>
      <c r="Q68" s="22"/>
      <c r="R68" s="22"/>
      <c r="S68" s="22"/>
      <c r="T68" s="61" t="s">
        <v>302</v>
      </c>
      <c r="U68" s="62" t="s">
        <v>303</v>
      </c>
      <c r="V68" s="14"/>
    </row>
    <row r="69" spans="1:22" ht="31.5" customHeight="1">
      <c r="A69" s="18">
        <v>50</v>
      </c>
      <c r="B69" s="8" t="s">
        <v>132</v>
      </c>
      <c r="C69" s="70" t="s">
        <v>133</v>
      </c>
      <c r="D69" s="25" t="s">
        <v>296</v>
      </c>
      <c r="E69" s="66" t="s">
        <v>27</v>
      </c>
      <c r="F69" s="59">
        <v>1</v>
      </c>
      <c r="G69" s="66" t="s">
        <v>28</v>
      </c>
      <c r="H69" s="19"/>
      <c r="I69" s="21"/>
      <c r="J69" s="21"/>
      <c r="K69" s="21">
        <v>14806</v>
      </c>
      <c r="L69" s="21">
        <v>9351</v>
      </c>
      <c r="M69" s="21">
        <v>53768</v>
      </c>
      <c r="N69" s="22"/>
      <c r="O69" s="22"/>
      <c r="P69" s="22"/>
      <c r="Q69" s="22">
        <f>K69*2</f>
        <v>29612</v>
      </c>
      <c r="R69" s="22">
        <f>L69*2</f>
        <v>18702</v>
      </c>
      <c r="S69" s="22">
        <f>M69*2</f>
        <v>107536</v>
      </c>
      <c r="T69" s="61" t="s">
        <v>302</v>
      </c>
      <c r="U69" s="62" t="s">
        <v>303</v>
      </c>
      <c r="V69" s="14"/>
    </row>
    <row r="70" spans="1:22" ht="31.5" customHeight="1">
      <c r="A70" s="18">
        <v>51</v>
      </c>
      <c r="B70" s="8" t="s">
        <v>134</v>
      </c>
      <c r="C70" s="15" t="s">
        <v>135</v>
      </c>
      <c r="D70" s="25" t="s">
        <v>296</v>
      </c>
      <c r="E70" s="68" t="s">
        <v>20</v>
      </c>
      <c r="F70" s="59">
        <v>2</v>
      </c>
      <c r="G70" s="66">
        <v>20</v>
      </c>
      <c r="H70" s="19">
        <v>5962</v>
      </c>
      <c r="I70" s="21"/>
      <c r="J70" s="21"/>
      <c r="K70" s="21"/>
      <c r="L70" s="21"/>
      <c r="M70" s="21"/>
      <c r="N70" s="22">
        <f t="shared" si="1"/>
        <v>11924</v>
      </c>
      <c r="O70" s="22"/>
      <c r="P70" s="22"/>
      <c r="Q70" s="22"/>
      <c r="R70" s="22"/>
      <c r="S70" s="22"/>
      <c r="T70" s="61" t="s">
        <v>302</v>
      </c>
      <c r="U70" s="62" t="s">
        <v>303</v>
      </c>
      <c r="V70" s="14"/>
    </row>
    <row r="71" spans="1:22" ht="31.5" customHeight="1">
      <c r="A71" s="18">
        <v>52</v>
      </c>
      <c r="B71" s="8" t="s">
        <v>136</v>
      </c>
      <c r="C71" s="15" t="s">
        <v>137</v>
      </c>
      <c r="D71" s="25" t="s">
        <v>296</v>
      </c>
      <c r="E71" s="68" t="s">
        <v>20</v>
      </c>
      <c r="F71" s="59">
        <v>2</v>
      </c>
      <c r="G71" s="66">
        <v>23</v>
      </c>
      <c r="H71" s="19">
        <v>7304</v>
      </c>
      <c r="I71" s="21"/>
      <c r="J71" s="21"/>
      <c r="K71" s="21"/>
      <c r="L71" s="21"/>
      <c r="M71" s="21"/>
      <c r="N71" s="22">
        <f t="shared" si="1"/>
        <v>14608</v>
      </c>
      <c r="O71" s="22"/>
      <c r="P71" s="22"/>
      <c r="Q71" s="22"/>
      <c r="R71" s="22"/>
      <c r="S71" s="22"/>
      <c r="T71" s="61" t="s">
        <v>302</v>
      </c>
      <c r="U71" s="62" t="s">
        <v>303</v>
      </c>
      <c r="V71" s="14"/>
    </row>
    <row r="72" spans="1:22" ht="31.5" customHeight="1">
      <c r="A72" s="18">
        <v>53</v>
      </c>
      <c r="B72" s="8" t="s">
        <v>138</v>
      </c>
      <c r="C72" s="15" t="s">
        <v>139</v>
      </c>
      <c r="D72" s="25" t="s">
        <v>296</v>
      </c>
      <c r="E72" s="68" t="s">
        <v>20</v>
      </c>
      <c r="F72" s="59">
        <v>2</v>
      </c>
      <c r="G72" s="66">
        <v>5.5</v>
      </c>
      <c r="H72" s="19">
        <v>5815</v>
      </c>
      <c r="I72" s="21"/>
      <c r="J72" s="21"/>
      <c r="K72" s="21"/>
      <c r="L72" s="21"/>
      <c r="M72" s="21"/>
      <c r="N72" s="22">
        <f t="shared" si="1"/>
        <v>11630</v>
      </c>
      <c r="O72" s="22"/>
      <c r="P72" s="22"/>
      <c r="Q72" s="22"/>
      <c r="R72" s="22"/>
      <c r="S72" s="22"/>
      <c r="T72" s="61" t="s">
        <v>302</v>
      </c>
      <c r="U72" s="62" t="s">
        <v>303</v>
      </c>
      <c r="V72" s="14"/>
    </row>
    <row r="73" spans="1:22" ht="31.5" customHeight="1">
      <c r="A73" s="18">
        <v>54</v>
      </c>
      <c r="B73" s="8" t="s">
        <v>140</v>
      </c>
      <c r="C73" s="15" t="s">
        <v>141</v>
      </c>
      <c r="D73" s="25" t="s">
        <v>296</v>
      </c>
      <c r="E73" s="68" t="s">
        <v>20</v>
      </c>
      <c r="F73" s="59">
        <v>2</v>
      </c>
      <c r="G73" s="66">
        <v>16</v>
      </c>
      <c r="H73" s="19">
        <v>4252</v>
      </c>
      <c r="I73" s="21"/>
      <c r="J73" s="21"/>
      <c r="K73" s="21"/>
      <c r="L73" s="21"/>
      <c r="M73" s="21"/>
      <c r="N73" s="22">
        <f t="shared" si="1"/>
        <v>8504</v>
      </c>
      <c r="O73" s="22"/>
      <c r="P73" s="22"/>
      <c r="Q73" s="22"/>
      <c r="R73" s="22"/>
      <c r="S73" s="22"/>
      <c r="T73" s="61" t="s">
        <v>302</v>
      </c>
      <c r="U73" s="62" t="s">
        <v>303</v>
      </c>
      <c r="V73" s="14"/>
    </row>
    <row r="74" spans="1:22" ht="31.5" customHeight="1">
      <c r="A74" s="18">
        <v>55</v>
      </c>
      <c r="B74" s="8" t="s">
        <v>142</v>
      </c>
      <c r="C74" s="15" t="s">
        <v>143</v>
      </c>
      <c r="D74" s="25" t="s">
        <v>296</v>
      </c>
      <c r="E74" s="68" t="s">
        <v>20</v>
      </c>
      <c r="F74" s="59">
        <v>2</v>
      </c>
      <c r="G74" s="66">
        <v>25</v>
      </c>
      <c r="H74" s="19">
        <v>26754</v>
      </c>
      <c r="I74" s="21"/>
      <c r="J74" s="21"/>
      <c r="K74" s="21"/>
      <c r="L74" s="21"/>
      <c r="M74" s="21"/>
      <c r="N74" s="22">
        <f t="shared" si="1"/>
        <v>53508</v>
      </c>
      <c r="O74" s="22"/>
      <c r="P74" s="22"/>
      <c r="Q74" s="22"/>
      <c r="R74" s="22"/>
      <c r="S74" s="22"/>
      <c r="T74" s="61" t="s">
        <v>302</v>
      </c>
      <c r="U74" s="62" t="s">
        <v>303</v>
      </c>
      <c r="V74" s="14"/>
    </row>
    <row r="75" spans="1:22" ht="31.5" customHeight="1">
      <c r="A75" s="18">
        <v>56</v>
      </c>
      <c r="B75" s="8" t="s">
        <v>144</v>
      </c>
      <c r="C75" s="15" t="s">
        <v>145</v>
      </c>
      <c r="D75" s="25" t="s">
        <v>296</v>
      </c>
      <c r="E75" s="68" t="s">
        <v>20</v>
      </c>
      <c r="F75" s="59">
        <v>2</v>
      </c>
      <c r="G75" s="66">
        <v>12</v>
      </c>
      <c r="H75" s="19">
        <v>4170</v>
      </c>
      <c r="I75" s="21"/>
      <c r="J75" s="21"/>
      <c r="K75" s="21"/>
      <c r="L75" s="21"/>
      <c r="M75" s="21"/>
      <c r="N75" s="22">
        <f t="shared" si="1"/>
        <v>8340</v>
      </c>
      <c r="O75" s="22"/>
      <c r="P75" s="22"/>
      <c r="Q75" s="22"/>
      <c r="R75" s="22"/>
      <c r="S75" s="22"/>
      <c r="T75" s="61" t="s">
        <v>302</v>
      </c>
      <c r="U75" s="62" t="s">
        <v>303</v>
      </c>
      <c r="V75" s="14"/>
    </row>
    <row r="76" spans="1:22" ht="31.5" customHeight="1">
      <c r="A76" s="18">
        <v>57</v>
      </c>
      <c r="B76" s="8" t="s">
        <v>146</v>
      </c>
      <c r="C76" s="67" t="s">
        <v>147</v>
      </c>
      <c r="D76" s="25" t="s">
        <v>296</v>
      </c>
      <c r="E76" s="68" t="s">
        <v>20</v>
      </c>
      <c r="F76" s="59">
        <v>2</v>
      </c>
      <c r="G76" s="66">
        <v>14</v>
      </c>
      <c r="H76" s="19">
        <v>4270</v>
      </c>
      <c r="I76" s="21"/>
      <c r="J76" s="21"/>
      <c r="K76" s="21"/>
      <c r="L76" s="21"/>
      <c r="M76" s="21"/>
      <c r="N76" s="22">
        <f t="shared" si="1"/>
        <v>8540</v>
      </c>
      <c r="O76" s="22"/>
      <c r="P76" s="22"/>
      <c r="Q76" s="22"/>
      <c r="R76" s="22"/>
      <c r="S76" s="22"/>
      <c r="T76" s="61" t="s">
        <v>302</v>
      </c>
      <c r="U76" s="62" t="s">
        <v>303</v>
      </c>
      <c r="V76" s="14"/>
    </row>
    <row r="77" spans="1:22">
      <c r="A77" s="80" t="s">
        <v>148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63"/>
      <c r="U77" s="63"/>
      <c r="V77" s="14"/>
    </row>
    <row r="78" spans="1:22" ht="31.5" customHeight="1">
      <c r="A78" s="18">
        <v>58</v>
      </c>
      <c r="B78" s="8" t="s">
        <v>149</v>
      </c>
      <c r="C78" s="15" t="s">
        <v>150</v>
      </c>
      <c r="D78" s="25" t="s">
        <v>296</v>
      </c>
      <c r="E78" s="66" t="s">
        <v>20</v>
      </c>
      <c r="F78" s="59">
        <v>1</v>
      </c>
      <c r="G78" s="66">
        <v>40</v>
      </c>
      <c r="H78" s="19">
        <v>91459</v>
      </c>
      <c r="I78" s="11"/>
      <c r="J78" s="11"/>
      <c r="K78" s="11"/>
      <c r="L78" s="11"/>
      <c r="M78" s="11"/>
      <c r="N78" s="12">
        <f>H78*2</f>
        <v>182918</v>
      </c>
      <c r="O78" s="12"/>
      <c r="P78" s="12"/>
      <c r="Q78" s="12"/>
      <c r="R78" s="12"/>
      <c r="S78" s="12"/>
      <c r="T78" s="61" t="s">
        <v>302</v>
      </c>
      <c r="U78" s="62" t="s">
        <v>303</v>
      </c>
      <c r="V78" s="14"/>
    </row>
    <row r="79" spans="1:22" ht="31.5" customHeight="1">
      <c r="A79" s="18">
        <v>59</v>
      </c>
      <c r="B79" s="8" t="s">
        <v>151</v>
      </c>
      <c r="C79" s="15" t="s">
        <v>152</v>
      </c>
      <c r="D79" s="25" t="s">
        <v>296</v>
      </c>
      <c r="E79" s="68" t="s">
        <v>20</v>
      </c>
      <c r="F79" s="59">
        <v>2</v>
      </c>
      <c r="G79" s="66">
        <v>16</v>
      </c>
      <c r="H79" s="19">
        <v>9971</v>
      </c>
      <c r="I79" s="11"/>
      <c r="J79" s="11"/>
      <c r="K79" s="11"/>
      <c r="L79" s="11"/>
      <c r="M79" s="11"/>
      <c r="N79" s="12">
        <f>H79*2</f>
        <v>19942</v>
      </c>
      <c r="O79" s="12"/>
      <c r="P79" s="12"/>
      <c r="Q79" s="12"/>
      <c r="R79" s="12"/>
      <c r="S79" s="12"/>
      <c r="T79" s="61" t="s">
        <v>302</v>
      </c>
      <c r="U79" s="62" t="s">
        <v>303</v>
      </c>
      <c r="V79" s="14"/>
    </row>
    <row r="80" spans="1:22" ht="31.5" customHeight="1">
      <c r="A80" s="18">
        <v>60</v>
      </c>
      <c r="B80" s="8" t="s">
        <v>153</v>
      </c>
      <c r="C80" s="15" t="s">
        <v>154</v>
      </c>
      <c r="D80" s="25" t="s">
        <v>296</v>
      </c>
      <c r="E80" s="68" t="s">
        <v>20</v>
      </c>
      <c r="F80" s="59">
        <v>2</v>
      </c>
      <c r="G80" s="66">
        <v>16.5</v>
      </c>
      <c r="H80" s="19">
        <v>6307</v>
      </c>
      <c r="I80" s="11"/>
      <c r="J80" s="11"/>
      <c r="K80" s="11"/>
      <c r="L80" s="11"/>
      <c r="M80" s="11"/>
      <c r="N80" s="12">
        <f>H80*2</f>
        <v>12614</v>
      </c>
      <c r="O80" s="12"/>
      <c r="P80" s="12"/>
      <c r="Q80" s="12"/>
      <c r="R80" s="12"/>
      <c r="S80" s="12"/>
      <c r="T80" s="61" t="s">
        <v>302</v>
      </c>
      <c r="U80" s="62" t="s">
        <v>303</v>
      </c>
      <c r="V80" s="14"/>
    </row>
    <row r="81" spans="1:22">
      <c r="A81" s="80" t="s">
        <v>155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63"/>
      <c r="U81" s="63"/>
      <c r="V81" s="14"/>
    </row>
    <row r="82" spans="1:22" ht="31.5" customHeight="1">
      <c r="A82" s="18">
        <v>61</v>
      </c>
      <c r="B82" s="8" t="s">
        <v>156</v>
      </c>
      <c r="C82" s="9" t="s">
        <v>157</v>
      </c>
      <c r="D82" s="9" t="s">
        <v>297</v>
      </c>
      <c r="E82" s="66" t="s">
        <v>46</v>
      </c>
      <c r="F82" s="59">
        <v>1</v>
      </c>
      <c r="G82" s="66" t="s">
        <v>28</v>
      </c>
      <c r="H82" s="19">
        <v>64895</v>
      </c>
      <c r="I82" s="11"/>
      <c r="J82" s="11"/>
      <c r="K82" s="11"/>
      <c r="L82" s="11"/>
      <c r="M82" s="11"/>
      <c r="N82" s="12">
        <f>H82*2</f>
        <v>129790</v>
      </c>
      <c r="O82" s="12"/>
      <c r="P82" s="12"/>
      <c r="Q82" s="12"/>
      <c r="R82" s="12"/>
      <c r="S82" s="12"/>
      <c r="T82" s="61" t="s">
        <v>302</v>
      </c>
      <c r="U82" s="62" t="s">
        <v>303</v>
      </c>
      <c r="V82" s="14"/>
    </row>
    <row r="83" spans="1:22" ht="31.5" customHeight="1">
      <c r="A83" s="18">
        <v>62</v>
      </c>
      <c r="B83" s="8" t="s">
        <v>158</v>
      </c>
      <c r="C83" s="9" t="s">
        <v>159</v>
      </c>
      <c r="D83" s="9" t="s">
        <v>297</v>
      </c>
      <c r="E83" s="68" t="s">
        <v>20</v>
      </c>
      <c r="F83" s="59">
        <v>1</v>
      </c>
      <c r="G83" s="66">
        <v>16</v>
      </c>
      <c r="H83" s="19">
        <v>12794</v>
      </c>
      <c r="I83" s="11"/>
      <c r="J83" s="11"/>
      <c r="K83" s="11"/>
      <c r="L83" s="11"/>
      <c r="M83" s="11"/>
      <c r="N83" s="12">
        <f>H83*2</f>
        <v>25588</v>
      </c>
      <c r="O83" s="12"/>
      <c r="P83" s="12"/>
      <c r="Q83" s="12"/>
      <c r="R83" s="12"/>
      <c r="S83" s="12"/>
      <c r="T83" s="61" t="s">
        <v>302</v>
      </c>
      <c r="U83" s="62" t="s">
        <v>303</v>
      </c>
      <c r="V83" s="14"/>
    </row>
    <row r="84" spans="1:22" ht="31.5" customHeight="1">
      <c r="A84" s="18">
        <v>63</v>
      </c>
      <c r="B84" s="8" t="s">
        <v>160</v>
      </c>
      <c r="C84" s="23" t="s">
        <v>161</v>
      </c>
      <c r="D84" s="23" t="s">
        <v>296</v>
      </c>
      <c r="E84" s="68" t="s">
        <v>20</v>
      </c>
      <c r="F84" s="59">
        <v>2</v>
      </c>
      <c r="G84" s="66">
        <v>13.9</v>
      </c>
      <c r="H84" s="19">
        <v>5471</v>
      </c>
      <c r="I84" s="11"/>
      <c r="J84" s="11"/>
      <c r="K84" s="11"/>
      <c r="L84" s="11"/>
      <c r="M84" s="11"/>
      <c r="N84" s="12">
        <f>H84*2</f>
        <v>10942</v>
      </c>
      <c r="O84" s="12"/>
      <c r="P84" s="12"/>
      <c r="Q84" s="12"/>
      <c r="R84" s="12"/>
      <c r="S84" s="12"/>
      <c r="T84" s="61" t="s">
        <v>302</v>
      </c>
      <c r="U84" s="62" t="s">
        <v>303</v>
      </c>
      <c r="V84" s="14"/>
    </row>
    <row r="85" spans="1:22">
      <c r="A85" s="80" t="s">
        <v>162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63"/>
      <c r="U85" s="63"/>
      <c r="V85" s="14"/>
    </row>
    <row r="86" spans="1:22" ht="33.75">
      <c r="A86" s="18">
        <v>64</v>
      </c>
      <c r="B86" s="8" t="s">
        <v>163</v>
      </c>
      <c r="C86" s="9" t="s">
        <v>164</v>
      </c>
      <c r="D86" s="9" t="s">
        <v>295</v>
      </c>
      <c r="E86" s="66" t="s">
        <v>20</v>
      </c>
      <c r="F86" s="59">
        <v>2</v>
      </c>
      <c r="G86" s="66">
        <v>30</v>
      </c>
      <c r="H86" s="19">
        <v>50661</v>
      </c>
      <c r="I86" s="11"/>
      <c r="J86" s="11"/>
      <c r="K86" s="11"/>
      <c r="L86" s="11"/>
      <c r="M86" s="11"/>
      <c r="N86" s="12">
        <f>H86*2</f>
        <v>101322</v>
      </c>
      <c r="O86" s="12"/>
      <c r="P86" s="12"/>
      <c r="Q86" s="12"/>
      <c r="R86" s="12"/>
      <c r="S86" s="12"/>
      <c r="T86" s="61" t="s">
        <v>302</v>
      </c>
      <c r="U86" s="62" t="s">
        <v>303</v>
      </c>
      <c r="V86" s="14"/>
    </row>
    <row r="87" spans="1:22">
      <c r="A87" s="80" t="s">
        <v>165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63"/>
      <c r="U87" s="63"/>
      <c r="V87" s="14"/>
    </row>
    <row r="88" spans="1:22" ht="33" customHeight="1">
      <c r="A88" s="18">
        <v>65</v>
      </c>
      <c r="B88" s="8" t="s">
        <v>166</v>
      </c>
      <c r="C88" s="15" t="s">
        <v>167</v>
      </c>
      <c r="D88" s="15" t="s">
        <v>296</v>
      </c>
      <c r="E88" s="66" t="s">
        <v>27</v>
      </c>
      <c r="F88" s="59">
        <v>1</v>
      </c>
      <c r="G88" s="66">
        <v>100</v>
      </c>
      <c r="H88" s="19"/>
      <c r="I88" s="19"/>
      <c r="J88" s="19"/>
      <c r="K88" s="11">
        <v>32305</v>
      </c>
      <c r="L88" s="11">
        <v>19050</v>
      </c>
      <c r="M88" s="11">
        <v>112855</v>
      </c>
      <c r="N88" s="24"/>
      <c r="O88" s="24"/>
      <c r="P88" s="24"/>
      <c r="Q88" s="24">
        <f>K88*2</f>
        <v>64610</v>
      </c>
      <c r="R88" s="24">
        <f>L88*2</f>
        <v>38100</v>
      </c>
      <c r="S88" s="12">
        <f>M88*2</f>
        <v>225710</v>
      </c>
      <c r="T88" s="61" t="s">
        <v>302</v>
      </c>
      <c r="U88" s="62" t="s">
        <v>303</v>
      </c>
      <c r="V88" s="14"/>
    </row>
    <row r="89" spans="1:22" ht="33" customHeight="1">
      <c r="A89" s="18">
        <v>66</v>
      </c>
      <c r="B89" s="8" t="s">
        <v>168</v>
      </c>
      <c r="C89" s="67" t="s">
        <v>169</v>
      </c>
      <c r="D89" s="15" t="s">
        <v>296</v>
      </c>
      <c r="E89" s="68" t="s">
        <v>20</v>
      </c>
      <c r="F89" s="59">
        <v>2</v>
      </c>
      <c r="G89" s="66">
        <v>5</v>
      </c>
      <c r="H89" s="19">
        <v>3329</v>
      </c>
      <c r="I89" s="19"/>
      <c r="J89" s="19"/>
      <c r="K89" s="11"/>
      <c r="L89" s="11"/>
      <c r="M89" s="11"/>
      <c r="N89" s="24">
        <f>SUM(H89*2)</f>
        <v>6658</v>
      </c>
      <c r="O89" s="24"/>
      <c r="P89" s="24"/>
      <c r="Q89" s="24"/>
      <c r="R89" s="24"/>
      <c r="S89" s="12"/>
      <c r="T89" s="61" t="s">
        <v>302</v>
      </c>
      <c r="U89" s="62" t="s">
        <v>303</v>
      </c>
      <c r="V89" s="14"/>
    </row>
    <row r="90" spans="1:22">
      <c r="A90" s="80" t="s">
        <v>170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3"/>
      <c r="U90" s="63"/>
      <c r="V90" s="14"/>
    </row>
    <row r="91" spans="1:22" ht="30.75" customHeight="1">
      <c r="A91" s="18">
        <v>67</v>
      </c>
      <c r="B91" s="8" t="s">
        <v>171</v>
      </c>
      <c r="C91" s="25" t="s">
        <v>172</v>
      </c>
      <c r="D91" s="25" t="s">
        <v>296</v>
      </c>
      <c r="E91" s="8" t="s">
        <v>27</v>
      </c>
      <c r="F91" s="60">
        <v>1</v>
      </c>
      <c r="G91" s="66" t="s">
        <v>28</v>
      </c>
      <c r="H91" s="21"/>
      <c r="I91" s="17"/>
      <c r="J91" s="17"/>
      <c r="K91" s="19">
        <v>27482</v>
      </c>
      <c r="L91" s="19">
        <v>14701</v>
      </c>
      <c r="M91" s="19">
        <v>85862</v>
      </c>
      <c r="N91" s="22"/>
      <c r="O91" s="22"/>
      <c r="P91" s="22"/>
      <c r="Q91" s="22">
        <f>K91*2</f>
        <v>54964</v>
      </c>
      <c r="R91" s="22">
        <f>L91*2</f>
        <v>29402</v>
      </c>
      <c r="S91" s="22">
        <f>M91*2</f>
        <v>171724</v>
      </c>
      <c r="T91" s="61" t="s">
        <v>302</v>
      </c>
      <c r="U91" s="62" t="s">
        <v>303</v>
      </c>
      <c r="V91" s="14"/>
    </row>
    <row r="92" spans="1:22" ht="30.75" customHeight="1">
      <c r="A92" s="18">
        <v>68</v>
      </c>
      <c r="B92" s="8" t="s">
        <v>173</v>
      </c>
      <c r="C92" s="15" t="s">
        <v>174</v>
      </c>
      <c r="D92" s="25" t="s">
        <v>296</v>
      </c>
      <c r="E92" s="68" t="s">
        <v>20</v>
      </c>
      <c r="F92" s="59">
        <v>2</v>
      </c>
      <c r="G92" s="66">
        <v>5</v>
      </c>
      <c r="H92" s="26">
        <v>3675</v>
      </c>
      <c r="I92" s="17"/>
      <c r="J92" s="17"/>
      <c r="K92" s="21"/>
      <c r="L92" s="21"/>
      <c r="M92" s="21"/>
      <c r="N92" s="22">
        <f>H92*2</f>
        <v>7350</v>
      </c>
      <c r="O92" s="22"/>
      <c r="P92" s="22"/>
      <c r="Q92" s="22"/>
      <c r="R92" s="22"/>
      <c r="S92" s="22"/>
      <c r="T92" s="61" t="s">
        <v>302</v>
      </c>
      <c r="U92" s="62" t="s">
        <v>303</v>
      </c>
      <c r="V92" s="14"/>
    </row>
    <row r="93" spans="1:22">
      <c r="A93" s="80" t="s">
        <v>175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63"/>
      <c r="U93" s="63"/>
      <c r="V93" s="14"/>
    </row>
    <row r="94" spans="1:22" ht="31.5" customHeight="1">
      <c r="A94" s="8">
        <v>69</v>
      </c>
      <c r="B94" s="8" t="s">
        <v>176</v>
      </c>
      <c r="C94" s="20" t="s">
        <v>177</v>
      </c>
      <c r="D94" s="20" t="s">
        <v>297</v>
      </c>
      <c r="E94" s="8" t="s">
        <v>178</v>
      </c>
      <c r="F94" s="60">
        <v>1</v>
      </c>
      <c r="G94" s="69">
        <v>104</v>
      </c>
      <c r="H94" s="17"/>
      <c r="I94" s="17"/>
      <c r="J94" s="17"/>
      <c r="K94" s="19">
        <v>62039</v>
      </c>
      <c r="L94" s="19">
        <v>25773</v>
      </c>
      <c r="M94" s="19">
        <v>150918</v>
      </c>
      <c r="N94" s="22"/>
      <c r="O94" s="22"/>
      <c r="P94" s="22"/>
      <c r="Q94" s="22">
        <f>K94*2</f>
        <v>124078</v>
      </c>
      <c r="R94" s="22">
        <f>L94*2</f>
        <v>51546</v>
      </c>
      <c r="S94" s="22">
        <f>M94*2</f>
        <v>301836</v>
      </c>
      <c r="T94" s="61" t="s">
        <v>302</v>
      </c>
      <c r="U94" s="62" t="s">
        <v>303</v>
      </c>
      <c r="V94" s="14"/>
    </row>
    <row r="95" spans="1:22" ht="31.5" customHeight="1">
      <c r="A95" s="8">
        <v>70</v>
      </c>
      <c r="B95" s="8" t="s">
        <v>179</v>
      </c>
      <c r="C95" s="9" t="s">
        <v>180</v>
      </c>
      <c r="D95" s="20" t="s">
        <v>297</v>
      </c>
      <c r="E95" s="66" t="s">
        <v>46</v>
      </c>
      <c r="F95" s="59">
        <v>1</v>
      </c>
      <c r="G95" s="66">
        <v>40</v>
      </c>
      <c r="H95" s="19">
        <v>47488</v>
      </c>
      <c r="I95" s="17"/>
      <c r="J95" s="17"/>
      <c r="K95" s="17"/>
      <c r="L95" s="17"/>
      <c r="M95" s="17"/>
      <c r="N95" s="12">
        <f>H95*2</f>
        <v>94976</v>
      </c>
      <c r="O95" s="12"/>
      <c r="P95" s="12"/>
      <c r="Q95" s="12"/>
      <c r="R95" s="12"/>
      <c r="S95" s="12"/>
      <c r="T95" s="61" t="s">
        <v>302</v>
      </c>
      <c r="U95" s="62" t="s">
        <v>303</v>
      </c>
      <c r="V95" s="14"/>
    </row>
    <row r="96" spans="1:22" ht="31.5" customHeight="1">
      <c r="A96" s="8">
        <v>71</v>
      </c>
      <c r="B96" s="8" t="s">
        <v>181</v>
      </c>
      <c r="C96" s="9" t="s">
        <v>182</v>
      </c>
      <c r="D96" s="20" t="s">
        <v>297</v>
      </c>
      <c r="E96" s="68" t="s">
        <v>20</v>
      </c>
      <c r="F96" s="59">
        <v>1</v>
      </c>
      <c r="G96" s="66">
        <v>3.5</v>
      </c>
      <c r="H96" s="19">
        <v>6373</v>
      </c>
      <c r="I96" s="17"/>
      <c r="J96" s="17"/>
      <c r="K96" s="17"/>
      <c r="L96" s="17"/>
      <c r="M96" s="17"/>
      <c r="N96" s="12">
        <f>H96*2</f>
        <v>12746</v>
      </c>
      <c r="O96" s="12"/>
      <c r="P96" s="12"/>
      <c r="Q96" s="12"/>
      <c r="R96" s="12"/>
      <c r="S96" s="12"/>
      <c r="T96" s="61" t="s">
        <v>302</v>
      </c>
      <c r="U96" s="62" t="s">
        <v>303</v>
      </c>
      <c r="V96" s="14"/>
    </row>
    <row r="97" spans="1:22" ht="31.5" customHeight="1">
      <c r="A97" s="8">
        <v>72</v>
      </c>
      <c r="B97" s="8" t="s">
        <v>183</v>
      </c>
      <c r="C97" s="9" t="s">
        <v>184</v>
      </c>
      <c r="D97" s="20" t="s">
        <v>297</v>
      </c>
      <c r="E97" s="68" t="s">
        <v>20</v>
      </c>
      <c r="F97" s="59">
        <v>1</v>
      </c>
      <c r="G97" s="66">
        <v>7</v>
      </c>
      <c r="H97" s="19">
        <v>6611</v>
      </c>
      <c r="I97" s="17"/>
      <c r="J97" s="17"/>
      <c r="K97" s="17"/>
      <c r="L97" s="17"/>
      <c r="M97" s="17"/>
      <c r="N97" s="12">
        <f>H97*2</f>
        <v>13222</v>
      </c>
      <c r="O97" s="12"/>
      <c r="P97" s="12"/>
      <c r="Q97" s="12"/>
      <c r="R97" s="12"/>
      <c r="S97" s="12"/>
      <c r="T97" s="61" t="s">
        <v>302</v>
      </c>
      <c r="U97" s="62" t="s">
        <v>303</v>
      </c>
      <c r="V97" s="14"/>
    </row>
    <row r="98" spans="1:22" ht="31.5" customHeight="1">
      <c r="A98" s="8">
        <v>73</v>
      </c>
      <c r="B98" s="8" t="s">
        <v>185</v>
      </c>
      <c r="C98" s="9" t="s">
        <v>186</v>
      </c>
      <c r="D98" s="20" t="s">
        <v>297</v>
      </c>
      <c r="E98" s="68" t="s">
        <v>20</v>
      </c>
      <c r="F98" s="59">
        <v>1</v>
      </c>
      <c r="G98" s="66">
        <v>22</v>
      </c>
      <c r="H98" s="19">
        <v>13104</v>
      </c>
      <c r="I98" s="17"/>
      <c r="J98" s="17"/>
      <c r="K98" s="17"/>
      <c r="L98" s="17"/>
      <c r="M98" s="17"/>
      <c r="N98" s="12">
        <f>H98*2</f>
        <v>26208</v>
      </c>
      <c r="O98" s="12"/>
      <c r="P98" s="12"/>
      <c r="Q98" s="12"/>
      <c r="R98" s="12"/>
      <c r="S98" s="12"/>
      <c r="T98" s="61" t="s">
        <v>302</v>
      </c>
      <c r="U98" s="62" t="s">
        <v>303</v>
      </c>
      <c r="V98" s="14"/>
    </row>
    <row r="99" spans="1:22">
      <c r="A99" s="80" t="s">
        <v>187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63"/>
      <c r="U99" s="63"/>
      <c r="V99" s="14"/>
    </row>
    <row r="100" spans="1:22" ht="31.5" customHeight="1">
      <c r="A100" s="8">
        <v>74</v>
      </c>
      <c r="B100" s="8" t="s">
        <v>188</v>
      </c>
      <c r="C100" s="71" t="s">
        <v>189</v>
      </c>
      <c r="D100" s="9" t="s">
        <v>300</v>
      </c>
      <c r="E100" s="66" t="s">
        <v>27</v>
      </c>
      <c r="F100" s="59">
        <v>1</v>
      </c>
      <c r="G100" s="66">
        <v>50</v>
      </c>
      <c r="H100" s="21"/>
      <c r="I100" s="27"/>
      <c r="J100" s="27"/>
      <c r="K100" s="17">
        <v>30647</v>
      </c>
      <c r="L100" s="17">
        <v>18692</v>
      </c>
      <c r="M100" s="17">
        <v>112305</v>
      </c>
      <c r="N100" s="24"/>
      <c r="O100" s="24"/>
      <c r="P100" s="24"/>
      <c r="Q100" s="24">
        <f>K100*2</f>
        <v>61294</v>
      </c>
      <c r="R100" s="24">
        <f>L100*2</f>
        <v>37384</v>
      </c>
      <c r="S100" s="24">
        <f>M100*2</f>
        <v>224610</v>
      </c>
      <c r="T100" s="61" t="s">
        <v>302</v>
      </c>
      <c r="U100" s="62" t="s">
        <v>303</v>
      </c>
      <c r="V100" s="14"/>
    </row>
    <row r="101" spans="1:22" ht="31.5" customHeight="1">
      <c r="A101" s="8">
        <v>75</v>
      </c>
      <c r="B101" s="8" t="s">
        <v>190</v>
      </c>
      <c r="C101" s="9" t="s">
        <v>191</v>
      </c>
      <c r="D101" s="9" t="s">
        <v>300</v>
      </c>
      <c r="E101" s="68" t="s">
        <v>20</v>
      </c>
      <c r="F101" s="59">
        <v>2</v>
      </c>
      <c r="G101" s="66">
        <v>7</v>
      </c>
      <c r="H101" s="19">
        <v>5223</v>
      </c>
      <c r="I101" s="27"/>
      <c r="J101" s="27"/>
      <c r="K101" s="11"/>
      <c r="L101" s="11"/>
      <c r="M101" s="11"/>
      <c r="N101" s="24">
        <f>H101*2</f>
        <v>10446</v>
      </c>
      <c r="O101" s="24"/>
      <c r="P101" s="24"/>
      <c r="Q101" s="24"/>
      <c r="R101" s="24"/>
      <c r="S101" s="24"/>
      <c r="T101" s="61" t="s">
        <v>302</v>
      </c>
      <c r="U101" s="62" t="s">
        <v>303</v>
      </c>
      <c r="V101" s="14"/>
    </row>
    <row r="102" spans="1:22" ht="31.5" customHeight="1">
      <c r="A102" s="8">
        <v>76</v>
      </c>
      <c r="B102" s="8" t="s">
        <v>192</v>
      </c>
      <c r="C102" s="9" t="s">
        <v>193</v>
      </c>
      <c r="D102" s="9" t="s">
        <v>300</v>
      </c>
      <c r="E102" s="68" t="s">
        <v>20</v>
      </c>
      <c r="F102" s="59">
        <v>2</v>
      </c>
      <c r="G102" s="66">
        <v>7</v>
      </c>
      <c r="H102" s="19">
        <v>5034</v>
      </c>
      <c r="I102" s="19"/>
      <c r="J102" s="19"/>
      <c r="K102" s="11"/>
      <c r="L102" s="11"/>
      <c r="M102" s="11"/>
      <c r="N102" s="12">
        <f>H102*2</f>
        <v>10068</v>
      </c>
      <c r="O102" s="12"/>
      <c r="P102" s="12"/>
      <c r="Q102" s="12"/>
      <c r="R102" s="12"/>
      <c r="S102" s="12"/>
      <c r="T102" s="61" t="s">
        <v>302</v>
      </c>
      <c r="U102" s="62" t="s">
        <v>303</v>
      </c>
      <c r="V102" s="14"/>
    </row>
    <row r="103" spans="1:22" ht="31.5" customHeight="1">
      <c r="A103" s="8">
        <v>77</v>
      </c>
      <c r="B103" s="8" t="s">
        <v>194</v>
      </c>
      <c r="C103" s="9" t="s">
        <v>195</v>
      </c>
      <c r="D103" s="9" t="s">
        <v>300</v>
      </c>
      <c r="E103" s="68" t="s">
        <v>98</v>
      </c>
      <c r="F103" s="59">
        <v>1</v>
      </c>
      <c r="G103" s="66">
        <v>22</v>
      </c>
      <c r="H103" s="19"/>
      <c r="I103" s="19">
        <v>1710</v>
      </c>
      <c r="J103" s="19">
        <v>5513</v>
      </c>
      <c r="K103" s="11"/>
      <c r="L103" s="11"/>
      <c r="M103" s="11"/>
      <c r="N103" s="12"/>
      <c r="O103" s="12">
        <f>I103*2</f>
        <v>3420</v>
      </c>
      <c r="P103" s="12">
        <f>J103*2</f>
        <v>11026</v>
      </c>
      <c r="Q103" s="12"/>
      <c r="R103" s="12"/>
      <c r="S103" s="12"/>
      <c r="T103" s="61" t="s">
        <v>302</v>
      </c>
      <c r="U103" s="62" t="s">
        <v>303</v>
      </c>
      <c r="V103" s="14"/>
    </row>
    <row r="104" spans="1:22">
      <c r="A104" s="80" t="s">
        <v>196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63"/>
      <c r="U104" s="63"/>
      <c r="V104" s="14"/>
    </row>
    <row r="105" spans="1:22" ht="31.5" customHeight="1">
      <c r="A105" s="18">
        <v>78</v>
      </c>
      <c r="B105" s="8" t="s">
        <v>197</v>
      </c>
      <c r="C105" s="9" t="s">
        <v>198</v>
      </c>
      <c r="D105" s="20" t="s">
        <v>297</v>
      </c>
      <c r="E105" s="66" t="s">
        <v>46</v>
      </c>
      <c r="F105" s="59">
        <v>1</v>
      </c>
      <c r="G105" s="66">
        <v>30</v>
      </c>
      <c r="H105" s="19">
        <v>63363</v>
      </c>
      <c r="I105" s="28"/>
      <c r="J105" s="28"/>
      <c r="K105" s="11"/>
      <c r="L105" s="11"/>
      <c r="M105" s="11"/>
      <c r="N105" s="12">
        <f>H105*2</f>
        <v>126726</v>
      </c>
      <c r="O105" s="12"/>
      <c r="P105" s="12"/>
      <c r="Q105" s="12"/>
      <c r="R105" s="12"/>
      <c r="S105" s="12"/>
      <c r="T105" s="61" t="s">
        <v>302</v>
      </c>
      <c r="U105" s="62" t="s">
        <v>303</v>
      </c>
      <c r="V105" s="14"/>
    </row>
    <row r="106" spans="1:22" ht="31.5" customHeight="1">
      <c r="A106" s="18">
        <v>79</v>
      </c>
      <c r="B106" s="8" t="s">
        <v>199</v>
      </c>
      <c r="C106" s="71" t="s">
        <v>200</v>
      </c>
      <c r="D106" s="20" t="s">
        <v>297</v>
      </c>
      <c r="E106" s="68" t="s">
        <v>20</v>
      </c>
      <c r="F106" s="59">
        <v>1</v>
      </c>
      <c r="G106" s="66">
        <v>10</v>
      </c>
      <c r="H106" s="19">
        <v>7762</v>
      </c>
      <c r="I106" s="28"/>
      <c r="J106" s="28"/>
      <c r="K106" s="11"/>
      <c r="L106" s="11"/>
      <c r="M106" s="11"/>
      <c r="N106" s="12">
        <f>H106*2</f>
        <v>15524</v>
      </c>
      <c r="O106" s="12"/>
      <c r="P106" s="12"/>
      <c r="Q106" s="12"/>
      <c r="R106" s="12"/>
      <c r="S106" s="12"/>
      <c r="T106" s="61" t="s">
        <v>302</v>
      </c>
      <c r="U106" s="62" t="s">
        <v>303</v>
      </c>
      <c r="V106" s="14"/>
    </row>
    <row r="107" spans="1:22" ht="31.5" customHeight="1">
      <c r="A107" s="18">
        <v>80</v>
      </c>
      <c r="B107" s="8" t="s">
        <v>201</v>
      </c>
      <c r="C107" s="9" t="s">
        <v>202</v>
      </c>
      <c r="D107" s="20" t="s">
        <v>297</v>
      </c>
      <c r="E107" s="68" t="s">
        <v>20</v>
      </c>
      <c r="F107" s="59">
        <v>1</v>
      </c>
      <c r="G107" s="66">
        <v>10</v>
      </c>
      <c r="H107" s="19">
        <v>5946</v>
      </c>
      <c r="I107" s="28"/>
      <c r="J107" s="28"/>
      <c r="K107" s="11"/>
      <c r="L107" s="11"/>
      <c r="M107" s="11"/>
      <c r="N107" s="12">
        <f>H107*2</f>
        <v>11892</v>
      </c>
      <c r="O107" s="12"/>
      <c r="P107" s="12"/>
      <c r="Q107" s="12"/>
      <c r="R107" s="12"/>
      <c r="S107" s="12"/>
      <c r="T107" s="61" t="s">
        <v>302</v>
      </c>
      <c r="U107" s="62" t="s">
        <v>303</v>
      </c>
      <c r="V107" s="14"/>
    </row>
    <row r="108" spans="1:22">
      <c r="A108" s="80" t="s">
        <v>203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63"/>
      <c r="U108" s="63"/>
      <c r="V108" s="14"/>
    </row>
    <row r="109" spans="1:22" ht="33.75">
      <c r="A109" s="18">
        <v>81</v>
      </c>
      <c r="B109" s="8" t="s">
        <v>204</v>
      </c>
      <c r="C109" s="9" t="s">
        <v>205</v>
      </c>
      <c r="D109" s="9" t="s">
        <v>295</v>
      </c>
      <c r="E109" s="68" t="s">
        <v>20</v>
      </c>
      <c r="F109" s="59">
        <v>2</v>
      </c>
      <c r="G109" s="66">
        <v>30</v>
      </c>
      <c r="H109" s="19">
        <v>49207</v>
      </c>
      <c r="I109" s="11"/>
      <c r="J109" s="11"/>
      <c r="K109" s="11"/>
      <c r="L109" s="11"/>
      <c r="M109" s="11"/>
      <c r="N109" s="12">
        <f>H109*2</f>
        <v>98414</v>
      </c>
      <c r="O109" s="12"/>
      <c r="P109" s="12"/>
      <c r="Q109" s="12"/>
      <c r="R109" s="12"/>
      <c r="S109" s="12"/>
      <c r="T109" s="61" t="s">
        <v>302</v>
      </c>
      <c r="U109" s="62" t="s">
        <v>303</v>
      </c>
      <c r="V109" s="14"/>
    </row>
    <row r="110" spans="1:22">
      <c r="A110" s="80" t="s">
        <v>206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63"/>
      <c r="U110" s="63"/>
      <c r="V110" s="14"/>
    </row>
    <row r="111" spans="1:22" ht="33.75">
      <c r="A111" s="18">
        <v>82</v>
      </c>
      <c r="B111" s="8" t="s">
        <v>207</v>
      </c>
      <c r="C111" s="9" t="s">
        <v>208</v>
      </c>
      <c r="D111" s="9" t="s">
        <v>295</v>
      </c>
      <c r="E111" s="68" t="s">
        <v>20</v>
      </c>
      <c r="F111" s="59">
        <v>2</v>
      </c>
      <c r="G111" s="66">
        <v>30</v>
      </c>
      <c r="H111" s="19">
        <v>44724</v>
      </c>
      <c r="I111" s="21"/>
      <c r="J111" s="21"/>
      <c r="K111" s="11"/>
      <c r="L111" s="11"/>
      <c r="M111" s="11"/>
      <c r="N111" s="12">
        <f>H111*2</f>
        <v>89448</v>
      </c>
      <c r="O111" s="12"/>
      <c r="P111" s="12"/>
      <c r="Q111" s="12"/>
      <c r="R111" s="12"/>
      <c r="S111" s="12"/>
      <c r="T111" s="61" t="s">
        <v>302</v>
      </c>
      <c r="U111" s="62" t="s">
        <v>303</v>
      </c>
      <c r="V111" s="14"/>
    </row>
    <row r="112" spans="1:22" ht="33.75">
      <c r="A112" s="18">
        <v>83</v>
      </c>
      <c r="B112" s="8" t="s">
        <v>209</v>
      </c>
      <c r="C112" s="9" t="s">
        <v>210</v>
      </c>
      <c r="D112" s="9" t="s">
        <v>295</v>
      </c>
      <c r="E112" s="68" t="s">
        <v>20</v>
      </c>
      <c r="F112" s="59">
        <v>1</v>
      </c>
      <c r="G112" s="66">
        <v>30</v>
      </c>
      <c r="H112" s="19">
        <v>22685</v>
      </c>
      <c r="I112" s="21"/>
      <c r="J112" s="21"/>
      <c r="K112" s="11"/>
      <c r="L112" s="11"/>
      <c r="M112" s="11"/>
      <c r="N112" s="12">
        <f>H112*2</f>
        <v>45370</v>
      </c>
      <c r="O112" s="12"/>
      <c r="P112" s="12"/>
      <c r="Q112" s="12"/>
      <c r="R112" s="12"/>
      <c r="S112" s="12"/>
      <c r="T112" s="61" t="s">
        <v>302</v>
      </c>
      <c r="U112" s="62" t="s">
        <v>303</v>
      </c>
      <c r="V112" s="14"/>
    </row>
    <row r="113" spans="1:22" ht="33.75">
      <c r="A113" s="18">
        <v>84</v>
      </c>
      <c r="B113" s="8" t="s">
        <v>211</v>
      </c>
      <c r="C113" s="9" t="s">
        <v>212</v>
      </c>
      <c r="D113" s="9" t="s">
        <v>295</v>
      </c>
      <c r="E113" s="68" t="s">
        <v>20</v>
      </c>
      <c r="F113" s="59">
        <v>1</v>
      </c>
      <c r="G113" s="66">
        <v>25</v>
      </c>
      <c r="H113" s="19">
        <v>27580</v>
      </c>
      <c r="I113" s="21"/>
      <c r="J113" s="21"/>
      <c r="K113" s="11"/>
      <c r="L113" s="11"/>
      <c r="M113" s="11"/>
      <c r="N113" s="12">
        <f>H113*2</f>
        <v>55160</v>
      </c>
      <c r="O113" s="12"/>
      <c r="P113" s="12"/>
      <c r="Q113" s="12"/>
      <c r="R113" s="12"/>
      <c r="S113" s="12"/>
      <c r="T113" s="61" t="s">
        <v>302</v>
      </c>
      <c r="U113" s="62" t="s">
        <v>303</v>
      </c>
      <c r="V113" s="14"/>
    </row>
    <row r="114" spans="1:22" ht="33.75">
      <c r="A114" s="18">
        <v>85</v>
      </c>
      <c r="B114" s="8" t="s">
        <v>213</v>
      </c>
      <c r="C114" s="9" t="s">
        <v>214</v>
      </c>
      <c r="D114" s="9" t="s">
        <v>295</v>
      </c>
      <c r="E114" s="68" t="s">
        <v>20</v>
      </c>
      <c r="F114" s="59">
        <v>2</v>
      </c>
      <c r="G114" s="66">
        <v>15</v>
      </c>
      <c r="H114" s="19">
        <v>16518</v>
      </c>
      <c r="I114" s="21"/>
      <c r="J114" s="21"/>
      <c r="K114" s="11"/>
      <c r="L114" s="11"/>
      <c r="M114" s="11"/>
      <c r="N114" s="12">
        <f>H114*2</f>
        <v>33036</v>
      </c>
      <c r="O114" s="12"/>
      <c r="P114" s="12"/>
      <c r="Q114" s="12"/>
      <c r="R114" s="12"/>
      <c r="S114" s="12"/>
      <c r="T114" s="61" t="s">
        <v>302</v>
      </c>
      <c r="U114" s="62" t="s">
        <v>303</v>
      </c>
      <c r="V114" s="14"/>
    </row>
    <row r="115" spans="1:22" ht="33.75">
      <c r="A115" s="18">
        <v>86</v>
      </c>
      <c r="B115" s="8" t="s">
        <v>215</v>
      </c>
      <c r="C115" s="9" t="s">
        <v>216</v>
      </c>
      <c r="D115" s="9" t="s">
        <v>295</v>
      </c>
      <c r="E115" s="68" t="s">
        <v>20</v>
      </c>
      <c r="F115" s="59">
        <v>2</v>
      </c>
      <c r="G115" s="66">
        <v>12</v>
      </c>
      <c r="H115" s="19">
        <v>8454</v>
      </c>
      <c r="I115" s="21"/>
      <c r="J115" s="21"/>
      <c r="K115" s="11"/>
      <c r="L115" s="11"/>
      <c r="M115" s="11"/>
      <c r="N115" s="12">
        <f>H115*2</f>
        <v>16908</v>
      </c>
      <c r="O115" s="12"/>
      <c r="P115" s="12"/>
      <c r="Q115" s="12"/>
      <c r="R115" s="12"/>
      <c r="S115" s="12"/>
      <c r="T115" s="61" t="s">
        <v>302</v>
      </c>
      <c r="U115" s="62" t="s">
        <v>303</v>
      </c>
      <c r="V115" s="14"/>
    </row>
    <row r="116" spans="1:22" ht="33.75">
      <c r="A116" s="18">
        <v>87</v>
      </c>
      <c r="B116" s="8" t="s">
        <v>217</v>
      </c>
      <c r="C116" s="9" t="s">
        <v>218</v>
      </c>
      <c r="D116" s="9" t="s">
        <v>295</v>
      </c>
      <c r="E116" s="68" t="s">
        <v>98</v>
      </c>
      <c r="F116" s="59">
        <v>2</v>
      </c>
      <c r="G116" s="66">
        <v>15</v>
      </c>
      <c r="H116" s="21"/>
      <c r="I116" s="19">
        <v>4487</v>
      </c>
      <c r="J116" s="19">
        <v>14599</v>
      </c>
      <c r="K116" s="11"/>
      <c r="L116" s="11"/>
      <c r="M116" s="11"/>
      <c r="N116" s="12"/>
      <c r="O116" s="12">
        <f>I116*2</f>
        <v>8974</v>
      </c>
      <c r="P116" s="12">
        <f>J116*2</f>
        <v>29198</v>
      </c>
      <c r="Q116" s="12"/>
      <c r="R116" s="12"/>
      <c r="S116" s="12"/>
      <c r="T116" s="61" t="s">
        <v>302</v>
      </c>
      <c r="U116" s="62" t="s">
        <v>303</v>
      </c>
      <c r="V116" s="14"/>
    </row>
    <row r="117" spans="1:22" ht="33.75">
      <c r="A117" s="18">
        <v>88</v>
      </c>
      <c r="B117" s="8" t="s">
        <v>219</v>
      </c>
      <c r="C117" s="9" t="s">
        <v>220</v>
      </c>
      <c r="D117" s="9" t="s">
        <v>295</v>
      </c>
      <c r="E117" s="68" t="s">
        <v>20</v>
      </c>
      <c r="F117" s="59">
        <v>2</v>
      </c>
      <c r="G117" s="66">
        <v>14</v>
      </c>
      <c r="H117" s="19">
        <v>16484</v>
      </c>
      <c r="I117" s="21"/>
      <c r="J117" s="21"/>
      <c r="K117" s="11"/>
      <c r="L117" s="11"/>
      <c r="M117" s="11"/>
      <c r="N117" s="12">
        <f>H117*2</f>
        <v>32968</v>
      </c>
      <c r="O117" s="12"/>
      <c r="P117" s="12"/>
      <c r="Q117" s="12"/>
      <c r="R117" s="12"/>
      <c r="S117" s="12"/>
      <c r="T117" s="61" t="s">
        <v>302</v>
      </c>
      <c r="U117" s="62" t="s">
        <v>303</v>
      </c>
      <c r="V117" s="14"/>
    </row>
    <row r="118" spans="1:22" ht="33.75">
      <c r="A118" s="18">
        <v>89</v>
      </c>
      <c r="B118" s="8" t="s">
        <v>221</v>
      </c>
      <c r="C118" s="9" t="s">
        <v>222</v>
      </c>
      <c r="D118" s="9" t="s">
        <v>295</v>
      </c>
      <c r="E118" s="68" t="s">
        <v>98</v>
      </c>
      <c r="F118" s="59">
        <v>2</v>
      </c>
      <c r="G118" s="66">
        <v>12</v>
      </c>
      <c r="H118" s="21"/>
      <c r="I118" s="19">
        <v>2946</v>
      </c>
      <c r="J118" s="19">
        <v>7027</v>
      </c>
      <c r="K118" s="11"/>
      <c r="L118" s="11"/>
      <c r="M118" s="11"/>
      <c r="N118" s="12"/>
      <c r="O118" s="12">
        <f>I118*2</f>
        <v>5892</v>
      </c>
      <c r="P118" s="12">
        <f>J118*2</f>
        <v>14054</v>
      </c>
      <c r="Q118" s="12"/>
      <c r="R118" s="12"/>
      <c r="S118" s="12"/>
      <c r="T118" s="61" t="s">
        <v>302</v>
      </c>
      <c r="U118" s="62" t="s">
        <v>303</v>
      </c>
      <c r="V118" s="14"/>
    </row>
    <row r="119" spans="1:22" ht="33.75">
      <c r="A119" s="18">
        <v>90</v>
      </c>
      <c r="B119" s="8" t="s">
        <v>223</v>
      </c>
      <c r="C119" s="9" t="s">
        <v>224</v>
      </c>
      <c r="D119" s="9" t="s">
        <v>295</v>
      </c>
      <c r="E119" s="68" t="s">
        <v>98</v>
      </c>
      <c r="F119" s="59">
        <v>1</v>
      </c>
      <c r="G119" s="66">
        <v>25</v>
      </c>
      <c r="H119" s="21"/>
      <c r="I119" s="19">
        <v>9456</v>
      </c>
      <c r="J119" s="19">
        <v>25693</v>
      </c>
      <c r="K119" s="11"/>
      <c r="L119" s="11"/>
      <c r="M119" s="11"/>
      <c r="N119" s="12"/>
      <c r="O119" s="12">
        <f>I119*2</f>
        <v>18912</v>
      </c>
      <c r="P119" s="12">
        <f>J119*2</f>
        <v>51386</v>
      </c>
      <c r="Q119" s="12"/>
      <c r="R119" s="12"/>
      <c r="S119" s="12"/>
      <c r="T119" s="61" t="s">
        <v>302</v>
      </c>
      <c r="U119" s="62" t="s">
        <v>303</v>
      </c>
      <c r="V119" s="14"/>
    </row>
    <row r="120" spans="1:22" ht="33.75">
      <c r="A120" s="18">
        <v>91</v>
      </c>
      <c r="B120" s="8" t="s">
        <v>305</v>
      </c>
      <c r="C120" s="9" t="s">
        <v>225</v>
      </c>
      <c r="D120" s="9" t="s">
        <v>295</v>
      </c>
      <c r="E120" s="68" t="s">
        <v>20</v>
      </c>
      <c r="F120" s="59">
        <v>2</v>
      </c>
      <c r="G120" s="66">
        <v>9</v>
      </c>
      <c r="H120" s="19">
        <v>3257</v>
      </c>
      <c r="I120" s="21"/>
      <c r="J120" s="21"/>
      <c r="K120" s="11"/>
      <c r="L120" s="11"/>
      <c r="M120" s="11"/>
      <c r="N120" s="12">
        <f>H120*2</f>
        <v>6514</v>
      </c>
      <c r="O120" s="12"/>
      <c r="P120" s="12"/>
      <c r="Q120" s="12"/>
      <c r="R120" s="12"/>
      <c r="S120" s="12"/>
      <c r="T120" s="61" t="s">
        <v>302</v>
      </c>
      <c r="U120" s="62" t="s">
        <v>303</v>
      </c>
      <c r="V120" s="14"/>
    </row>
    <row r="121" spans="1:22" ht="33.75">
      <c r="A121" s="18">
        <v>92</v>
      </c>
      <c r="B121" s="8" t="s">
        <v>226</v>
      </c>
      <c r="C121" s="9" t="s">
        <v>227</v>
      </c>
      <c r="D121" s="9" t="s">
        <v>295</v>
      </c>
      <c r="E121" s="68" t="s">
        <v>98</v>
      </c>
      <c r="F121" s="59">
        <v>2</v>
      </c>
      <c r="G121" s="66">
        <v>32</v>
      </c>
      <c r="H121" s="21"/>
      <c r="I121" s="19">
        <v>5661</v>
      </c>
      <c r="J121" s="19">
        <v>16661</v>
      </c>
      <c r="K121" s="11"/>
      <c r="L121" s="11"/>
      <c r="M121" s="11"/>
      <c r="N121" s="12"/>
      <c r="O121" s="12">
        <f>I121*2</f>
        <v>11322</v>
      </c>
      <c r="P121" s="12">
        <f>J121*2</f>
        <v>33322</v>
      </c>
      <c r="Q121" s="12"/>
      <c r="R121" s="12"/>
      <c r="S121" s="12"/>
      <c r="T121" s="61" t="s">
        <v>302</v>
      </c>
      <c r="U121" s="62" t="s">
        <v>303</v>
      </c>
      <c r="V121" s="14"/>
    </row>
    <row r="122" spans="1:22" ht="33.75">
      <c r="A122" s="18">
        <v>93</v>
      </c>
      <c r="B122" s="19" t="s">
        <v>228</v>
      </c>
      <c r="C122" s="72" t="s">
        <v>229</v>
      </c>
      <c r="D122" s="9" t="s">
        <v>295</v>
      </c>
      <c r="E122" s="73" t="s">
        <v>20</v>
      </c>
      <c r="F122" s="26">
        <v>2</v>
      </c>
      <c r="G122" s="74">
        <v>14</v>
      </c>
      <c r="H122" s="19">
        <v>5879</v>
      </c>
      <c r="I122" s="21"/>
      <c r="J122" s="21"/>
      <c r="K122" s="11"/>
      <c r="L122" s="11"/>
      <c r="M122" s="11"/>
      <c r="N122" s="12">
        <f>H122*2</f>
        <v>11758</v>
      </c>
      <c r="O122" s="12"/>
      <c r="P122" s="12"/>
      <c r="Q122" s="12"/>
      <c r="R122" s="12"/>
      <c r="S122" s="12"/>
      <c r="T122" s="61" t="s">
        <v>302</v>
      </c>
      <c r="U122" s="62" t="s">
        <v>303</v>
      </c>
      <c r="V122" s="14"/>
    </row>
    <row r="123" spans="1:22" ht="33.75">
      <c r="A123" s="18">
        <v>94</v>
      </c>
      <c r="B123" s="19" t="s">
        <v>230</v>
      </c>
      <c r="C123" s="72" t="s">
        <v>231</v>
      </c>
      <c r="D123" s="9" t="s">
        <v>295</v>
      </c>
      <c r="E123" s="73" t="s">
        <v>20</v>
      </c>
      <c r="F123" s="26">
        <v>2</v>
      </c>
      <c r="G123" s="74">
        <v>15</v>
      </c>
      <c r="H123" s="19">
        <v>6606</v>
      </c>
      <c r="I123" s="21"/>
      <c r="J123" s="21"/>
      <c r="K123" s="11"/>
      <c r="L123" s="11"/>
      <c r="M123" s="11"/>
      <c r="N123" s="12">
        <f>H123*2</f>
        <v>13212</v>
      </c>
      <c r="O123" s="12"/>
      <c r="P123" s="12"/>
      <c r="Q123" s="12"/>
      <c r="R123" s="12"/>
      <c r="S123" s="12"/>
      <c r="T123" s="61" t="s">
        <v>302</v>
      </c>
      <c r="U123" s="62" t="s">
        <v>303</v>
      </c>
      <c r="V123" s="14"/>
    </row>
    <row r="124" spans="1:22" ht="33.75">
      <c r="A124" s="18">
        <v>95</v>
      </c>
      <c r="B124" s="19" t="s">
        <v>232</v>
      </c>
      <c r="C124" s="72" t="s">
        <v>233</v>
      </c>
      <c r="D124" s="9" t="s">
        <v>295</v>
      </c>
      <c r="E124" s="73" t="s">
        <v>20</v>
      </c>
      <c r="F124" s="26">
        <v>1</v>
      </c>
      <c r="G124" s="74">
        <v>20</v>
      </c>
      <c r="H124" s="19">
        <v>6500</v>
      </c>
      <c r="I124" s="21"/>
      <c r="J124" s="21"/>
      <c r="K124" s="11"/>
      <c r="L124" s="11"/>
      <c r="M124" s="11"/>
      <c r="N124" s="12">
        <f>H124*2</f>
        <v>13000</v>
      </c>
      <c r="O124" s="12"/>
      <c r="P124" s="12"/>
      <c r="Q124" s="12"/>
      <c r="R124" s="12"/>
      <c r="S124" s="12"/>
      <c r="T124" s="61" t="s">
        <v>302</v>
      </c>
      <c r="U124" s="62" t="s">
        <v>303</v>
      </c>
      <c r="V124" s="14"/>
    </row>
    <row r="125" spans="1:22">
      <c r="A125" s="80" t="s">
        <v>234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63"/>
      <c r="U125" s="63"/>
      <c r="V125" s="14"/>
    </row>
    <row r="126" spans="1:22" ht="31.5" customHeight="1">
      <c r="A126" s="18">
        <v>96</v>
      </c>
      <c r="B126" s="8" t="s">
        <v>235</v>
      </c>
      <c r="C126" s="9" t="s">
        <v>236</v>
      </c>
      <c r="D126" s="20" t="s">
        <v>297</v>
      </c>
      <c r="E126" s="66" t="s">
        <v>20</v>
      </c>
      <c r="F126" s="59">
        <v>1</v>
      </c>
      <c r="G126" s="66">
        <v>24</v>
      </c>
      <c r="H126" s="19">
        <v>63092</v>
      </c>
      <c r="I126" s="11"/>
      <c r="J126" s="11"/>
      <c r="K126" s="11"/>
      <c r="L126" s="11"/>
      <c r="M126" s="11"/>
      <c r="N126" s="12">
        <f>H126*2</f>
        <v>126184</v>
      </c>
      <c r="O126" s="12"/>
      <c r="P126" s="12"/>
      <c r="Q126" s="12"/>
      <c r="R126" s="12"/>
      <c r="S126" s="12"/>
      <c r="T126" s="61" t="s">
        <v>302</v>
      </c>
      <c r="U126" s="62" t="s">
        <v>303</v>
      </c>
      <c r="V126" s="14"/>
    </row>
    <row r="127" spans="1:22" ht="31.5" customHeight="1">
      <c r="A127" s="18">
        <v>97</v>
      </c>
      <c r="B127" s="8" t="s">
        <v>237</v>
      </c>
      <c r="C127" s="9" t="s">
        <v>238</v>
      </c>
      <c r="D127" s="20" t="s">
        <v>297</v>
      </c>
      <c r="E127" s="68" t="s">
        <v>20</v>
      </c>
      <c r="F127" s="59">
        <v>1</v>
      </c>
      <c r="G127" s="66">
        <v>18.5</v>
      </c>
      <c r="H127" s="19">
        <v>26544</v>
      </c>
      <c r="I127" s="11"/>
      <c r="J127" s="11"/>
      <c r="K127" s="11"/>
      <c r="L127" s="11"/>
      <c r="M127" s="11"/>
      <c r="N127" s="12">
        <f>H127*2</f>
        <v>53088</v>
      </c>
      <c r="O127" s="12"/>
      <c r="P127" s="12"/>
      <c r="Q127" s="12"/>
      <c r="R127" s="12"/>
      <c r="S127" s="12"/>
      <c r="T127" s="61" t="s">
        <v>302</v>
      </c>
      <c r="U127" s="62" t="s">
        <v>303</v>
      </c>
      <c r="V127" s="14"/>
    </row>
    <row r="128" spans="1:22" ht="31.5" customHeight="1">
      <c r="A128" s="18">
        <v>98</v>
      </c>
      <c r="B128" s="8" t="s">
        <v>239</v>
      </c>
      <c r="C128" s="75" t="s">
        <v>240</v>
      </c>
      <c r="D128" s="20" t="s">
        <v>297</v>
      </c>
      <c r="E128" s="68" t="s">
        <v>20</v>
      </c>
      <c r="F128" s="59">
        <v>1</v>
      </c>
      <c r="G128" s="69">
        <v>7</v>
      </c>
      <c r="H128" s="19">
        <v>5439</v>
      </c>
      <c r="I128" s="11"/>
      <c r="J128" s="11"/>
      <c r="K128" s="11"/>
      <c r="L128" s="11"/>
      <c r="M128" s="11"/>
      <c r="N128" s="12">
        <f>H128*2</f>
        <v>10878</v>
      </c>
      <c r="O128" s="12"/>
      <c r="P128" s="12"/>
      <c r="Q128" s="12"/>
      <c r="R128" s="12"/>
      <c r="S128" s="12"/>
      <c r="T128" s="61" t="s">
        <v>302</v>
      </c>
      <c r="U128" s="62" t="s">
        <v>303</v>
      </c>
      <c r="V128" s="14"/>
    </row>
    <row r="129" spans="1:22">
      <c r="A129" s="80" t="s">
        <v>241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63"/>
      <c r="U129" s="63"/>
      <c r="V129" s="14"/>
    </row>
    <row r="130" spans="1:22" ht="31.5" customHeight="1">
      <c r="A130" s="18">
        <v>99</v>
      </c>
      <c r="B130" s="8" t="s">
        <v>242</v>
      </c>
      <c r="C130" s="9" t="s">
        <v>243</v>
      </c>
      <c r="D130" s="20" t="s">
        <v>297</v>
      </c>
      <c r="E130" s="66" t="s">
        <v>20</v>
      </c>
      <c r="F130" s="59">
        <v>1</v>
      </c>
      <c r="G130" s="66">
        <v>40</v>
      </c>
      <c r="H130" s="19">
        <v>89510</v>
      </c>
      <c r="I130" s="11"/>
      <c r="J130" s="11"/>
      <c r="K130" s="11"/>
      <c r="L130" s="11"/>
      <c r="M130" s="11"/>
      <c r="N130" s="12">
        <f>H130*2</f>
        <v>179020</v>
      </c>
      <c r="O130" s="12"/>
      <c r="P130" s="12"/>
      <c r="Q130" s="12"/>
      <c r="R130" s="12"/>
      <c r="S130" s="12"/>
      <c r="T130" s="61" t="s">
        <v>302</v>
      </c>
      <c r="U130" s="62" t="s">
        <v>303</v>
      </c>
      <c r="V130" s="14"/>
    </row>
    <row r="131" spans="1:22" ht="31.5" customHeight="1">
      <c r="A131" s="18">
        <v>100</v>
      </c>
      <c r="B131" s="8" t="s">
        <v>244</v>
      </c>
      <c r="C131" s="9" t="s">
        <v>245</v>
      </c>
      <c r="D131" s="20" t="s">
        <v>297</v>
      </c>
      <c r="E131" s="68" t="s">
        <v>20</v>
      </c>
      <c r="F131" s="59">
        <v>1</v>
      </c>
      <c r="G131" s="66">
        <v>14</v>
      </c>
      <c r="H131" s="19">
        <v>5906</v>
      </c>
      <c r="I131" s="11"/>
      <c r="J131" s="11"/>
      <c r="K131" s="11"/>
      <c r="L131" s="11"/>
      <c r="M131" s="11"/>
      <c r="N131" s="12">
        <f>H131*2</f>
        <v>11812</v>
      </c>
      <c r="O131" s="12"/>
      <c r="P131" s="12"/>
      <c r="Q131" s="12"/>
      <c r="R131" s="12"/>
      <c r="S131" s="12"/>
      <c r="T131" s="61" t="s">
        <v>302</v>
      </c>
      <c r="U131" s="62" t="s">
        <v>303</v>
      </c>
      <c r="V131" s="14"/>
    </row>
    <row r="132" spans="1:22">
      <c r="A132" s="80" t="s">
        <v>246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63"/>
      <c r="U132" s="63"/>
      <c r="V132" s="14"/>
    </row>
    <row r="133" spans="1:22" ht="33.75">
      <c r="A133" s="18">
        <v>101</v>
      </c>
      <c r="B133" s="8" t="s">
        <v>247</v>
      </c>
      <c r="C133" s="9" t="s">
        <v>304</v>
      </c>
      <c r="D133" s="9" t="s">
        <v>295</v>
      </c>
      <c r="E133" s="66" t="s">
        <v>46</v>
      </c>
      <c r="F133" s="59">
        <v>1</v>
      </c>
      <c r="G133" s="74">
        <v>45</v>
      </c>
      <c r="H133" s="19">
        <v>113222</v>
      </c>
      <c r="I133" s="11"/>
      <c r="J133" s="11"/>
      <c r="K133" s="11"/>
      <c r="L133" s="11"/>
      <c r="M133" s="11"/>
      <c r="N133" s="12">
        <f>H133*2</f>
        <v>226444</v>
      </c>
      <c r="O133" s="12"/>
      <c r="P133" s="12"/>
      <c r="Q133" s="12"/>
      <c r="R133" s="12"/>
      <c r="S133" s="12"/>
      <c r="T133" s="61" t="s">
        <v>302</v>
      </c>
      <c r="U133" s="62" t="s">
        <v>303</v>
      </c>
      <c r="V133" s="14"/>
    </row>
    <row r="134" spans="1:22" ht="33.75">
      <c r="A134" s="18">
        <v>102</v>
      </c>
      <c r="B134" s="8" t="s">
        <v>248</v>
      </c>
      <c r="C134" s="9" t="s">
        <v>249</v>
      </c>
      <c r="D134" s="9" t="s">
        <v>295</v>
      </c>
      <c r="E134" s="68" t="s">
        <v>20</v>
      </c>
      <c r="F134" s="59">
        <v>1</v>
      </c>
      <c r="G134" s="74">
        <v>4</v>
      </c>
      <c r="H134" s="19">
        <v>3152</v>
      </c>
      <c r="I134" s="11"/>
      <c r="J134" s="11"/>
      <c r="K134" s="11"/>
      <c r="L134" s="11"/>
      <c r="M134" s="11"/>
      <c r="N134" s="12">
        <f>H134*2</f>
        <v>6304</v>
      </c>
      <c r="O134" s="12"/>
      <c r="P134" s="12"/>
      <c r="Q134" s="12"/>
      <c r="R134" s="12"/>
      <c r="S134" s="12"/>
      <c r="T134" s="61" t="s">
        <v>302</v>
      </c>
      <c r="U134" s="62" t="s">
        <v>303</v>
      </c>
      <c r="V134" s="14"/>
    </row>
    <row r="135" spans="1:22">
      <c r="A135" s="80" t="s">
        <v>250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63"/>
      <c r="U135" s="63"/>
      <c r="V135" s="14"/>
    </row>
    <row r="136" spans="1:22" ht="31.5" customHeight="1">
      <c r="A136" s="18">
        <v>103</v>
      </c>
      <c r="B136" s="8" t="s">
        <v>251</v>
      </c>
      <c r="C136" s="15" t="s">
        <v>252</v>
      </c>
      <c r="D136" s="15" t="s">
        <v>296</v>
      </c>
      <c r="E136" s="66" t="s">
        <v>20</v>
      </c>
      <c r="F136" s="59">
        <v>2</v>
      </c>
      <c r="G136" s="66">
        <v>4</v>
      </c>
      <c r="H136" s="19">
        <v>70</v>
      </c>
      <c r="I136" s="11"/>
      <c r="J136" s="11"/>
      <c r="K136" s="11"/>
      <c r="L136" s="11"/>
      <c r="M136" s="11"/>
      <c r="N136" s="12">
        <f>H136*2</f>
        <v>140</v>
      </c>
      <c r="O136" s="12"/>
      <c r="P136" s="12"/>
      <c r="Q136" s="12"/>
      <c r="R136" s="12"/>
      <c r="S136" s="12"/>
      <c r="T136" s="61" t="s">
        <v>302</v>
      </c>
      <c r="U136" s="62" t="s">
        <v>303</v>
      </c>
      <c r="V136" s="14"/>
    </row>
    <row r="137" spans="1:22" ht="31.5" customHeight="1">
      <c r="A137" s="18">
        <v>104</v>
      </c>
      <c r="B137" s="8" t="s">
        <v>251</v>
      </c>
      <c r="C137" s="15" t="s">
        <v>253</v>
      </c>
      <c r="D137" s="15" t="s">
        <v>296</v>
      </c>
      <c r="E137" s="66" t="s">
        <v>20</v>
      </c>
      <c r="F137" s="59">
        <v>2</v>
      </c>
      <c r="G137" s="66">
        <v>40</v>
      </c>
      <c r="H137" s="19">
        <v>34530</v>
      </c>
      <c r="I137" s="11"/>
      <c r="J137" s="11"/>
      <c r="K137" s="11"/>
      <c r="L137" s="11"/>
      <c r="M137" s="11"/>
      <c r="N137" s="12">
        <f>H137*2</f>
        <v>69060</v>
      </c>
      <c r="O137" s="12"/>
      <c r="P137" s="12"/>
      <c r="Q137" s="12"/>
      <c r="R137" s="12"/>
      <c r="S137" s="12"/>
      <c r="T137" s="61" t="s">
        <v>302</v>
      </c>
      <c r="U137" s="62" t="s">
        <v>303</v>
      </c>
      <c r="V137" s="14"/>
    </row>
    <row r="138" spans="1:22" ht="31.5" customHeight="1">
      <c r="A138" s="18">
        <v>105</v>
      </c>
      <c r="B138" s="8" t="s">
        <v>251</v>
      </c>
      <c r="C138" s="15" t="s">
        <v>254</v>
      </c>
      <c r="D138" s="15" t="s">
        <v>296</v>
      </c>
      <c r="E138" s="66" t="s">
        <v>20</v>
      </c>
      <c r="F138" s="59">
        <v>2</v>
      </c>
      <c r="G138" s="66">
        <v>40</v>
      </c>
      <c r="H138" s="19">
        <v>6711</v>
      </c>
      <c r="I138" s="11"/>
      <c r="J138" s="11"/>
      <c r="K138" s="11"/>
      <c r="L138" s="11"/>
      <c r="M138" s="11"/>
      <c r="N138" s="12">
        <f>H138*2</f>
        <v>13422</v>
      </c>
      <c r="O138" s="12"/>
      <c r="P138" s="12"/>
      <c r="Q138" s="12"/>
      <c r="R138" s="12"/>
      <c r="S138" s="12"/>
      <c r="T138" s="61" t="s">
        <v>302</v>
      </c>
      <c r="U138" s="62" t="s">
        <v>303</v>
      </c>
      <c r="V138" s="14"/>
    </row>
    <row r="139" spans="1:22">
      <c r="A139" s="80" t="s">
        <v>255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63"/>
      <c r="U139" s="63"/>
      <c r="V139" s="14"/>
    </row>
    <row r="140" spans="1:22" ht="33.75">
      <c r="A140" s="18">
        <v>106</v>
      </c>
      <c r="B140" s="8" t="s">
        <v>256</v>
      </c>
      <c r="C140" s="9" t="s">
        <v>257</v>
      </c>
      <c r="D140" s="9" t="s">
        <v>300</v>
      </c>
      <c r="E140" s="66" t="s">
        <v>20</v>
      </c>
      <c r="F140" s="59">
        <v>2</v>
      </c>
      <c r="G140" s="66">
        <v>27</v>
      </c>
      <c r="H140" s="19">
        <v>71899</v>
      </c>
      <c r="I140" s="19"/>
      <c r="J140" s="19"/>
      <c r="K140" s="11"/>
      <c r="L140" s="11"/>
      <c r="M140" s="11"/>
      <c r="N140" s="12">
        <f>H140*2</f>
        <v>143798</v>
      </c>
      <c r="O140" s="12"/>
      <c r="P140" s="12"/>
      <c r="Q140" s="12"/>
      <c r="R140" s="12"/>
      <c r="S140" s="12"/>
      <c r="T140" s="61" t="s">
        <v>302</v>
      </c>
      <c r="U140" s="62" t="s">
        <v>303</v>
      </c>
      <c r="V140" s="14"/>
    </row>
    <row r="141" spans="1:22" ht="33.75">
      <c r="A141" s="18">
        <v>107</v>
      </c>
      <c r="B141" s="8" t="s">
        <v>258</v>
      </c>
      <c r="C141" s="72" t="s">
        <v>259</v>
      </c>
      <c r="D141" s="9" t="s">
        <v>300</v>
      </c>
      <c r="E141" s="66" t="s">
        <v>98</v>
      </c>
      <c r="F141" s="59">
        <v>1</v>
      </c>
      <c r="G141" s="66">
        <v>40</v>
      </c>
      <c r="H141" s="19"/>
      <c r="I141" s="19">
        <v>7311</v>
      </c>
      <c r="J141" s="19">
        <v>20537</v>
      </c>
      <c r="K141" s="11"/>
      <c r="L141" s="11"/>
      <c r="M141" s="11"/>
      <c r="N141" s="12"/>
      <c r="O141" s="12">
        <f>I141*2</f>
        <v>14622</v>
      </c>
      <c r="P141" s="12">
        <f>J141*2</f>
        <v>41074</v>
      </c>
      <c r="Q141" s="12"/>
      <c r="R141" s="12"/>
      <c r="S141" s="12"/>
      <c r="T141" s="61" t="s">
        <v>302</v>
      </c>
      <c r="U141" s="62" t="s">
        <v>303</v>
      </c>
      <c r="V141" s="14"/>
    </row>
    <row r="142" spans="1:22" ht="33.75">
      <c r="A142" s="18">
        <v>108</v>
      </c>
      <c r="B142" s="8" t="s">
        <v>260</v>
      </c>
      <c r="C142" s="9" t="s">
        <v>261</v>
      </c>
      <c r="D142" s="9" t="s">
        <v>300</v>
      </c>
      <c r="E142" s="68" t="s">
        <v>20</v>
      </c>
      <c r="F142" s="59">
        <v>2</v>
      </c>
      <c r="G142" s="66">
        <v>10</v>
      </c>
      <c r="H142" s="19">
        <v>6317</v>
      </c>
      <c r="I142" s="19"/>
      <c r="J142" s="19"/>
      <c r="K142" s="11"/>
      <c r="L142" s="11"/>
      <c r="M142" s="11"/>
      <c r="N142" s="12">
        <f>H142*2</f>
        <v>12634</v>
      </c>
      <c r="O142" s="12"/>
      <c r="P142" s="12"/>
      <c r="Q142" s="12"/>
      <c r="R142" s="12"/>
      <c r="S142" s="12"/>
      <c r="T142" s="61" t="s">
        <v>302</v>
      </c>
      <c r="U142" s="62" t="s">
        <v>303</v>
      </c>
      <c r="V142" s="14"/>
    </row>
    <row r="143" spans="1:22" ht="33.75">
      <c r="A143" s="18">
        <v>109</v>
      </c>
      <c r="B143" s="8" t="s">
        <v>262</v>
      </c>
      <c r="C143" s="9" t="s">
        <v>263</v>
      </c>
      <c r="D143" s="9" t="s">
        <v>300</v>
      </c>
      <c r="E143" s="68" t="s">
        <v>20</v>
      </c>
      <c r="F143" s="59">
        <v>2</v>
      </c>
      <c r="G143" s="66">
        <v>17</v>
      </c>
      <c r="H143" s="19">
        <v>5546</v>
      </c>
      <c r="I143" s="19"/>
      <c r="J143" s="19"/>
      <c r="K143" s="11"/>
      <c r="L143" s="11"/>
      <c r="M143" s="11"/>
      <c r="N143" s="12">
        <f>H143*2</f>
        <v>11092</v>
      </c>
      <c r="O143" s="12"/>
      <c r="P143" s="12"/>
      <c r="Q143" s="12"/>
      <c r="R143" s="12"/>
      <c r="S143" s="12"/>
      <c r="T143" s="61" t="s">
        <v>302</v>
      </c>
      <c r="U143" s="62" t="s">
        <v>303</v>
      </c>
      <c r="V143" s="14"/>
    </row>
    <row r="144" spans="1:22" ht="14.25" customHeight="1">
      <c r="A144" s="83" t="s">
        <v>264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63"/>
      <c r="U144" s="63"/>
      <c r="V144" s="14"/>
    </row>
    <row r="145" spans="1:23" ht="33.75">
      <c r="A145" s="18">
        <v>110</v>
      </c>
      <c r="B145" s="8" t="s">
        <v>265</v>
      </c>
      <c r="C145" s="9" t="s">
        <v>266</v>
      </c>
      <c r="D145" s="9" t="s">
        <v>295</v>
      </c>
      <c r="E145" s="68" t="s">
        <v>178</v>
      </c>
      <c r="F145" s="59">
        <v>1</v>
      </c>
      <c r="G145" s="69">
        <v>425</v>
      </c>
      <c r="H145" s="21"/>
      <c r="I145" s="21"/>
      <c r="J145" s="21"/>
      <c r="K145" s="19">
        <v>345767</v>
      </c>
      <c r="L145" s="19">
        <v>118726</v>
      </c>
      <c r="M145" s="19">
        <v>724640</v>
      </c>
      <c r="N145" s="22"/>
      <c r="O145" s="22"/>
      <c r="P145" s="22"/>
      <c r="Q145" s="22">
        <f>K145*2</f>
        <v>691534</v>
      </c>
      <c r="R145" s="22">
        <f>L145*2</f>
        <v>237452</v>
      </c>
      <c r="S145" s="22">
        <f>M145*2</f>
        <v>1449280</v>
      </c>
      <c r="T145" s="61" t="s">
        <v>302</v>
      </c>
      <c r="U145" s="62" t="s">
        <v>303</v>
      </c>
      <c r="V145" s="14"/>
    </row>
    <row r="146" spans="1:23" ht="33.75">
      <c r="A146" s="18">
        <v>111</v>
      </c>
      <c r="B146" s="8" t="s">
        <v>267</v>
      </c>
      <c r="C146" s="9" t="s">
        <v>268</v>
      </c>
      <c r="D146" s="9" t="s">
        <v>295</v>
      </c>
      <c r="E146" s="68" t="s">
        <v>46</v>
      </c>
      <c r="F146" s="59">
        <v>1</v>
      </c>
      <c r="G146" s="66">
        <v>45</v>
      </c>
      <c r="H146" s="19">
        <v>121940</v>
      </c>
      <c r="I146" s="19"/>
      <c r="J146" s="19"/>
      <c r="K146" s="21"/>
      <c r="L146" s="21"/>
      <c r="M146" s="21"/>
      <c r="N146" s="22">
        <f>H146*2</f>
        <v>243880</v>
      </c>
      <c r="O146" s="22"/>
      <c r="P146" s="22"/>
      <c r="Q146" s="22"/>
      <c r="R146" s="22"/>
      <c r="S146" s="22"/>
      <c r="T146" s="61" t="s">
        <v>302</v>
      </c>
      <c r="U146" s="62" t="s">
        <v>303</v>
      </c>
      <c r="V146" s="14"/>
    </row>
    <row r="147" spans="1:23" ht="33.75">
      <c r="A147" s="18">
        <v>112</v>
      </c>
      <c r="B147" s="8" t="s">
        <v>269</v>
      </c>
      <c r="C147" s="9" t="s">
        <v>270</v>
      </c>
      <c r="D147" s="9" t="s">
        <v>295</v>
      </c>
      <c r="E147" s="68" t="s">
        <v>98</v>
      </c>
      <c r="F147" s="59">
        <v>2</v>
      </c>
      <c r="G147" s="66">
        <v>12</v>
      </c>
      <c r="H147" s="19"/>
      <c r="I147" s="19">
        <v>4475</v>
      </c>
      <c r="J147" s="19">
        <v>12356</v>
      </c>
      <c r="K147" s="21"/>
      <c r="L147" s="21"/>
      <c r="M147" s="21"/>
      <c r="N147" s="22"/>
      <c r="O147" s="22">
        <f>I147*2</f>
        <v>8950</v>
      </c>
      <c r="P147" s="22">
        <f>J147*2</f>
        <v>24712</v>
      </c>
      <c r="Q147" s="22"/>
      <c r="R147" s="22"/>
      <c r="S147" s="22"/>
      <c r="T147" s="61" t="s">
        <v>302</v>
      </c>
      <c r="U147" s="62" t="s">
        <v>303</v>
      </c>
      <c r="V147" s="14"/>
    </row>
    <row r="148" spans="1:23" ht="33.75">
      <c r="A148" s="18">
        <v>113</v>
      </c>
      <c r="B148" s="8" t="s">
        <v>271</v>
      </c>
      <c r="C148" s="9" t="s">
        <v>272</v>
      </c>
      <c r="D148" s="9" t="s">
        <v>295</v>
      </c>
      <c r="E148" s="68" t="s">
        <v>20</v>
      </c>
      <c r="F148" s="59">
        <v>2</v>
      </c>
      <c r="G148" s="66">
        <v>3</v>
      </c>
      <c r="H148" s="19">
        <v>1756</v>
      </c>
      <c r="I148" s="19"/>
      <c r="J148" s="19"/>
      <c r="K148" s="21"/>
      <c r="L148" s="21"/>
      <c r="M148" s="21"/>
      <c r="N148" s="22">
        <f>H148*2</f>
        <v>3512</v>
      </c>
      <c r="O148" s="22"/>
      <c r="P148" s="22"/>
      <c r="Q148" s="22"/>
      <c r="R148" s="22"/>
      <c r="S148" s="22"/>
      <c r="T148" s="61" t="s">
        <v>302</v>
      </c>
      <c r="U148" s="62" t="s">
        <v>303</v>
      </c>
      <c r="V148" s="14"/>
    </row>
    <row r="149" spans="1:23" ht="33.75">
      <c r="A149" s="18">
        <v>114</v>
      </c>
      <c r="B149" s="8" t="s">
        <v>273</v>
      </c>
      <c r="C149" s="9" t="s">
        <v>274</v>
      </c>
      <c r="D149" s="9" t="s">
        <v>295</v>
      </c>
      <c r="E149" s="68" t="s">
        <v>20</v>
      </c>
      <c r="F149" s="59">
        <v>2</v>
      </c>
      <c r="G149" s="66">
        <v>3</v>
      </c>
      <c r="H149" s="19">
        <v>1851</v>
      </c>
      <c r="I149" s="19"/>
      <c r="J149" s="19"/>
      <c r="K149" s="21"/>
      <c r="L149" s="21"/>
      <c r="M149" s="21"/>
      <c r="N149" s="22">
        <f>H149*2</f>
        <v>3702</v>
      </c>
      <c r="O149" s="22"/>
      <c r="P149" s="22"/>
      <c r="Q149" s="22"/>
      <c r="R149" s="22"/>
      <c r="S149" s="22"/>
      <c r="T149" s="61" t="s">
        <v>302</v>
      </c>
      <c r="U149" s="62" t="s">
        <v>303</v>
      </c>
      <c r="V149" s="14"/>
    </row>
    <row r="150" spans="1:23" ht="33.75">
      <c r="A150" s="18">
        <v>116</v>
      </c>
      <c r="B150" s="8" t="s">
        <v>275</v>
      </c>
      <c r="C150" s="76" t="s">
        <v>276</v>
      </c>
      <c r="D150" s="9" t="s">
        <v>295</v>
      </c>
      <c r="E150" s="68" t="s">
        <v>46</v>
      </c>
      <c r="F150" s="59">
        <v>1</v>
      </c>
      <c r="G150" s="66">
        <v>50</v>
      </c>
      <c r="H150" s="19">
        <v>37706</v>
      </c>
      <c r="I150" s="19"/>
      <c r="J150" s="19"/>
      <c r="K150" s="21"/>
      <c r="L150" s="21"/>
      <c r="M150" s="21"/>
      <c r="N150" s="22">
        <f>H150*2</f>
        <v>75412</v>
      </c>
      <c r="O150" s="22"/>
      <c r="P150" s="22"/>
      <c r="Q150" s="22"/>
      <c r="R150" s="22"/>
      <c r="S150" s="22"/>
      <c r="T150" s="61" t="s">
        <v>302</v>
      </c>
      <c r="U150" s="62" t="s">
        <v>303</v>
      </c>
      <c r="V150" s="14"/>
    </row>
    <row r="151" spans="1:23">
      <c r="A151" s="29"/>
      <c r="B151" s="30"/>
      <c r="C151" s="31"/>
      <c r="D151" s="31"/>
      <c r="E151" s="32"/>
      <c r="F151" s="32"/>
      <c r="G151" s="33"/>
      <c r="H151" s="34"/>
      <c r="I151" s="34"/>
      <c r="J151" s="34"/>
      <c r="K151" s="35"/>
      <c r="L151" s="35"/>
      <c r="M151" s="35"/>
      <c r="N151" s="36"/>
      <c r="O151" s="36"/>
      <c r="P151" s="36"/>
      <c r="Q151" s="36"/>
      <c r="R151" s="36"/>
      <c r="S151" s="36"/>
      <c r="T151" s="13"/>
      <c r="U151" s="13"/>
      <c r="V151" s="14"/>
      <c r="W151" s="39"/>
    </row>
    <row r="152" spans="1:23">
      <c r="A152" s="29"/>
      <c r="B152" s="30"/>
      <c r="C152" s="31"/>
      <c r="D152" s="31"/>
      <c r="E152" s="32"/>
      <c r="F152" s="32"/>
      <c r="G152" s="33"/>
      <c r="H152" s="34"/>
      <c r="I152" s="34"/>
      <c r="J152" s="34"/>
      <c r="K152" s="35"/>
      <c r="L152" s="35"/>
      <c r="M152" s="35"/>
      <c r="N152" s="36"/>
      <c r="O152" s="36"/>
      <c r="P152" s="36"/>
      <c r="Q152" s="36"/>
      <c r="R152" s="36"/>
      <c r="S152" s="36"/>
      <c r="T152" s="13"/>
      <c r="U152" s="13"/>
      <c r="V152" s="14"/>
      <c r="W152" s="39"/>
    </row>
    <row r="153" spans="1:23">
      <c r="A153" s="29"/>
      <c r="B153" s="30"/>
      <c r="C153" s="31"/>
      <c r="D153" s="31"/>
      <c r="E153" s="32"/>
      <c r="F153" s="32"/>
      <c r="G153" s="33"/>
      <c r="H153" s="34"/>
      <c r="I153" s="34"/>
      <c r="J153" s="34"/>
      <c r="K153" s="35"/>
      <c r="L153" s="35"/>
      <c r="M153" s="35"/>
      <c r="N153" s="36"/>
      <c r="O153" s="36"/>
      <c r="P153" s="36"/>
      <c r="Q153" s="36"/>
      <c r="R153" s="36"/>
      <c r="S153" s="36"/>
      <c r="T153" s="13"/>
      <c r="U153" s="13"/>
      <c r="V153" s="38"/>
      <c r="W153" s="39"/>
    </row>
    <row r="154" spans="1:23">
      <c r="A154" s="40"/>
      <c r="B154" s="40"/>
      <c r="C154" s="40"/>
      <c r="D154" s="40"/>
      <c r="N154" s="41"/>
    </row>
    <row r="155" spans="1:23" ht="21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3" t="s">
        <v>277</v>
      </c>
      <c r="M155" s="44" t="s">
        <v>278</v>
      </c>
      <c r="U155" s="37"/>
    </row>
    <row r="156" spans="1:23" ht="4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5"/>
      <c r="M156" s="46" t="s">
        <v>279</v>
      </c>
      <c r="N156" s="46" t="s">
        <v>280</v>
      </c>
      <c r="O156" s="46" t="s">
        <v>281</v>
      </c>
      <c r="P156" s="46" t="s">
        <v>282</v>
      </c>
      <c r="Q156" s="46" t="s">
        <v>283</v>
      </c>
      <c r="R156" s="46" t="s">
        <v>284</v>
      </c>
    </row>
    <row r="157" spans="1:23" ht="22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1"/>
      <c r="L157" s="45" t="s">
        <v>20</v>
      </c>
      <c r="M157" s="47">
        <f>SUMIF(E8:E150,L157,N8:N150)</f>
        <v>2710472</v>
      </c>
      <c r="N157" s="47"/>
      <c r="O157" s="47"/>
      <c r="P157" s="47"/>
      <c r="Q157" s="47"/>
      <c r="R157" s="47"/>
      <c r="S157" s="49"/>
    </row>
    <row r="158" spans="1:23" ht="22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0"/>
      <c r="L158" s="45" t="s">
        <v>285</v>
      </c>
      <c r="M158" s="47"/>
      <c r="N158" s="47">
        <f>SUM(O50,O103,O116,O118,O119,O121,O141,O147)</f>
        <v>108386</v>
      </c>
      <c r="O158" s="47">
        <f>SUM(P50,P103,P116,P118,P119,P121,P141,P147)</f>
        <v>299856</v>
      </c>
      <c r="P158" s="47"/>
      <c r="Q158" s="47"/>
      <c r="R158" s="47"/>
      <c r="S158" s="49"/>
    </row>
    <row r="159" spans="1:23" ht="18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0"/>
      <c r="L159" s="45" t="s">
        <v>286</v>
      </c>
      <c r="M159" s="47"/>
      <c r="N159" s="47">
        <f>SUM(O13)</f>
        <v>1188</v>
      </c>
      <c r="O159" s="47">
        <f>SUM(P13)</f>
        <v>476</v>
      </c>
      <c r="P159" s="47"/>
      <c r="Q159" s="47"/>
      <c r="R159" s="47"/>
      <c r="S159" s="49"/>
    </row>
    <row r="160" spans="1:23" ht="20.2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0"/>
      <c r="L160" s="45" t="s">
        <v>287</v>
      </c>
      <c r="M160" s="47">
        <f>SUM(N21,N43,N45,N82,,N95,N105,N133,N146,N150)</f>
        <v>1323372</v>
      </c>
      <c r="N160" s="47"/>
      <c r="O160" s="47"/>
      <c r="P160" s="47"/>
      <c r="Q160" s="47"/>
      <c r="R160" s="47"/>
      <c r="S160" s="49"/>
    </row>
    <row r="161" spans="1:19" ht="21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5" t="s">
        <v>288</v>
      </c>
      <c r="M161" s="47"/>
      <c r="N161" s="47"/>
      <c r="O161" s="47"/>
      <c r="P161" s="47">
        <f>SUM(Q12,Q31,Q55,Q66,Q69,Q88,Q91,Q100)</f>
        <v>783336</v>
      </c>
      <c r="Q161" s="47">
        <f>SUM(R12,R31,R55,R66,R69,R88,R91,R100)</f>
        <v>353872</v>
      </c>
      <c r="R161" s="47">
        <f>SUM(S12,S31,S55,S66,S69,S88,S91,S100)</f>
        <v>2086194</v>
      </c>
      <c r="S161" s="49"/>
    </row>
    <row r="162" spans="1:19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5" t="s">
        <v>289</v>
      </c>
      <c r="M162" s="47"/>
      <c r="N162" s="47"/>
      <c r="O162" s="47"/>
      <c r="P162" s="47">
        <f>SUM(Q94,Q145)</f>
        <v>815612</v>
      </c>
      <c r="Q162" s="47">
        <f>SUM(R94,R145)</f>
        <v>288998</v>
      </c>
      <c r="R162" s="47">
        <f>SUM(S94,S145)</f>
        <v>1751116</v>
      </c>
      <c r="S162" s="50"/>
    </row>
    <row r="163" spans="1:19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M163" s="82"/>
      <c r="N163" s="82"/>
      <c r="O163" s="51"/>
      <c r="P163" s="51"/>
      <c r="Q163" s="52" t="s">
        <v>277</v>
      </c>
      <c r="R163" s="53">
        <f>SUM(M157:R162)</f>
        <v>10522878</v>
      </c>
      <c r="S163" s="54" t="s">
        <v>290</v>
      </c>
    </row>
    <row r="164" spans="1:19">
      <c r="R164" s="77"/>
    </row>
  </sheetData>
  <autoFilter ref="A6:U150" xr:uid="{F8C05B6C-EB64-49C1-BC8F-27EBA8071EE5}"/>
  <mergeCells count="33">
    <mergeCell ref="M163:N163"/>
    <mergeCell ref="A93:S93"/>
    <mergeCell ref="A99:S99"/>
    <mergeCell ref="A104:S104"/>
    <mergeCell ref="A108:S108"/>
    <mergeCell ref="A110:S110"/>
    <mergeCell ref="A125:S125"/>
    <mergeCell ref="A129:S129"/>
    <mergeCell ref="A132:S132"/>
    <mergeCell ref="A135:S135"/>
    <mergeCell ref="A139:S139"/>
    <mergeCell ref="A144:S144"/>
    <mergeCell ref="A90:S90"/>
    <mergeCell ref="A39:S39"/>
    <mergeCell ref="A42:S42"/>
    <mergeCell ref="A44:S44"/>
    <mergeCell ref="A49:S49"/>
    <mergeCell ref="A54:S54"/>
    <mergeCell ref="A61:S61"/>
    <mergeCell ref="A65:S65"/>
    <mergeCell ref="A77:S77"/>
    <mergeCell ref="A81:S81"/>
    <mergeCell ref="A85:S85"/>
    <mergeCell ref="A87:S87"/>
    <mergeCell ref="T1:U1"/>
    <mergeCell ref="T2:U2"/>
    <mergeCell ref="A4:U4"/>
    <mergeCell ref="A35:S35"/>
    <mergeCell ref="A7:S7"/>
    <mergeCell ref="A11:S11"/>
    <mergeCell ref="A20:S20"/>
    <mergeCell ref="A26:S26"/>
    <mergeCell ref="A30:S30"/>
  </mergeCells>
  <pageMargins left="0.31496062992125984" right="0.31496062992125984" top="0.35433070866141736" bottom="0.35433070866141736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Charakterystyka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A70282</dc:creator>
  <cp:lastModifiedBy>A70406</cp:lastModifiedBy>
  <cp:lastPrinted>2024-03-22T13:37:40Z</cp:lastPrinted>
  <dcterms:created xsi:type="dcterms:W3CDTF">2024-02-20T07:06:24Z</dcterms:created>
  <dcterms:modified xsi:type="dcterms:W3CDTF">2024-03-22T13:37:42Z</dcterms:modified>
</cp:coreProperties>
</file>