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s\Desktop\ZP.272.13.2023 (Leki)\SWZ\"/>
    </mc:Choice>
  </mc:AlternateContent>
  <xr:revisionPtr revIDLastSave="0" documentId="13_ncr:1_{DD87B990-427A-4AD7-9916-853361D97E58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Formularz cenowy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  <c r="J30" i="1" s="1"/>
  <c r="I39" i="1"/>
  <c r="J39" i="1" s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39" i="1"/>
  <c r="G30" i="1"/>
  <c r="I40" i="1" l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 l="1"/>
  <c r="C71" i="1" s="1"/>
  <c r="J61" i="1"/>
  <c r="D71" i="1" s="1"/>
  <c r="I31" i="1"/>
  <c r="C70" i="1" s="1"/>
  <c r="J31" i="1" l="1"/>
  <c r="D70" i="1" s="1"/>
  <c r="G10" i="1"/>
  <c r="I10" i="1"/>
  <c r="J10" i="1" s="1"/>
  <c r="I21" i="1" l="1"/>
  <c r="J21" i="1" s="1"/>
  <c r="G21" i="1"/>
  <c r="I20" i="1"/>
  <c r="J20" i="1" s="1"/>
  <c r="G20" i="1"/>
  <c r="I19" i="1"/>
  <c r="J19" i="1" s="1"/>
  <c r="G19" i="1"/>
  <c r="I18" i="1"/>
  <c r="J18" i="1" s="1"/>
  <c r="G18" i="1"/>
  <c r="I17" i="1"/>
  <c r="J17" i="1" s="1"/>
  <c r="G17" i="1"/>
  <c r="I16" i="1"/>
  <c r="J16" i="1" s="1"/>
  <c r="G16" i="1"/>
  <c r="I15" i="1"/>
  <c r="J15" i="1" s="1"/>
  <c r="G15" i="1"/>
  <c r="I14" i="1"/>
  <c r="J14" i="1" s="1"/>
  <c r="G14" i="1"/>
  <c r="I13" i="1"/>
  <c r="J13" i="1" s="1"/>
  <c r="G13" i="1"/>
  <c r="I12" i="1"/>
  <c r="J12" i="1" s="1"/>
  <c r="G12" i="1"/>
  <c r="I11" i="1"/>
  <c r="J11" i="1" s="1"/>
  <c r="G11" i="1"/>
  <c r="I9" i="1"/>
  <c r="J9" i="1" s="1"/>
  <c r="G9" i="1"/>
  <c r="I8" i="1"/>
  <c r="J8" i="1" s="1"/>
  <c r="G8" i="1"/>
  <c r="I7" i="1"/>
  <c r="J7" i="1" s="1"/>
  <c r="G7" i="1"/>
  <c r="I6" i="1"/>
  <c r="J6" i="1" s="1"/>
  <c r="G6" i="1"/>
  <c r="I5" i="1"/>
  <c r="J5" i="1" s="1"/>
  <c r="G5" i="1"/>
  <c r="I4" i="1"/>
  <c r="G4" i="1"/>
  <c r="I22" i="1" l="1"/>
  <c r="C69" i="1" s="1"/>
  <c r="C72" i="1" s="1"/>
  <c r="J4" i="1"/>
  <c r="J22" i="1" s="1"/>
  <c r="D69" i="1" s="1"/>
  <c r="D72" i="1" s="1"/>
</calcChain>
</file>

<file path=xl/sharedStrings.xml><?xml version="1.0" encoding="utf-8"?>
<sst xmlns="http://schemas.openxmlformats.org/spreadsheetml/2006/main" count="179" uniqueCount="112">
  <si>
    <t>Pakiet</t>
  </si>
  <si>
    <t>Opis przedmiotu zamówienia</t>
  </si>
  <si>
    <t>Dawka</t>
  </si>
  <si>
    <t>J.m.</t>
  </si>
  <si>
    <t>Ilość</t>
  </si>
  <si>
    <t>Cena jednostkowa netto</t>
  </si>
  <si>
    <t>Cena jednostkowa brutto</t>
  </si>
  <si>
    <t>Podatek VAT
 (%)</t>
  </si>
  <si>
    <t>Wartość netto</t>
  </si>
  <si>
    <t>Wartość brutto</t>
  </si>
  <si>
    <t>1. Nazwa handlowa
2. Nr katalogowy</t>
  </si>
  <si>
    <t>Nazwa producenta</t>
  </si>
  <si>
    <t>op. 10 but.</t>
  </si>
  <si>
    <t>RAZEM</t>
  </si>
  <si>
    <t>………………………………………..</t>
  </si>
  <si>
    <t>podpis</t>
  </si>
  <si>
    <t>Lp</t>
  </si>
  <si>
    <t>Żywienie pozajelitowe</t>
  </si>
  <si>
    <t>Worek trójkomorowy do infuzji obwodowych , zawierająca glukozę 13%, roztwór aminokwasów z elektrolitami oraz emulsję tłuszczową ( olej rybny, triglicerydy  MCT, sojowy i z oliwek), wartość energetyczna całkowita 800kcal, pozabiałkowa 700 kcal, azot 6,2 g</t>
  </si>
  <si>
    <t>1206 ml</t>
  </si>
  <si>
    <t>Worek trójkomorowy do infuzji obwodowych , zawierająca glukozę 13%, roztwór aminokwasów z elektrolitami oraz emulsję tłuszczową ( olej rybny, triglicerydy  MCT, sojowy i z oliwek), wartość energetyczna całkowita 1000kcal, pozabiałkowa 800 kcal, azot 7,4 g</t>
  </si>
  <si>
    <t>1448 ml</t>
  </si>
  <si>
    <t>Worek trójkomorowy do infuzji obwodowych , zawierająca glukozę 13%, roztwór aminokwasów z elektrolitami oraz emulsję tłuszczową ( olej rybny, triglicerydy  MCT, sojowy i z oliwek), wartość energetyczna całkowita 1300 kcal, pozabiałkowa 1100 kcal, azot 9,8 g</t>
  </si>
  <si>
    <t>1904 ml</t>
  </si>
  <si>
    <t>Worek trójkomorowy do infuzji centralnych , zawierająca glukozę 42 %, roztwór aminokwasów z elektrolitami oraz emulsję tłuszczową ( olej rybny, triglicerydy  MCT, sojowy i z oliwek), wartość energetyczna całkowita 550 kcal, pozabiałkowa 450 kcal, azot 4,0 g</t>
  </si>
  <si>
    <t>493 ml</t>
  </si>
  <si>
    <t>Worek trójkomorowy do infuzji centralnych , zawierająca glukozę 42 %, roztwór aminokwasów z elektrolitami oraz emulsję tłuszczową ( olej rybny, triglicerydy  MCT, sojowy i z oliwek), wartość energetyczna całkowita 1100 kcal, pozabiałkowa 900 kcal, azot 8,0 g</t>
  </si>
  <si>
    <t>986 ml</t>
  </si>
  <si>
    <t>Worek trójkomorowy  do infuzji centralnych , zawierająca glukozę 42 %, roztwór aminokwasów z elektrolitami oraz emulsję tłuszczową ( olej rybny, triglicerydy  MCT, sojowy i z oliwek), wartość energetyczna całkowita 1600 kcal, pozabiałkowa 1300 kcal, azot 12,0 g</t>
  </si>
  <si>
    <t>1477 ml</t>
  </si>
  <si>
    <t>Worek trójkomorowy  do infuzji centralnych , zawierająca glukozę 42 %, roztwór aminokwasów z elektrolitami oraz emulsję tłuszczową ( olej rybny, triglicerydy  MCT, sojowy i z oliwek), wartość energetyczna całkowita 2200 kcal, pozabiałkowa 1800 kcal, azot 16,0 g</t>
  </si>
  <si>
    <t>1970 ml</t>
  </si>
  <si>
    <t>1920 ml</t>
  </si>
  <si>
    <t>Worek dwukomorowy do żywienia drogą żyły centralnej zawierający roztwór aminokwasów z tauryną oraz węglowodanów w połączeniu z elektrolitami, o wartości energetycznej niebiałkowej 1200 kcal, zawartość azotu 12,0g.</t>
  </si>
  <si>
    <t>1500 ml</t>
  </si>
  <si>
    <t>Fosforany nieorganiczne – koncentrat do sporządzania roztworu do infuzji</t>
  </si>
  <si>
    <t>op. 10  fiol.</t>
  </si>
  <si>
    <t>Pierwiastki śladowe - koncentrat do sporządzania roztworu do infuzji</t>
  </si>
  <si>
    <t>op. 20  fiol.</t>
  </si>
  <si>
    <t>Witaminy rozpuszczalne w wodzie dla dorosłych - proszek do sporządzania roztworu do infuzji</t>
  </si>
  <si>
    <t>Witaminy rozpuszczalne w tłuszczach dla dorosłych - koncentrat do sporządzania emulsji do infuzji</t>
  </si>
  <si>
    <t>Zestaw do żywienia pozajelitowego do połączenia worka żywieniowego umożliwiający żywienie pacjenta metodą ciągłego wlewu za pomocą pompy do żywienia pozajelitowego</t>
  </si>
  <si>
    <t>zestaw.</t>
  </si>
  <si>
    <t>10% roztwór aminokasów dla wczesniaków,noworodków i małych dzieci. Zawartość azotu 14,9 g/l. Nie zawierający kwasu glutaminowego.</t>
  </si>
  <si>
    <t>100 ml</t>
  </si>
  <si>
    <t>but.</t>
  </si>
  <si>
    <t>8% roztwór aminokwasów dla pacjentów z niewydolnością wątroby. Zawartość  azotu 12,9g/l.</t>
  </si>
  <si>
    <t>500 ml</t>
  </si>
  <si>
    <t>Wartość Netto</t>
  </si>
  <si>
    <t>Wartość Brutto</t>
  </si>
  <si>
    <t>Pakiet 1</t>
  </si>
  <si>
    <t>SUMA</t>
  </si>
  <si>
    <t>op. 4 worki</t>
  </si>
  <si>
    <t>2463 ml</t>
  </si>
  <si>
    <t>Pakiet  1 - Zamawiający wymaga użyczenia 3 pompy do podaży żywienia pozajelitowego kompatybilnego z oferowanymi workami żywieniowymi oraz zestawem do podaży za pomocą użyczonej pompy.</t>
  </si>
  <si>
    <t>Sevofluran</t>
  </si>
  <si>
    <t>1. Nazwa handlowa
2. EAN</t>
  </si>
  <si>
    <t>Sevofluranum płyn do anestezji wziewnej - ze szczelnym systemem napełniania, do parowników będących na wyposażeniu szpitala</t>
  </si>
  <si>
    <t>fl. 250 ml</t>
  </si>
  <si>
    <t>2</t>
  </si>
  <si>
    <t>Pakiet 2</t>
  </si>
  <si>
    <t>op. 6 worki</t>
  </si>
  <si>
    <t>Worek trójkomorowy  do infuzji centralnych , zawierająca glukozę 42 %, roztwór aminokwasów z elektrolitami oraz emulsję tłuszczową ( olej rybny, triglicerydy  MCT, sojowy i z oliwek), wartość energetyczna całkowita 2700 kcal, pozabiałkowa 2200 kcal, azot 20,0 g</t>
  </si>
  <si>
    <t>op. 3 worki</t>
  </si>
  <si>
    <t>20% mieszanina emulsji tłuszczowej: tłuszcze LCT, tłuszcze MCT, olej z oliwek, olej rybi</t>
  </si>
  <si>
    <t>Worek trójkomorowy do żywienia drogą żyły obwodowej, zawierający glukozę 11 %, roztwór aminokwasów z elektrolitami ( aminokwasy 7,2 g) oraz emulsję tłuszczową( olej sojowy oczyszczony -68 g),wartość energetyczna całkowita 1400 kcal,. wartość energetyczna pozabiałkowa 1200 kcal,.</t>
  </si>
  <si>
    <t>Bilastinum</t>
  </si>
  <si>
    <t>20 mg</t>
  </si>
  <si>
    <t>op. 30 tabl.</t>
  </si>
  <si>
    <t xml:space="preserve">Lercanidipin hydrochloridum </t>
  </si>
  <si>
    <t>10 mg</t>
  </si>
  <si>
    <t>op. 60 tabl.</t>
  </si>
  <si>
    <t xml:space="preserve">Levothyroxinum </t>
  </si>
  <si>
    <t>50 ug</t>
  </si>
  <si>
    <t>op. 50 tabl.</t>
  </si>
  <si>
    <t>Levothyroxinum</t>
  </si>
  <si>
    <t>75 ug</t>
  </si>
  <si>
    <t>100 ug</t>
  </si>
  <si>
    <t xml:space="preserve">Metformini hydrochloridum </t>
  </si>
  <si>
    <t>500 mg</t>
  </si>
  <si>
    <t>850 mg</t>
  </si>
  <si>
    <t>1000 mg</t>
  </si>
  <si>
    <t xml:space="preserve">Nebivololum </t>
  </si>
  <si>
    <t>5 mg</t>
  </si>
  <si>
    <t>op. 28 tabl.</t>
  </si>
  <si>
    <t xml:space="preserve">Pancreatinum  - kapsułki </t>
  </si>
  <si>
    <t>10 000 j. Ph. Eur. Lipazy</t>
  </si>
  <si>
    <t>op. 20 kaps.</t>
  </si>
  <si>
    <t>25 000 j. Ph. Eur. Lipazy</t>
  </si>
  <si>
    <t>40 mg</t>
  </si>
  <si>
    <t>op. 100 kaps.</t>
  </si>
  <si>
    <t xml:space="preserve">Simeticonum - krople </t>
  </si>
  <si>
    <t>40 mg/ml</t>
  </si>
  <si>
    <t>op 30 ml</t>
  </si>
  <si>
    <t xml:space="preserve">Torasemidum </t>
  </si>
  <si>
    <t>Torasemidum - roztwór do iniekcji</t>
  </si>
  <si>
    <t>20mg/4ml</t>
  </si>
  <si>
    <t>op. 5 amp.</t>
  </si>
  <si>
    <t>Zofenoprilum calcicum</t>
  </si>
  <si>
    <t>30 mg</t>
  </si>
  <si>
    <t xml:space="preserve">Zofenoprilum calcicum </t>
  </si>
  <si>
    <t>7,5 mg</t>
  </si>
  <si>
    <t xml:space="preserve">Zofenoprilum calcicum + hydrochlorothiazydum </t>
  </si>
  <si>
    <t>30 mg+12,5 mg</t>
  </si>
  <si>
    <t>Pakiet 3</t>
  </si>
  <si>
    <t>Pakiet 2  -  Zamawiający wymaga użyczenia 5 parowników do aparatów będących na wyposażeniu szpitala</t>
  </si>
  <si>
    <t>Produkty lecznicze różne</t>
  </si>
  <si>
    <t>25 ug</t>
  </si>
  <si>
    <t>op. 20 fiol.</t>
  </si>
  <si>
    <t>Ferri proteinatosuccinas - roztwór doustny</t>
  </si>
  <si>
    <t>Simeticonum - kapsułki</t>
  </si>
  <si>
    <t>ZP.272.14.2023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</si>
</sst>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\ [$zł-415];[Red]\-#,##0.00\ [$zł-415]"/>
    <numFmt numFmtId="165" formatCode="\ #,##0.00\ [$zł]\ ;\-#,##0.00\ [$zł]\ ;\-00\ [$zł]\ ;\ @\ "/>
    <numFmt numFmtId="166" formatCode="[$-415]General"/>
    <numFmt numFmtId="167" formatCode="[$-415]#,##0"/>
    <numFmt numFmtId="168" formatCode="\ * #,##0.00&quot; zł &quot;;\-* #,##0.00&quot; zł &quot;;\ * \-#&quot; zł &quot;;\ @\ "/>
    <numFmt numFmtId="169" formatCode="#,##0.00&quot; zł&quot;;\-#,##0.00&quot; zł&quot;"/>
    <numFmt numFmtId="170" formatCode="#,##0.00&quot; zł&quot;"/>
    <numFmt numFmtId="171" formatCode="#,##0.00\ [$zł]"/>
    <numFmt numFmtId="172" formatCode="0.00;[Red]0.00"/>
  </numFmts>
  <fonts count="31">
    <font>
      <sz val="11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1"/>
      <color rgb="FF000000"/>
      <name val="Calibri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i/>
      <sz val="7"/>
      <color rgb="FF000000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7"/>
      <color rgb="FF000000"/>
      <name val="Calibri"/>
      <family val="2"/>
      <charset val="238"/>
    </font>
    <font>
      <b/>
      <sz val="7.5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7"/>
      <color rgb="FF000000"/>
      <name val="Arial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2">
    <xf numFmtId="0" fontId="0" fillId="0" borderId="0"/>
    <xf numFmtId="9" fontId="27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>
      <alignment horizontal="center" textRotation="90"/>
    </xf>
    <xf numFmtId="0" fontId="11" fillId="0" borderId="0">
      <alignment horizontal="center" textRotation="90"/>
    </xf>
    <xf numFmtId="0" fontId="12" fillId="0" borderId="0" applyBorder="0" applyProtection="0"/>
    <xf numFmtId="0" fontId="13" fillId="8" borderId="0" applyBorder="0" applyProtection="0"/>
    <xf numFmtId="0" fontId="14" fillId="0" borderId="0" applyBorder="0" applyProtection="0"/>
    <xf numFmtId="0" fontId="14" fillId="0" borderId="0" applyBorder="0" applyProtection="0"/>
    <xf numFmtId="0" fontId="15" fillId="0" borderId="0"/>
    <xf numFmtId="0" fontId="16" fillId="8" borderId="1" applyProtection="0"/>
    <xf numFmtId="0" fontId="17" fillId="0" borderId="0" applyBorder="0" applyProtection="0"/>
    <xf numFmtId="0" fontId="18" fillId="0" borderId="0"/>
    <xf numFmtId="164" fontId="17" fillId="0" borderId="0" applyBorder="0" applyProtection="0"/>
    <xf numFmtId="164" fontId="18" fillId="0" borderId="0"/>
    <xf numFmtId="0" fontId="27" fillId="0" borderId="0" applyBorder="0" applyProtection="0"/>
    <xf numFmtId="0" fontId="14" fillId="0" borderId="0" applyBorder="0" applyProtection="0"/>
    <xf numFmtId="0" fontId="27" fillId="0" borderId="0" applyBorder="0" applyProtection="0"/>
    <xf numFmtId="0" fontId="3" fillId="0" borderId="0" applyBorder="0" applyProtection="0"/>
    <xf numFmtId="166" fontId="15" fillId="0" borderId="0"/>
    <xf numFmtId="0" fontId="27" fillId="0" borderId="0"/>
    <xf numFmtId="9" fontId="27" fillId="0" borderId="0" applyBorder="0" applyProtection="0"/>
  </cellStyleXfs>
  <cellXfs count="79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165" fontId="19" fillId="0" borderId="0" xfId="0" applyNumberFormat="1" applyFont="1"/>
    <xf numFmtId="0" fontId="19" fillId="0" borderId="0" xfId="0" applyFont="1" applyAlignment="1">
      <alignment wrapText="1"/>
    </xf>
    <xf numFmtId="168" fontId="22" fillId="0" borderId="5" xfId="17" applyNumberFormat="1" applyFont="1" applyBorder="1" applyAlignment="1" applyProtection="1">
      <alignment horizontal="center" vertical="center" wrapText="1"/>
    </xf>
    <xf numFmtId="169" fontId="19" fillId="0" borderId="4" xfId="29" applyNumberFormat="1" applyFont="1" applyBorder="1" applyAlignment="1">
      <alignment horizontal="right" vertical="center" wrapText="1"/>
    </xf>
    <xf numFmtId="9" fontId="23" fillId="0" borderId="2" xfId="1" applyFont="1" applyBorder="1" applyAlignment="1" applyProtection="1">
      <alignment horizontal="center" vertical="center" wrapText="1"/>
    </xf>
    <xf numFmtId="166" fontId="19" fillId="0" borderId="5" xfId="29" applyFont="1" applyBorder="1" applyAlignment="1">
      <alignment horizontal="center" vertical="center" wrapText="1"/>
    </xf>
    <xf numFmtId="166" fontId="19" fillId="0" borderId="5" xfId="29" applyFont="1" applyBorder="1" applyAlignment="1">
      <alignment vertical="center" wrapText="1"/>
    </xf>
    <xf numFmtId="9" fontId="23" fillId="9" borderId="2" xfId="1" applyFont="1" applyFill="1" applyBorder="1" applyAlignment="1" applyProtection="1">
      <alignment horizontal="center" vertical="center" wrapText="1"/>
    </xf>
    <xf numFmtId="166" fontId="19" fillId="9" borderId="5" xfId="29" applyFont="1" applyFill="1" applyBorder="1" applyAlignment="1">
      <alignment horizontal="center" vertical="center" wrapText="1"/>
    </xf>
    <xf numFmtId="168" fontId="19" fillId="0" borderId="7" xfId="29" applyNumberFormat="1" applyFont="1" applyBorder="1" applyAlignment="1">
      <alignment vertical="center" wrapText="1"/>
    </xf>
    <xf numFmtId="9" fontId="20" fillId="0" borderId="5" xfId="1" applyFont="1" applyBorder="1" applyAlignment="1" applyProtection="1">
      <alignment horizontal="center" vertical="center" wrapText="1"/>
    </xf>
    <xf numFmtId="166" fontId="19" fillId="0" borderId="0" xfId="29" applyFont="1" applyAlignment="1">
      <alignment horizontal="center"/>
    </xf>
    <xf numFmtId="166" fontId="19" fillId="0" borderId="0" xfId="29" applyFont="1"/>
    <xf numFmtId="0" fontId="24" fillId="0" borderId="0" xfId="0" applyFont="1" applyAlignment="1">
      <alignment horizontal="center"/>
    </xf>
    <xf numFmtId="166" fontId="19" fillId="0" borderId="8" xfId="29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left"/>
    </xf>
    <xf numFmtId="166" fontId="20" fillId="0" borderId="6" xfId="29" applyFont="1" applyBorder="1" applyAlignment="1">
      <alignment horizontal="center" vertical="center" wrapText="1"/>
    </xf>
    <xf numFmtId="166" fontId="20" fillId="0" borderId="5" xfId="29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167" fontId="20" fillId="0" borderId="5" xfId="29" applyNumberFormat="1" applyFont="1" applyBorder="1" applyAlignment="1">
      <alignment horizontal="center" vertical="center" wrapText="1"/>
    </xf>
    <xf numFmtId="168" fontId="22" fillId="10" borderId="5" xfId="17" applyNumberFormat="1" applyFont="1" applyFill="1" applyBorder="1" applyAlignment="1" applyProtection="1">
      <alignment horizontal="center" vertical="center" wrapText="1"/>
    </xf>
    <xf numFmtId="9" fontId="22" fillId="0" borderId="5" xfId="1" applyFont="1" applyBorder="1" applyAlignment="1" applyProtection="1">
      <alignment horizontal="center" vertical="center" wrapText="1"/>
    </xf>
    <xf numFmtId="0" fontId="22" fillId="0" borderId="5" xfId="17" applyFont="1" applyBorder="1" applyAlignment="1" applyProtection="1">
      <alignment horizontal="center" vertical="center" wrapText="1"/>
    </xf>
    <xf numFmtId="0" fontId="25" fillId="9" borderId="5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19" fillId="9" borderId="5" xfId="0" applyFont="1" applyFill="1" applyBorder="1" applyAlignment="1">
      <alignment vertical="center" wrapText="1"/>
    </xf>
    <xf numFmtId="10" fontId="19" fillId="9" borderId="5" xfId="0" applyNumberFormat="1" applyFont="1" applyFill="1" applyBorder="1" applyAlignment="1">
      <alignment vertical="center" wrapText="1"/>
    </xf>
    <xf numFmtId="0" fontId="21" fillId="0" borderId="3" xfId="17" applyFont="1" applyBorder="1" applyAlignment="1" applyProtection="1">
      <alignment horizontal="left" vertical="center" wrapText="1"/>
    </xf>
    <xf numFmtId="49" fontId="20" fillId="0" borderId="3" xfId="17" applyNumberFormat="1" applyFont="1" applyBorder="1" applyAlignment="1" applyProtection="1">
      <alignment horizontal="left" vertical="center" wrapText="1"/>
    </xf>
    <xf numFmtId="166" fontId="20" fillId="0" borderId="4" xfId="29" applyFont="1" applyBorder="1" applyAlignment="1">
      <alignment horizontal="center" vertical="center" wrapText="1"/>
    </xf>
    <xf numFmtId="167" fontId="20" fillId="0" borderId="4" xfId="29" applyNumberFormat="1" applyFont="1" applyBorder="1" applyAlignment="1">
      <alignment horizontal="center" vertical="center" wrapText="1"/>
    </xf>
    <xf numFmtId="168" fontId="22" fillId="10" borderId="9" xfId="17" applyNumberFormat="1" applyFont="1" applyFill="1" applyBorder="1" applyAlignment="1" applyProtection="1">
      <alignment horizontal="center" vertical="center" wrapText="1"/>
    </xf>
    <xf numFmtId="9" fontId="22" fillId="0" borderId="9" xfId="1" applyFont="1" applyBorder="1" applyAlignment="1" applyProtection="1">
      <alignment horizontal="center" vertical="center" wrapText="1"/>
    </xf>
    <xf numFmtId="0" fontId="22" fillId="0" borderId="9" xfId="17" applyFont="1" applyBorder="1" applyAlignment="1" applyProtection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68" fontId="22" fillId="0" borderId="11" xfId="17" applyNumberFormat="1" applyFont="1" applyBorder="1" applyAlignment="1" applyProtection="1">
      <alignment horizontal="center" vertical="center" wrapText="1"/>
    </xf>
    <xf numFmtId="169" fontId="19" fillId="0" borderId="5" xfId="29" applyNumberFormat="1" applyFont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3" fontId="19" fillId="9" borderId="5" xfId="0" applyNumberFormat="1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9" fontId="23" fillId="0" borderId="9" xfId="1" applyFont="1" applyBorder="1" applyAlignment="1" applyProtection="1">
      <alignment horizontal="center" vertical="center" wrapText="1"/>
    </xf>
    <xf numFmtId="3" fontId="19" fillId="0" borderId="5" xfId="17" applyNumberFormat="1" applyFont="1" applyBorder="1" applyAlignment="1" applyProtection="1">
      <alignment horizontal="center" vertical="center" wrapText="1"/>
    </xf>
    <xf numFmtId="0" fontId="19" fillId="0" borderId="5" xfId="17" applyFont="1" applyBorder="1" applyAlignment="1" applyProtection="1">
      <alignment horizontal="left" vertical="center" wrapText="1"/>
    </xf>
    <xf numFmtId="0" fontId="19" fillId="9" borderId="12" xfId="0" applyFont="1" applyFill="1" applyBorder="1" applyAlignment="1">
      <alignment vertical="center"/>
    </xf>
    <xf numFmtId="0" fontId="19" fillId="9" borderId="5" xfId="0" applyFont="1" applyFill="1" applyBorder="1" applyAlignment="1">
      <alignment horizontal="left" vertical="center" wrapText="1"/>
    </xf>
    <xf numFmtId="0" fontId="19" fillId="9" borderId="5" xfId="0" applyFont="1" applyFill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172" fontId="19" fillId="0" borderId="5" xfId="17" applyNumberFormat="1" applyFont="1" applyBorder="1" applyAlignment="1" applyProtection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171" fontId="29" fillId="0" borderId="5" xfId="0" applyNumberFormat="1" applyFont="1" applyBorder="1" applyAlignment="1">
      <alignment vertical="center" wrapText="1"/>
    </xf>
    <xf numFmtId="170" fontId="29" fillId="9" borderId="5" xfId="0" applyNumberFormat="1" applyFont="1" applyFill="1" applyBorder="1" applyAlignment="1">
      <alignment wrapText="1"/>
    </xf>
    <xf numFmtId="171" fontId="30" fillId="0" borderId="5" xfId="0" applyNumberFormat="1" applyFont="1" applyBorder="1" applyAlignment="1">
      <alignment horizontal="right" vertical="center" wrapText="1"/>
    </xf>
    <xf numFmtId="170" fontId="29" fillId="0" borderId="5" xfId="0" applyNumberFormat="1" applyFont="1" applyBorder="1" applyAlignment="1">
      <alignment horizontal="right" vertical="center" wrapText="1"/>
    </xf>
    <xf numFmtId="0" fontId="20" fillId="0" borderId="3" xfId="17" applyFont="1" applyBorder="1" applyAlignment="1" applyProtection="1">
      <alignment horizontal="left" vertical="center" wrapText="1"/>
    </xf>
    <xf numFmtId="170" fontId="20" fillId="10" borderId="5" xfId="29" applyNumberFormat="1" applyFont="1" applyFill="1" applyBorder="1" applyAlignment="1">
      <alignment horizontal="right" vertical="center" wrapText="1"/>
    </xf>
    <xf numFmtId="170" fontId="23" fillId="10" borderId="5" xfId="18" applyNumberFormat="1" applyFont="1" applyFill="1" applyBorder="1" applyAlignment="1" applyProtection="1">
      <alignment horizontal="right" vertical="center" wrapText="1"/>
    </xf>
    <xf numFmtId="0" fontId="23" fillId="11" borderId="5" xfId="0" applyFont="1" applyFill="1" applyBorder="1" applyAlignment="1">
      <alignment horizontal="left" vertical="center" wrapText="1"/>
    </xf>
    <xf numFmtId="169" fontId="19" fillId="0" borderId="5" xfId="0" applyNumberFormat="1" applyFont="1" applyBorder="1" applyAlignment="1">
      <alignment horizontal="right"/>
    </xf>
    <xf numFmtId="169" fontId="23" fillId="10" borderId="9" xfId="17" applyNumberFormat="1" applyFont="1" applyFill="1" applyBorder="1" applyAlignment="1" applyProtection="1">
      <alignment horizontal="right" vertical="center" wrapText="1"/>
    </xf>
    <xf numFmtId="166" fontId="20" fillId="9" borderId="10" xfId="29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21" fillId="0" borderId="3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</cellXfs>
  <cellStyles count="32">
    <cellStyle name="Accent 1 5" xfId="2" xr:uid="{00000000-0005-0000-0000-000006000000}"/>
    <cellStyle name="Accent 2 6" xfId="3" xr:uid="{00000000-0005-0000-0000-000007000000}"/>
    <cellStyle name="Accent 3 7" xfId="4" xr:uid="{00000000-0005-0000-0000-000008000000}"/>
    <cellStyle name="Accent 4" xfId="5" xr:uid="{00000000-0005-0000-0000-000009000000}"/>
    <cellStyle name="Bad 8" xfId="6" xr:uid="{00000000-0005-0000-0000-00000A000000}"/>
    <cellStyle name="Error 9" xfId="7" xr:uid="{00000000-0005-0000-0000-00000B000000}"/>
    <cellStyle name="Excel Built-in Normal" xfId="29" xr:uid="{00000000-0005-0000-0000-000021000000}"/>
    <cellStyle name="Footnote 10" xfId="8" xr:uid="{00000000-0005-0000-0000-00000C000000}"/>
    <cellStyle name="Good 11" xfId="9" xr:uid="{00000000-0005-0000-0000-00000D000000}"/>
    <cellStyle name="Heading (user) 12" xfId="10" xr:uid="{00000000-0005-0000-0000-00000E000000}"/>
    <cellStyle name="Heading 1 13" xfId="11" xr:uid="{00000000-0005-0000-0000-00000F000000}"/>
    <cellStyle name="Heading 2 14" xfId="12" xr:uid="{00000000-0005-0000-0000-000010000000}"/>
    <cellStyle name="Heading1" xfId="13" xr:uid="{00000000-0005-0000-0000-000011000000}"/>
    <cellStyle name="Heading1 2" xfId="14" xr:uid="{00000000-0005-0000-0000-000012000000}"/>
    <cellStyle name="Hyperlink 15" xfId="15" xr:uid="{00000000-0005-0000-0000-000013000000}"/>
    <cellStyle name="Neutral 16" xfId="16" xr:uid="{00000000-0005-0000-0000-000014000000}"/>
    <cellStyle name="Normalny" xfId="0" builtinId="0"/>
    <cellStyle name="Normalny 2" xfId="17" xr:uid="{00000000-0005-0000-0000-000015000000}"/>
    <cellStyle name="Normalny 2 3" xfId="18" xr:uid="{00000000-0005-0000-0000-000016000000}"/>
    <cellStyle name="Normalny 3" xfId="19" xr:uid="{00000000-0005-0000-0000-000017000000}"/>
    <cellStyle name="Normalny 4" xfId="30" xr:uid="{2F2654FD-DD4E-4A9F-8007-6F71BFED28F6}"/>
    <cellStyle name="Note 17" xfId="20" xr:uid="{00000000-0005-0000-0000-000018000000}"/>
    <cellStyle name="Procentowy" xfId="1" builtinId="5"/>
    <cellStyle name="Procentowy 2" xfId="31" xr:uid="{34CD98C9-796F-4CD6-8106-872110C19EAA}"/>
    <cellStyle name="Result" xfId="21" xr:uid="{00000000-0005-0000-0000-000019000000}"/>
    <cellStyle name="Result 2" xfId="22" xr:uid="{00000000-0005-0000-0000-00001A000000}"/>
    <cellStyle name="Result2" xfId="23" xr:uid="{00000000-0005-0000-0000-00001B000000}"/>
    <cellStyle name="Result2 2" xfId="24" xr:uid="{00000000-0005-0000-0000-00001C000000}"/>
    <cellStyle name="Status 18" xfId="25" xr:uid="{00000000-0005-0000-0000-00001D000000}"/>
    <cellStyle name="Styl 1" xfId="26" xr:uid="{00000000-0005-0000-0000-00001E000000}"/>
    <cellStyle name="Text 19" xfId="27" xr:uid="{00000000-0005-0000-0000-00001F000000}"/>
    <cellStyle name="Warning 20" xfId="28" xr:uid="{00000000-0005-0000-0000-000020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01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235080</xdr:colOff>
      <xdr:row>0</xdr:row>
      <xdr:rowOff>0</xdr:rowOff>
    </xdr:from>
    <xdr:to>
      <xdr:col>36</xdr:col>
      <xdr:colOff>241560</xdr:colOff>
      <xdr:row>21</xdr:row>
      <xdr:rowOff>4807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4759080" y="5150160"/>
          <a:ext cx="6480" cy="7380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76"/>
  <sheetViews>
    <sheetView tabSelected="1" topLeftCell="A58" zoomScale="130" zoomScaleNormal="130" workbookViewId="0">
      <selection activeCell="B63" sqref="B63"/>
    </sheetView>
  </sheetViews>
  <sheetFormatPr defaultColWidth="9" defaultRowHeight="14"/>
  <cols>
    <col min="1" max="1" width="4" style="1" customWidth="1"/>
    <col min="2" max="2" width="44" style="1" customWidth="1"/>
    <col min="3" max="3" width="11.75" style="2" customWidth="1"/>
    <col min="4" max="4" width="13.08203125" style="2" customWidth="1"/>
    <col min="5" max="5" width="5.83203125" style="1" customWidth="1"/>
    <col min="6" max="6" width="9" style="1"/>
    <col min="7" max="7" width="9.75" style="3" customWidth="1"/>
    <col min="8" max="8" width="5" style="1" customWidth="1"/>
    <col min="9" max="9" width="8.08203125" style="1" customWidth="1"/>
    <col min="10" max="10" width="8.33203125" style="1" customWidth="1"/>
    <col min="11" max="11" width="10.75" style="1" customWidth="1"/>
    <col min="12" max="12" width="8.75" style="1" customWidth="1"/>
    <col min="13" max="13" width="10" style="4" customWidth="1"/>
    <col min="14" max="64" width="8.75" style="1" customWidth="1"/>
    <col min="65" max="65" width="8.75" customWidth="1"/>
  </cols>
  <sheetData>
    <row r="1" spans="1:64">
      <c r="B1" s="1" t="s">
        <v>111</v>
      </c>
      <c r="C1" s="1"/>
      <c r="D1" s="1"/>
      <c r="G1" s="1"/>
      <c r="M1" s="1"/>
      <c r="BA1"/>
      <c r="BB1"/>
      <c r="BC1"/>
      <c r="BD1"/>
      <c r="BE1"/>
      <c r="BF1"/>
      <c r="BG1"/>
      <c r="BH1"/>
      <c r="BI1"/>
      <c r="BJ1"/>
      <c r="BK1"/>
      <c r="BL1"/>
    </row>
    <row r="2" spans="1:64" ht="12.75" customHeight="1">
      <c r="B2" s="19" t="s">
        <v>0</v>
      </c>
      <c r="C2" s="20">
        <v>1</v>
      </c>
      <c r="D2" s="77" t="s">
        <v>17</v>
      </c>
      <c r="E2" s="77"/>
      <c r="F2" s="77"/>
      <c r="G2" s="77"/>
      <c r="H2" s="77"/>
      <c r="I2" s="77"/>
      <c r="J2" s="77"/>
      <c r="K2" s="16"/>
      <c r="L2" s="16"/>
      <c r="M2" s="1"/>
    </row>
    <row r="3" spans="1:64" ht="32.25" customHeight="1">
      <c r="A3" s="21" t="s">
        <v>16</v>
      </c>
      <c r="B3" s="22" t="s">
        <v>1</v>
      </c>
      <c r="C3" s="23" t="s">
        <v>2</v>
      </c>
      <c r="D3" s="22" t="s">
        <v>3</v>
      </c>
      <c r="E3" s="24" t="s">
        <v>4</v>
      </c>
      <c r="F3" s="5" t="s">
        <v>5</v>
      </c>
      <c r="G3" s="25" t="s">
        <v>6</v>
      </c>
      <c r="H3" s="26" t="s">
        <v>7</v>
      </c>
      <c r="I3" s="25" t="s">
        <v>8</v>
      </c>
      <c r="J3" s="25" t="s">
        <v>9</v>
      </c>
      <c r="K3" s="27" t="s">
        <v>10</v>
      </c>
      <c r="L3" s="27" t="s">
        <v>11</v>
      </c>
      <c r="M3" s="1"/>
    </row>
    <row r="4" spans="1:64" ht="36">
      <c r="A4" s="11">
        <v>1</v>
      </c>
      <c r="B4" s="54" t="s">
        <v>18</v>
      </c>
      <c r="C4" s="34" t="s">
        <v>19</v>
      </c>
      <c r="D4" s="54" t="s">
        <v>52</v>
      </c>
      <c r="E4" s="53">
        <v>78</v>
      </c>
      <c r="F4" s="6">
        <v>0</v>
      </c>
      <c r="G4" s="71">
        <f t="shared" ref="G4:G21" si="0">ROUND(F4*(1+H4),2)</f>
        <v>0</v>
      </c>
      <c r="H4" s="7">
        <v>0.08</v>
      </c>
      <c r="I4" s="71">
        <f t="shared" ref="I4:I21" si="1">ROUND(E4*F4,2)</f>
        <v>0</v>
      </c>
      <c r="J4" s="71">
        <f t="shared" ref="J4:J21" si="2">ROUND(I4*(1+H4),2)</f>
        <v>0</v>
      </c>
      <c r="K4" s="8"/>
      <c r="L4" s="9"/>
      <c r="M4" s="1"/>
    </row>
    <row r="5" spans="1:64" ht="40.5" customHeight="1">
      <c r="A5" s="11">
        <v>2</v>
      </c>
      <c r="B5" s="54" t="s">
        <v>20</v>
      </c>
      <c r="C5" s="34" t="s">
        <v>21</v>
      </c>
      <c r="D5" s="54" t="s">
        <v>52</v>
      </c>
      <c r="E5" s="52">
        <v>60</v>
      </c>
      <c r="F5" s="6">
        <v>0</v>
      </c>
      <c r="G5" s="71">
        <f t="shared" si="0"/>
        <v>0</v>
      </c>
      <c r="H5" s="10">
        <v>0.08</v>
      </c>
      <c r="I5" s="71">
        <f t="shared" si="1"/>
        <v>0</v>
      </c>
      <c r="J5" s="71">
        <f t="shared" si="2"/>
        <v>0</v>
      </c>
      <c r="K5" s="8"/>
      <c r="L5" s="9"/>
      <c r="M5" s="1"/>
    </row>
    <row r="6" spans="1:64" ht="40.5" customHeight="1">
      <c r="A6" s="11">
        <v>3</v>
      </c>
      <c r="B6" s="54" t="s">
        <v>22</v>
      </c>
      <c r="C6" s="34" t="s">
        <v>23</v>
      </c>
      <c r="D6" s="54" t="s">
        <v>52</v>
      </c>
      <c r="E6" s="52">
        <v>120</v>
      </c>
      <c r="F6" s="6">
        <v>0</v>
      </c>
      <c r="G6" s="71">
        <f t="shared" si="0"/>
        <v>0</v>
      </c>
      <c r="H6" s="7">
        <v>0.08</v>
      </c>
      <c r="I6" s="71">
        <f t="shared" si="1"/>
        <v>0</v>
      </c>
      <c r="J6" s="71">
        <f t="shared" si="2"/>
        <v>0</v>
      </c>
      <c r="K6" s="8"/>
      <c r="L6" s="9"/>
      <c r="M6" s="1"/>
    </row>
    <row r="7" spans="1:64" ht="40.5" customHeight="1">
      <c r="A7" s="11">
        <v>4</v>
      </c>
      <c r="B7" s="54" t="s">
        <v>24</v>
      </c>
      <c r="C7" s="34" t="s">
        <v>25</v>
      </c>
      <c r="D7" s="54" t="s">
        <v>61</v>
      </c>
      <c r="E7" s="52">
        <v>6</v>
      </c>
      <c r="F7" s="6">
        <v>0</v>
      </c>
      <c r="G7" s="71">
        <f t="shared" si="0"/>
        <v>0</v>
      </c>
      <c r="H7" s="10">
        <v>0.08</v>
      </c>
      <c r="I7" s="71">
        <f t="shared" si="1"/>
        <v>0</v>
      </c>
      <c r="J7" s="71">
        <f t="shared" si="2"/>
        <v>0</v>
      </c>
      <c r="K7" s="8"/>
      <c r="L7" s="9"/>
      <c r="M7" s="1"/>
    </row>
    <row r="8" spans="1:64" ht="42" customHeight="1">
      <c r="A8" s="11">
        <v>5</v>
      </c>
      <c r="B8" s="54" t="s">
        <v>26</v>
      </c>
      <c r="C8" s="34" t="s">
        <v>27</v>
      </c>
      <c r="D8" s="54" t="s">
        <v>52</v>
      </c>
      <c r="E8" s="52">
        <v>48</v>
      </c>
      <c r="F8" s="6">
        <v>0</v>
      </c>
      <c r="G8" s="71">
        <f t="shared" si="0"/>
        <v>0</v>
      </c>
      <c r="H8" s="7">
        <v>0.08</v>
      </c>
      <c r="I8" s="71">
        <f t="shared" si="1"/>
        <v>0</v>
      </c>
      <c r="J8" s="71">
        <f t="shared" si="2"/>
        <v>0</v>
      </c>
      <c r="K8" s="8"/>
      <c r="L8" s="9"/>
      <c r="M8" s="1"/>
    </row>
    <row r="9" spans="1:64" ht="36">
      <c r="A9" s="11">
        <v>6</v>
      </c>
      <c r="B9" s="54" t="s">
        <v>28</v>
      </c>
      <c r="C9" s="34" t="s">
        <v>29</v>
      </c>
      <c r="D9" s="54" t="s">
        <v>52</v>
      </c>
      <c r="E9" s="52">
        <v>48</v>
      </c>
      <c r="F9" s="6">
        <v>0</v>
      </c>
      <c r="G9" s="71">
        <f t="shared" si="0"/>
        <v>0</v>
      </c>
      <c r="H9" s="10">
        <v>0.08</v>
      </c>
      <c r="I9" s="71">
        <f t="shared" si="1"/>
        <v>0</v>
      </c>
      <c r="J9" s="71">
        <f t="shared" si="2"/>
        <v>0</v>
      </c>
      <c r="K9" s="8"/>
      <c r="L9" s="9"/>
      <c r="M9" s="1"/>
    </row>
    <row r="10" spans="1:64" ht="36">
      <c r="A10" s="11">
        <v>7</v>
      </c>
      <c r="B10" s="54" t="s">
        <v>62</v>
      </c>
      <c r="C10" s="34" t="s">
        <v>53</v>
      </c>
      <c r="D10" s="54" t="s">
        <v>63</v>
      </c>
      <c r="E10" s="52">
        <v>24</v>
      </c>
      <c r="F10" s="6">
        <v>0</v>
      </c>
      <c r="G10" s="71">
        <f t="shared" si="0"/>
        <v>0</v>
      </c>
      <c r="H10" s="10">
        <v>0.08</v>
      </c>
      <c r="I10" s="71">
        <f t="shared" si="1"/>
        <v>0</v>
      </c>
      <c r="J10" s="71">
        <f t="shared" si="2"/>
        <v>0</v>
      </c>
      <c r="K10" s="8"/>
      <c r="L10" s="9"/>
      <c r="M10" s="1"/>
    </row>
    <row r="11" spans="1:64" ht="36">
      <c r="A11" s="11">
        <v>8</v>
      </c>
      <c r="B11" s="54" t="s">
        <v>30</v>
      </c>
      <c r="C11" s="34" t="s">
        <v>31</v>
      </c>
      <c r="D11" s="54" t="s">
        <v>52</v>
      </c>
      <c r="E11" s="52">
        <v>60</v>
      </c>
      <c r="F11" s="6">
        <v>0</v>
      </c>
      <c r="G11" s="71">
        <f t="shared" si="0"/>
        <v>0</v>
      </c>
      <c r="H11" s="7">
        <v>0.08</v>
      </c>
      <c r="I11" s="71">
        <f t="shared" si="1"/>
        <v>0</v>
      </c>
      <c r="J11" s="71">
        <f t="shared" si="2"/>
        <v>0</v>
      </c>
      <c r="K11" s="8"/>
      <c r="L11" s="9"/>
      <c r="M11" s="1"/>
    </row>
    <row r="12" spans="1:64" ht="48.75" customHeight="1">
      <c r="A12" s="11">
        <v>9</v>
      </c>
      <c r="B12" s="55" t="s">
        <v>65</v>
      </c>
      <c r="C12" s="44" t="s">
        <v>32</v>
      </c>
      <c r="D12" s="54" t="s">
        <v>52</v>
      </c>
      <c r="E12" s="45">
        <v>120</v>
      </c>
      <c r="F12" s="6">
        <v>0</v>
      </c>
      <c r="G12" s="71">
        <f t="shared" si="0"/>
        <v>0</v>
      </c>
      <c r="H12" s="10">
        <v>0.08</v>
      </c>
      <c r="I12" s="71">
        <f t="shared" si="1"/>
        <v>0</v>
      </c>
      <c r="J12" s="71">
        <f t="shared" si="2"/>
        <v>0</v>
      </c>
      <c r="K12" s="8"/>
      <c r="L12" s="9"/>
      <c r="M12" s="1"/>
    </row>
    <row r="13" spans="1:64" ht="27">
      <c r="A13" s="11">
        <v>10</v>
      </c>
      <c r="B13" s="55" t="s">
        <v>33</v>
      </c>
      <c r="C13" s="44" t="s">
        <v>34</v>
      </c>
      <c r="D13" s="54" t="s">
        <v>52</v>
      </c>
      <c r="E13" s="45">
        <v>72</v>
      </c>
      <c r="F13" s="6">
        <v>0</v>
      </c>
      <c r="G13" s="71">
        <f t="shared" si="0"/>
        <v>0</v>
      </c>
      <c r="H13" s="7">
        <v>0.08</v>
      </c>
      <c r="I13" s="71">
        <f t="shared" si="1"/>
        <v>0</v>
      </c>
      <c r="J13" s="71">
        <f t="shared" si="2"/>
        <v>0</v>
      </c>
      <c r="K13" s="8"/>
      <c r="L13" s="9"/>
      <c r="M13" s="1"/>
    </row>
    <row r="14" spans="1:64" ht="15" customHeight="1">
      <c r="A14" s="11">
        <v>11</v>
      </c>
      <c r="B14" s="55" t="s">
        <v>35</v>
      </c>
      <c r="C14" s="44"/>
      <c r="D14" s="55" t="s">
        <v>36</v>
      </c>
      <c r="E14" s="45">
        <v>72</v>
      </c>
      <c r="F14" s="6">
        <v>0</v>
      </c>
      <c r="G14" s="71">
        <f t="shared" si="0"/>
        <v>0</v>
      </c>
      <c r="H14" s="10">
        <v>0.08</v>
      </c>
      <c r="I14" s="71">
        <f t="shared" si="1"/>
        <v>0</v>
      </c>
      <c r="J14" s="71">
        <f t="shared" si="2"/>
        <v>0</v>
      </c>
      <c r="K14" s="8"/>
      <c r="L14" s="9"/>
      <c r="M14" s="1"/>
    </row>
    <row r="15" spans="1:64">
      <c r="A15" s="11">
        <v>12</v>
      </c>
      <c r="B15" s="55" t="s">
        <v>37</v>
      </c>
      <c r="C15" s="44"/>
      <c r="D15" s="55" t="s">
        <v>38</v>
      </c>
      <c r="E15" s="45">
        <v>60</v>
      </c>
      <c r="F15" s="6">
        <v>0</v>
      </c>
      <c r="G15" s="71">
        <f t="shared" si="0"/>
        <v>0</v>
      </c>
      <c r="H15" s="7">
        <v>0.08</v>
      </c>
      <c r="I15" s="71">
        <f t="shared" si="1"/>
        <v>0</v>
      </c>
      <c r="J15" s="71">
        <f t="shared" si="2"/>
        <v>0</v>
      </c>
      <c r="K15" s="8"/>
      <c r="L15" s="9"/>
      <c r="M15" s="1"/>
    </row>
    <row r="16" spans="1:64" ht="24.75" customHeight="1">
      <c r="A16" s="11">
        <v>13</v>
      </c>
      <c r="B16" s="55" t="s">
        <v>39</v>
      </c>
      <c r="C16" s="44"/>
      <c r="D16" s="55" t="s">
        <v>36</v>
      </c>
      <c r="E16" s="45">
        <v>120</v>
      </c>
      <c r="F16" s="6">
        <v>0</v>
      </c>
      <c r="G16" s="71">
        <f t="shared" si="0"/>
        <v>0</v>
      </c>
      <c r="H16" s="10">
        <v>0.08</v>
      </c>
      <c r="I16" s="71">
        <f t="shared" si="1"/>
        <v>0</v>
      </c>
      <c r="J16" s="71">
        <f t="shared" si="2"/>
        <v>0</v>
      </c>
      <c r="K16" s="8"/>
      <c r="L16" s="9"/>
      <c r="M16" s="1"/>
    </row>
    <row r="17" spans="1:13" ht="23.25" customHeight="1">
      <c r="A17" s="11">
        <v>14</v>
      </c>
      <c r="B17" s="55" t="s">
        <v>40</v>
      </c>
      <c r="C17" s="44"/>
      <c r="D17" s="55" t="s">
        <v>36</v>
      </c>
      <c r="E17" s="45">
        <v>120</v>
      </c>
      <c r="F17" s="6">
        <v>0</v>
      </c>
      <c r="G17" s="71">
        <f t="shared" si="0"/>
        <v>0</v>
      </c>
      <c r="H17" s="7">
        <v>0.08</v>
      </c>
      <c r="I17" s="71">
        <f t="shared" si="1"/>
        <v>0</v>
      </c>
      <c r="J17" s="71">
        <f t="shared" si="2"/>
        <v>0</v>
      </c>
      <c r="K17" s="8"/>
      <c r="L17" s="9"/>
      <c r="M17" s="1"/>
    </row>
    <row r="18" spans="1:13" ht="32.25" customHeight="1">
      <c r="A18" s="11">
        <v>15</v>
      </c>
      <c r="B18" s="54" t="s">
        <v>41</v>
      </c>
      <c r="C18" s="34"/>
      <c r="D18" s="54" t="s">
        <v>42</v>
      </c>
      <c r="E18" s="52">
        <v>540</v>
      </c>
      <c r="F18" s="6">
        <v>0</v>
      </c>
      <c r="G18" s="71">
        <f t="shared" si="0"/>
        <v>0</v>
      </c>
      <c r="H18" s="10">
        <v>0.08</v>
      </c>
      <c r="I18" s="71">
        <f t="shared" si="1"/>
        <v>0</v>
      </c>
      <c r="J18" s="71">
        <f t="shared" si="2"/>
        <v>0</v>
      </c>
      <c r="K18" s="8"/>
      <c r="L18" s="9"/>
      <c r="M18" s="1"/>
    </row>
    <row r="19" spans="1:13" ht="23.25" customHeight="1">
      <c r="A19" s="11">
        <v>16</v>
      </c>
      <c r="B19" s="54" t="s">
        <v>43</v>
      </c>
      <c r="C19" s="35" t="s">
        <v>44</v>
      </c>
      <c r="D19" s="54" t="s">
        <v>45</v>
      </c>
      <c r="E19" s="45">
        <v>10</v>
      </c>
      <c r="F19" s="6">
        <v>0</v>
      </c>
      <c r="G19" s="71">
        <f t="shared" si="0"/>
        <v>0</v>
      </c>
      <c r="H19" s="10">
        <v>0.08</v>
      </c>
      <c r="I19" s="71">
        <f t="shared" si="1"/>
        <v>0</v>
      </c>
      <c r="J19" s="71">
        <f t="shared" si="2"/>
        <v>0</v>
      </c>
      <c r="K19" s="8"/>
      <c r="L19" s="9"/>
      <c r="M19" s="1"/>
    </row>
    <row r="20" spans="1:13" ht="24" customHeight="1">
      <c r="A20" s="11">
        <v>17</v>
      </c>
      <c r="B20" s="54" t="s">
        <v>46</v>
      </c>
      <c r="C20" s="35" t="s">
        <v>47</v>
      </c>
      <c r="D20" s="54" t="s">
        <v>45</v>
      </c>
      <c r="E20" s="45">
        <v>10</v>
      </c>
      <c r="F20" s="6">
        <v>0</v>
      </c>
      <c r="G20" s="71">
        <f t="shared" si="0"/>
        <v>0</v>
      </c>
      <c r="H20" s="7">
        <v>0.08</v>
      </c>
      <c r="I20" s="71">
        <f t="shared" si="1"/>
        <v>0</v>
      </c>
      <c r="J20" s="71">
        <f t="shared" si="2"/>
        <v>0</v>
      </c>
      <c r="K20" s="8"/>
      <c r="L20" s="9"/>
      <c r="M20" s="1"/>
    </row>
    <row r="21" spans="1:13" ht="23.25" customHeight="1">
      <c r="A21" s="11">
        <v>18</v>
      </c>
      <c r="B21" s="72" t="s">
        <v>64</v>
      </c>
      <c r="C21" s="35" t="s">
        <v>44</v>
      </c>
      <c r="D21" s="54" t="s">
        <v>12</v>
      </c>
      <c r="E21" s="45">
        <v>6</v>
      </c>
      <c r="F21" s="6">
        <v>0</v>
      </c>
      <c r="G21" s="71">
        <f t="shared" si="0"/>
        <v>0</v>
      </c>
      <c r="H21" s="10">
        <v>0.08</v>
      </c>
      <c r="I21" s="71">
        <f t="shared" si="1"/>
        <v>0</v>
      </c>
      <c r="J21" s="71">
        <f t="shared" si="2"/>
        <v>0</v>
      </c>
      <c r="K21" s="8"/>
      <c r="L21" s="9"/>
      <c r="M21" s="1"/>
    </row>
    <row r="22" spans="1:13">
      <c r="A22" s="17"/>
      <c r="B22" s="17"/>
      <c r="C22" s="17"/>
      <c r="D22" s="17"/>
      <c r="E22" s="17"/>
      <c r="F22" s="17"/>
      <c r="G22" s="12"/>
      <c r="H22" s="13" t="s">
        <v>13</v>
      </c>
      <c r="I22" s="70">
        <f>SUM(I4:I21)</f>
        <v>0</v>
      </c>
      <c r="J22" s="70">
        <f>SUM(J4:J21)</f>
        <v>0</v>
      </c>
      <c r="K22" s="14"/>
      <c r="L22" s="15"/>
      <c r="M22" s="1"/>
    </row>
    <row r="23" spans="1:13">
      <c r="G23" s="1"/>
      <c r="K23" s="76" t="s">
        <v>14</v>
      </c>
      <c r="L23" s="76"/>
      <c r="M23" s="1"/>
    </row>
    <row r="24" spans="1:13">
      <c r="G24" s="1"/>
      <c r="K24" s="76" t="s">
        <v>15</v>
      </c>
      <c r="L24" s="76"/>
      <c r="M24" s="1"/>
    </row>
    <row r="25" spans="1:13">
      <c r="G25" s="1"/>
      <c r="K25" s="16"/>
      <c r="L25" s="16"/>
      <c r="M25" s="1"/>
    </row>
    <row r="26" spans="1:13">
      <c r="B26" s="78" t="s">
        <v>54</v>
      </c>
      <c r="C26" s="78"/>
      <c r="D26" s="78"/>
      <c r="E26" s="78"/>
      <c r="F26" s="78"/>
      <c r="G26" s="78"/>
      <c r="H26" s="78"/>
      <c r="I26" s="78"/>
      <c r="J26" s="78"/>
      <c r="K26" s="78"/>
      <c r="L26" s="16"/>
      <c r="M26" s="1"/>
    </row>
    <row r="27" spans="1:13">
      <c r="G27" s="1"/>
      <c r="K27" s="16"/>
      <c r="L27" s="16"/>
      <c r="M27" s="1"/>
    </row>
    <row r="28" spans="1:13">
      <c r="A28" s="75" t="s">
        <v>0</v>
      </c>
      <c r="B28" s="75"/>
      <c r="C28" s="37" t="s">
        <v>59</v>
      </c>
      <c r="D28" s="77" t="s">
        <v>55</v>
      </c>
      <c r="E28" s="77"/>
      <c r="F28" s="77"/>
      <c r="G28" s="77"/>
      <c r="H28" s="77"/>
      <c r="I28" s="77"/>
      <c r="J28" s="77"/>
      <c r="K28" s="36"/>
      <c r="L28" s="36"/>
      <c r="M28" s="1"/>
    </row>
    <row r="29" spans="1:13" ht="30.75" customHeight="1">
      <c r="A29" s="38" t="s">
        <v>16</v>
      </c>
      <c r="B29" s="38" t="s">
        <v>1</v>
      </c>
      <c r="C29" s="46" t="s">
        <v>2</v>
      </c>
      <c r="D29" s="38" t="s">
        <v>3</v>
      </c>
      <c r="E29" s="39" t="s">
        <v>4</v>
      </c>
      <c r="F29" s="47" t="s">
        <v>5</v>
      </c>
      <c r="G29" s="40" t="s">
        <v>6</v>
      </c>
      <c r="H29" s="41" t="s">
        <v>7</v>
      </c>
      <c r="I29" s="40" t="s">
        <v>8</v>
      </c>
      <c r="J29" s="40" t="s">
        <v>9</v>
      </c>
      <c r="K29" s="42" t="s">
        <v>56</v>
      </c>
      <c r="L29" s="42" t="s">
        <v>11</v>
      </c>
      <c r="M29" s="1"/>
    </row>
    <row r="30" spans="1:13" ht="18">
      <c r="A30" s="8">
        <v>1</v>
      </c>
      <c r="B30" s="43" t="s">
        <v>57</v>
      </c>
      <c r="C30" s="44"/>
      <c r="D30" s="43" t="s">
        <v>58</v>
      </c>
      <c r="E30" s="45">
        <v>360</v>
      </c>
      <c r="F30" s="48">
        <v>0</v>
      </c>
      <c r="G30" s="71">
        <f>ROUND(F30*(1+H30),2)</f>
        <v>0</v>
      </c>
      <c r="H30" s="7">
        <v>0.08</v>
      </c>
      <c r="I30" s="71">
        <f>ROUND(E30*F30,2)</f>
        <v>0</v>
      </c>
      <c r="J30" s="71">
        <f>ROUND(I30*(1+H30),2)</f>
        <v>0</v>
      </c>
      <c r="K30" s="8"/>
      <c r="L30" s="9"/>
      <c r="M30" s="1"/>
    </row>
    <row r="31" spans="1:13">
      <c r="A31" s="17"/>
      <c r="B31" s="17"/>
      <c r="C31" s="17"/>
      <c r="D31" s="17"/>
      <c r="E31" s="17"/>
      <c r="F31" s="17"/>
      <c r="G31" s="12"/>
      <c r="H31" s="13" t="s">
        <v>13</v>
      </c>
      <c r="I31" s="70">
        <f>SUM(I30)</f>
        <v>0</v>
      </c>
      <c r="J31" s="70">
        <f>SUM(J30)</f>
        <v>0</v>
      </c>
      <c r="K31" s="14"/>
      <c r="L31" s="15"/>
      <c r="M31" s="1"/>
    </row>
    <row r="32" spans="1:13">
      <c r="A32"/>
      <c r="B32"/>
      <c r="C32"/>
      <c r="D32"/>
      <c r="E32"/>
      <c r="F32"/>
      <c r="G32" s="1"/>
      <c r="H32"/>
      <c r="I32"/>
      <c r="J32"/>
      <c r="K32" s="76" t="s">
        <v>14</v>
      </c>
      <c r="L32" s="76"/>
      <c r="M32" s="1"/>
    </row>
    <row r="33" spans="1:13">
      <c r="A33"/>
      <c r="C33"/>
      <c r="D33"/>
      <c r="E33"/>
      <c r="F33"/>
      <c r="G33" s="1"/>
      <c r="H33"/>
      <c r="I33"/>
      <c r="J33"/>
      <c r="K33" s="76" t="s">
        <v>15</v>
      </c>
      <c r="L33" s="76"/>
      <c r="M33" s="1"/>
    </row>
    <row r="34" spans="1:13">
      <c r="A34"/>
      <c r="B34" s="49"/>
      <c r="C34" s="49"/>
      <c r="D34" s="49"/>
      <c r="E34" s="50"/>
      <c r="F34" s="50"/>
      <c r="G34" s="49"/>
      <c r="H34" s="49"/>
      <c r="I34" s="49"/>
      <c r="J34" s="49"/>
      <c r="K34" s="49"/>
      <c r="L34" s="16"/>
      <c r="M34" s="1"/>
    </row>
    <row r="35" spans="1:13">
      <c r="A35"/>
      <c r="B35" s="51" t="s">
        <v>105</v>
      </c>
      <c r="C35" s="33"/>
      <c r="D35" s="33"/>
      <c r="E35" s="33"/>
      <c r="F35" s="33"/>
      <c r="G35" s="33"/>
      <c r="H35" s="33"/>
      <c r="I35" s="33"/>
      <c r="J35" s="33"/>
      <c r="K35" s="33"/>
      <c r="L35" s="16"/>
      <c r="M35" s="1"/>
    </row>
    <row r="36" spans="1:13">
      <c r="A36"/>
      <c r="B36" s="51"/>
      <c r="C36" s="33"/>
      <c r="D36" s="33"/>
      <c r="E36" s="33"/>
      <c r="F36" s="33"/>
      <c r="G36" s="33"/>
      <c r="H36" s="33"/>
      <c r="I36" s="33"/>
      <c r="J36" s="33"/>
      <c r="K36" s="33"/>
      <c r="L36" s="16"/>
      <c r="M36" s="1"/>
    </row>
    <row r="37" spans="1:13">
      <c r="A37" s="75" t="s">
        <v>0</v>
      </c>
      <c r="B37" s="75"/>
      <c r="C37" s="69">
        <v>3</v>
      </c>
      <c r="D37" s="77" t="s">
        <v>106</v>
      </c>
      <c r="E37" s="77"/>
      <c r="F37" s="77"/>
      <c r="G37" s="77"/>
      <c r="H37" s="77"/>
      <c r="I37" s="77"/>
      <c r="J37" s="77"/>
      <c r="K37" s="36"/>
      <c r="L37" s="36"/>
      <c r="M37" s="1"/>
    </row>
    <row r="38" spans="1:13" ht="27">
      <c r="A38" s="38" t="s">
        <v>16</v>
      </c>
      <c r="B38" s="38" t="s">
        <v>1</v>
      </c>
      <c r="C38" s="46" t="s">
        <v>2</v>
      </c>
      <c r="D38" s="38" t="s">
        <v>3</v>
      </c>
      <c r="E38" s="39" t="s">
        <v>4</v>
      </c>
      <c r="F38" s="5" t="s">
        <v>5</v>
      </c>
      <c r="G38" s="40" t="s">
        <v>6</v>
      </c>
      <c r="H38" s="41" t="s">
        <v>7</v>
      </c>
      <c r="I38" s="40" t="s">
        <v>8</v>
      </c>
      <c r="J38" s="40" t="s">
        <v>9</v>
      </c>
      <c r="K38" s="42" t="s">
        <v>56</v>
      </c>
      <c r="L38" s="42" t="s">
        <v>11</v>
      </c>
      <c r="M38" s="1"/>
    </row>
    <row r="39" spans="1:13">
      <c r="A39" s="8">
        <v>1</v>
      </c>
      <c r="B39" s="34" t="s">
        <v>66</v>
      </c>
      <c r="C39" s="43" t="s">
        <v>67</v>
      </c>
      <c r="D39" s="43" t="s">
        <v>68</v>
      </c>
      <c r="E39" s="61">
        <v>12</v>
      </c>
      <c r="F39" s="73">
        <v>0</v>
      </c>
      <c r="G39" s="74">
        <f>ROUND(F39*(1+H39),2)</f>
        <v>0</v>
      </c>
      <c r="H39" s="56">
        <v>0.08</v>
      </c>
      <c r="I39" s="74">
        <f>ROUND(E39*F39,2)</f>
        <v>0</v>
      </c>
      <c r="J39" s="74">
        <f>ROUND(I39*(1+H39),2)</f>
        <v>0</v>
      </c>
      <c r="K39" s="42"/>
      <c r="L39" s="42"/>
      <c r="M39" s="1"/>
    </row>
    <row r="40" spans="1:13">
      <c r="A40" s="8">
        <v>2</v>
      </c>
      <c r="B40" s="34" t="s">
        <v>109</v>
      </c>
      <c r="C40" s="43" t="s">
        <v>92</v>
      </c>
      <c r="D40" s="43" t="s">
        <v>108</v>
      </c>
      <c r="E40" s="61">
        <v>12</v>
      </c>
      <c r="F40" s="73">
        <v>0</v>
      </c>
      <c r="G40" s="74">
        <f t="shared" ref="G40:G60" si="3">ROUND(F40*(1+H40),2)</f>
        <v>0</v>
      </c>
      <c r="H40" s="56">
        <v>0.08</v>
      </c>
      <c r="I40" s="74">
        <f t="shared" ref="I40:I60" si="4">ROUND(E40*F40,2)</f>
        <v>0</v>
      </c>
      <c r="J40" s="74">
        <f t="shared" ref="J40:J60" si="5">ROUND(I40*(1+H40),2)</f>
        <v>0</v>
      </c>
      <c r="K40" s="42"/>
      <c r="L40" s="42"/>
      <c r="M40" s="1"/>
    </row>
    <row r="41" spans="1:13">
      <c r="A41" s="8">
        <v>3</v>
      </c>
      <c r="B41" s="34" t="s">
        <v>69</v>
      </c>
      <c r="C41" s="43" t="s">
        <v>70</v>
      </c>
      <c r="D41" s="43" t="s">
        <v>71</v>
      </c>
      <c r="E41" s="61">
        <v>30</v>
      </c>
      <c r="F41" s="73">
        <v>0</v>
      </c>
      <c r="G41" s="74">
        <f t="shared" si="3"/>
        <v>0</v>
      </c>
      <c r="H41" s="56">
        <v>0.08</v>
      </c>
      <c r="I41" s="74">
        <f t="shared" si="4"/>
        <v>0</v>
      </c>
      <c r="J41" s="74">
        <f t="shared" si="5"/>
        <v>0</v>
      </c>
      <c r="K41" s="42"/>
      <c r="L41" s="42"/>
      <c r="M41" s="1"/>
    </row>
    <row r="42" spans="1:13">
      <c r="A42" s="8">
        <v>4</v>
      </c>
      <c r="B42" s="34" t="s">
        <v>69</v>
      </c>
      <c r="C42" s="43" t="s">
        <v>67</v>
      </c>
      <c r="D42" s="43" t="s">
        <v>71</v>
      </c>
      <c r="E42" s="61">
        <v>20</v>
      </c>
      <c r="F42" s="73">
        <v>0</v>
      </c>
      <c r="G42" s="74">
        <f t="shared" si="3"/>
        <v>0</v>
      </c>
      <c r="H42" s="56">
        <v>0.08</v>
      </c>
      <c r="I42" s="74">
        <f t="shared" si="4"/>
        <v>0</v>
      </c>
      <c r="J42" s="74">
        <f t="shared" si="5"/>
        <v>0</v>
      </c>
      <c r="K42" s="42"/>
      <c r="L42" s="42"/>
      <c r="M42" s="1"/>
    </row>
    <row r="43" spans="1:13">
      <c r="A43" s="8">
        <v>5</v>
      </c>
      <c r="B43" s="43" t="s">
        <v>72</v>
      </c>
      <c r="C43" s="44" t="s">
        <v>107</v>
      </c>
      <c r="D43" s="43" t="s">
        <v>74</v>
      </c>
      <c r="E43" s="61">
        <v>60</v>
      </c>
      <c r="F43" s="73">
        <v>0</v>
      </c>
      <c r="G43" s="74">
        <f t="shared" si="3"/>
        <v>0</v>
      </c>
      <c r="H43" s="56">
        <v>0.08</v>
      </c>
      <c r="I43" s="74">
        <f t="shared" si="4"/>
        <v>0</v>
      </c>
      <c r="J43" s="74">
        <f t="shared" si="5"/>
        <v>0</v>
      </c>
      <c r="K43" s="42"/>
      <c r="L43" s="42"/>
      <c r="M43" s="1"/>
    </row>
    <row r="44" spans="1:13">
      <c r="A44" s="8">
        <v>6</v>
      </c>
      <c r="B44" s="43" t="s">
        <v>72</v>
      </c>
      <c r="C44" s="44" t="s">
        <v>73</v>
      </c>
      <c r="D44" s="43" t="s">
        <v>74</v>
      </c>
      <c r="E44" s="45">
        <v>80</v>
      </c>
      <c r="F44" s="73">
        <v>0</v>
      </c>
      <c r="G44" s="74">
        <f t="shared" si="3"/>
        <v>0</v>
      </c>
      <c r="H44" s="56">
        <v>0.08</v>
      </c>
      <c r="I44" s="74">
        <f t="shared" si="4"/>
        <v>0</v>
      </c>
      <c r="J44" s="74">
        <f t="shared" si="5"/>
        <v>0</v>
      </c>
      <c r="K44" s="42"/>
      <c r="L44" s="42"/>
      <c r="M44" s="1"/>
    </row>
    <row r="45" spans="1:13">
      <c r="A45" s="8">
        <v>7</v>
      </c>
      <c r="B45" s="43" t="s">
        <v>75</v>
      </c>
      <c r="C45" s="44" t="s">
        <v>76</v>
      </c>
      <c r="D45" s="43" t="s">
        <v>74</v>
      </c>
      <c r="E45" s="45">
        <v>60</v>
      </c>
      <c r="F45" s="73">
        <v>0</v>
      </c>
      <c r="G45" s="74">
        <f t="shared" si="3"/>
        <v>0</v>
      </c>
      <c r="H45" s="56">
        <v>0.08</v>
      </c>
      <c r="I45" s="74">
        <f t="shared" si="4"/>
        <v>0</v>
      </c>
      <c r="J45" s="74">
        <f t="shared" si="5"/>
        <v>0</v>
      </c>
      <c r="K45" s="42"/>
      <c r="L45" s="42"/>
      <c r="M45" s="1"/>
    </row>
    <row r="46" spans="1:13">
      <c r="A46" s="8">
        <v>8</v>
      </c>
      <c r="B46" s="43" t="s">
        <v>72</v>
      </c>
      <c r="C46" s="44" t="s">
        <v>77</v>
      </c>
      <c r="D46" s="43" t="s">
        <v>74</v>
      </c>
      <c r="E46" s="45">
        <v>30</v>
      </c>
      <c r="F46" s="73">
        <v>0</v>
      </c>
      <c r="G46" s="74">
        <f t="shared" si="3"/>
        <v>0</v>
      </c>
      <c r="H46" s="56">
        <v>0.08</v>
      </c>
      <c r="I46" s="74">
        <f t="shared" si="4"/>
        <v>0</v>
      </c>
      <c r="J46" s="74">
        <f t="shared" si="5"/>
        <v>0</v>
      </c>
      <c r="K46" s="42"/>
      <c r="L46" s="42"/>
      <c r="M46" s="1"/>
    </row>
    <row r="47" spans="1:13">
      <c r="A47" s="8">
        <v>9</v>
      </c>
      <c r="B47" s="34" t="s">
        <v>78</v>
      </c>
      <c r="C47" s="63" t="s">
        <v>79</v>
      </c>
      <c r="D47" s="58" t="s">
        <v>71</v>
      </c>
      <c r="E47" s="61">
        <v>250</v>
      </c>
      <c r="F47" s="73">
        <v>0</v>
      </c>
      <c r="G47" s="74">
        <f t="shared" si="3"/>
        <v>0</v>
      </c>
      <c r="H47" s="56">
        <v>0.08</v>
      </c>
      <c r="I47" s="74">
        <f t="shared" si="4"/>
        <v>0</v>
      </c>
      <c r="J47" s="74">
        <f t="shared" si="5"/>
        <v>0</v>
      </c>
      <c r="K47" s="42"/>
      <c r="L47" s="42"/>
      <c r="M47" s="1"/>
    </row>
    <row r="48" spans="1:13">
      <c r="A48" s="8">
        <v>10</v>
      </c>
      <c r="B48" s="34" t="s">
        <v>78</v>
      </c>
      <c r="C48" s="63" t="s">
        <v>80</v>
      </c>
      <c r="D48" s="58" t="s">
        <v>71</v>
      </c>
      <c r="E48" s="61">
        <v>95</v>
      </c>
      <c r="F48" s="73">
        <v>0</v>
      </c>
      <c r="G48" s="74">
        <f t="shared" si="3"/>
        <v>0</v>
      </c>
      <c r="H48" s="56">
        <v>0.08</v>
      </c>
      <c r="I48" s="74">
        <f t="shared" si="4"/>
        <v>0</v>
      </c>
      <c r="J48" s="74">
        <f t="shared" si="5"/>
        <v>0</v>
      </c>
      <c r="K48" s="42"/>
      <c r="L48" s="42"/>
      <c r="M48" s="1"/>
    </row>
    <row r="49" spans="1:13">
      <c r="A49" s="8">
        <v>11</v>
      </c>
      <c r="B49" s="34" t="s">
        <v>78</v>
      </c>
      <c r="C49" s="63" t="s">
        <v>81</v>
      </c>
      <c r="D49" s="58" t="s">
        <v>71</v>
      </c>
      <c r="E49" s="61">
        <v>30</v>
      </c>
      <c r="F49" s="73">
        <v>0</v>
      </c>
      <c r="G49" s="74">
        <f t="shared" si="3"/>
        <v>0</v>
      </c>
      <c r="H49" s="56">
        <v>0.08</v>
      </c>
      <c r="I49" s="74">
        <f t="shared" si="4"/>
        <v>0</v>
      </c>
      <c r="J49" s="74">
        <f t="shared" si="5"/>
        <v>0</v>
      </c>
      <c r="K49" s="42"/>
      <c r="L49" s="42"/>
      <c r="M49" s="1"/>
    </row>
    <row r="50" spans="1:13">
      <c r="A50" s="8">
        <v>12</v>
      </c>
      <c r="B50" s="60" t="s">
        <v>82</v>
      </c>
      <c r="C50" s="44" t="s">
        <v>83</v>
      </c>
      <c r="D50" s="43" t="s">
        <v>84</v>
      </c>
      <c r="E50" s="45">
        <v>200</v>
      </c>
      <c r="F50" s="73">
        <v>0</v>
      </c>
      <c r="G50" s="74">
        <f t="shared" si="3"/>
        <v>0</v>
      </c>
      <c r="H50" s="56">
        <v>0.08</v>
      </c>
      <c r="I50" s="74">
        <f t="shared" si="4"/>
        <v>0</v>
      </c>
      <c r="J50" s="74">
        <f t="shared" si="5"/>
        <v>0</v>
      </c>
      <c r="K50" s="42"/>
      <c r="L50" s="42"/>
      <c r="M50" s="1"/>
    </row>
    <row r="51" spans="1:13" ht="18">
      <c r="A51" s="8">
        <v>13</v>
      </c>
      <c r="B51" s="34" t="s">
        <v>85</v>
      </c>
      <c r="C51" s="58" t="s">
        <v>86</v>
      </c>
      <c r="D51" s="59" t="s">
        <v>87</v>
      </c>
      <c r="E51" s="57">
        <v>45</v>
      </c>
      <c r="F51" s="73">
        <v>0</v>
      </c>
      <c r="G51" s="74">
        <f t="shared" si="3"/>
        <v>0</v>
      </c>
      <c r="H51" s="56">
        <v>0.08</v>
      </c>
      <c r="I51" s="74">
        <f t="shared" si="4"/>
        <v>0</v>
      </c>
      <c r="J51" s="74">
        <f t="shared" si="5"/>
        <v>0</v>
      </c>
      <c r="K51" s="42"/>
      <c r="L51" s="42"/>
      <c r="M51" s="1"/>
    </row>
    <row r="52" spans="1:13" ht="18">
      <c r="A52" s="8">
        <v>14</v>
      </c>
      <c r="B52" s="34" t="s">
        <v>85</v>
      </c>
      <c r="C52" s="43" t="s">
        <v>88</v>
      </c>
      <c r="D52" s="43" t="s">
        <v>87</v>
      </c>
      <c r="E52" s="61">
        <v>20</v>
      </c>
      <c r="F52" s="73">
        <v>0</v>
      </c>
      <c r="G52" s="74">
        <f t="shared" si="3"/>
        <v>0</v>
      </c>
      <c r="H52" s="56">
        <v>0.08</v>
      </c>
      <c r="I52" s="74">
        <f t="shared" si="4"/>
        <v>0</v>
      </c>
      <c r="J52" s="74">
        <f t="shared" si="5"/>
        <v>0</v>
      </c>
      <c r="K52" s="42"/>
      <c r="L52" s="42"/>
      <c r="M52" s="1"/>
    </row>
    <row r="53" spans="1:13">
      <c r="A53" s="8">
        <v>15</v>
      </c>
      <c r="B53" s="34" t="s">
        <v>110</v>
      </c>
      <c r="C53" s="43" t="s">
        <v>89</v>
      </c>
      <c r="D53" s="43" t="s">
        <v>90</v>
      </c>
      <c r="E53" s="61">
        <v>180</v>
      </c>
      <c r="F53" s="73">
        <v>0</v>
      </c>
      <c r="G53" s="74">
        <f t="shared" si="3"/>
        <v>0</v>
      </c>
      <c r="H53" s="56">
        <v>0.08</v>
      </c>
      <c r="I53" s="74">
        <f t="shared" si="4"/>
        <v>0</v>
      </c>
      <c r="J53" s="74">
        <f t="shared" si="5"/>
        <v>0</v>
      </c>
      <c r="K53" s="42"/>
      <c r="L53" s="42"/>
      <c r="M53" s="1"/>
    </row>
    <row r="54" spans="1:13">
      <c r="A54" s="8">
        <v>16</v>
      </c>
      <c r="B54" s="34" t="s">
        <v>91</v>
      </c>
      <c r="C54" s="43" t="s">
        <v>92</v>
      </c>
      <c r="D54" s="43" t="s">
        <v>93</v>
      </c>
      <c r="E54" s="61">
        <v>10</v>
      </c>
      <c r="F54" s="73">
        <v>0</v>
      </c>
      <c r="G54" s="74">
        <f t="shared" si="3"/>
        <v>0</v>
      </c>
      <c r="H54" s="56">
        <v>0.08</v>
      </c>
      <c r="I54" s="74">
        <f t="shared" si="4"/>
        <v>0</v>
      </c>
      <c r="J54" s="74">
        <f t="shared" si="5"/>
        <v>0</v>
      </c>
      <c r="K54" s="42"/>
      <c r="L54" s="42"/>
      <c r="M54" s="1"/>
    </row>
    <row r="55" spans="1:13">
      <c r="A55" s="8">
        <v>17</v>
      </c>
      <c r="B55" s="34" t="s">
        <v>94</v>
      </c>
      <c r="C55" s="43" t="s">
        <v>70</v>
      </c>
      <c r="D55" s="58" t="s">
        <v>68</v>
      </c>
      <c r="E55" s="62">
        <v>280</v>
      </c>
      <c r="F55" s="73">
        <v>0</v>
      </c>
      <c r="G55" s="74">
        <f t="shared" si="3"/>
        <v>0</v>
      </c>
      <c r="H55" s="56">
        <v>0.08</v>
      </c>
      <c r="I55" s="74">
        <f t="shared" si="4"/>
        <v>0</v>
      </c>
      <c r="J55" s="74">
        <f t="shared" si="5"/>
        <v>0</v>
      </c>
      <c r="K55" s="42"/>
      <c r="L55" s="42"/>
      <c r="M55" s="1"/>
    </row>
    <row r="56" spans="1:13">
      <c r="A56" s="8">
        <v>18</v>
      </c>
      <c r="B56" s="34" t="s">
        <v>94</v>
      </c>
      <c r="C56" s="43" t="s">
        <v>83</v>
      </c>
      <c r="D56" s="58" t="s">
        <v>68</v>
      </c>
      <c r="E56" s="62">
        <v>400</v>
      </c>
      <c r="F56" s="73">
        <v>0</v>
      </c>
      <c r="G56" s="74">
        <f t="shared" si="3"/>
        <v>0</v>
      </c>
      <c r="H56" s="56">
        <v>0.08</v>
      </c>
      <c r="I56" s="74">
        <f t="shared" si="4"/>
        <v>0</v>
      </c>
      <c r="J56" s="74">
        <f t="shared" si="5"/>
        <v>0</v>
      </c>
      <c r="K56" s="42"/>
      <c r="L56" s="42"/>
      <c r="M56" s="1"/>
    </row>
    <row r="57" spans="1:13">
      <c r="A57" s="8">
        <v>19</v>
      </c>
      <c r="B57" s="44" t="s">
        <v>95</v>
      </c>
      <c r="C57" s="43" t="s">
        <v>96</v>
      </c>
      <c r="D57" s="43" t="s">
        <v>97</v>
      </c>
      <c r="E57" s="64">
        <v>750</v>
      </c>
      <c r="F57" s="73">
        <v>0</v>
      </c>
      <c r="G57" s="74">
        <f t="shared" si="3"/>
        <v>0</v>
      </c>
      <c r="H57" s="56">
        <v>0.08</v>
      </c>
      <c r="I57" s="74">
        <f t="shared" si="4"/>
        <v>0</v>
      </c>
      <c r="J57" s="74">
        <f t="shared" si="5"/>
        <v>0</v>
      </c>
      <c r="K57" s="42"/>
      <c r="L57" s="42"/>
      <c r="M57" s="1"/>
    </row>
    <row r="58" spans="1:13">
      <c r="A58" s="8">
        <v>20</v>
      </c>
      <c r="B58" s="34" t="s">
        <v>98</v>
      </c>
      <c r="C58" s="43" t="s">
        <v>99</v>
      </c>
      <c r="D58" s="43" t="s">
        <v>84</v>
      </c>
      <c r="E58" s="61">
        <v>12</v>
      </c>
      <c r="F58" s="73">
        <v>0</v>
      </c>
      <c r="G58" s="74">
        <f t="shared" si="3"/>
        <v>0</v>
      </c>
      <c r="H58" s="56">
        <v>0.08</v>
      </c>
      <c r="I58" s="74">
        <f t="shared" si="4"/>
        <v>0</v>
      </c>
      <c r="J58" s="74">
        <f t="shared" si="5"/>
        <v>0</v>
      </c>
      <c r="K58" s="42"/>
      <c r="L58" s="42"/>
      <c r="M58" s="1"/>
    </row>
    <row r="59" spans="1:13">
      <c r="A59" s="8">
        <v>21</v>
      </c>
      <c r="B59" s="34" t="s">
        <v>100</v>
      </c>
      <c r="C59" s="43" t="s">
        <v>101</v>
      </c>
      <c r="D59" s="43" t="s">
        <v>84</v>
      </c>
      <c r="E59" s="61">
        <v>50</v>
      </c>
      <c r="F59" s="73">
        <v>0</v>
      </c>
      <c r="G59" s="74">
        <f t="shared" si="3"/>
        <v>0</v>
      </c>
      <c r="H59" s="56">
        <v>0.08</v>
      </c>
      <c r="I59" s="74">
        <f t="shared" si="4"/>
        <v>0</v>
      </c>
      <c r="J59" s="74">
        <f t="shared" si="5"/>
        <v>0</v>
      </c>
      <c r="K59" s="42"/>
      <c r="L59" s="42"/>
      <c r="M59" s="1"/>
    </row>
    <row r="60" spans="1:13">
      <c r="A60" s="8">
        <v>22</v>
      </c>
      <c r="B60" s="34" t="s">
        <v>102</v>
      </c>
      <c r="C60" s="43" t="s">
        <v>103</v>
      </c>
      <c r="D60" s="43" t="s">
        <v>84</v>
      </c>
      <c r="E60" s="61">
        <v>6</v>
      </c>
      <c r="F60" s="73">
        <v>0</v>
      </c>
      <c r="G60" s="74">
        <f t="shared" si="3"/>
        <v>0</v>
      </c>
      <c r="H60" s="56">
        <v>0.08</v>
      </c>
      <c r="I60" s="74">
        <f t="shared" si="4"/>
        <v>0</v>
      </c>
      <c r="J60" s="74">
        <f t="shared" si="5"/>
        <v>0</v>
      </c>
      <c r="K60" s="42"/>
      <c r="L60" s="42"/>
      <c r="M60" s="1"/>
    </row>
    <row r="61" spans="1:13">
      <c r="A61" s="17"/>
      <c r="B61" s="17"/>
      <c r="C61" s="17"/>
      <c r="D61" s="17"/>
      <c r="E61" s="17"/>
      <c r="F61" s="17"/>
      <c r="G61" s="12"/>
      <c r="H61" s="13" t="s">
        <v>13</v>
      </c>
      <c r="I61" s="70">
        <f>SUM(I39:I60)</f>
        <v>0</v>
      </c>
      <c r="J61" s="70">
        <f>SUM(J39:J60)</f>
        <v>0</v>
      </c>
      <c r="K61" s="14"/>
      <c r="L61" s="15"/>
      <c r="M61" s="1"/>
    </row>
    <row r="62" spans="1:13">
      <c r="A62"/>
      <c r="B62"/>
      <c r="C62"/>
      <c r="D62"/>
      <c r="E62"/>
      <c r="F62"/>
      <c r="G62" s="1"/>
      <c r="H62"/>
      <c r="I62"/>
      <c r="J62"/>
      <c r="K62" s="76" t="s">
        <v>14</v>
      </c>
      <c r="L62" s="76"/>
      <c r="M62" s="1"/>
    </row>
    <row r="63" spans="1:13">
      <c r="A63"/>
      <c r="C63"/>
      <c r="D63"/>
      <c r="E63"/>
      <c r="F63"/>
      <c r="G63" s="1"/>
      <c r="H63"/>
      <c r="I63"/>
      <c r="J63"/>
      <c r="K63" s="76" t="s">
        <v>15</v>
      </c>
      <c r="L63" s="76"/>
      <c r="M63" s="1"/>
    </row>
    <row r="64" spans="1:13">
      <c r="A64"/>
      <c r="B64" s="51"/>
      <c r="C64" s="33"/>
      <c r="D64" s="33"/>
      <c r="E64" s="33"/>
      <c r="F64" s="33"/>
      <c r="G64" s="33"/>
      <c r="H64" s="33"/>
      <c r="I64" s="33"/>
      <c r="J64" s="33"/>
      <c r="K64" s="33"/>
      <c r="L64" s="16"/>
      <c r="M64" s="1"/>
    </row>
    <row r="65" spans="1:13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16"/>
      <c r="M65" s="1"/>
    </row>
    <row r="66" spans="1:13" ht="14.25" customHeight="1">
      <c r="A66" s="18"/>
      <c r="C66" s="1"/>
      <c r="D66" s="1"/>
      <c r="G66" s="1"/>
      <c r="K66" s="16"/>
      <c r="L66" s="16"/>
      <c r="M66" s="1"/>
    </row>
    <row r="68" spans="1:13">
      <c r="B68" s="28" t="s">
        <v>0</v>
      </c>
      <c r="C68" s="29" t="s">
        <v>48</v>
      </c>
      <c r="D68" s="29" t="s">
        <v>49</v>
      </c>
      <c r="E68" s="3"/>
      <c r="G68" s="1"/>
      <c r="K68" s="4"/>
    </row>
    <row r="69" spans="1:13">
      <c r="B69" s="30" t="s">
        <v>50</v>
      </c>
      <c r="C69" s="68">
        <f>I22</f>
        <v>0</v>
      </c>
      <c r="D69" s="68">
        <f>J22</f>
        <v>0</v>
      </c>
      <c r="E69" s="3"/>
      <c r="G69" s="1"/>
      <c r="K69" s="4"/>
    </row>
    <row r="70" spans="1:13">
      <c r="B70" s="30" t="s">
        <v>60</v>
      </c>
      <c r="C70" s="65">
        <f>I31</f>
        <v>0</v>
      </c>
      <c r="D70" s="68">
        <f>J31</f>
        <v>0</v>
      </c>
      <c r="E70" s="3"/>
      <c r="G70" s="1"/>
      <c r="K70" s="4"/>
    </row>
    <row r="71" spans="1:13">
      <c r="B71" s="30" t="s">
        <v>104</v>
      </c>
      <c r="C71" s="65">
        <f>I61</f>
        <v>0</v>
      </c>
      <c r="D71" s="66">
        <f>J61</f>
        <v>0</v>
      </c>
      <c r="G71" s="1"/>
      <c r="J71" s="4"/>
    </row>
    <row r="72" spans="1:13" ht="15.75" customHeight="1">
      <c r="B72" s="31" t="s">
        <v>51</v>
      </c>
      <c r="C72" s="67">
        <f>SUM(C69:C71)</f>
        <v>0</v>
      </c>
      <c r="D72" s="67">
        <f>SUM(D69:D71)</f>
        <v>0</v>
      </c>
      <c r="E72" s="3"/>
      <c r="G72" s="1"/>
      <c r="K72" s="4"/>
      <c r="M72" s="1"/>
    </row>
    <row r="73" spans="1:13">
      <c r="M73" s="1"/>
    </row>
    <row r="74" spans="1:13">
      <c r="M74" s="1"/>
    </row>
    <row r="75" spans="1:13">
      <c r="M75" s="1"/>
    </row>
    <row r="76" spans="1:13">
      <c r="M76" s="1"/>
    </row>
  </sheetData>
  <mergeCells count="12">
    <mergeCell ref="K24:L24"/>
    <mergeCell ref="D2:J2"/>
    <mergeCell ref="K23:L23"/>
    <mergeCell ref="B26:K26"/>
    <mergeCell ref="A28:B28"/>
    <mergeCell ref="D28:J28"/>
    <mergeCell ref="A37:B37"/>
    <mergeCell ref="K62:L62"/>
    <mergeCell ref="K63:L63"/>
    <mergeCell ref="K32:L32"/>
    <mergeCell ref="K33:L33"/>
    <mergeCell ref="D37:J37"/>
  </mergeCells>
  <pageMargins left="0" right="0" top="0.39374999999999999" bottom="0.39374999999999999" header="0" footer="0"/>
  <pageSetup paperSize="9" firstPageNumber="0" orientation="landscape" horizontalDpi="300" verticalDpi="300" r:id="rId1"/>
  <headerFooter>
    <oddHeader>&amp;C&amp;A</oddHeader>
    <oddFooter>&amp;CStrona &amp;P</oddFooter>
  </headerFooter>
  <ignoredErrors>
    <ignoredError sqref="C2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2208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dc:description/>
  <cp:lastModifiedBy>ŁUKASZ MATUSIAK</cp:lastModifiedBy>
  <cp:revision>299</cp:revision>
  <dcterms:created xsi:type="dcterms:W3CDTF">2018-07-23T08:09:00Z</dcterms:created>
  <dcterms:modified xsi:type="dcterms:W3CDTF">2023-09-07T06:34:27Z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