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raj\Desktop\PRZETARGI\Z.271_MOJE PRZETARGI\2023\Z.271.13.2023_Dostawa energii elektrycznej\"/>
    </mc:Choice>
  </mc:AlternateContent>
  <xr:revisionPtr revIDLastSave="0" documentId="13_ncr:1_{15EA99AA-D942-4713-93C2-70B75D5AD848}" xr6:coauthVersionLast="47" xr6:coauthVersionMax="47" xr10:uidLastSave="{00000000-0000-0000-0000-000000000000}"/>
  <bookViews>
    <workbookView xWindow="3555" yWindow="540" windowWidth="22710" windowHeight="14955" tabRatio="500" xr2:uid="{00000000-000D-0000-FFFF-FFFF00000000}"/>
  </bookViews>
  <sheets>
    <sheet name="Załącznik nr 1 do SWZ" sheetId="1" r:id="rId1"/>
  </sheets>
  <definedNames>
    <definedName name="_xlnm._FilterDatabase" localSheetId="0" hidden="1">'Załącznik nr 1 do SWZ'!$A$4:$T$237</definedName>
    <definedName name="_xlnm.Print_Titles" localSheetId="0">'Załącznik nr 1 do SWZ'!$3:$4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22" i="1" l="1"/>
  <c r="P219" i="1"/>
  <c r="P130" i="1"/>
  <c r="O238" i="1" l="1"/>
  <c r="O114" i="1" l="1"/>
  <c r="O126" i="1"/>
  <c r="O140" i="1"/>
  <c r="O212" i="1"/>
  <c r="O227" i="1"/>
  <c r="P232" i="1"/>
  <c r="P233" i="1"/>
  <c r="P234" i="1"/>
  <c r="P235" i="1"/>
  <c r="P236" i="1"/>
  <c r="P237" i="1"/>
  <c r="P231" i="1"/>
  <c r="P217" i="1"/>
  <c r="P218" i="1"/>
  <c r="P220" i="1"/>
  <c r="P221" i="1"/>
  <c r="P223" i="1"/>
  <c r="P224" i="1"/>
  <c r="P225" i="1"/>
  <c r="P226" i="1"/>
  <c r="P216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144" i="1"/>
  <c r="P131" i="1"/>
  <c r="P132" i="1"/>
  <c r="P133" i="1"/>
  <c r="P134" i="1"/>
  <c r="P135" i="1"/>
  <c r="P136" i="1"/>
  <c r="P137" i="1"/>
  <c r="P138" i="1"/>
  <c r="P139" i="1"/>
  <c r="P119" i="1"/>
  <c r="P120" i="1"/>
  <c r="P121" i="1"/>
  <c r="P122" i="1"/>
  <c r="P123" i="1"/>
  <c r="P124" i="1"/>
  <c r="P125" i="1"/>
  <c r="P118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5" i="1"/>
  <c r="I238" i="1"/>
  <c r="N238" i="1"/>
  <c r="I227" i="1"/>
  <c r="N227" i="1"/>
  <c r="N212" i="1"/>
  <c r="I212" i="1"/>
  <c r="N140" i="1"/>
  <c r="I140" i="1"/>
  <c r="N126" i="1"/>
  <c r="I126" i="1"/>
  <c r="N114" i="1"/>
  <c r="I114" i="1"/>
  <c r="P238" i="1" l="1"/>
  <c r="P212" i="1"/>
  <c r="P126" i="1"/>
  <c r="P140" i="1"/>
  <c r="O240" i="1"/>
  <c r="P114" i="1"/>
  <c r="N240" i="1"/>
  <c r="H241" i="1" s="1"/>
  <c r="P227" i="1"/>
  <c r="P240" i="1" l="1"/>
  <c r="P229" i="1"/>
  <c r="P214" i="1"/>
  <c r="Q160" i="1"/>
  <c r="Q159" i="1"/>
  <c r="Q158" i="1"/>
  <c r="Q157" i="1"/>
  <c r="Q156" i="1"/>
  <c r="Q155" i="1"/>
  <c r="Q154" i="1"/>
  <c r="P142" i="1"/>
  <c r="P128" i="1"/>
  <c r="P116" i="1"/>
  <c r="I240" i="1" l="1"/>
  <c r="H242" i="1" l="1"/>
</calcChain>
</file>

<file path=xl/sharedStrings.xml><?xml version="1.0" encoding="utf-8"?>
<sst xmlns="http://schemas.openxmlformats.org/spreadsheetml/2006/main" count="3233" uniqueCount="1065">
  <si>
    <t>1.1.</t>
  </si>
  <si>
    <t>PLLZED</t>
  </si>
  <si>
    <t>Lp.</t>
  </si>
  <si>
    <t>Nabywca</t>
  </si>
  <si>
    <t>Rodzaj punktu poboru</t>
  </si>
  <si>
    <t>Adres PPE</t>
  </si>
  <si>
    <t>Adres/ulica</t>
  </si>
  <si>
    <t>Nr pos.</t>
  </si>
  <si>
    <t>Poczta</t>
  </si>
  <si>
    <t>Numer PPE</t>
  </si>
  <si>
    <t>Nr licznika</t>
  </si>
  <si>
    <t>Taryfa</t>
  </si>
  <si>
    <t>Umowa</t>
  </si>
  <si>
    <t>Dostawca energii</t>
  </si>
  <si>
    <t>Okres trwania umowy</t>
  </si>
  <si>
    <t>OSD</t>
  </si>
  <si>
    <t xml:space="preserve">strefa I </t>
  </si>
  <si>
    <t xml:space="preserve">strefa II </t>
  </si>
  <si>
    <t>1.</t>
  </si>
  <si>
    <t>Gmina Puszcza Mariańska</t>
  </si>
  <si>
    <t>oświetlenie uliczne</t>
  </si>
  <si>
    <t>Bartniki</t>
  </si>
  <si>
    <t>96-332</t>
  </si>
  <si>
    <t>Radziwiłłów</t>
  </si>
  <si>
    <t>PLZELD021153080137</t>
  </si>
  <si>
    <t>83429512</t>
  </si>
  <si>
    <t>C11o</t>
  </si>
  <si>
    <t>rozdzielona</t>
  </si>
  <si>
    <t>PGE Dystrybucja SA</t>
  </si>
  <si>
    <t>2.</t>
  </si>
  <si>
    <t>Grabina Radziwiłłowska</t>
  </si>
  <si>
    <t>PLZELD020037280107</t>
  </si>
  <si>
    <t>83695394</t>
  </si>
  <si>
    <t>3.</t>
  </si>
  <si>
    <t>PLZELD020037330112</t>
  </si>
  <si>
    <t>4.</t>
  </si>
  <si>
    <t>PLZELD020037340113</t>
  </si>
  <si>
    <t>5.</t>
  </si>
  <si>
    <t>PLZELD020037350114</t>
  </si>
  <si>
    <t>6.</t>
  </si>
  <si>
    <t>PLZELD020037360115</t>
  </si>
  <si>
    <t>7.</t>
  </si>
  <si>
    <t>PLZELD020037480127</t>
  </si>
  <si>
    <t>8.</t>
  </si>
  <si>
    <t>Budy Wolskie</t>
  </si>
  <si>
    <t>96-330</t>
  </si>
  <si>
    <t>Puszcza Mariańska</t>
  </si>
  <si>
    <t>PLZELD020037620141</t>
  </si>
  <si>
    <t>9.</t>
  </si>
  <si>
    <t>PLZELD020037630142</t>
  </si>
  <si>
    <t>22689562</t>
  </si>
  <si>
    <t>10.</t>
  </si>
  <si>
    <t>Nowy Łajszczew</t>
  </si>
  <si>
    <t>PLZELD020037690148</t>
  </si>
  <si>
    <t>11.</t>
  </si>
  <si>
    <t>Sapy</t>
  </si>
  <si>
    <t>PLZELD020037310110</t>
  </si>
  <si>
    <t>30441600</t>
  </si>
  <si>
    <t>12.</t>
  </si>
  <si>
    <t>Aleksandria</t>
  </si>
  <si>
    <t>PLZELD020038080187</t>
  </si>
  <si>
    <t>96215296</t>
  </si>
  <si>
    <t>13.</t>
  </si>
  <si>
    <t>PLZELD020038090188</t>
  </si>
  <si>
    <t>96215299</t>
  </si>
  <si>
    <t>14.</t>
  </si>
  <si>
    <t>PLZELD020037590138</t>
  </si>
  <si>
    <t>29497226</t>
  </si>
  <si>
    <t>15.</t>
  </si>
  <si>
    <t>PLZELD020037640143</t>
  </si>
  <si>
    <t>92445790</t>
  </si>
  <si>
    <t>16.</t>
  </si>
  <si>
    <t>PLZELD020037650144</t>
  </si>
  <si>
    <t>92445769</t>
  </si>
  <si>
    <t>17.</t>
  </si>
  <si>
    <t>Mrozy</t>
  </si>
  <si>
    <t>PLZELD020037710150</t>
  </si>
  <si>
    <t>18.</t>
  </si>
  <si>
    <t>Kamion</t>
  </si>
  <si>
    <t>PLZELD020037980177</t>
  </si>
  <si>
    <t>19.</t>
  </si>
  <si>
    <t>PLZELD020037990178</t>
  </si>
  <si>
    <t>20.</t>
  </si>
  <si>
    <t>PLZELD020038000179</t>
  </si>
  <si>
    <t>21.</t>
  </si>
  <si>
    <t>Lisowola</t>
  </si>
  <si>
    <t>PLZELD020038100189</t>
  </si>
  <si>
    <t>29576623</t>
  </si>
  <si>
    <t>22.</t>
  </si>
  <si>
    <t>Wycześniak</t>
  </si>
  <si>
    <t>PLZELD020038140193</t>
  </si>
  <si>
    <t>23.</t>
  </si>
  <si>
    <t>Korabiewice</t>
  </si>
  <si>
    <t>PLZELD020037250104</t>
  </si>
  <si>
    <t>23980692</t>
  </si>
  <si>
    <t>24.</t>
  </si>
  <si>
    <t>Stary Łajszczew</t>
  </si>
  <si>
    <t>36</t>
  </si>
  <si>
    <t>PLZELD020037300109</t>
  </si>
  <si>
    <t>25.</t>
  </si>
  <si>
    <t>Huta Partacka</t>
  </si>
  <si>
    <t>PLZELD020037320111</t>
  </si>
  <si>
    <t>22350703</t>
  </si>
  <si>
    <t>26.</t>
  </si>
  <si>
    <t>PLZELD020056890128</t>
  </si>
  <si>
    <t>25532853</t>
  </si>
  <si>
    <t>27.</t>
  </si>
  <si>
    <t>35</t>
  </si>
  <si>
    <t>PLZELD020037260105</t>
  </si>
  <si>
    <t>29576693</t>
  </si>
  <si>
    <t>28.</t>
  </si>
  <si>
    <t>50</t>
  </si>
  <si>
    <t>PLZELD020037270106</t>
  </si>
  <si>
    <t>29.</t>
  </si>
  <si>
    <t>PLZELD020037290108</t>
  </si>
  <si>
    <t>95450925</t>
  </si>
  <si>
    <t>30.</t>
  </si>
  <si>
    <t>PLZELD020037420121</t>
  </si>
  <si>
    <t>31.</t>
  </si>
  <si>
    <t>PLZELD020037570136</t>
  </si>
  <si>
    <t>92034883</t>
  </si>
  <si>
    <t>32.</t>
  </si>
  <si>
    <t>Huta Stara</t>
  </si>
  <si>
    <t>PLZELD020037600139</t>
  </si>
  <si>
    <t>33.</t>
  </si>
  <si>
    <t>Studzieniec</t>
  </si>
  <si>
    <t>PLZELD020037720151</t>
  </si>
  <si>
    <t>83247889</t>
  </si>
  <si>
    <t>34.</t>
  </si>
  <si>
    <t>PLZELD020037730152</t>
  </si>
  <si>
    <t>83247881</t>
  </si>
  <si>
    <t>35.</t>
  </si>
  <si>
    <t>1</t>
  </si>
  <si>
    <t>PLZELD020037740153</t>
  </si>
  <si>
    <t>29576759</t>
  </si>
  <si>
    <t>36.</t>
  </si>
  <si>
    <t>2</t>
  </si>
  <si>
    <t>PLZELD020037750154</t>
  </si>
  <si>
    <t>83553295</t>
  </si>
  <si>
    <t>37.</t>
  </si>
  <si>
    <t>Waleriany</t>
  </si>
  <si>
    <t>PLZELD020037760155</t>
  </si>
  <si>
    <t>38.</t>
  </si>
  <si>
    <t>Pniowe</t>
  </si>
  <si>
    <t>PLZELD020037770156</t>
  </si>
  <si>
    <t>39.</t>
  </si>
  <si>
    <t>PLZELD020037780157</t>
  </si>
  <si>
    <t>22406599</t>
  </si>
  <si>
    <t>40.</t>
  </si>
  <si>
    <t>PLZELD020037790158</t>
  </si>
  <si>
    <t>83247532</t>
  </si>
  <si>
    <t>41.</t>
  </si>
  <si>
    <t>Żuków</t>
  </si>
  <si>
    <t>PLZELD020037800159</t>
  </si>
  <si>
    <t>95911176</t>
  </si>
  <si>
    <t>42.</t>
  </si>
  <si>
    <t>PLZELD020037810160</t>
  </si>
  <si>
    <t>92095056</t>
  </si>
  <si>
    <t>43.</t>
  </si>
  <si>
    <t>Nowa Huta</t>
  </si>
  <si>
    <t>PLZELD020037820161</t>
  </si>
  <si>
    <t>24575538</t>
  </si>
  <si>
    <t>44.</t>
  </si>
  <si>
    <t>PLZELD020037830162</t>
  </si>
  <si>
    <t>97086016</t>
  </si>
  <si>
    <t>45.</t>
  </si>
  <si>
    <t>PLZELD020037850164</t>
  </si>
  <si>
    <t>95911170</t>
  </si>
  <si>
    <t>46.</t>
  </si>
  <si>
    <t>PLZELD020037860165</t>
  </si>
  <si>
    <t>97221977</t>
  </si>
  <si>
    <t>47.</t>
  </si>
  <si>
    <t>PLZELD020038010180</t>
  </si>
  <si>
    <t>C110</t>
  </si>
  <si>
    <t>48.</t>
  </si>
  <si>
    <t>Górki</t>
  </si>
  <si>
    <t>PLZELD020038020181</t>
  </si>
  <si>
    <t>49.</t>
  </si>
  <si>
    <t>PLZELD020038060185</t>
  </si>
  <si>
    <t>96215316</t>
  </si>
  <si>
    <t>50.</t>
  </si>
  <si>
    <t>Bednary Górne</t>
  </si>
  <si>
    <t>PLZELD020038120191</t>
  </si>
  <si>
    <t>97222010</t>
  </si>
  <si>
    <t>51.</t>
  </si>
  <si>
    <t>PLZELD020038130192</t>
  </si>
  <si>
    <t>52.</t>
  </si>
  <si>
    <t xml:space="preserve">Bednary </t>
  </si>
  <si>
    <t>PLZELD020038160195</t>
  </si>
  <si>
    <t>53.</t>
  </si>
  <si>
    <t>Karnice</t>
  </si>
  <si>
    <t>PLZELD020038210103</t>
  </si>
  <si>
    <t>54.</t>
  </si>
  <si>
    <t>PLZELD020038260108</t>
  </si>
  <si>
    <t>55.</t>
  </si>
  <si>
    <t>Długokąty Małe</t>
  </si>
  <si>
    <t>53</t>
  </si>
  <si>
    <t>PLZELD020037390118</t>
  </si>
  <si>
    <t>83129206</t>
  </si>
  <si>
    <t>56.</t>
  </si>
  <si>
    <t>PLZELD020037400119</t>
  </si>
  <si>
    <t>57.</t>
  </si>
  <si>
    <t>Długokąty Duże</t>
  </si>
  <si>
    <t>PLZELD020037530132</t>
  </si>
  <si>
    <t>92209409</t>
  </si>
  <si>
    <t>58.</t>
  </si>
  <si>
    <t>Długokąty</t>
  </si>
  <si>
    <t>PLZELD020037550134</t>
  </si>
  <si>
    <t>59.</t>
  </si>
  <si>
    <t>Budy Kałki</t>
  </si>
  <si>
    <t>PLZELD020037560135</t>
  </si>
  <si>
    <t>92209372</t>
  </si>
  <si>
    <t>60.</t>
  </si>
  <si>
    <t>Mazowiecka</t>
  </si>
  <si>
    <t>PLZELD020037580137</t>
  </si>
  <si>
    <t>95450897</t>
  </si>
  <si>
    <t>61.</t>
  </si>
  <si>
    <t>PLZELD020037660145</t>
  </si>
  <si>
    <t>92445757</t>
  </si>
  <si>
    <t>62.</t>
  </si>
  <si>
    <t>PLZELD020037670146</t>
  </si>
  <si>
    <t>95450942</t>
  </si>
  <si>
    <t>63.</t>
  </si>
  <si>
    <t>Wólka Korabiewska</t>
  </si>
  <si>
    <t>PLZELD020037680147</t>
  </si>
  <si>
    <t>64.</t>
  </si>
  <si>
    <t>PLZELD020037700149</t>
  </si>
  <si>
    <t>65.</t>
  </si>
  <si>
    <t>Wincentów</t>
  </si>
  <si>
    <t>PLZELD020037370116</t>
  </si>
  <si>
    <t>66.</t>
  </si>
  <si>
    <t>Nowy Karolinów</t>
  </si>
  <si>
    <t>PLZELD020037380117</t>
  </si>
  <si>
    <t>83635057</t>
  </si>
  <si>
    <t>67.</t>
  </si>
  <si>
    <t>Michałów</t>
  </si>
  <si>
    <t>PLZELD020037410120</t>
  </si>
  <si>
    <t>68.</t>
  </si>
  <si>
    <t>PLZELD020037540133</t>
  </si>
  <si>
    <t>2582994</t>
  </si>
  <si>
    <t>69.</t>
  </si>
  <si>
    <t>Stary Karolinów</t>
  </si>
  <si>
    <t>PLZELD020038200102</t>
  </si>
  <si>
    <t>83695472</t>
  </si>
  <si>
    <t>70.</t>
  </si>
  <si>
    <t>PLZELD021135430118</t>
  </si>
  <si>
    <t>71.</t>
  </si>
  <si>
    <t>PLZELD021135440119</t>
  </si>
  <si>
    <t>83267420</t>
  </si>
  <si>
    <t>72.</t>
  </si>
  <si>
    <t>Budy Zaklasztorne</t>
  </si>
  <si>
    <t>PLZELD020037450124</t>
  </si>
  <si>
    <t>95884400</t>
  </si>
  <si>
    <t>73.</t>
  </si>
  <si>
    <t>PLZELD020037460125</t>
  </si>
  <si>
    <t>95349155</t>
  </si>
  <si>
    <t>74.</t>
  </si>
  <si>
    <t>PLZELD020037470126</t>
  </si>
  <si>
    <t>29576941</t>
  </si>
  <si>
    <t>75.</t>
  </si>
  <si>
    <t>PLZELD020037520131</t>
  </si>
  <si>
    <t>29576966</t>
  </si>
  <si>
    <t>76.</t>
  </si>
  <si>
    <t>Podleśna</t>
  </si>
  <si>
    <t>PLZELD020038050184</t>
  </si>
  <si>
    <t>8746949</t>
  </si>
  <si>
    <t>77.</t>
  </si>
  <si>
    <t>Zator</t>
  </si>
  <si>
    <t>PLZELD020037490128</t>
  </si>
  <si>
    <t>26817508</t>
  </si>
  <si>
    <t>78.</t>
  </si>
  <si>
    <t>18</t>
  </si>
  <si>
    <t>PLZELD020037500129</t>
  </si>
  <si>
    <t>26987988</t>
  </si>
  <si>
    <t>79.</t>
  </si>
  <si>
    <t>Wola Polska</t>
  </si>
  <si>
    <t>PLZELD020037610140</t>
  </si>
  <si>
    <t>83695300</t>
  </si>
  <si>
    <t>80.</t>
  </si>
  <si>
    <t>Franciszków</t>
  </si>
  <si>
    <t>96-315</t>
  </si>
  <si>
    <t>Wiskitki</t>
  </si>
  <si>
    <t>PLZELD020037840163</t>
  </si>
  <si>
    <t>81.</t>
  </si>
  <si>
    <t>Bednary</t>
  </si>
  <si>
    <t>Bednary Rzeczne</t>
  </si>
  <si>
    <t>PLZELD020038150194</t>
  </si>
  <si>
    <t>97221987</t>
  </si>
  <si>
    <t>82.</t>
  </si>
  <si>
    <t>PLZELD020038170196</t>
  </si>
  <si>
    <t>97222004</t>
  </si>
  <si>
    <t>83.</t>
  </si>
  <si>
    <t xml:space="preserve">Działkowa </t>
  </si>
  <si>
    <t>5/A</t>
  </si>
  <si>
    <t>PLZELD020038180100</t>
  </si>
  <si>
    <t>84.</t>
  </si>
  <si>
    <t>Olszanka</t>
  </si>
  <si>
    <t>PLZELD021070330107</t>
  </si>
  <si>
    <t>85.</t>
  </si>
  <si>
    <t>PLZELD020038030182</t>
  </si>
  <si>
    <t>86.</t>
  </si>
  <si>
    <t>PLZELD020038040183</t>
  </si>
  <si>
    <t>87.</t>
  </si>
  <si>
    <t>Biernik</t>
  </si>
  <si>
    <t>PLZELD020038070186</t>
  </si>
  <si>
    <t>10610734</t>
  </si>
  <si>
    <t>88.</t>
  </si>
  <si>
    <t>Marianów</t>
  </si>
  <si>
    <t>PLZELD020038110190</t>
  </si>
  <si>
    <t>29496354</t>
  </si>
  <si>
    <t>89.</t>
  </si>
  <si>
    <t>Wilczynek</t>
  </si>
  <si>
    <t>PLZELD020038190101</t>
  </si>
  <si>
    <t>90.</t>
  </si>
  <si>
    <t>PLZELD020037430122</t>
  </si>
  <si>
    <t>83666773</t>
  </si>
  <si>
    <t>91.</t>
  </si>
  <si>
    <t>PLZELD020037440123</t>
  </si>
  <si>
    <t>92.</t>
  </si>
  <si>
    <t>Niemieryczew</t>
  </si>
  <si>
    <t>PLZELD020037510130</t>
  </si>
  <si>
    <t>30547904</t>
  </si>
  <si>
    <t>93.</t>
  </si>
  <si>
    <t>PLZELD021177230127</t>
  </si>
  <si>
    <t>83601498</t>
  </si>
  <si>
    <t>94.</t>
  </si>
  <si>
    <t>Spacerowa /Osiedlowa</t>
  </si>
  <si>
    <t>PLZELD021177240128</t>
  </si>
  <si>
    <t>83567570</t>
  </si>
  <si>
    <t>95.</t>
  </si>
  <si>
    <t xml:space="preserve">Nowa Huta </t>
  </si>
  <si>
    <t>PLZELD021200390115</t>
  </si>
  <si>
    <t>92346203</t>
  </si>
  <si>
    <t>C11</t>
  </si>
  <si>
    <t>96.</t>
  </si>
  <si>
    <t>(słup nr 4)</t>
  </si>
  <si>
    <t>PLZELD021231720144</t>
  </si>
  <si>
    <t>97.</t>
  </si>
  <si>
    <t>PLZELD021033050162</t>
  </si>
  <si>
    <t>98.</t>
  </si>
  <si>
    <t>Grabie</t>
  </si>
  <si>
    <t>PLZELD021218430173</t>
  </si>
  <si>
    <t>99.</t>
  </si>
  <si>
    <t>PLZELD021222830128</t>
  </si>
  <si>
    <t>100.</t>
  </si>
  <si>
    <t>PLZELD021222850130</t>
  </si>
  <si>
    <t>101.</t>
  </si>
  <si>
    <t>PLZELD021222840129</t>
  </si>
  <si>
    <t>102.</t>
  </si>
  <si>
    <t>RadziwiŁłów</t>
  </si>
  <si>
    <t>PLZELD021033200177</t>
  </si>
  <si>
    <t>103.</t>
  </si>
  <si>
    <t>Radziwiłów</t>
  </si>
  <si>
    <t>(słup w linii nN nr 40)</t>
  </si>
  <si>
    <t>PLZELD021234480129</t>
  </si>
  <si>
    <t>104.</t>
  </si>
  <si>
    <t>(słup w linii nN nr 9)</t>
  </si>
  <si>
    <t>PLZELD021234490130</t>
  </si>
  <si>
    <t>105.</t>
  </si>
  <si>
    <t>PLZELD021218270157</t>
  </si>
  <si>
    <t>106.</t>
  </si>
  <si>
    <t>(ul. Sosnowa)</t>
  </si>
  <si>
    <t>PLZELD021234680149</t>
  </si>
  <si>
    <t>97222045</t>
  </si>
  <si>
    <t>107.</t>
  </si>
  <si>
    <t>PLZELD021292780139</t>
  </si>
  <si>
    <t>97221912</t>
  </si>
  <si>
    <t>suma:</t>
  </si>
  <si>
    <t>kWh</t>
  </si>
  <si>
    <t>1.2.</t>
  </si>
  <si>
    <t>Gmina Puszcza Mariańska - placówki szkolne</t>
  </si>
  <si>
    <t>L.p.</t>
  </si>
  <si>
    <t>Kod pocztowy</t>
  </si>
  <si>
    <t>Numer licznika</t>
  </si>
  <si>
    <t>Czas twania umowy</t>
  </si>
  <si>
    <t>strefa I</t>
  </si>
  <si>
    <t>strefa II</t>
  </si>
  <si>
    <t>108.</t>
  </si>
  <si>
    <t>Szkoła Podstawowa</t>
  </si>
  <si>
    <t>Miodowa</t>
  </si>
  <si>
    <t>47</t>
  </si>
  <si>
    <t>PLZELD020040520140</t>
  </si>
  <si>
    <t>71857413</t>
  </si>
  <si>
    <t>109.</t>
  </si>
  <si>
    <t>69</t>
  </si>
  <si>
    <t>PLZELD020040500138</t>
  </si>
  <si>
    <t>00277181</t>
  </si>
  <si>
    <t>110.</t>
  </si>
  <si>
    <t>PLZELD020040490137</t>
  </si>
  <si>
    <t>00278207</t>
  </si>
  <si>
    <t>111.</t>
  </si>
  <si>
    <t>PLZELD020040510139</t>
  </si>
  <si>
    <t>112.</t>
  </si>
  <si>
    <t>PLZELD020040460134</t>
  </si>
  <si>
    <t>90038015</t>
  </si>
  <si>
    <t>113.</t>
  </si>
  <si>
    <t>PLZELD020040470135</t>
  </si>
  <si>
    <t>90037286</t>
  </si>
  <si>
    <t>114.</t>
  </si>
  <si>
    <t>PLZELD020040480136</t>
  </si>
  <si>
    <t>00212542</t>
  </si>
  <si>
    <t>115.</t>
  </si>
  <si>
    <t>GOK - Nauczanie zintegrowane</t>
  </si>
  <si>
    <t>Sobieskiego</t>
  </si>
  <si>
    <t>PLZELD020874220187</t>
  </si>
  <si>
    <t>71899527</t>
  </si>
  <si>
    <t>1.3.</t>
  </si>
  <si>
    <t>Gmina Puszcza Mariańska - obiekty wodociągowe</t>
  </si>
  <si>
    <t>116.</t>
  </si>
  <si>
    <t>Hydrofornia</t>
  </si>
  <si>
    <t>PLZELD020037930172</t>
  </si>
  <si>
    <t>C12a</t>
  </si>
  <si>
    <t>117.</t>
  </si>
  <si>
    <t>PLZELD020037920171</t>
  </si>
  <si>
    <t>118.</t>
  </si>
  <si>
    <t>PLZELD020037870166</t>
  </si>
  <si>
    <t>8103359</t>
  </si>
  <si>
    <t>119.</t>
  </si>
  <si>
    <t>Hydrofornia przy GOK</t>
  </si>
  <si>
    <t>PLZELD020037880167</t>
  </si>
  <si>
    <t>120.</t>
  </si>
  <si>
    <t>Hydrofornia przy GOZ</t>
  </si>
  <si>
    <t>PLZELD020037890168</t>
  </si>
  <si>
    <t>8743418</t>
  </si>
  <si>
    <t>121.</t>
  </si>
  <si>
    <t>Stacja uzdatniania wody</t>
  </si>
  <si>
    <t>PLZELD020056850124</t>
  </si>
  <si>
    <t>56336949</t>
  </si>
  <si>
    <t>122.</t>
  </si>
  <si>
    <t>PLZELD020000370102</t>
  </si>
  <si>
    <t>01788681</t>
  </si>
  <si>
    <t>123.</t>
  </si>
  <si>
    <t>Automatyczna stacja uzdatniania wody</t>
  </si>
  <si>
    <t>Graniczna</t>
  </si>
  <si>
    <t>PLZELD020056870126</t>
  </si>
  <si>
    <t>91004387</t>
  </si>
  <si>
    <t>124.</t>
  </si>
  <si>
    <t>Stacja wodociągowa</t>
  </si>
  <si>
    <t>6</t>
  </si>
  <si>
    <t>PLZELD020056860125</t>
  </si>
  <si>
    <t>40593958</t>
  </si>
  <si>
    <t>G11</t>
  </si>
  <si>
    <t>125.</t>
  </si>
  <si>
    <t>PLZELD021200910167</t>
  </si>
  <si>
    <t>56363072</t>
  </si>
  <si>
    <t>1.4.</t>
  </si>
  <si>
    <t>Gmina Puszcza Mariańska - obiekty kanalizacyjne</t>
  </si>
  <si>
    <t>126.</t>
  </si>
  <si>
    <t>Przepompownia ścieków P-10</t>
  </si>
  <si>
    <t>Topolowa</t>
  </si>
  <si>
    <t>dz.170</t>
  </si>
  <si>
    <t>PLZELD021207080105</t>
  </si>
  <si>
    <t>93887718</t>
  </si>
  <si>
    <t>127.</t>
  </si>
  <si>
    <t>Przepompownia ścieków P-12</t>
  </si>
  <si>
    <t>dz.218</t>
  </si>
  <si>
    <t>PLZELD021207090106</t>
  </si>
  <si>
    <t>128.</t>
  </si>
  <si>
    <t>Przepompownia ścieków P-11</t>
  </si>
  <si>
    <t>PLZELD021207060103</t>
  </si>
  <si>
    <t>129.</t>
  </si>
  <si>
    <t>Przepompownia ścieków P-13</t>
  </si>
  <si>
    <t>Sobańskiego</t>
  </si>
  <si>
    <t>dz.379</t>
  </si>
  <si>
    <t>PLZELD021206990193</t>
  </si>
  <si>
    <t>01789426</t>
  </si>
  <si>
    <t>130.</t>
  </si>
  <si>
    <t>Przepompownia ścieków P-5</t>
  </si>
  <si>
    <t>dz.169</t>
  </si>
  <si>
    <t>PLZELD021207010195</t>
  </si>
  <si>
    <t>131.</t>
  </si>
  <si>
    <t>Przepompownia ścieków P-4</t>
  </si>
  <si>
    <t>Środkowa</t>
  </si>
  <si>
    <t>dz.221/2</t>
  </si>
  <si>
    <t>PLZELD021207050102</t>
  </si>
  <si>
    <t>132.</t>
  </si>
  <si>
    <t>Przepompownia ścieków PP-3</t>
  </si>
  <si>
    <t>Parkowa</t>
  </si>
  <si>
    <t>dz.84</t>
  </si>
  <si>
    <t>PLZELD021206980192</t>
  </si>
  <si>
    <t>01789427</t>
  </si>
  <si>
    <t>133.</t>
  </si>
  <si>
    <t>Przepompownia ścieków PP-2</t>
  </si>
  <si>
    <t>PLZELD021207020196</t>
  </si>
  <si>
    <t>01789512</t>
  </si>
  <si>
    <t>134.</t>
  </si>
  <si>
    <t>Przepompownia ścieków P-8</t>
  </si>
  <si>
    <t>dz.189/8</t>
  </si>
  <si>
    <t>PLZELD021207070104</t>
  </si>
  <si>
    <t>135.</t>
  </si>
  <si>
    <t>Przepompownia ścieków P-7</t>
  </si>
  <si>
    <t>PLZELD021207000194</t>
  </si>
  <si>
    <t>136.</t>
  </si>
  <si>
    <t>Przepompownia ścieków P-3</t>
  </si>
  <si>
    <t>Cicha</t>
  </si>
  <si>
    <t>dz.267</t>
  </si>
  <si>
    <t>PLZELD021207030100</t>
  </si>
  <si>
    <t>137.</t>
  </si>
  <si>
    <t>Przepompownia ścieków P-1</t>
  </si>
  <si>
    <t>Dworcowa</t>
  </si>
  <si>
    <t>dz.256</t>
  </si>
  <si>
    <t>PLZELD021207040101</t>
  </si>
  <si>
    <t>138.</t>
  </si>
  <si>
    <t>Przepompownia ścieków PP-1</t>
  </si>
  <si>
    <t>PLZELD021206970191</t>
  </si>
  <si>
    <t>01789425</t>
  </si>
  <si>
    <t>139.</t>
  </si>
  <si>
    <t>Przepompownia ścieków PP-4</t>
  </si>
  <si>
    <t>PLZELD021210650171</t>
  </si>
  <si>
    <t>56338922</t>
  </si>
  <si>
    <t>140.</t>
  </si>
  <si>
    <t>Przepompownia ścieków P-2</t>
  </si>
  <si>
    <t>PLZELD021212350147</t>
  </si>
  <si>
    <t>00287773</t>
  </si>
  <si>
    <t>141.</t>
  </si>
  <si>
    <t>Przepompownia ścieków P-6</t>
  </si>
  <si>
    <t>PLZELD021228650128</t>
  </si>
  <si>
    <t>142.</t>
  </si>
  <si>
    <t>Przepompownia ścieków P-9</t>
  </si>
  <si>
    <t>dz.64</t>
  </si>
  <si>
    <t>PLZELD021223880136</t>
  </si>
  <si>
    <t>143.</t>
  </si>
  <si>
    <t>Przepompownia ścieków</t>
  </si>
  <si>
    <t>Spacerowa</t>
  </si>
  <si>
    <t>PLZELD020038220104</t>
  </si>
  <si>
    <t>20055174</t>
  </si>
  <si>
    <t>144.</t>
  </si>
  <si>
    <t>Górczewska</t>
  </si>
  <si>
    <t>dz.166</t>
  </si>
  <si>
    <t>PLZELD021079660167</t>
  </si>
  <si>
    <t>93117908</t>
  </si>
  <si>
    <t>145.</t>
  </si>
  <si>
    <t>dz.70-73</t>
  </si>
  <si>
    <t>PLZELD021079650166</t>
  </si>
  <si>
    <t>90110653</t>
  </si>
  <si>
    <t>146.</t>
  </si>
  <si>
    <t>dz.97/99</t>
  </si>
  <si>
    <t>PLZELD021088660194</t>
  </si>
  <si>
    <t>91277252</t>
  </si>
  <si>
    <t>147.</t>
  </si>
  <si>
    <t>dz.182</t>
  </si>
  <si>
    <t>PLZELD021130730133</t>
  </si>
  <si>
    <t>90040283</t>
  </si>
  <si>
    <t>148.</t>
  </si>
  <si>
    <t>dz.215</t>
  </si>
  <si>
    <t>PLZELD021130720132</t>
  </si>
  <si>
    <t>90040296</t>
  </si>
  <si>
    <t>149.</t>
  </si>
  <si>
    <t>dz.232</t>
  </si>
  <si>
    <t>PLZELD021130760136</t>
  </si>
  <si>
    <t>90040307</t>
  </si>
  <si>
    <t>150.</t>
  </si>
  <si>
    <t>dz.279</t>
  </si>
  <si>
    <t>PLZELD021088150143</t>
  </si>
  <si>
    <t>91184689</t>
  </si>
  <si>
    <t>151.</t>
  </si>
  <si>
    <t>Przepompownia ścieków P-1A</t>
  </si>
  <si>
    <t>dz..289/9</t>
  </si>
  <si>
    <t>PLZELD021130770137</t>
  </si>
  <si>
    <t>90040218</t>
  </si>
  <si>
    <t>152.</t>
  </si>
  <si>
    <t>dz.318/1</t>
  </si>
  <si>
    <t>PLZELD021088160144</t>
  </si>
  <si>
    <t>96112159</t>
  </si>
  <si>
    <t>153.</t>
  </si>
  <si>
    <t>dz.319</t>
  </si>
  <si>
    <t>PLZELD021130740134</t>
  </si>
  <si>
    <t>90040769</t>
  </si>
  <si>
    <t>154.</t>
  </si>
  <si>
    <t>dz.332</t>
  </si>
  <si>
    <t>PLZELD021130750135</t>
  </si>
  <si>
    <t>90040232</t>
  </si>
  <si>
    <t>155.</t>
  </si>
  <si>
    <t>dz.140/2</t>
  </si>
  <si>
    <t>PLZELD021087780106</t>
  </si>
  <si>
    <t>91040821</t>
  </si>
  <si>
    <t>156.</t>
  </si>
  <si>
    <t>Brzozowa</t>
  </si>
  <si>
    <t>PLZELD020056730112</t>
  </si>
  <si>
    <t>00249576</t>
  </si>
  <si>
    <t>157.</t>
  </si>
  <si>
    <t>PLZELD020056740113</t>
  </si>
  <si>
    <t>00249577</t>
  </si>
  <si>
    <t>158.</t>
  </si>
  <si>
    <t>Duża</t>
  </si>
  <si>
    <t>PLZELD021050250136</t>
  </si>
  <si>
    <t>159.</t>
  </si>
  <si>
    <t>PLZELD021050260137</t>
  </si>
  <si>
    <t>160.</t>
  </si>
  <si>
    <t>PLZELD021050270138</t>
  </si>
  <si>
    <t>161.</t>
  </si>
  <si>
    <t>Grabina</t>
  </si>
  <si>
    <t>PLZELD020056720111</t>
  </si>
  <si>
    <t>00249570</t>
  </si>
  <si>
    <t>162.</t>
  </si>
  <si>
    <t>PLZELD020056700109</t>
  </si>
  <si>
    <t>00274143</t>
  </si>
  <si>
    <t>163.</t>
  </si>
  <si>
    <t>PLZELD020056710110</t>
  </si>
  <si>
    <t>20055150</t>
  </si>
  <si>
    <t>164.</t>
  </si>
  <si>
    <t>Kolejowa</t>
  </si>
  <si>
    <t>15</t>
  </si>
  <si>
    <t>PLZELD020056800119</t>
  </si>
  <si>
    <t>93439629</t>
  </si>
  <si>
    <t>165.</t>
  </si>
  <si>
    <t>Leśna</t>
  </si>
  <si>
    <t>7</t>
  </si>
  <si>
    <t>PLZELD020056820121</t>
  </si>
  <si>
    <t>93439374</t>
  </si>
  <si>
    <t>166.</t>
  </si>
  <si>
    <t>19</t>
  </si>
  <si>
    <t>PLZELD020056810120</t>
  </si>
  <si>
    <t>93439390</t>
  </si>
  <si>
    <t>167.</t>
  </si>
  <si>
    <t>Leśna/Jagodowa</t>
  </si>
  <si>
    <t>PLZELD021093390182</t>
  </si>
  <si>
    <t>20055171</t>
  </si>
  <si>
    <t>168.</t>
  </si>
  <si>
    <t>Żytnia</t>
  </si>
  <si>
    <t>dz.367/14</t>
  </si>
  <si>
    <t>PLZELD020038230105</t>
  </si>
  <si>
    <t>20055185</t>
  </si>
  <si>
    <t>169.</t>
  </si>
  <si>
    <t>dz.195</t>
  </si>
  <si>
    <t>PLZELD021071080182</t>
  </si>
  <si>
    <t>10626922</t>
  </si>
  <si>
    <t>170.</t>
  </si>
  <si>
    <t>PLZELD020056690108</t>
  </si>
  <si>
    <t>94959308</t>
  </si>
  <si>
    <t>171.</t>
  </si>
  <si>
    <t>PLZELD020056750114</t>
  </si>
  <si>
    <t>90638730</t>
  </si>
  <si>
    <t>172.</t>
  </si>
  <si>
    <t>PLZELD020056760115</t>
  </si>
  <si>
    <t>90638660</t>
  </si>
  <si>
    <t>173.</t>
  </si>
  <si>
    <t>PLZELD020056770116</t>
  </si>
  <si>
    <t>90461232</t>
  </si>
  <si>
    <t>174.</t>
  </si>
  <si>
    <t>PLZELD020037940173</t>
  </si>
  <si>
    <t>8251992</t>
  </si>
  <si>
    <t>175.</t>
  </si>
  <si>
    <t>dz.290/1</t>
  </si>
  <si>
    <t>PLZELD021088140142</t>
  </si>
  <si>
    <t>91300387</t>
  </si>
  <si>
    <t>176.</t>
  </si>
  <si>
    <t>dz.299/3</t>
  </si>
  <si>
    <t>PLZELD021087790107</t>
  </si>
  <si>
    <t>20055159</t>
  </si>
  <si>
    <t>177.</t>
  </si>
  <si>
    <t>Rzeczna</t>
  </si>
  <si>
    <t>dz.239</t>
  </si>
  <si>
    <t>PLZELD021088710102</t>
  </si>
  <si>
    <t>96282086</t>
  </si>
  <si>
    <t>178.</t>
  </si>
  <si>
    <t>Warszawska</t>
  </si>
  <si>
    <t>dz.303</t>
  </si>
  <si>
    <t>PLZELD021081160123</t>
  </si>
  <si>
    <t>91341542</t>
  </si>
  <si>
    <t>179.</t>
  </si>
  <si>
    <t>dz.37/2</t>
  </si>
  <si>
    <t>PLZELD021081170124</t>
  </si>
  <si>
    <t>90336948</t>
  </si>
  <si>
    <t>180.</t>
  </si>
  <si>
    <t>Oczyszczalnia ścieków</t>
  </si>
  <si>
    <t>PLZELD020037950174</t>
  </si>
  <si>
    <t>56334003</t>
  </si>
  <si>
    <t>181.</t>
  </si>
  <si>
    <t>Studnia kanalizacyjna</t>
  </si>
  <si>
    <t>PLZELD020037960175</t>
  </si>
  <si>
    <t>9732316</t>
  </si>
  <si>
    <t>182.</t>
  </si>
  <si>
    <t>dz.49/1</t>
  </si>
  <si>
    <t>PLZELD021156250163</t>
  </si>
  <si>
    <t>90689722</t>
  </si>
  <si>
    <t>183.</t>
  </si>
  <si>
    <t>Wygoda</t>
  </si>
  <si>
    <t>dz.159/1</t>
  </si>
  <si>
    <t>PLZELD021156230161</t>
  </si>
  <si>
    <t>90689728</t>
  </si>
  <si>
    <t>184.</t>
  </si>
  <si>
    <t>PLZELD021156240162</t>
  </si>
  <si>
    <t>90689719</t>
  </si>
  <si>
    <t>185.</t>
  </si>
  <si>
    <t>Przepompownia scieków P-1</t>
  </si>
  <si>
    <t>dz.70</t>
  </si>
  <si>
    <t>PLZELD021157730117</t>
  </si>
  <si>
    <t>71856921</t>
  </si>
  <si>
    <t>186.</t>
  </si>
  <si>
    <t>Przepompownia scieków P-2</t>
  </si>
  <si>
    <t>PLZELD021157740118</t>
  </si>
  <si>
    <t>71855724</t>
  </si>
  <si>
    <t>187.</t>
  </si>
  <si>
    <t>Przepompownia scieków P-3</t>
  </si>
  <si>
    <t>dz.47</t>
  </si>
  <si>
    <t>PLZELD021157080149</t>
  </si>
  <si>
    <t>71855773</t>
  </si>
  <si>
    <t>188.</t>
  </si>
  <si>
    <t>Przepompownia scieków P-4</t>
  </si>
  <si>
    <t>Mała</t>
  </si>
  <si>
    <t>dz. 179</t>
  </si>
  <si>
    <t>PLZELD021166430114</t>
  </si>
  <si>
    <t>91043256</t>
  </si>
  <si>
    <t>189.</t>
  </si>
  <si>
    <t>Przepompownia scieków P-5</t>
  </si>
  <si>
    <t>dz.179</t>
  </si>
  <si>
    <t>PLZELD021166420113</t>
  </si>
  <si>
    <t>91043249</t>
  </si>
  <si>
    <t>190.</t>
  </si>
  <si>
    <t>Przepompownia scieków P-6</t>
  </si>
  <si>
    <t>PLZELD021166410112</t>
  </si>
  <si>
    <t>91043138</t>
  </si>
  <si>
    <t>191.</t>
  </si>
  <si>
    <t>Przepompownia scieków P-7</t>
  </si>
  <si>
    <t>dz.67</t>
  </si>
  <si>
    <t>PLZELD021166400111</t>
  </si>
  <si>
    <t>91043177</t>
  </si>
  <si>
    <t>192.</t>
  </si>
  <si>
    <t>Przepompownia scieków P-8</t>
  </si>
  <si>
    <t>dz.144</t>
  </si>
  <si>
    <t>PLZELD021166390110</t>
  </si>
  <si>
    <t>91043220</t>
  </si>
  <si>
    <t>193.</t>
  </si>
  <si>
    <t>Przepompownia scieków</t>
  </si>
  <si>
    <t>Kota Filemona</t>
  </si>
  <si>
    <t>dz.144/21</t>
  </si>
  <si>
    <t>PLZELD021268870173</t>
  </si>
  <si>
    <t>1.5.</t>
  </si>
  <si>
    <t>Gmina Puszcza Mariańska - pozostałe obiekty</t>
  </si>
  <si>
    <t>194.</t>
  </si>
  <si>
    <t>Urząd Gminy</t>
  </si>
  <si>
    <t>PLZELD020056780117</t>
  </si>
  <si>
    <t>56428066</t>
  </si>
  <si>
    <t>195.</t>
  </si>
  <si>
    <t>Ośrodek Zdrowia</t>
  </si>
  <si>
    <t>PLZELD020038250107</t>
  </si>
  <si>
    <t>56334010</t>
  </si>
  <si>
    <t>196.</t>
  </si>
  <si>
    <t>PLZELD020038240106</t>
  </si>
  <si>
    <t>00278465</t>
  </si>
  <si>
    <t>197.</t>
  </si>
  <si>
    <t>Gminna Biblioteka</t>
  </si>
  <si>
    <t>PLZELD020056680107</t>
  </si>
  <si>
    <t>93541078</t>
  </si>
  <si>
    <t>198.</t>
  </si>
  <si>
    <t>Przedszkole</t>
  </si>
  <si>
    <t>Stanisława Papczyńskiego</t>
  </si>
  <si>
    <t>PLZELD020056660105</t>
  </si>
  <si>
    <t>83147086</t>
  </si>
  <si>
    <t>199.</t>
  </si>
  <si>
    <t>Lokal usługowy</t>
  </si>
  <si>
    <t>PLZELD020056830122</t>
  </si>
  <si>
    <t>8518178</t>
  </si>
  <si>
    <t>200.</t>
  </si>
  <si>
    <t>PLZELD020056060142</t>
  </si>
  <si>
    <t>01657064</t>
  </si>
  <si>
    <t>201.</t>
  </si>
  <si>
    <t>PLZELD020038270109</t>
  </si>
  <si>
    <t>26179834</t>
  </si>
  <si>
    <t>202.</t>
  </si>
  <si>
    <t>Stary budynek Urzędu Gminy</t>
  </si>
  <si>
    <t>PLZELD020037970176</t>
  </si>
  <si>
    <t>203.</t>
  </si>
  <si>
    <t>STUDZIENIEC 4M14</t>
  </si>
  <si>
    <t>4 m. 14</t>
  </si>
  <si>
    <t>PLZELD020038850167</t>
  </si>
  <si>
    <t>204.</t>
  </si>
  <si>
    <t>205.</t>
  </si>
  <si>
    <t>206.</t>
  </si>
  <si>
    <t>207.</t>
  </si>
  <si>
    <t>STUDZIENIEC 4 /12</t>
  </si>
  <si>
    <t>4/12</t>
  </si>
  <si>
    <t>PLZELD020038810163</t>
  </si>
  <si>
    <t>01361985</t>
  </si>
  <si>
    <t>1.6.</t>
  </si>
  <si>
    <t>Gmina Puszcza Mariańska - OSP</t>
  </si>
  <si>
    <t>208.</t>
  </si>
  <si>
    <t>OSP</t>
  </si>
  <si>
    <t>90</t>
  </si>
  <si>
    <t>PLZELD020056640103</t>
  </si>
  <si>
    <t>90139184</t>
  </si>
  <si>
    <t>209.</t>
  </si>
  <si>
    <t>Remiza OSP</t>
  </si>
  <si>
    <t>104</t>
  </si>
  <si>
    <t>PLZELD020056650104</t>
  </si>
  <si>
    <t>50431330</t>
  </si>
  <si>
    <t>C21</t>
  </si>
  <si>
    <t>210.</t>
  </si>
  <si>
    <t>PLZELD020056610100</t>
  </si>
  <si>
    <t>95865392</t>
  </si>
  <si>
    <t>211.</t>
  </si>
  <si>
    <t>PLZELD020056620101</t>
  </si>
  <si>
    <t>212.</t>
  </si>
  <si>
    <t>PLZELD020056670106</t>
  </si>
  <si>
    <t>213.</t>
  </si>
  <si>
    <t>PLZELD020056630102</t>
  </si>
  <si>
    <t>91432021</t>
  </si>
  <si>
    <t>Syrena alarmowa</t>
  </si>
  <si>
    <t>PLZELD020056790118</t>
  </si>
  <si>
    <t>b/d</t>
  </si>
  <si>
    <t>R</t>
  </si>
  <si>
    <t>suma ogólna:</t>
  </si>
  <si>
    <t>Emilianów</t>
  </si>
  <si>
    <t>działka 35</t>
  </si>
  <si>
    <t>PLZELD021300210106</t>
  </si>
  <si>
    <t>97643365</t>
  </si>
  <si>
    <t>97724816</t>
  </si>
  <si>
    <t>97712293</t>
  </si>
  <si>
    <t>97698407</t>
  </si>
  <si>
    <t>97724872</t>
  </si>
  <si>
    <t>97724706</t>
  </si>
  <si>
    <t>97724702</t>
  </si>
  <si>
    <t>97724836</t>
  </si>
  <si>
    <t>97724708</t>
  </si>
  <si>
    <t>97724733</t>
  </si>
  <si>
    <t>97724713</t>
  </si>
  <si>
    <t>97698413</t>
  </si>
  <si>
    <t>97698412</t>
  </si>
  <si>
    <t>97724837</t>
  </si>
  <si>
    <t>97221988</t>
  </si>
  <si>
    <t>97698414</t>
  </si>
  <si>
    <t>97642892</t>
  </si>
  <si>
    <t>97724862</t>
  </si>
  <si>
    <t>97712292</t>
  </si>
  <si>
    <t>SON w obrębie stacji Korabka 2</t>
  </si>
  <si>
    <t>PLZELD021325000160</t>
  </si>
  <si>
    <t>97724705</t>
  </si>
  <si>
    <t>13786562</t>
  </si>
  <si>
    <t>PGE Obrót S.A.</t>
  </si>
  <si>
    <t>13350917</t>
  </si>
  <si>
    <t>02798455</t>
  </si>
  <si>
    <t>13675918</t>
  </si>
  <si>
    <t>13627132</t>
  </si>
  <si>
    <t>13627135</t>
  </si>
  <si>
    <t>95538278</t>
  </si>
  <si>
    <t>13543583</t>
  </si>
  <si>
    <t>13556837</t>
  </si>
  <si>
    <t>13556872</t>
  </si>
  <si>
    <t>94335594</t>
  </si>
  <si>
    <t>Szacowane zużycie energii [kWh]
za okres 14 miesięcy</t>
  </si>
  <si>
    <t>Moc umowna
[kW]</t>
  </si>
  <si>
    <t>Rzeczywiste zużycie energii [kWh]
za okres 12 miesięcy</t>
  </si>
  <si>
    <t>Numer PPE*</t>
  </si>
  <si>
    <t>Zużycie energii elektrycznej wg faktur dla powyższych obiektów w okresie 12 miesięcy wynosi</t>
  </si>
  <si>
    <t>Szacowane zapotrzebowanie na energię elektryczną dla powyższych obiektów w okresie 14 miesięcy wynosi</t>
  </si>
  <si>
    <t>Gmina Puszcza Mariańska - oświetlenia ulicznego</t>
  </si>
  <si>
    <t>LISTA OBIEKTÓW ZAMAWIAJĄCEGO</t>
  </si>
  <si>
    <t>Załącznik nr 1 do SWZ</t>
  </si>
  <si>
    <t>umowa rezerwowa na czas nieoznaczony, rozwiązanie w trybie zmiany sprzedawcy</t>
  </si>
  <si>
    <t>590543540200015948</t>
  </si>
  <si>
    <t>590543540200135158</t>
  </si>
  <si>
    <t>590543540200005314</t>
  </si>
  <si>
    <t>590543540200307258</t>
  </si>
  <si>
    <t>590543540200205127</t>
  </si>
  <si>
    <t>590543540200187751</t>
  </si>
  <si>
    <t>590543540200080069</t>
  </si>
  <si>
    <t>590543540200236206</t>
  </si>
  <si>
    <t>590543540200372294</t>
  </si>
  <si>
    <t>590543540200159239</t>
  </si>
  <si>
    <t>590543540200211814</t>
  </si>
  <si>
    <t>590543540200344345</t>
  </si>
  <si>
    <t>590543540200248537</t>
  </si>
  <si>
    <t>590543540200388219</t>
  </si>
  <si>
    <t>590543540200280780</t>
  </si>
  <si>
    <t>590543540200165681</t>
  </si>
  <si>
    <t>590543540200042906</t>
  </si>
  <si>
    <t>590543540200234141</t>
  </si>
  <si>
    <t>590543540200126897</t>
  </si>
  <si>
    <t>590543540200309436</t>
  </si>
  <si>
    <t>590543540200153749</t>
  </si>
  <si>
    <t>590543540200171767</t>
  </si>
  <si>
    <t>590543540200046942</t>
  </si>
  <si>
    <t>590543540200312801</t>
  </si>
  <si>
    <t>590543540200117239</t>
  </si>
  <si>
    <t>590543540200088911</t>
  </si>
  <si>
    <t>590543540200342976</t>
  </si>
  <si>
    <t>590543540200223725</t>
  </si>
  <si>
    <t>590543540200016563</t>
  </si>
  <si>
    <t>590543540200363438</t>
  </si>
  <si>
    <t>590543540200099849</t>
  </si>
  <si>
    <t>590543540200287659</t>
  </si>
  <si>
    <t>590543540200336395</t>
  </si>
  <si>
    <t>590543540200244492</t>
  </si>
  <si>
    <t>590543540200127870</t>
  </si>
  <si>
    <t>590543540200036875</t>
  </si>
  <si>
    <t>590543540200329755</t>
  </si>
  <si>
    <t>590543540200213368</t>
  </si>
  <si>
    <t>590543540200121816</t>
  </si>
  <si>
    <t>590543540200019014</t>
  </si>
  <si>
    <t>590543540200304400</t>
  </si>
  <si>
    <t>590543540200209521</t>
  </si>
  <si>
    <t>590543540200102396</t>
  </si>
  <si>
    <t>590543540200094257</t>
  </si>
  <si>
    <t>590543540200289820</t>
  </si>
  <si>
    <t>590543540200182404</t>
  </si>
  <si>
    <t>590543540200214372</t>
  </si>
  <si>
    <t>590543540200120116</t>
  </si>
  <si>
    <t>590543540200135714</t>
  </si>
  <si>
    <t>590543540200361069</t>
  </si>
  <si>
    <t>590543540200262960</t>
  </si>
  <si>
    <t>590543540200379170</t>
  </si>
  <si>
    <t>590543540200298778</t>
  </si>
  <si>
    <t>590543540200221981</t>
  </si>
  <si>
    <t>590543540200272723</t>
  </si>
  <si>
    <t>590543540200184125</t>
  </si>
  <si>
    <t>590543540200116270</t>
  </si>
  <si>
    <t>590543540200319770</t>
  </si>
  <si>
    <t>590543540200203840</t>
  </si>
  <si>
    <t>590543540200009497</t>
  </si>
  <si>
    <t>590543540200062355</t>
  </si>
  <si>
    <t>590543540200367191</t>
  </si>
  <si>
    <t>590543540200251087</t>
  </si>
  <si>
    <t>590543540200059416</t>
  </si>
  <si>
    <t>590543540200096510</t>
  </si>
  <si>
    <t>590543540200376506</t>
  </si>
  <si>
    <t>590543540200080670</t>
  </si>
  <si>
    <t>590543540200015160</t>
  </si>
  <si>
    <t>590543540200390021</t>
  </si>
  <si>
    <t>590543540200391493</t>
  </si>
  <si>
    <t>590543540200287864</t>
  </si>
  <si>
    <t>590543540200052530</t>
  </si>
  <si>
    <t>590543540200356966</t>
  </si>
  <si>
    <t>590543540200340446</t>
  </si>
  <si>
    <t>590543540200232666</t>
  </si>
  <si>
    <t>590543540200230365</t>
  </si>
  <si>
    <t>590543540200144679</t>
  </si>
  <si>
    <t>590543540200043859</t>
  </si>
  <si>
    <t>590543540200195770</t>
  </si>
  <si>
    <t>590543540200383832</t>
  </si>
  <si>
    <t>590543540200074853</t>
  </si>
  <si>
    <t>590543540200284191</t>
  </si>
  <si>
    <t>590543540200186174</t>
  </si>
  <si>
    <t>590543540200181674</t>
  </si>
  <si>
    <t>590543540200026227</t>
  </si>
  <si>
    <t>590543540200328376</t>
  </si>
  <si>
    <t>590543540200042098</t>
  </si>
  <si>
    <t>590543540200056354</t>
  </si>
  <si>
    <t>590543540200094813</t>
  </si>
  <si>
    <t>590543540200271832</t>
  </si>
  <si>
    <t>590543540200168002</t>
  </si>
  <si>
    <t>590543540200324194</t>
  </si>
  <si>
    <t>590543540200320448</t>
  </si>
  <si>
    <t>590543540200216208</t>
  </si>
  <si>
    <t>590543540200039890</t>
  </si>
  <si>
    <t>590543540200184491</t>
  </si>
  <si>
    <t>590543540200299324</t>
  </si>
  <si>
    <t>590543540200173600</t>
  </si>
  <si>
    <t>590543540200175932</t>
  </si>
  <si>
    <t>590543540200382934</t>
  </si>
  <si>
    <t>590543540200079056</t>
  </si>
  <si>
    <t>590543540200136087</t>
  </si>
  <si>
    <t>590543540200192038</t>
  </si>
  <si>
    <t>590543540200076468</t>
  </si>
  <si>
    <t>590543540200141647</t>
  </si>
  <si>
    <t>590543540200257102</t>
  </si>
  <si>
    <t>590543540201337360</t>
  </si>
  <si>
    <t>590543540200371723</t>
  </si>
  <si>
    <t>590543540201337377</t>
  </si>
  <si>
    <t>590543540200057030</t>
  </si>
  <si>
    <t>590543540200251858</t>
  </si>
  <si>
    <t>590543540200349586</t>
  </si>
  <si>
    <t>590543540200151332</t>
  </si>
  <si>
    <t>590543540200282005</t>
  </si>
  <si>
    <t>590543540200166107</t>
  </si>
  <si>
    <t>590543540200069255</t>
  </si>
  <si>
    <t>590543540200154579</t>
  </si>
  <si>
    <t>Numer PPE                                         w standardzie GS1                         (na podst. danych udostępnionych przez PGE Dystrybucja S.A.)</t>
  </si>
  <si>
    <t>590543540200247646</t>
  </si>
  <si>
    <t>590543540200354795</t>
  </si>
  <si>
    <t>590543540200076260</t>
  </si>
  <si>
    <t>590543540200377237</t>
  </si>
  <si>
    <t>590543540200270378</t>
  </si>
  <si>
    <t>590543540200057955</t>
  </si>
  <si>
    <t>590543540200106691</t>
  </si>
  <si>
    <t>590543540200296651</t>
  </si>
  <si>
    <t>590543540200351169</t>
  </si>
  <si>
    <t>590543540200224401</t>
  </si>
  <si>
    <t>590543540200358120</t>
  </si>
  <si>
    <t>590543540200254217</t>
  </si>
  <si>
    <t>590543540200193844</t>
  </si>
  <si>
    <t>590543540200120239</t>
  </si>
  <si>
    <t>590543540200218172</t>
  </si>
  <si>
    <t>590543540200272761</t>
  </si>
  <si>
    <t>590543540200220380</t>
  </si>
  <si>
    <t>590543540200111466</t>
  </si>
  <si>
    <t>590543540200089741</t>
  </si>
  <si>
    <t>590543540200318933</t>
  </si>
  <si>
    <t>590543540200085507</t>
  </si>
  <si>
    <t>590543540200376612</t>
  </si>
  <si>
    <t>590543540200314973</t>
  </si>
  <si>
    <t>590543540200366811</t>
  </si>
  <si>
    <t>590543540200289325</t>
  </si>
  <si>
    <t>590543540200105656</t>
  </si>
  <si>
    <t>590543540200369348</t>
  </si>
  <si>
    <t>590543540200201648</t>
  </si>
  <si>
    <t>590543540200241354</t>
  </si>
  <si>
    <t>590543540200345922</t>
  </si>
  <si>
    <t>590543540200353248</t>
  </si>
  <si>
    <t>590543540200323135</t>
  </si>
  <si>
    <t>590543540200034062</t>
  </si>
  <si>
    <t>590543540200014972</t>
  </si>
  <si>
    <t>590543540200042753</t>
  </si>
  <si>
    <t>590543540200304752</t>
  </si>
  <si>
    <t>590543540200345045</t>
  </si>
  <si>
    <t>590543540200222438</t>
  </si>
  <si>
    <t>590543540200114863</t>
  </si>
  <si>
    <t>590543540200058204</t>
  </si>
  <si>
    <t>590543540200011049</t>
  </si>
  <si>
    <t>590543540200303205</t>
  </si>
  <si>
    <t>590543540200023752</t>
  </si>
  <si>
    <t>590543540200309986</t>
  </si>
  <si>
    <t>590543540200230471</t>
  </si>
  <si>
    <t>590543540200113958</t>
  </si>
  <si>
    <t>590543540200319275</t>
  </si>
  <si>
    <t>590543540200214730</t>
  </si>
  <si>
    <t>590543540200128426</t>
  </si>
  <si>
    <t>590543540200367092</t>
  </si>
  <si>
    <t>590543540200025244</t>
  </si>
  <si>
    <t>590543540200223688</t>
  </si>
  <si>
    <t>590543540200110001</t>
  </si>
  <si>
    <t>590543540200066124</t>
  </si>
  <si>
    <t>590543540200024247</t>
  </si>
  <si>
    <t>590543540200199266</t>
  </si>
  <si>
    <t>590543540200145027</t>
  </si>
  <si>
    <t>590543540200041114</t>
  </si>
  <si>
    <t>590543540200153060</t>
  </si>
  <si>
    <t>590543540200136551</t>
  </si>
  <si>
    <t>590543540200041381</t>
  </si>
  <si>
    <t>590543540200272341</t>
  </si>
  <si>
    <t>590543540200185931</t>
  </si>
  <si>
    <t>590543540200097470</t>
  </si>
  <si>
    <t>590543540200145782</t>
  </si>
  <si>
    <t>590543540200039500</t>
  </si>
  <si>
    <t>590543540200141722</t>
  </si>
  <si>
    <t>590543540200249749</t>
  </si>
  <si>
    <t>590543540200245529</t>
  </si>
  <si>
    <t>590543540200215782</t>
  </si>
  <si>
    <t>590543540200133703</t>
  </si>
  <si>
    <t>590543540200043323</t>
  </si>
  <si>
    <t>590543540200035489</t>
  </si>
  <si>
    <t>590543540200142101</t>
  </si>
  <si>
    <t>590543540200236572</t>
  </si>
  <si>
    <t>590543540200342723</t>
  </si>
  <si>
    <t>590543540200044221</t>
  </si>
  <si>
    <t>590543540200251155</t>
  </si>
  <si>
    <t>590543540200334360</t>
  </si>
  <si>
    <t>590543540200317851</t>
  </si>
  <si>
    <t>590543540200013623</t>
  </si>
  <si>
    <t>590543540200078301</t>
  </si>
  <si>
    <t>590543540200285747</t>
  </si>
  <si>
    <t>590543540200263585</t>
  </si>
  <si>
    <t>590543540200038749</t>
  </si>
  <si>
    <t>590543540200124220</t>
  </si>
  <si>
    <t>590543540200329038</t>
  </si>
  <si>
    <t>590543540200167067</t>
  </si>
  <si>
    <t>590543540200148974</t>
  </si>
  <si>
    <t>590543540200097340</t>
  </si>
  <si>
    <t>590543540200387410</t>
  </si>
  <si>
    <t>590543540200356157</t>
  </si>
  <si>
    <t>590543540200255467</t>
  </si>
  <si>
    <t>590543540200181643</t>
  </si>
  <si>
    <t>590543540200148448</t>
  </si>
  <si>
    <t>590543540200229888</t>
  </si>
  <si>
    <r>
      <rPr>
        <b/>
        <sz val="12"/>
        <rFont val="Calibri Light"/>
        <family val="2"/>
        <charset val="238"/>
        <scheme val="major"/>
      </rPr>
      <t xml:space="preserve">Z.271.13.2023 </t>
    </r>
    <r>
      <rPr>
        <b/>
        <sz val="12"/>
        <color rgb="FFFF0000"/>
        <rFont val="Calibri Light"/>
        <family val="2"/>
        <charset val="238"/>
        <scheme val="major"/>
      </rPr>
      <t xml:space="preserve">                                                                                                         </t>
    </r>
    <r>
      <rPr>
        <b/>
        <sz val="12"/>
        <rFont val="Calibri Light"/>
        <family val="2"/>
        <charset val="238"/>
        <scheme val="major"/>
      </rPr>
      <t xml:space="preserve">   </t>
    </r>
    <r>
      <rPr>
        <b/>
        <sz val="12"/>
        <color rgb="FFFF0000"/>
        <rFont val="Calibri Light"/>
        <family val="2"/>
        <charset val="238"/>
        <scheme val="maj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</si>
</sst>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yyyy\-mm\-dd"/>
    <numFmt numFmtId="166" formatCode="dd\-mmm"/>
  </numFmts>
  <fonts count="22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8"/>
      <name val="Calibri"/>
      <family val="2"/>
      <charset val="238"/>
    </font>
    <font>
      <b/>
      <sz val="8"/>
      <color rgb="FFFF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  <font>
      <sz val="8"/>
      <color rgb="FFFFFFFF"/>
      <name val="Calibri Light"/>
      <family val="2"/>
      <charset val="238"/>
      <scheme val="major"/>
    </font>
    <font>
      <sz val="8"/>
      <color rgb="FFD9D9D9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color rgb="FFFF0000"/>
      <name val="Calibri Light"/>
      <family val="2"/>
      <charset val="238"/>
      <scheme val="major"/>
    </font>
    <font>
      <b/>
      <sz val="8"/>
      <color theme="0"/>
      <name val="Calibri Light"/>
      <family val="2"/>
      <charset val="238"/>
      <scheme val="major"/>
    </font>
    <font>
      <sz val="8"/>
      <color theme="0"/>
      <name val="Calibri Light"/>
      <family val="2"/>
      <charset val="238"/>
      <scheme val="major"/>
    </font>
    <font>
      <b/>
      <sz val="8"/>
      <color rgb="FFFFFFFF"/>
      <name val="Calibri Light"/>
      <family val="2"/>
      <charset val="238"/>
      <scheme val="major"/>
    </font>
    <font>
      <b/>
      <sz val="8"/>
      <color rgb="FFBFBFBF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9"/>
      <color theme="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sz val="12"/>
      <color rgb="FFFF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0D0D0D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0D0D0D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8" fillId="0" borderId="6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165" fontId="8" fillId="0" borderId="6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164" fontId="8" fillId="0" borderId="6" xfId="1" applyNumberFormat="1" applyFont="1" applyBorder="1" applyAlignment="1">
      <alignment horizontal="left" vertical="center" wrapText="1"/>
    </xf>
    <xf numFmtId="49" fontId="8" fillId="0" borderId="6" xfId="1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left" vertical="center" wrapText="1"/>
    </xf>
    <xf numFmtId="3" fontId="8" fillId="0" borderId="6" xfId="1" applyNumberFormat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4" xfId="1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0" fontId="10" fillId="4" borderId="8" xfId="1" applyFont="1" applyFill="1" applyBorder="1" applyAlignment="1">
      <alignment horizontal="left" vertical="center" wrapText="1"/>
    </xf>
    <xf numFmtId="0" fontId="10" fillId="4" borderId="9" xfId="1" applyFont="1" applyFill="1" applyBorder="1" applyAlignment="1">
      <alignment horizontal="left" vertical="center" wrapText="1"/>
    </xf>
    <xf numFmtId="3" fontId="10" fillId="4" borderId="9" xfId="1" applyNumberFormat="1" applyFont="1" applyFill="1" applyBorder="1" applyAlignment="1">
      <alignment horizontal="left" vertical="center" wrapText="1"/>
    </xf>
    <xf numFmtId="0" fontId="11" fillId="4" borderId="9" xfId="1" applyFont="1" applyFill="1" applyBorder="1" applyAlignment="1">
      <alignment horizontal="left" vertical="center" wrapText="1"/>
    </xf>
    <xf numFmtId="165" fontId="11" fillId="4" borderId="9" xfId="1" applyNumberFormat="1" applyFont="1" applyFill="1" applyBorder="1" applyAlignment="1">
      <alignment horizontal="left" vertical="center" wrapText="1"/>
    </xf>
    <xf numFmtId="0" fontId="10" fillId="4" borderId="10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165" fontId="8" fillId="0" borderId="18" xfId="1" applyNumberFormat="1" applyFont="1" applyBorder="1" applyAlignment="1">
      <alignment horizontal="left" vertical="center" wrapText="1"/>
    </xf>
    <xf numFmtId="0" fontId="10" fillId="4" borderId="14" xfId="1" applyFont="1" applyFill="1" applyBorder="1" applyAlignment="1">
      <alignment horizontal="left" vertical="center" wrapText="1"/>
    </xf>
    <xf numFmtId="0" fontId="10" fillId="4" borderId="15" xfId="1" applyFont="1" applyFill="1" applyBorder="1" applyAlignment="1">
      <alignment horizontal="left" vertical="center" wrapText="1"/>
    </xf>
    <xf numFmtId="3" fontId="10" fillId="4" borderId="15" xfId="1" applyNumberFormat="1" applyFont="1" applyFill="1" applyBorder="1" applyAlignment="1">
      <alignment horizontal="left" vertical="center" wrapText="1"/>
    </xf>
    <xf numFmtId="0" fontId="11" fillId="4" borderId="15" xfId="1" applyFont="1" applyFill="1" applyBorder="1" applyAlignment="1">
      <alignment horizontal="left" vertical="center" wrapText="1"/>
    </xf>
    <xf numFmtId="0" fontId="10" fillId="4" borderId="16" xfId="1" applyFont="1" applyFill="1" applyBorder="1" applyAlignment="1">
      <alignment horizontal="left" vertical="center" wrapText="1"/>
    </xf>
    <xf numFmtId="0" fontId="12" fillId="3" borderId="14" xfId="1" applyFont="1" applyFill="1" applyBorder="1" applyAlignment="1">
      <alignment horizontal="left" vertical="center" wrapText="1"/>
    </xf>
    <xf numFmtId="0" fontId="12" fillId="3" borderId="15" xfId="1" applyFont="1" applyFill="1" applyBorder="1" applyAlignment="1">
      <alignment horizontal="left" vertical="center" wrapText="1"/>
    </xf>
    <xf numFmtId="3" fontId="13" fillId="3" borderId="15" xfId="1" applyNumberFormat="1" applyFont="1" applyFill="1" applyBorder="1" applyAlignment="1">
      <alignment horizontal="left" vertical="center" wrapText="1"/>
    </xf>
    <xf numFmtId="3" fontId="12" fillId="3" borderId="15" xfId="1" applyNumberFormat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left" vertical="center" wrapText="1"/>
    </xf>
    <xf numFmtId="0" fontId="12" fillId="3" borderId="16" xfId="1" applyFont="1" applyFill="1" applyBorder="1" applyAlignment="1">
      <alignment horizontal="left" vertical="center" wrapText="1"/>
    </xf>
    <xf numFmtId="3" fontId="14" fillId="0" borderId="6" xfId="0" applyNumberFormat="1" applyFont="1" applyBorder="1" applyAlignment="1">
      <alignment horizontal="left" vertical="center" wrapText="1"/>
    </xf>
    <xf numFmtId="166" fontId="8" fillId="0" borderId="6" xfId="1" applyNumberFormat="1" applyFont="1" applyBorder="1" applyAlignment="1">
      <alignment horizontal="left" vertical="center" wrapText="1"/>
    </xf>
    <xf numFmtId="0" fontId="8" fillId="0" borderId="0" xfId="0" applyFont="1"/>
    <xf numFmtId="0" fontId="10" fillId="7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 wrapText="1"/>
    </xf>
    <xf numFmtId="0" fontId="11" fillId="8" borderId="0" xfId="0" applyFont="1" applyFill="1" applyAlignment="1">
      <alignment horizontal="left"/>
    </xf>
    <xf numFmtId="3" fontId="15" fillId="4" borderId="6" xfId="1" applyNumberFormat="1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1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0" fontId="16" fillId="0" borderId="0" xfId="1" applyFont="1" applyAlignment="1">
      <alignment horizontal="left" wrapText="1"/>
    </xf>
    <xf numFmtId="0" fontId="17" fillId="0" borderId="0" xfId="1" applyFont="1" applyAlignment="1">
      <alignment horizontal="left" wrapText="1"/>
    </xf>
    <xf numFmtId="0" fontId="3" fillId="0" borderId="0" xfId="1" applyFont="1" applyAlignment="1">
      <alignment vertical="top" wrapText="1"/>
    </xf>
    <xf numFmtId="0" fontId="12" fillId="3" borderId="26" xfId="1" applyFont="1" applyFill="1" applyBorder="1" applyAlignment="1">
      <alignment horizontal="left" vertical="center" wrapText="1"/>
    </xf>
    <xf numFmtId="0" fontId="12" fillId="3" borderId="27" xfId="1" applyFont="1" applyFill="1" applyBorder="1" applyAlignment="1">
      <alignment horizontal="left" vertical="center" wrapText="1"/>
    </xf>
    <xf numFmtId="3" fontId="13" fillId="3" borderId="27" xfId="1" applyNumberFormat="1" applyFont="1" applyFill="1" applyBorder="1" applyAlignment="1">
      <alignment horizontal="left" vertical="center" wrapText="1"/>
    </xf>
    <xf numFmtId="3" fontId="12" fillId="3" borderId="27" xfId="1" applyNumberFormat="1" applyFont="1" applyFill="1" applyBorder="1" applyAlignment="1">
      <alignment horizontal="left" vertical="center" wrapText="1"/>
    </xf>
    <xf numFmtId="0" fontId="6" fillId="3" borderId="27" xfId="1" applyFont="1" applyFill="1" applyBorder="1" applyAlignment="1">
      <alignment horizontal="left" vertical="center" wrapText="1"/>
    </xf>
    <xf numFmtId="0" fontId="12" fillId="3" borderId="28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20" fillId="0" borderId="0" xfId="1" applyFont="1" applyAlignment="1">
      <alignment horizontal="left" vertical="center" wrapText="1"/>
    </xf>
    <xf numFmtId="0" fontId="20" fillId="0" borderId="23" xfId="0" applyFont="1" applyBorder="1"/>
    <xf numFmtId="3" fontId="20" fillId="0" borderId="23" xfId="0" applyNumberFormat="1" applyFont="1" applyBorder="1" applyAlignment="1">
      <alignment horizontal="right"/>
    </xf>
    <xf numFmtId="3" fontId="20" fillId="0" borderId="0" xfId="0" applyNumberFormat="1" applyFont="1"/>
    <xf numFmtId="0" fontId="20" fillId="0" borderId="0" xfId="1" applyFont="1" applyAlignment="1">
      <alignment horizontal="left" wrapText="1"/>
    </xf>
    <xf numFmtId="0" fontId="21" fillId="0" borderId="0" xfId="0" applyFont="1" applyAlignment="1">
      <alignment horizontal="left"/>
    </xf>
    <xf numFmtId="0" fontId="8" fillId="0" borderId="30" xfId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/>
    </xf>
    <xf numFmtId="0" fontId="16" fillId="0" borderId="0" xfId="1" applyFont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6" fillId="0" borderId="24" xfId="1" applyFont="1" applyBorder="1" applyAlignment="1">
      <alignment horizontal="left" wrapText="1"/>
    </xf>
    <xf numFmtId="0" fontId="17" fillId="0" borderId="25" xfId="1" applyFont="1" applyBorder="1" applyAlignment="1">
      <alignment horizontal="left" wrapText="1"/>
    </xf>
    <xf numFmtId="0" fontId="19" fillId="0" borderId="0" xfId="1" applyFont="1" applyAlignment="1">
      <alignment horizontal="center" vertical="top" wrapText="1"/>
    </xf>
    <xf numFmtId="0" fontId="18" fillId="9" borderId="0" xfId="1" applyFont="1" applyFill="1" applyAlignment="1">
      <alignment horizontal="center" vertical="top" wrapText="1"/>
    </xf>
    <xf numFmtId="0" fontId="17" fillId="0" borderId="29" xfId="1" applyFont="1" applyBorder="1" applyAlignment="1">
      <alignment horizontal="left" wrapText="1"/>
    </xf>
    <xf numFmtId="0" fontId="17" fillId="0" borderId="24" xfId="1" applyFont="1" applyBorder="1" applyAlignment="1">
      <alignment horizontal="left" wrapText="1"/>
    </xf>
    <xf numFmtId="0" fontId="20" fillId="0" borderId="23" xfId="0" applyFont="1" applyBorder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6"/>
    <pageSetUpPr fitToPage="1"/>
  </sheetPr>
  <dimension ref="A1:T245"/>
  <sheetViews>
    <sheetView tabSelected="1" showWhiteSpace="0" topLeftCell="D1" zoomScale="90" zoomScaleNormal="90" zoomScalePageLayoutView="120" workbookViewId="0">
      <selection activeCell="D211" sqref="A211:XFD211"/>
    </sheetView>
  </sheetViews>
  <sheetFormatPr defaultColWidth="8.5703125" defaultRowHeight="11.25" outlineLevelRow="1"/>
  <cols>
    <col min="1" max="1" width="5.5703125" style="1" customWidth="1"/>
    <col min="2" max="2" width="18.5703125" style="1" customWidth="1"/>
    <col min="3" max="3" width="16.28515625" style="1" customWidth="1"/>
    <col min="4" max="4" width="16.42578125" style="1" customWidth="1"/>
    <col min="5" max="5" width="11.7109375" style="1" customWidth="1"/>
    <col min="6" max="6" width="7.5703125" style="1" customWidth="1"/>
    <col min="7" max="7" width="9.5703125" style="1" customWidth="1"/>
    <col min="8" max="8" width="13.85546875" style="1" customWidth="1"/>
    <col min="9" max="9" width="16.28515625" style="1" customWidth="1"/>
    <col min="10" max="10" width="17.42578125" style="1" customWidth="1"/>
    <col min="11" max="11" width="10.85546875" style="1" customWidth="1"/>
    <col min="12" max="12" width="5" style="1" customWidth="1"/>
    <col min="13" max="13" width="7.7109375" style="1" customWidth="1"/>
    <col min="14" max="14" width="10.28515625" style="1" customWidth="1"/>
    <col min="15" max="15" width="8.85546875" style="1" customWidth="1"/>
    <col min="16" max="16" width="10" style="1" customWidth="1"/>
    <col min="17" max="17" width="9.140625" style="1" customWidth="1"/>
    <col min="18" max="18" width="12.28515625" style="1" customWidth="1"/>
    <col min="19" max="19" width="19.42578125" style="1" customWidth="1"/>
    <col min="20" max="20" width="13.42578125" style="1" customWidth="1"/>
    <col min="21" max="16384" width="8.5703125" style="1"/>
  </cols>
  <sheetData>
    <row r="1" spans="1:20" ht="22.5" customHeight="1" outlineLevel="1">
      <c r="A1" s="99" t="s">
        <v>1064</v>
      </c>
      <c r="B1" s="99"/>
      <c r="C1" s="58"/>
      <c r="D1" s="58"/>
      <c r="E1" s="100" t="s">
        <v>847</v>
      </c>
      <c r="F1" s="100"/>
      <c r="G1" s="100"/>
      <c r="H1" s="100"/>
      <c r="I1" s="100"/>
      <c r="J1" s="100"/>
      <c r="K1" s="100"/>
      <c r="L1" s="100"/>
      <c r="M1" s="100"/>
      <c r="N1" s="58"/>
      <c r="O1" s="58"/>
      <c r="P1" s="58"/>
      <c r="Q1" s="58"/>
      <c r="R1" s="74" t="s">
        <v>848</v>
      </c>
      <c r="S1" s="74"/>
      <c r="T1" s="58"/>
    </row>
    <row r="2" spans="1:20" ht="19.5" customHeight="1" outlineLevel="1" thickBot="1">
      <c r="A2" s="57" t="s">
        <v>0</v>
      </c>
      <c r="B2" s="98" t="s">
        <v>846</v>
      </c>
      <c r="C2" s="98"/>
      <c r="D2" s="9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1</v>
      </c>
      <c r="R2" s="10"/>
      <c r="S2" s="12"/>
      <c r="T2" s="10"/>
    </row>
    <row r="3" spans="1:20" s="2" customFormat="1" ht="39.75" customHeight="1" thickBot="1">
      <c r="A3" s="87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 t="s">
        <v>7</v>
      </c>
      <c r="G3" s="75" t="s">
        <v>372</v>
      </c>
      <c r="H3" s="75" t="s">
        <v>8</v>
      </c>
      <c r="I3" s="75" t="s">
        <v>843</v>
      </c>
      <c r="J3" s="75" t="s">
        <v>967</v>
      </c>
      <c r="K3" s="75" t="s">
        <v>10</v>
      </c>
      <c r="L3" s="75" t="s">
        <v>11</v>
      </c>
      <c r="M3" s="75" t="s">
        <v>841</v>
      </c>
      <c r="N3" s="77" t="s">
        <v>842</v>
      </c>
      <c r="O3" s="78"/>
      <c r="P3" s="75" t="s">
        <v>840</v>
      </c>
      <c r="Q3" s="75" t="s">
        <v>12</v>
      </c>
      <c r="R3" s="75" t="s">
        <v>13</v>
      </c>
      <c r="S3" s="75" t="s">
        <v>14</v>
      </c>
      <c r="T3" s="86" t="s">
        <v>15</v>
      </c>
    </row>
    <row r="4" spans="1:20" s="2" customFormat="1" ht="18.75" customHeight="1">
      <c r="A4" s="87"/>
      <c r="B4" s="75"/>
      <c r="C4" s="75"/>
      <c r="D4" s="75"/>
      <c r="E4" s="75"/>
      <c r="F4" s="75"/>
      <c r="G4" s="75"/>
      <c r="H4" s="75"/>
      <c r="I4" s="75"/>
      <c r="J4" s="76"/>
      <c r="K4" s="75"/>
      <c r="L4" s="75"/>
      <c r="M4" s="75"/>
      <c r="N4" s="3" t="s">
        <v>16</v>
      </c>
      <c r="O4" s="3" t="s">
        <v>17</v>
      </c>
      <c r="P4" s="75"/>
      <c r="Q4" s="75"/>
      <c r="R4" s="75"/>
      <c r="S4" s="75"/>
      <c r="T4" s="86"/>
    </row>
    <row r="5" spans="1:20" ht="33.75">
      <c r="A5" s="13" t="s">
        <v>18</v>
      </c>
      <c r="B5" s="6" t="s">
        <v>19</v>
      </c>
      <c r="C5" s="6" t="s">
        <v>20</v>
      </c>
      <c r="D5" s="6" t="s">
        <v>21</v>
      </c>
      <c r="E5" s="6"/>
      <c r="F5" s="6"/>
      <c r="G5" s="14" t="s">
        <v>22</v>
      </c>
      <c r="H5" s="6" t="s">
        <v>23</v>
      </c>
      <c r="I5" s="6" t="s">
        <v>24</v>
      </c>
      <c r="J5" s="73" t="s">
        <v>850</v>
      </c>
      <c r="K5" s="15" t="s">
        <v>25</v>
      </c>
      <c r="L5" s="6" t="s">
        <v>26</v>
      </c>
      <c r="M5" s="6">
        <v>3</v>
      </c>
      <c r="N5" s="16">
        <v>696</v>
      </c>
      <c r="O5" s="17"/>
      <c r="P5" s="18">
        <f>N5*1.3</f>
        <v>904.80000000000007</v>
      </c>
      <c r="Q5" s="6" t="s">
        <v>27</v>
      </c>
      <c r="R5" s="6" t="s">
        <v>829</v>
      </c>
      <c r="S5" s="9" t="s">
        <v>849</v>
      </c>
      <c r="T5" s="19" t="s">
        <v>28</v>
      </c>
    </row>
    <row r="6" spans="1:20" ht="33.75">
      <c r="A6" s="13" t="s">
        <v>29</v>
      </c>
      <c r="B6" s="6" t="s">
        <v>19</v>
      </c>
      <c r="C6" s="6" t="s">
        <v>20</v>
      </c>
      <c r="D6" s="6" t="s">
        <v>30</v>
      </c>
      <c r="E6" s="6"/>
      <c r="F6" s="6"/>
      <c r="G6" s="14" t="s">
        <v>22</v>
      </c>
      <c r="H6" s="6" t="s">
        <v>23</v>
      </c>
      <c r="I6" s="6" t="s">
        <v>31</v>
      </c>
      <c r="J6" s="73" t="s">
        <v>851</v>
      </c>
      <c r="K6" s="15" t="s">
        <v>32</v>
      </c>
      <c r="L6" s="6" t="s">
        <v>26</v>
      </c>
      <c r="M6" s="6">
        <v>6</v>
      </c>
      <c r="N6" s="16">
        <v>9676</v>
      </c>
      <c r="O6" s="17"/>
      <c r="P6" s="18">
        <f t="shared" ref="P6:P69" si="0">N6*1.3</f>
        <v>12578.800000000001</v>
      </c>
      <c r="Q6" s="6" t="s">
        <v>27</v>
      </c>
      <c r="R6" s="6" t="s">
        <v>829</v>
      </c>
      <c r="S6" s="9" t="s">
        <v>849</v>
      </c>
      <c r="T6" s="19" t="s">
        <v>28</v>
      </c>
    </row>
    <row r="7" spans="1:20" s="4" customFormat="1" ht="33.75">
      <c r="A7" s="13" t="s">
        <v>33</v>
      </c>
      <c r="B7" s="6" t="s">
        <v>19</v>
      </c>
      <c r="C7" s="6" t="s">
        <v>20</v>
      </c>
      <c r="D7" s="6" t="s">
        <v>30</v>
      </c>
      <c r="E7" s="6"/>
      <c r="F7" s="6"/>
      <c r="G7" s="14" t="s">
        <v>22</v>
      </c>
      <c r="H7" s="6" t="s">
        <v>23</v>
      </c>
      <c r="I7" s="6" t="s">
        <v>34</v>
      </c>
      <c r="J7" s="73" t="s">
        <v>852</v>
      </c>
      <c r="K7" s="15" t="s">
        <v>807</v>
      </c>
      <c r="L7" s="6" t="s">
        <v>26</v>
      </c>
      <c r="M7" s="6">
        <v>5</v>
      </c>
      <c r="N7" s="16">
        <v>0</v>
      </c>
      <c r="O7" s="16"/>
      <c r="P7" s="18">
        <f t="shared" si="0"/>
        <v>0</v>
      </c>
      <c r="Q7" s="6" t="s">
        <v>27</v>
      </c>
      <c r="R7" s="6" t="s">
        <v>829</v>
      </c>
      <c r="S7" s="9" t="s">
        <v>849</v>
      </c>
      <c r="T7" s="19" t="s">
        <v>28</v>
      </c>
    </row>
    <row r="8" spans="1:20" ht="33.75">
      <c r="A8" s="13" t="s">
        <v>35</v>
      </c>
      <c r="B8" s="6" t="s">
        <v>19</v>
      </c>
      <c r="C8" s="6" t="s">
        <v>20</v>
      </c>
      <c r="D8" s="6" t="s">
        <v>30</v>
      </c>
      <c r="E8" s="6"/>
      <c r="F8" s="6"/>
      <c r="G8" s="14" t="s">
        <v>22</v>
      </c>
      <c r="H8" s="6" t="s">
        <v>23</v>
      </c>
      <c r="I8" s="6" t="s">
        <v>36</v>
      </c>
      <c r="J8" s="73" t="s">
        <v>853</v>
      </c>
      <c r="K8" s="15" t="s">
        <v>808</v>
      </c>
      <c r="L8" s="6" t="s">
        <v>26</v>
      </c>
      <c r="M8" s="6">
        <v>4</v>
      </c>
      <c r="N8" s="16">
        <v>4098</v>
      </c>
      <c r="O8" s="17"/>
      <c r="P8" s="18">
        <f t="shared" si="0"/>
        <v>5327.4000000000005</v>
      </c>
      <c r="Q8" s="6" t="s">
        <v>27</v>
      </c>
      <c r="R8" s="6" t="s">
        <v>829</v>
      </c>
      <c r="S8" s="9" t="s">
        <v>849</v>
      </c>
      <c r="T8" s="19" t="s">
        <v>28</v>
      </c>
    </row>
    <row r="9" spans="1:20" ht="33.75">
      <c r="A9" s="13" t="s">
        <v>37</v>
      </c>
      <c r="B9" s="6" t="s">
        <v>19</v>
      </c>
      <c r="C9" s="6" t="s">
        <v>20</v>
      </c>
      <c r="D9" s="6" t="s">
        <v>30</v>
      </c>
      <c r="E9" s="6"/>
      <c r="F9" s="6"/>
      <c r="G9" s="14" t="s">
        <v>22</v>
      </c>
      <c r="H9" s="6" t="s">
        <v>23</v>
      </c>
      <c r="I9" s="6" t="s">
        <v>38</v>
      </c>
      <c r="J9" s="73" t="s">
        <v>854</v>
      </c>
      <c r="K9" s="15" t="s">
        <v>809</v>
      </c>
      <c r="L9" s="6" t="s">
        <v>26</v>
      </c>
      <c r="M9" s="6">
        <v>4</v>
      </c>
      <c r="N9" s="16">
        <v>1521</v>
      </c>
      <c r="O9" s="17"/>
      <c r="P9" s="18">
        <f t="shared" si="0"/>
        <v>1977.3</v>
      </c>
      <c r="Q9" s="6" t="s">
        <v>27</v>
      </c>
      <c r="R9" s="6" t="s">
        <v>829</v>
      </c>
      <c r="S9" s="9" t="s">
        <v>849</v>
      </c>
      <c r="T9" s="19" t="s">
        <v>28</v>
      </c>
    </row>
    <row r="10" spans="1:20" ht="33.75">
      <c r="A10" s="13" t="s">
        <v>39</v>
      </c>
      <c r="B10" s="6" t="s">
        <v>19</v>
      </c>
      <c r="C10" s="6" t="s">
        <v>20</v>
      </c>
      <c r="D10" s="6" t="s">
        <v>30</v>
      </c>
      <c r="E10" s="6"/>
      <c r="F10" s="6"/>
      <c r="G10" s="14" t="s">
        <v>22</v>
      </c>
      <c r="H10" s="6" t="s">
        <v>23</v>
      </c>
      <c r="I10" s="6" t="s">
        <v>40</v>
      </c>
      <c r="J10" s="73" t="s">
        <v>855</v>
      </c>
      <c r="K10" s="15" t="s">
        <v>828</v>
      </c>
      <c r="L10" s="6" t="s">
        <v>26</v>
      </c>
      <c r="M10" s="6">
        <v>6</v>
      </c>
      <c r="N10" s="16">
        <v>2533</v>
      </c>
      <c r="O10" s="17"/>
      <c r="P10" s="18">
        <f t="shared" si="0"/>
        <v>3292.9</v>
      </c>
      <c r="Q10" s="6" t="s">
        <v>27</v>
      </c>
      <c r="R10" s="6" t="s">
        <v>829</v>
      </c>
      <c r="S10" s="9" t="s">
        <v>849</v>
      </c>
      <c r="T10" s="19" t="s">
        <v>28</v>
      </c>
    </row>
    <row r="11" spans="1:20" ht="33.75">
      <c r="A11" s="13" t="s">
        <v>41</v>
      </c>
      <c r="B11" s="6" t="s">
        <v>19</v>
      </c>
      <c r="C11" s="6" t="s">
        <v>20</v>
      </c>
      <c r="D11" s="6" t="s">
        <v>21</v>
      </c>
      <c r="E11" s="6"/>
      <c r="F11" s="6"/>
      <c r="G11" s="14" t="s">
        <v>22</v>
      </c>
      <c r="H11" s="6" t="s">
        <v>23</v>
      </c>
      <c r="I11" s="6" t="s">
        <v>42</v>
      </c>
      <c r="J11" s="73" t="s">
        <v>857</v>
      </c>
      <c r="K11" s="15" t="s">
        <v>810</v>
      </c>
      <c r="L11" s="6" t="s">
        <v>26</v>
      </c>
      <c r="M11" s="6">
        <v>4</v>
      </c>
      <c r="N11" s="16">
        <v>1073</v>
      </c>
      <c r="O11" s="17"/>
      <c r="P11" s="18">
        <f t="shared" si="0"/>
        <v>1394.9</v>
      </c>
      <c r="Q11" s="6" t="s">
        <v>27</v>
      </c>
      <c r="R11" s="6" t="s">
        <v>829</v>
      </c>
      <c r="S11" s="9" t="s">
        <v>849</v>
      </c>
      <c r="T11" s="19" t="s">
        <v>28</v>
      </c>
    </row>
    <row r="12" spans="1:20" ht="33.75">
      <c r="A12" s="13" t="s">
        <v>43</v>
      </c>
      <c r="B12" s="6" t="s">
        <v>19</v>
      </c>
      <c r="C12" s="6" t="s">
        <v>20</v>
      </c>
      <c r="D12" s="6" t="s">
        <v>44</v>
      </c>
      <c r="E12" s="6"/>
      <c r="F12" s="6"/>
      <c r="G12" s="14" t="s">
        <v>45</v>
      </c>
      <c r="H12" s="6" t="s">
        <v>46</v>
      </c>
      <c r="I12" s="6" t="s">
        <v>47</v>
      </c>
      <c r="J12" s="73" t="s">
        <v>856</v>
      </c>
      <c r="K12" s="15" t="s">
        <v>830</v>
      </c>
      <c r="L12" s="6" t="s">
        <v>26</v>
      </c>
      <c r="M12" s="6">
        <v>6</v>
      </c>
      <c r="N12" s="16">
        <v>1462</v>
      </c>
      <c r="O12" s="17"/>
      <c r="P12" s="18">
        <f t="shared" si="0"/>
        <v>1900.6000000000001</v>
      </c>
      <c r="Q12" s="6" t="s">
        <v>27</v>
      </c>
      <c r="R12" s="6" t="s">
        <v>829</v>
      </c>
      <c r="S12" s="9" t="s">
        <v>849</v>
      </c>
      <c r="T12" s="19" t="s">
        <v>28</v>
      </c>
    </row>
    <row r="13" spans="1:20" ht="33.75">
      <c r="A13" s="13" t="s">
        <v>48</v>
      </c>
      <c r="B13" s="6" t="s">
        <v>19</v>
      </c>
      <c r="C13" s="6" t="s">
        <v>20</v>
      </c>
      <c r="D13" s="6" t="s">
        <v>21</v>
      </c>
      <c r="E13" s="6"/>
      <c r="F13" s="6"/>
      <c r="G13" s="14" t="s">
        <v>22</v>
      </c>
      <c r="H13" s="6" t="s">
        <v>23</v>
      </c>
      <c r="I13" s="6" t="s">
        <v>49</v>
      </c>
      <c r="J13" s="73" t="s">
        <v>858</v>
      </c>
      <c r="K13" s="15" t="s">
        <v>50</v>
      </c>
      <c r="L13" s="6" t="s">
        <v>26</v>
      </c>
      <c r="M13" s="6">
        <v>5</v>
      </c>
      <c r="N13" s="16">
        <v>1182</v>
      </c>
      <c r="O13" s="17"/>
      <c r="P13" s="18">
        <f t="shared" si="0"/>
        <v>1536.6000000000001</v>
      </c>
      <c r="Q13" s="6" t="s">
        <v>27</v>
      </c>
      <c r="R13" s="6" t="s">
        <v>829</v>
      </c>
      <c r="S13" s="9" t="s">
        <v>849</v>
      </c>
      <c r="T13" s="19" t="s">
        <v>28</v>
      </c>
    </row>
    <row r="14" spans="1:20" ht="33.75">
      <c r="A14" s="13" t="s">
        <v>51</v>
      </c>
      <c r="B14" s="6" t="s">
        <v>19</v>
      </c>
      <c r="C14" s="6" t="s">
        <v>20</v>
      </c>
      <c r="D14" s="6" t="s">
        <v>52</v>
      </c>
      <c r="E14" s="6"/>
      <c r="F14" s="6"/>
      <c r="G14" s="14" t="s">
        <v>45</v>
      </c>
      <c r="H14" s="6" t="s">
        <v>46</v>
      </c>
      <c r="I14" s="6" t="s">
        <v>53</v>
      </c>
      <c r="J14" s="73" t="s">
        <v>859</v>
      </c>
      <c r="K14" s="15" t="s">
        <v>811</v>
      </c>
      <c r="L14" s="6" t="s">
        <v>26</v>
      </c>
      <c r="M14" s="6">
        <v>6</v>
      </c>
      <c r="N14" s="16">
        <v>1831</v>
      </c>
      <c r="O14" s="17"/>
      <c r="P14" s="18">
        <f t="shared" si="0"/>
        <v>2380.3000000000002</v>
      </c>
      <c r="Q14" s="6" t="s">
        <v>27</v>
      </c>
      <c r="R14" s="6" t="s">
        <v>829</v>
      </c>
      <c r="S14" s="9" t="s">
        <v>849</v>
      </c>
      <c r="T14" s="19" t="s">
        <v>28</v>
      </c>
    </row>
    <row r="15" spans="1:20" ht="33.75">
      <c r="A15" s="13" t="s">
        <v>54</v>
      </c>
      <c r="B15" s="6" t="s">
        <v>19</v>
      </c>
      <c r="C15" s="6" t="s">
        <v>20</v>
      </c>
      <c r="D15" s="6" t="s">
        <v>55</v>
      </c>
      <c r="E15" s="6"/>
      <c r="F15" s="6"/>
      <c r="G15" s="14" t="s">
        <v>45</v>
      </c>
      <c r="H15" s="6" t="s">
        <v>46</v>
      </c>
      <c r="I15" s="6" t="s">
        <v>56</v>
      </c>
      <c r="J15" s="73" t="s">
        <v>860</v>
      </c>
      <c r="K15" s="15" t="s">
        <v>57</v>
      </c>
      <c r="L15" s="6" t="s">
        <v>26</v>
      </c>
      <c r="M15" s="6">
        <v>4</v>
      </c>
      <c r="N15" s="16">
        <v>3004</v>
      </c>
      <c r="O15" s="17"/>
      <c r="P15" s="18">
        <f t="shared" si="0"/>
        <v>3905.2000000000003</v>
      </c>
      <c r="Q15" s="6" t="s">
        <v>27</v>
      </c>
      <c r="R15" s="6" t="s">
        <v>829</v>
      </c>
      <c r="S15" s="9" t="s">
        <v>849</v>
      </c>
      <c r="T15" s="19" t="s">
        <v>28</v>
      </c>
    </row>
    <row r="16" spans="1:20" ht="33.75">
      <c r="A16" s="13" t="s">
        <v>58</v>
      </c>
      <c r="B16" s="6" t="s">
        <v>19</v>
      </c>
      <c r="C16" s="6" t="s">
        <v>20</v>
      </c>
      <c r="D16" s="6" t="s">
        <v>59</v>
      </c>
      <c r="E16" s="6"/>
      <c r="F16" s="6"/>
      <c r="G16" s="14" t="s">
        <v>45</v>
      </c>
      <c r="H16" s="6" t="s">
        <v>46</v>
      </c>
      <c r="I16" s="6" t="s">
        <v>60</v>
      </c>
      <c r="J16" s="73" t="s">
        <v>861</v>
      </c>
      <c r="K16" s="15" t="s">
        <v>61</v>
      </c>
      <c r="L16" s="6" t="s">
        <v>26</v>
      </c>
      <c r="M16" s="6">
        <v>5</v>
      </c>
      <c r="N16" s="16">
        <v>2166</v>
      </c>
      <c r="O16" s="17"/>
      <c r="P16" s="18">
        <f t="shared" si="0"/>
        <v>2815.8</v>
      </c>
      <c r="Q16" s="6" t="s">
        <v>27</v>
      </c>
      <c r="R16" s="6" t="s">
        <v>829</v>
      </c>
      <c r="S16" s="9" t="s">
        <v>849</v>
      </c>
      <c r="T16" s="19" t="s">
        <v>28</v>
      </c>
    </row>
    <row r="17" spans="1:20" ht="33.75">
      <c r="A17" s="13" t="s">
        <v>62</v>
      </c>
      <c r="B17" s="6" t="s">
        <v>19</v>
      </c>
      <c r="C17" s="6" t="s">
        <v>20</v>
      </c>
      <c r="D17" s="6" t="s">
        <v>59</v>
      </c>
      <c r="E17" s="6"/>
      <c r="F17" s="6"/>
      <c r="G17" s="14" t="s">
        <v>45</v>
      </c>
      <c r="H17" s="6" t="s">
        <v>46</v>
      </c>
      <c r="I17" s="6" t="s">
        <v>63</v>
      </c>
      <c r="J17" s="73" t="s">
        <v>862</v>
      </c>
      <c r="K17" s="15" t="s">
        <v>64</v>
      </c>
      <c r="L17" s="6" t="s">
        <v>26</v>
      </c>
      <c r="M17" s="6">
        <v>5</v>
      </c>
      <c r="N17" s="16">
        <v>713</v>
      </c>
      <c r="O17" s="17"/>
      <c r="P17" s="18">
        <f t="shared" si="0"/>
        <v>926.9</v>
      </c>
      <c r="Q17" s="6" t="s">
        <v>27</v>
      </c>
      <c r="R17" s="6" t="s">
        <v>829</v>
      </c>
      <c r="S17" s="9" t="s">
        <v>849</v>
      </c>
      <c r="T17" s="19" t="s">
        <v>28</v>
      </c>
    </row>
    <row r="18" spans="1:20" ht="33.75">
      <c r="A18" s="13" t="s">
        <v>65</v>
      </c>
      <c r="B18" s="6" t="s">
        <v>19</v>
      </c>
      <c r="C18" s="6" t="s">
        <v>20</v>
      </c>
      <c r="D18" s="6" t="s">
        <v>21</v>
      </c>
      <c r="E18" s="6"/>
      <c r="F18" s="6"/>
      <c r="G18" s="14" t="s">
        <v>22</v>
      </c>
      <c r="H18" s="6" t="s">
        <v>23</v>
      </c>
      <c r="I18" s="6" t="s">
        <v>66</v>
      </c>
      <c r="J18" s="73" t="s">
        <v>863</v>
      </c>
      <c r="K18" s="15" t="s">
        <v>67</v>
      </c>
      <c r="L18" s="6" t="s">
        <v>26</v>
      </c>
      <c r="M18" s="6">
        <v>5</v>
      </c>
      <c r="N18" s="16">
        <v>3322</v>
      </c>
      <c r="O18" s="17"/>
      <c r="P18" s="18">
        <f t="shared" si="0"/>
        <v>4318.6000000000004</v>
      </c>
      <c r="Q18" s="6" t="s">
        <v>27</v>
      </c>
      <c r="R18" s="6" t="s">
        <v>829</v>
      </c>
      <c r="S18" s="9" t="s">
        <v>849</v>
      </c>
      <c r="T18" s="19" t="s">
        <v>28</v>
      </c>
    </row>
    <row r="19" spans="1:20" ht="33.75">
      <c r="A19" s="13" t="s">
        <v>68</v>
      </c>
      <c r="B19" s="6" t="s">
        <v>19</v>
      </c>
      <c r="C19" s="6" t="s">
        <v>20</v>
      </c>
      <c r="D19" s="6" t="s">
        <v>21</v>
      </c>
      <c r="E19" s="6"/>
      <c r="F19" s="6"/>
      <c r="G19" s="14" t="s">
        <v>22</v>
      </c>
      <c r="H19" s="6" t="s">
        <v>23</v>
      </c>
      <c r="I19" s="6" t="s">
        <v>69</v>
      </c>
      <c r="J19" s="73" t="s">
        <v>864</v>
      </c>
      <c r="K19" s="15" t="s">
        <v>70</v>
      </c>
      <c r="L19" s="6" t="s">
        <v>26</v>
      </c>
      <c r="M19" s="6">
        <v>5</v>
      </c>
      <c r="N19" s="16">
        <v>7297</v>
      </c>
      <c r="O19" s="17"/>
      <c r="P19" s="18">
        <f t="shared" si="0"/>
        <v>9486.1</v>
      </c>
      <c r="Q19" s="6" t="s">
        <v>27</v>
      </c>
      <c r="R19" s="6" t="s">
        <v>829</v>
      </c>
      <c r="S19" s="9" t="s">
        <v>849</v>
      </c>
      <c r="T19" s="19" t="s">
        <v>28</v>
      </c>
    </row>
    <row r="20" spans="1:20" ht="33.75">
      <c r="A20" s="13" t="s">
        <v>71</v>
      </c>
      <c r="B20" s="6" t="s">
        <v>19</v>
      </c>
      <c r="C20" s="6" t="s">
        <v>20</v>
      </c>
      <c r="D20" s="6" t="s">
        <v>21</v>
      </c>
      <c r="E20" s="6"/>
      <c r="F20" s="6"/>
      <c r="G20" s="14" t="s">
        <v>22</v>
      </c>
      <c r="H20" s="6" t="s">
        <v>23</v>
      </c>
      <c r="I20" s="6" t="s">
        <v>72</v>
      </c>
      <c r="J20" s="73" t="s">
        <v>865</v>
      </c>
      <c r="K20" s="15" t="s">
        <v>73</v>
      </c>
      <c r="L20" s="6" t="s">
        <v>26</v>
      </c>
      <c r="M20" s="6">
        <v>5</v>
      </c>
      <c r="N20" s="16">
        <v>1683</v>
      </c>
      <c r="O20" s="17"/>
      <c r="P20" s="18">
        <f t="shared" si="0"/>
        <v>2187.9</v>
      </c>
      <c r="Q20" s="6" t="s">
        <v>27</v>
      </c>
      <c r="R20" s="6" t="s">
        <v>829</v>
      </c>
      <c r="S20" s="9" t="s">
        <v>849</v>
      </c>
      <c r="T20" s="19" t="s">
        <v>28</v>
      </c>
    </row>
    <row r="21" spans="1:20" ht="33.75">
      <c r="A21" s="13" t="s">
        <v>74</v>
      </c>
      <c r="B21" s="6" t="s">
        <v>19</v>
      </c>
      <c r="C21" s="6" t="s">
        <v>20</v>
      </c>
      <c r="D21" s="6" t="s">
        <v>75</v>
      </c>
      <c r="E21" s="6"/>
      <c r="F21" s="6"/>
      <c r="G21" s="14" t="s">
        <v>45</v>
      </c>
      <c r="H21" s="6" t="s">
        <v>46</v>
      </c>
      <c r="I21" s="6" t="s">
        <v>76</v>
      </c>
      <c r="J21" s="73" t="s">
        <v>866</v>
      </c>
      <c r="K21" s="15">
        <v>95363820</v>
      </c>
      <c r="L21" s="6" t="s">
        <v>26</v>
      </c>
      <c r="M21" s="6">
        <v>4</v>
      </c>
      <c r="N21" s="16">
        <v>4908</v>
      </c>
      <c r="O21" s="17"/>
      <c r="P21" s="18">
        <f t="shared" si="0"/>
        <v>6380.4000000000005</v>
      </c>
      <c r="Q21" s="6" t="s">
        <v>27</v>
      </c>
      <c r="R21" s="6" t="s">
        <v>829</v>
      </c>
      <c r="S21" s="9" t="s">
        <v>849</v>
      </c>
      <c r="T21" s="19" t="s">
        <v>28</v>
      </c>
    </row>
    <row r="22" spans="1:20" ht="33.75">
      <c r="A22" s="13" t="s">
        <v>77</v>
      </c>
      <c r="B22" s="6" t="s">
        <v>19</v>
      </c>
      <c r="C22" s="6" t="s">
        <v>20</v>
      </c>
      <c r="D22" s="6" t="s">
        <v>78</v>
      </c>
      <c r="E22" s="6"/>
      <c r="F22" s="6"/>
      <c r="G22" s="14" t="s">
        <v>45</v>
      </c>
      <c r="H22" s="6" t="s">
        <v>46</v>
      </c>
      <c r="I22" s="6" t="s">
        <v>79</v>
      </c>
      <c r="J22" s="73" t="s">
        <v>867</v>
      </c>
      <c r="K22" s="15" t="s">
        <v>812</v>
      </c>
      <c r="L22" s="6" t="s">
        <v>26</v>
      </c>
      <c r="M22" s="6">
        <v>6</v>
      </c>
      <c r="N22" s="16">
        <v>1917</v>
      </c>
      <c r="O22" s="17"/>
      <c r="P22" s="18">
        <f t="shared" si="0"/>
        <v>2492.1</v>
      </c>
      <c r="Q22" s="6" t="s">
        <v>27</v>
      </c>
      <c r="R22" s="6" t="s">
        <v>829</v>
      </c>
      <c r="S22" s="9" t="s">
        <v>849</v>
      </c>
      <c r="T22" s="19" t="s">
        <v>28</v>
      </c>
    </row>
    <row r="23" spans="1:20" ht="33.75">
      <c r="A23" s="13" t="s">
        <v>80</v>
      </c>
      <c r="B23" s="6" t="s">
        <v>19</v>
      </c>
      <c r="C23" s="6" t="s">
        <v>20</v>
      </c>
      <c r="D23" s="6" t="s">
        <v>78</v>
      </c>
      <c r="E23" s="6"/>
      <c r="F23" s="6"/>
      <c r="G23" s="14" t="s">
        <v>45</v>
      </c>
      <c r="H23" s="6" t="s">
        <v>46</v>
      </c>
      <c r="I23" s="6" t="s">
        <v>81</v>
      </c>
      <c r="J23" s="73" t="s">
        <v>868</v>
      </c>
      <c r="K23" s="15" t="s">
        <v>813</v>
      </c>
      <c r="L23" s="6" t="s">
        <v>26</v>
      </c>
      <c r="M23" s="6">
        <v>6</v>
      </c>
      <c r="N23" s="16">
        <v>3028</v>
      </c>
      <c r="O23" s="17"/>
      <c r="P23" s="18">
        <f t="shared" si="0"/>
        <v>3936.4</v>
      </c>
      <c r="Q23" s="6" t="s">
        <v>27</v>
      </c>
      <c r="R23" s="6" t="s">
        <v>829</v>
      </c>
      <c r="S23" s="9" t="s">
        <v>849</v>
      </c>
      <c r="T23" s="19" t="s">
        <v>28</v>
      </c>
    </row>
    <row r="24" spans="1:20" ht="33.75">
      <c r="A24" s="13" t="s">
        <v>82</v>
      </c>
      <c r="B24" s="6" t="s">
        <v>19</v>
      </c>
      <c r="C24" s="6" t="s">
        <v>20</v>
      </c>
      <c r="D24" s="6" t="s">
        <v>78</v>
      </c>
      <c r="E24" s="6"/>
      <c r="F24" s="6"/>
      <c r="G24" s="14" t="s">
        <v>45</v>
      </c>
      <c r="H24" s="6" t="s">
        <v>46</v>
      </c>
      <c r="I24" s="6" t="s">
        <v>83</v>
      </c>
      <c r="J24" s="73" t="s">
        <v>869</v>
      </c>
      <c r="K24" s="15" t="s">
        <v>831</v>
      </c>
      <c r="L24" s="6" t="s">
        <v>26</v>
      </c>
      <c r="M24" s="6">
        <v>6</v>
      </c>
      <c r="N24" s="16">
        <v>3435</v>
      </c>
      <c r="O24" s="17"/>
      <c r="P24" s="18">
        <f t="shared" si="0"/>
        <v>4465.5</v>
      </c>
      <c r="Q24" s="6" t="s">
        <v>27</v>
      </c>
      <c r="R24" s="6" t="s">
        <v>829</v>
      </c>
      <c r="S24" s="9" t="s">
        <v>849</v>
      </c>
      <c r="T24" s="19" t="s">
        <v>28</v>
      </c>
    </row>
    <row r="25" spans="1:20" ht="33.75">
      <c r="A25" s="13" t="s">
        <v>84</v>
      </c>
      <c r="B25" s="6" t="s">
        <v>19</v>
      </c>
      <c r="C25" s="6" t="s">
        <v>20</v>
      </c>
      <c r="D25" s="6" t="s">
        <v>85</v>
      </c>
      <c r="E25" s="6"/>
      <c r="F25" s="6"/>
      <c r="G25" s="14" t="s">
        <v>45</v>
      </c>
      <c r="H25" s="6" t="s">
        <v>46</v>
      </c>
      <c r="I25" s="6" t="s">
        <v>86</v>
      </c>
      <c r="J25" s="73" t="s">
        <v>870</v>
      </c>
      <c r="K25" s="15" t="s">
        <v>87</v>
      </c>
      <c r="L25" s="6" t="s">
        <v>26</v>
      </c>
      <c r="M25" s="6">
        <v>1</v>
      </c>
      <c r="N25" s="16">
        <v>1802</v>
      </c>
      <c r="O25" s="17"/>
      <c r="P25" s="18">
        <f t="shared" si="0"/>
        <v>2342.6</v>
      </c>
      <c r="Q25" s="6" t="s">
        <v>27</v>
      </c>
      <c r="R25" s="6" t="s">
        <v>829</v>
      </c>
      <c r="S25" s="9" t="s">
        <v>849</v>
      </c>
      <c r="T25" s="19" t="s">
        <v>28</v>
      </c>
    </row>
    <row r="26" spans="1:20" ht="33.75">
      <c r="A26" s="13" t="s">
        <v>88</v>
      </c>
      <c r="B26" s="6" t="s">
        <v>19</v>
      </c>
      <c r="C26" s="6" t="s">
        <v>20</v>
      </c>
      <c r="D26" s="6" t="s">
        <v>89</v>
      </c>
      <c r="E26" s="6"/>
      <c r="F26" s="6"/>
      <c r="G26" s="14" t="s">
        <v>45</v>
      </c>
      <c r="H26" s="6" t="s">
        <v>46</v>
      </c>
      <c r="I26" s="6" t="s">
        <v>90</v>
      </c>
      <c r="J26" s="73" t="s">
        <v>871</v>
      </c>
      <c r="K26" s="15" t="s">
        <v>814</v>
      </c>
      <c r="L26" s="6" t="s">
        <v>26</v>
      </c>
      <c r="M26" s="6">
        <v>1</v>
      </c>
      <c r="N26" s="16">
        <v>1850</v>
      </c>
      <c r="O26" s="17"/>
      <c r="P26" s="18">
        <f t="shared" si="0"/>
        <v>2405</v>
      </c>
      <c r="Q26" s="6" t="s">
        <v>27</v>
      </c>
      <c r="R26" s="6" t="s">
        <v>829</v>
      </c>
      <c r="S26" s="9" t="s">
        <v>849</v>
      </c>
      <c r="T26" s="19" t="s">
        <v>28</v>
      </c>
    </row>
    <row r="27" spans="1:20" ht="33.75">
      <c r="A27" s="13" t="s">
        <v>91</v>
      </c>
      <c r="B27" s="6" t="s">
        <v>19</v>
      </c>
      <c r="C27" s="6" t="s">
        <v>20</v>
      </c>
      <c r="D27" s="6" t="s">
        <v>92</v>
      </c>
      <c r="E27" s="6"/>
      <c r="F27" s="6"/>
      <c r="G27" s="14" t="s">
        <v>45</v>
      </c>
      <c r="H27" s="6" t="s">
        <v>46</v>
      </c>
      <c r="I27" s="6" t="s">
        <v>93</v>
      </c>
      <c r="J27" s="73" t="s">
        <v>872</v>
      </c>
      <c r="K27" s="15" t="s">
        <v>94</v>
      </c>
      <c r="L27" s="6" t="s">
        <v>26</v>
      </c>
      <c r="M27" s="6">
        <v>4</v>
      </c>
      <c r="N27" s="16">
        <v>3167</v>
      </c>
      <c r="O27" s="17"/>
      <c r="P27" s="18">
        <f t="shared" si="0"/>
        <v>4117.1000000000004</v>
      </c>
      <c r="Q27" s="6" t="s">
        <v>27</v>
      </c>
      <c r="R27" s="6" t="s">
        <v>829</v>
      </c>
      <c r="S27" s="9" t="s">
        <v>849</v>
      </c>
      <c r="T27" s="19" t="s">
        <v>28</v>
      </c>
    </row>
    <row r="28" spans="1:20" ht="33.75">
      <c r="A28" s="13" t="s">
        <v>95</v>
      </c>
      <c r="B28" s="6" t="s">
        <v>19</v>
      </c>
      <c r="C28" s="6" t="s">
        <v>20</v>
      </c>
      <c r="D28" s="6" t="s">
        <v>96</v>
      </c>
      <c r="E28" s="6"/>
      <c r="F28" s="6" t="s">
        <v>97</v>
      </c>
      <c r="G28" s="14" t="s">
        <v>45</v>
      </c>
      <c r="H28" s="6" t="s">
        <v>46</v>
      </c>
      <c r="I28" s="6" t="s">
        <v>98</v>
      </c>
      <c r="J28" s="73" t="s">
        <v>873</v>
      </c>
      <c r="K28" s="15" t="s">
        <v>827</v>
      </c>
      <c r="L28" s="6" t="s">
        <v>26</v>
      </c>
      <c r="M28" s="6">
        <v>4</v>
      </c>
      <c r="N28" s="16">
        <v>5493</v>
      </c>
      <c r="O28" s="17"/>
      <c r="P28" s="18">
        <f t="shared" si="0"/>
        <v>7140.9000000000005</v>
      </c>
      <c r="Q28" s="6" t="s">
        <v>27</v>
      </c>
      <c r="R28" s="6" t="s">
        <v>829</v>
      </c>
      <c r="S28" s="9" t="s">
        <v>849</v>
      </c>
      <c r="T28" s="19" t="s">
        <v>28</v>
      </c>
    </row>
    <row r="29" spans="1:20" ht="33.75">
      <c r="A29" s="13" t="s">
        <v>99</v>
      </c>
      <c r="B29" s="6" t="s">
        <v>19</v>
      </c>
      <c r="C29" s="6" t="s">
        <v>20</v>
      </c>
      <c r="D29" s="6" t="s">
        <v>100</v>
      </c>
      <c r="E29" s="6"/>
      <c r="F29" s="6"/>
      <c r="G29" s="14" t="s">
        <v>45</v>
      </c>
      <c r="H29" s="6" t="s">
        <v>46</v>
      </c>
      <c r="I29" s="6" t="s">
        <v>101</v>
      </c>
      <c r="J29" s="73" t="s">
        <v>874</v>
      </c>
      <c r="K29" s="15" t="s">
        <v>102</v>
      </c>
      <c r="L29" s="6" t="s">
        <v>26</v>
      </c>
      <c r="M29" s="6">
        <v>4</v>
      </c>
      <c r="N29" s="16">
        <v>1654</v>
      </c>
      <c r="O29" s="17"/>
      <c r="P29" s="18">
        <f t="shared" si="0"/>
        <v>2150.2000000000003</v>
      </c>
      <c r="Q29" s="6" t="s">
        <v>27</v>
      </c>
      <c r="R29" s="6" t="s">
        <v>829</v>
      </c>
      <c r="S29" s="9" t="s">
        <v>849</v>
      </c>
      <c r="T29" s="19" t="s">
        <v>28</v>
      </c>
    </row>
    <row r="30" spans="1:20" ht="33.75">
      <c r="A30" s="13" t="s">
        <v>103</v>
      </c>
      <c r="B30" s="6" t="s">
        <v>19</v>
      </c>
      <c r="C30" s="6" t="s">
        <v>20</v>
      </c>
      <c r="D30" s="6" t="s">
        <v>78</v>
      </c>
      <c r="E30" s="6"/>
      <c r="F30" s="6"/>
      <c r="G30" s="14" t="s">
        <v>45</v>
      </c>
      <c r="H30" s="6" t="s">
        <v>46</v>
      </c>
      <c r="I30" s="6" t="s">
        <v>104</v>
      </c>
      <c r="J30" s="73" t="s">
        <v>875</v>
      </c>
      <c r="K30" s="15" t="s">
        <v>105</v>
      </c>
      <c r="L30" s="6" t="s">
        <v>26</v>
      </c>
      <c r="M30" s="6">
        <v>1</v>
      </c>
      <c r="N30" s="16">
        <v>1390</v>
      </c>
      <c r="O30" s="17"/>
      <c r="P30" s="18">
        <f t="shared" si="0"/>
        <v>1807</v>
      </c>
      <c r="Q30" s="6" t="s">
        <v>27</v>
      </c>
      <c r="R30" s="6" t="s">
        <v>829</v>
      </c>
      <c r="S30" s="9" t="s">
        <v>849</v>
      </c>
      <c r="T30" s="19" t="s">
        <v>28</v>
      </c>
    </row>
    <row r="31" spans="1:20" ht="33.75">
      <c r="A31" s="13" t="s">
        <v>106</v>
      </c>
      <c r="B31" s="6" t="s">
        <v>19</v>
      </c>
      <c r="C31" s="6" t="s">
        <v>20</v>
      </c>
      <c r="D31" s="6" t="s">
        <v>92</v>
      </c>
      <c r="E31" s="6"/>
      <c r="F31" s="6" t="s">
        <v>107</v>
      </c>
      <c r="G31" s="14" t="s">
        <v>45</v>
      </c>
      <c r="H31" s="6" t="s">
        <v>46</v>
      </c>
      <c r="I31" s="6" t="s">
        <v>108</v>
      </c>
      <c r="J31" s="73" t="s">
        <v>876</v>
      </c>
      <c r="K31" s="15" t="s">
        <v>109</v>
      </c>
      <c r="L31" s="6" t="s">
        <v>26</v>
      </c>
      <c r="M31" s="6">
        <v>4</v>
      </c>
      <c r="N31" s="16">
        <v>2839</v>
      </c>
      <c r="O31" s="17"/>
      <c r="P31" s="18">
        <f t="shared" si="0"/>
        <v>3690.7000000000003</v>
      </c>
      <c r="Q31" s="6" t="s">
        <v>27</v>
      </c>
      <c r="R31" s="6" t="s">
        <v>829</v>
      </c>
      <c r="S31" s="9" t="s">
        <v>849</v>
      </c>
      <c r="T31" s="19" t="s">
        <v>28</v>
      </c>
    </row>
    <row r="32" spans="1:20" ht="33.75">
      <c r="A32" s="13" t="s">
        <v>110</v>
      </c>
      <c r="B32" s="6" t="s">
        <v>19</v>
      </c>
      <c r="C32" s="6" t="s">
        <v>20</v>
      </c>
      <c r="D32" s="6" t="s">
        <v>92</v>
      </c>
      <c r="E32" s="6"/>
      <c r="F32" s="6" t="s">
        <v>111</v>
      </c>
      <c r="G32" s="14" t="s">
        <v>45</v>
      </c>
      <c r="H32" s="6" t="s">
        <v>46</v>
      </c>
      <c r="I32" s="6" t="s">
        <v>112</v>
      </c>
      <c r="J32" s="73" t="s">
        <v>877</v>
      </c>
      <c r="K32" s="15">
        <v>95363396</v>
      </c>
      <c r="L32" s="6" t="s">
        <v>26</v>
      </c>
      <c r="M32" s="6">
        <v>4</v>
      </c>
      <c r="N32" s="16">
        <v>845</v>
      </c>
      <c r="O32" s="17"/>
      <c r="P32" s="18">
        <f t="shared" si="0"/>
        <v>1098.5</v>
      </c>
      <c r="Q32" s="6" t="s">
        <v>27</v>
      </c>
      <c r="R32" s="6" t="s">
        <v>829</v>
      </c>
      <c r="S32" s="9" t="s">
        <v>849</v>
      </c>
      <c r="T32" s="19" t="s">
        <v>28</v>
      </c>
    </row>
    <row r="33" spans="1:20" ht="33.75">
      <c r="A33" s="13" t="s">
        <v>113</v>
      </c>
      <c r="B33" s="6" t="s">
        <v>19</v>
      </c>
      <c r="C33" s="6" t="s">
        <v>20</v>
      </c>
      <c r="D33" s="6" t="s">
        <v>30</v>
      </c>
      <c r="E33" s="6"/>
      <c r="F33" s="6"/>
      <c r="G33" s="14" t="s">
        <v>22</v>
      </c>
      <c r="H33" s="6" t="s">
        <v>23</v>
      </c>
      <c r="I33" s="6" t="s">
        <v>114</v>
      </c>
      <c r="J33" s="73" t="s">
        <v>878</v>
      </c>
      <c r="K33" s="15" t="s">
        <v>115</v>
      </c>
      <c r="L33" s="6" t="s">
        <v>26</v>
      </c>
      <c r="M33" s="6">
        <v>5</v>
      </c>
      <c r="N33" s="16">
        <v>6166</v>
      </c>
      <c r="O33" s="17"/>
      <c r="P33" s="18">
        <f t="shared" si="0"/>
        <v>8015.8</v>
      </c>
      <c r="Q33" s="6" t="s">
        <v>27</v>
      </c>
      <c r="R33" s="6" t="s">
        <v>829</v>
      </c>
      <c r="S33" s="9" t="s">
        <v>849</v>
      </c>
      <c r="T33" s="19" t="s">
        <v>28</v>
      </c>
    </row>
    <row r="34" spans="1:20" ht="33.75">
      <c r="A34" s="13" t="s">
        <v>116</v>
      </c>
      <c r="B34" s="6" t="s">
        <v>19</v>
      </c>
      <c r="C34" s="6" t="s">
        <v>20</v>
      </c>
      <c r="D34" s="6" t="s">
        <v>78</v>
      </c>
      <c r="E34" s="6"/>
      <c r="F34" s="6"/>
      <c r="G34" s="14" t="s">
        <v>45</v>
      </c>
      <c r="H34" s="6" t="s">
        <v>46</v>
      </c>
      <c r="I34" s="6" t="s">
        <v>117</v>
      </c>
      <c r="J34" s="73" t="s">
        <v>879</v>
      </c>
      <c r="K34" s="15" t="s">
        <v>815</v>
      </c>
      <c r="L34" s="6" t="s">
        <v>26</v>
      </c>
      <c r="M34" s="6">
        <v>4</v>
      </c>
      <c r="N34" s="16">
        <v>937</v>
      </c>
      <c r="O34" s="17"/>
      <c r="P34" s="18">
        <f t="shared" si="0"/>
        <v>1218.1000000000001</v>
      </c>
      <c r="Q34" s="6" t="s">
        <v>27</v>
      </c>
      <c r="R34" s="6" t="s">
        <v>829</v>
      </c>
      <c r="S34" s="9" t="s">
        <v>849</v>
      </c>
      <c r="T34" s="19" t="s">
        <v>28</v>
      </c>
    </row>
    <row r="35" spans="1:20" ht="33.75">
      <c r="A35" s="13" t="s">
        <v>118</v>
      </c>
      <c r="B35" s="6" t="s">
        <v>19</v>
      </c>
      <c r="C35" s="6" t="s">
        <v>20</v>
      </c>
      <c r="D35" s="6" t="s">
        <v>30</v>
      </c>
      <c r="E35" s="6"/>
      <c r="F35" s="6"/>
      <c r="G35" s="14" t="s">
        <v>22</v>
      </c>
      <c r="H35" s="6" t="s">
        <v>23</v>
      </c>
      <c r="I35" s="6" t="s">
        <v>119</v>
      </c>
      <c r="J35" s="73" t="s">
        <v>880</v>
      </c>
      <c r="K35" s="15" t="s">
        <v>120</v>
      </c>
      <c r="L35" s="6" t="s">
        <v>26</v>
      </c>
      <c r="M35" s="6">
        <v>6</v>
      </c>
      <c r="N35" s="16">
        <v>4889</v>
      </c>
      <c r="O35" s="17"/>
      <c r="P35" s="18">
        <f t="shared" si="0"/>
        <v>6355.7</v>
      </c>
      <c r="Q35" s="6" t="s">
        <v>27</v>
      </c>
      <c r="R35" s="6" t="s">
        <v>829</v>
      </c>
      <c r="S35" s="9" t="s">
        <v>849</v>
      </c>
      <c r="T35" s="19" t="s">
        <v>28</v>
      </c>
    </row>
    <row r="36" spans="1:20" ht="33.75">
      <c r="A36" s="13" t="s">
        <v>121</v>
      </c>
      <c r="B36" s="6" t="s">
        <v>19</v>
      </c>
      <c r="C36" s="6" t="s">
        <v>20</v>
      </c>
      <c r="D36" s="6" t="s">
        <v>122</v>
      </c>
      <c r="E36" s="6"/>
      <c r="F36" s="6"/>
      <c r="G36" s="14" t="s">
        <v>45</v>
      </c>
      <c r="H36" s="6" t="s">
        <v>46</v>
      </c>
      <c r="I36" s="6" t="s">
        <v>123</v>
      </c>
      <c r="J36" s="73" t="s">
        <v>881</v>
      </c>
      <c r="K36" s="15" t="s">
        <v>816</v>
      </c>
      <c r="L36" s="6" t="s">
        <v>26</v>
      </c>
      <c r="M36" s="6">
        <v>5</v>
      </c>
      <c r="N36" s="16">
        <v>1573</v>
      </c>
      <c r="O36" s="17"/>
      <c r="P36" s="18">
        <f t="shared" si="0"/>
        <v>2044.9</v>
      </c>
      <c r="Q36" s="6" t="s">
        <v>27</v>
      </c>
      <c r="R36" s="6" t="s">
        <v>829</v>
      </c>
      <c r="S36" s="9" t="s">
        <v>849</v>
      </c>
      <c r="T36" s="19" t="s">
        <v>28</v>
      </c>
    </row>
    <row r="37" spans="1:20" ht="33.75">
      <c r="A37" s="13" t="s">
        <v>124</v>
      </c>
      <c r="B37" s="6" t="s">
        <v>19</v>
      </c>
      <c r="C37" s="6" t="s">
        <v>20</v>
      </c>
      <c r="D37" s="6" t="s">
        <v>125</v>
      </c>
      <c r="E37" s="6"/>
      <c r="F37" s="6"/>
      <c r="G37" s="14" t="s">
        <v>45</v>
      </c>
      <c r="H37" s="6" t="s">
        <v>46</v>
      </c>
      <c r="I37" s="6" t="s">
        <v>126</v>
      </c>
      <c r="J37" s="73" t="s">
        <v>882</v>
      </c>
      <c r="K37" s="15" t="s">
        <v>127</v>
      </c>
      <c r="L37" s="6" t="s">
        <v>26</v>
      </c>
      <c r="M37" s="6">
        <v>5</v>
      </c>
      <c r="N37" s="16">
        <v>527</v>
      </c>
      <c r="O37" s="17"/>
      <c r="P37" s="18">
        <f t="shared" si="0"/>
        <v>685.1</v>
      </c>
      <c r="Q37" s="6" t="s">
        <v>27</v>
      </c>
      <c r="R37" s="6" t="s">
        <v>829</v>
      </c>
      <c r="S37" s="9" t="s">
        <v>849</v>
      </c>
      <c r="T37" s="19" t="s">
        <v>28</v>
      </c>
    </row>
    <row r="38" spans="1:20" ht="33.75">
      <c r="A38" s="13" t="s">
        <v>128</v>
      </c>
      <c r="B38" s="6" t="s">
        <v>19</v>
      </c>
      <c r="C38" s="6" t="s">
        <v>20</v>
      </c>
      <c r="D38" s="6" t="s">
        <v>125</v>
      </c>
      <c r="E38" s="6"/>
      <c r="F38" s="6"/>
      <c r="G38" s="14" t="s">
        <v>45</v>
      </c>
      <c r="H38" s="6" t="s">
        <v>46</v>
      </c>
      <c r="I38" s="6" t="s">
        <v>129</v>
      </c>
      <c r="J38" s="73" t="s">
        <v>883</v>
      </c>
      <c r="K38" s="15" t="s">
        <v>130</v>
      </c>
      <c r="L38" s="6" t="s">
        <v>26</v>
      </c>
      <c r="M38" s="6">
        <v>4</v>
      </c>
      <c r="N38" s="16">
        <v>634</v>
      </c>
      <c r="O38" s="17"/>
      <c r="P38" s="18">
        <f t="shared" si="0"/>
        <v>824.2</v>
      </c>
      <c r="Q38" s="6" t="s">
        <v>27</v>
      </c>
      <c r="R38" s="6" t="s">
        <v>829</v>
      </c>
      <c r="S38" s="9" t="s">
        <v>849</v>
      </c>
      <c r="T38" s="19" t="s">
        <v>28</v>
      </c>
    </row>
    <row r="39" spans="1:20" ht="33.75">
      <c r="A39" s="13" t="s">
        <v>131</v>
      </c>
      <c r="B39" s="6" t="s">
        <v>19</v>
      </c>
      <c r="C39" s="6" t="s">
        <v>20</v>
      </c>
      <c r="D39" s="6" t="s">
        <v>125</v>
      </c>
      <c r="E39" s="6"/>
      <c r="F39" s="6" t="s">
        <v>132</v>
      </c>
      <c r="G39" s="14" t="s">
        <v>45</v>
      </c>
      <c r="H39" s="6" t="s">
        <v>46</v>
      </c>
      <c r="I39" s="6" t="s">
        <v>133</v>
      </c>
      <c r="J39" s="73" t="s">
        <v>884</v>
      </c>
      <c r="K39" s="15" t="s">
        <v>134</v>
      </c>
      <c r="L39" s="6" t="s">
        <v>26</v>
      </c>
      <c r="M39" s="6">
        <v>5</v>
      </c>
      <c r="N39" s="16">
        <v>1102</v>
      </c>
      <c r="O39" s="17"/>
      <c r="P39" s="18">
        <f t="shared" si="0"/>
        <v>1432.6000000000001</v>
      </c>
      <c r="Q39" s="6" t="s">
        <v>27</v>
      </c>
      <c r="R39" s="6" t="s">
        <v>829</v>
      </c>
      <c r="S39" s="9" t="s">
        <v>849</v>
      </c>
      <c r="T39" s="19" t="s">
        <v>28</v>
      </c>
    </row>
    <row r="40" spans="1:20" ht="33.75">
      <c r="A40" s="13" t="s">
        <v>135</v>
      </c>
      <c r="B40" s="6" t="s">
        <v>19</v>
      </c>
      <c r="C40" s="6" t="s">
        <v>20</v>
      </c>
      <c r="D40" s="6" t="s">
        <v>125</v>
      </c>
      <c r="E40" s="6"/>
      <c r="F40" s="6" t="s">
        <v>136</v>
      </c>
      <c r="G40" s="14" t="s">
        <v>45</v>
      </c>
      <c r="H40" s="6" t="s">
        <v>46</v>
      </c>
      <c r="I40" s="6" t="s">
        <v>137</v>
      </c>
      <c r="J40" s="73" t="s">
        <v>885</v>
      </c>
      <c r="K40" s="15" t="s">
        <v>138</v>
      </c>
      <c r="L40" s="6" t="s">
        <v>26</v>
      </c>
      <c r="M40" s="6">
        <v>6</v>
      </c>
      <c r="N40" s="16">
        <v>290</v>
      </c>
      <c r="O40" s="17"/>
      <c r="P40" s="18">
        <f t="shared" si="0"/>
        <v>377</v>
      </c>
      <c r="Q40" s="6" t="s">
        <v>27</v>
      </c>
      <c r="R40" s="6" t="s">
        <v>829</v>
      </c>
      <c r="S40" s="9" t="s">
        <v>849</v>
      </c>
      <c r="T40" s="19" t="s">
        <v>28</v>
      </c>
    </row>
    <row r="41" spans="1:20" ht="33.75">
      <c r="A41" s="13" t="s">
        <v>139</v>
      </c>
      <c r="B41" s="6" t="s">
        <v>19</v>
      </c>
      <c r="C41" s="6" t="s">
        <v>20</v>
      </c>
      <c r="D41" s="6" t="s">
        <v>140</v>
      </c>
      <c r="E41" s="6"/>
      <c r="F41" s="6"/>
      <c r="G41" s="14" t="s">
        <v>45</v>
      </c>
      <c r="H41" s="6" t="s">
        <v>46</v>
      </c>
      <c r="I41" s="6" t="s">
        <v>141</v>
      </c>
      <c r="J41" s="73" t="s">
        <v>886</v>
      </c>
      <c r="K41" s="15" t="s">
        <v>836</v>
      </c>
      <c r="L41" s="6" t="s">
        <v>26</v>
      </c>
      <c r="M41" s="6">
        <v>6</v>
      </c>
      <c r="N41" s="16">
        <v>2003</v>
      </c>
      <c r="O41" s="17"/>
      <c r="P41" s="18">
        <f t="shared" si="0"/>
        <v>2603.9</v>
      </c>
      <c r="Q41" s="6" t="s">
        <v>27</v>
      </c>
      <c r="R41" s="6" t="s">
        <v>829</v>
      </c>
      <c r="S41" s="9" t="s">
        <v>849</v>
      </c>
      <c r="T41" s="19" t="s">
        <v>28</v>
      </c>
    </row>
    <row r="42" spans="1:20" ht="33.75">
      <c r="A42" s="13" t="s">
        <v>142</v>
      </c>
      <c r="B42" s="6" t="s">
        <v>19</v>
      </c>
      <c r="C42" s="6" t="s">
        <v>20</v>
      </c>
      <c r="D42" s="6" t="s">
        <v>143</v>
      </c>
      <c r="E42" s="6"/>
      <c r="F42" s="6"/>
      <c r="G42" s="14" t="s">
        <v>45</v>
      </c>
      <c r="H42" s="6" t="s">
        <v>46</v>
      </c>
      <c r="I42" s="6" t="s">
        <v>144</v>
      </c>
      <c r="J42" s="73" t="s">
        <v>887</v>
      </c>
      <c r="K42" s="15" t="s">
        <v>837</v>
      </c>
      <c r="L42" s="6" t="s">
        <v>26</v>
      </c>
      <c r="M42" s="6">
        <v>5</v>
      </c>
      <c r="N42" s="16">
        <v>1409</v>
      </c>
      <c r="O42" s="17"/>
      <c r="P42" s="18">
        <f t="shared" si="0"/>
        <v>1831.7</v>
      </c>
      <c r="Q42" s="6" t="s">
        <v>27</v>
      </c>
      <c r="R42" s="6" t="s">
        <v>829</v>
      </c>
      <c r="S42" s="9" t="s">
        <v>849</v>
      </c>
      <c r="T42" s="19" t="s">
        <v>28</v>
      </c>
    </row>
    <row r="43" spans="1:20" ht="33.75">
      <c r="A43" s="13" t="s">
        <v>145</v>
      </c>
      <c r="B43" s="6" t="s">
        <v>19</v>
      </c>
      <c r="C43" s="6" t="s">
        <v>20</v>
      </c>
      <c r="D43" s="6" t="s">
        <v>59</v>
      </c>
      <c r="E43" s="6"/>
      <c r="F43" s="6"/>
      <c r="G43" s="14" t="s">
        <v>45</v>
      </c>
      <c r="H43" s="6" t="s">
        <v>46</v>
      </c>
      <c r="I43" s="6" t="s">
        <v>146</v>
      </c>
      <c r="J43" s="73" t="s">
        <v>888</v>
      </c>
      <c r="K43" s="15" t="s">
        <v>147</v>
      </c>
      <c r="L43" s="6" t="s">
        <v>26</v>
      </c>
      <c r="M43" s="6">
        <v>5</v>
      </c>
      <c r="N43" s="16">
        <v>3000</v>
      </c>
      <c r="O43" s="17"/>
      <c r="P43" s="18">
        <f t="shared" si="0"/>
        <v>3900</v>
      </c>
      <c r="Q43" s="6" t="s">
        <v>27</v>
      </c>
      <c r="R43" s="6" t="s">
        <v>829</v>
      </c>
      <c r="S43" s="9" t="s">
        <v>849</v>
      </c>
      <c r="T43" s="19" t="s">
        <v>28</v>
      </c>
    </row>
    <row r="44" spans="1:20" ht="33.75">
      <c r="A44" s="13" t="s">
        <v>148</v>
      </c>
      <c r="B44" s="6" t="s">
        <v>19</v>
      </c>
      <c r="C44" s="6" t="s">
        <v>20</v>
      </c>
      <c r="D44" s="6" t="s">
        <v>59</v>
      </c>
      <c r="E44" s="6"/>
      <c r="F44" s="6"/>
      <c r="G44" s="14" t="s">
        <v>45</v>
      </c>
      <c r="H44" s="6" t="s">
        <v>46</v>
      </c>
      <c r="I44" s="6" t="s">
        <v>149</v>
      </c>
      <c r="J44" s="73" t="s">
        <v>889</v>
      </c>
      <c r="K44" s="15" t="s">
        <v>150</v>
      </c>
      <c r="L44" s="6" t="s">
        <v>26</v>
      </c>
      <c r="M44" s="6">
        <v>4</v>
      </c>
      <c r="N44" s="16">
        <v>3704</v>
      </c>
      <c r="O44" s="17"/>
      <c r="P44" s="18">
        <f t="shared" si="0"/>
        <v>4815.2</v>
      </c>
      <c r="Q44" s="6" t="s">
        <v>27</v>
      </c>
      <c r="R44" s="6" t="s">
        <v>829</v>
      </c>
      <c r="S44" s="9" t="s">
        <v>849</v>
      </c>
      <c r="T44" s="19" t="s">
        <v>28</v>
      </c>
    </row>
    <row r="45" spans="1:20" ht="33.75">
      <c r="A45" s="13" t="s">
        <v>151</v>
      </c>
      <c r="B45" s="6" t="s">
        <v>19</v>
      </c>
      <c r="C45" s="6" t="s">
        <v>20</v>
      </c>
      <c r="D45" s="6" t="s">
        <v>152</v>
      </c>
      <c r="E45" s="6"/>
      <c r="F45" s="6"/>
      <c r="G45" s="14" t="s">
        <v>45</v>
      </c>
      <c r="H45" s="6" t="s">
        <v>46</v>
      </c>
      <c r="I45" s="6" t="s">
        <v>153</v>
      </c>
      <c r="J45" s="73" t="s">
        <v>890</v>
      </c>
      <c r="K45" s="15" t="s">
        <v>154</v>
      </c>
      <c r="L45" s="6" t="s">
        <v>26</v>
      </c>
      <c r="M45" s="6">
        <v>4</v>
      </c>
      <c r="N45" s="16">
        <v>1091</v>
      </c>
      <c r="O45" s="17"/>
      <c r="P45" s="18">
        <f t="shared" si="0"/>
        <v>1418.3</v>
      </c>
      <c r="Q45" s="6" t="s">
        <v>27</v>
      </c>
      <c r="R45" s="6" t="s">
        <v>829</v>
      </c>
      <c r="S45" s="9" t="s">
        <v>849</v>
      </c>
      <c r="T45" s="19" t="s">
        <v>28</v>
      </c>
    </row>
    <row r="46" spans="1:20" ht="33.75">
      <c r="A46" s="13" t="s">
        <v>155</v>
      </c>
      <c r="B46" s="6" t="s">
        <v>19</v>
      </c>
      <c r="C46" s="6" t="s">
        <v>20</v>
      </c>
      <c r="D46" s="6" t="s">
        <v>59</v>
      </c>
      <c r="E46" s="6"/>
      <c r="F46" s="6"/>
      <c r="G46" s="14" t="s">
        <v>45</v>
      </c>
      <c r="H46" s="6" t="s">
        <v>46</v>
      </c>
      <c r="I46" s="6" t="s">
        <v>156</v>
      </c>
      <c r="J46" s="73" t="s">
        <v>891</v>
      </c>
      <c r="K46" s="15" t="s">
        <v>157</v>
      </c>
      <c r="L46" s="6" t="s">
        <v>26</v>
      </c>
      <c r="M46" s="6">
        <v>5</v>
      </c>
      <c r="N46" s="16">
        <v>2293</v>
      </c>
      <c r="O46" s="17"/>
      <c r="P46" s="18">
        <f t="shared" si="0"/>
        <v>2980.9</v>
      </c>
      <c r="Q46" s="6" t="s">
        <v>27</v>
      </c>
      <c r="R46" s="6" t="s">
        <v>829</v>
      </c>
      <c r="S46" s="9" t="s">
        <v>849</v>
      </c>
      <c r="T46" s="19" t="s">
        <v>28</v>
      </c>
    </row>
    <row r="47" spans="1:20" ht="33.75">
      <c r="A47" s="13" t="s">
        <v>158</v>
      </c>
      <c r="B47" s="6" t="s">
        <v>19</v>
      </c>
      <c r="C47" s="6" t="s">
        <v>20</v>
      </c>
      <c r="D47" s="6" t="s">
        <v>159</v>
      </c>
      <c r="E47" s="6"/>
      <c r="F47" s="6"/>
      <c r="G47" s="14" t="s">
        <v>45</v>
      </c>
      <c r="H47" s="6" t="s">
        <v>46</v>
      </c>
      <c r="I47" s="6" t="s">
        <v>160</v>
      </c>
      <c r="J47" s="73" t="s">
        <v>892</v>
      </c>
      <c r="K47" s="15" t="s">
        <v>161</v>
      </c>
      <c r="L47" s="6" t="s">
        <v>26</v>
      </c>
      <c r="M47" s="6">
        <v>4</v>
      </c>
      <c r="N47" s="16">
        <v>1543</v>
      </c>
      <c r="O47" s="17"/>
      <c r="P47" s="18">
        <f t="shared" si="0"/>
        <v>2005.9</v>
      </c>
      <c r="Q47" s="6" t="s">
        <v>27</v>
      </c>
      <c r="R47" s="6" t="s">
        <v>829</v>
      </c>
      <c r="S47" s="9" t="s">
        <v>849</v>
      </c>
      <c r="T47" s="19" t="s">
        <v>28</v>
      </c>
    </row>
    <row r="48" spans="1:20" ht="33.75">
      <c r="A48" s="13" t="s">
        <v>162</v>
      </c>
      <c r="B48" s="6" t="s">
        <v>19</v>
      </c>
      <c r="C48" s="6" t="s">
        <v>20</v>
      </c>
      <c r="D48" s="6" t="s">
        <v>159</v>
      </c>
      <c r="E48" s="6"/>
      <c r="F48" s="6"/>
      <c r="G48" s="14" t="s">
        <v>45</v>
      </c>
      <c r="H48" s="6" t="s">
        <v>46</v>
      </c>
      <c r="I48" s="6" t="s">
        <v>163</v>
      </c>
      <c r="J48" s="73" t="s">
        <v>893</v>
      </c>
      <c r="K48" s="15" t="s">
        <v>164</v>
      </c>
      <c r="L48" s="6" t="s">
        <v>26</v>
      </c>
      <c r="M48" s="6">
        <v>4</v>
      </c>
      <c r="N48" s="16">
        <v>0</v>
      </c>
      <c r="O48" s="17"/>
      <c r="P48" s="18">
        <f t="shared" si="0"/>
        <v>0</v>
      </c>
      <c r="Q48" s="6" t="s">
        <v>27</v>
      </c>
      <c r="R48" s="6" t="s">
        <v>829</v>
      </c>
      <c r="S48" s="9" t="s">
        <v>849</v>
      </c>
      <c r="T48" s="19" t="s">
        <v>28</v>
      </c>
    </row>
    <row r="49" spans="1:20" ht="33.75">
      <c r="A49" s="13" t="s">
        <v>165</v>
      </c>
      <c r="B49" s="6" t="s">
        <v>19</v>
      </c>
      <c r="C49" s="6" t="s">
        <v>20</v>
      </c>
      <c r="D49" s="6" t="s">
        <v>125</v>
      </c>
      <c r="E49" s="6"/>
      <c r="F49" s="6"/>
      <c r="G49" s="14" t="s">
        <v>45</v>
      </c>
      <c r="H49" s="6" t="s">
        <v>46</v>
      </c>
      <c r="I49" s="6" t="s">
        <v>166</v>
      </c>
      <c r="J49" s="73" t="s">
        <v>894</v>
      </c>
      <c r="K49" s="15" t="s">
        <v>167</v>
      </c>
      <c r="L49" s="6" t="s">
        <v>26</v>
      </c>
      <c r="M49" s="6">
        <v>5</v>
      </c>
      <c r="N49" s="16">
        <v>718</v>
      </c>
      <c r="O49" s="17"/>
      <c r="P49" s="18">
        <f t="shared" si="0"/>
        <v>933.4</v>
      </c>
      <c r="Q49" s="6" t="s">
        <v>27</v>
      </c>
      <c r="R49" s="6" t="s">
        <v>829</v>
      </c>
      <c r="S49" s="9" t="s">
        <v>849</v>
      </c>
      <c r="T49" s="19" t="s">
        <v>28</v>
      </c>
    </row>
    <row r="50" spans="1:20" ht="33.75">
      <c r="A50" s="13" t="s">
        <v>168</v>
      </c>
      <c r="B50" s="6" t="s">
        <v>19</v>
      </c>
      <c r="C50" s="6" t="s">
        <v>20</v>
      </c>
      <c r="D50" s="6" t="s">
        <v>152</v>
      </c>
      <c r="E50" s="6"/>
      <c r="F50" s="6"/>
      <c r="G50" s="14" t="s">
        <v>45</v>
      </c>
      <c r="H50" s="6" t="s">
        <v>46</v>
      </c>
      <c r="I50" s="6" t="s">
        <v>169</v>
      </c>
      <c r="J50" s="73" t="s">
        <v>895</v>
      </c>
      <c r="K50" s="15" t="s">
        <v>170</v>
      </c>
      <c r="L50" s="6" t="s">
        <v>26</v>
      </c>
      <c r="M50" s="6">
        <v>4</v>
      </c>
      <c r="N50" s="16">
        <v>1008</v>
      </c>
      <c r="O50" s="17"/>
      <c r="P50" s="18">
        <f t="shared" si="0"/>
        <v>1310.4000000000001</v>
      </c>
      <c r="Q50" s="6" t="s">
        <v>27</v>
      </c>
      <c r="R50" s="6" t="s">
        <v>829</v>
      </c>
      <c r="S50" s="9" t="s">
        <v>849</v>
      </c>
      <c r="T50" s="19" t="s">
        <v>28</v>
      </c>
    </row>
    <row r="51" spans="1:20" ht="33.75">
      <c r="A51" s="13" t="s">
        <v>171</v>
      </c>
      <c r="B51" s="6" t="s">
        <v>19</v>
      </c>
      <c r="C51" s="6" t="s">
        <v>20</v>
      </c>
      <c r="D51" s="6" t="s">
        <v>159</v>
      </c>
      <c r="E51" s="6"/>
      <c r="F51" s="6"/>
      <c r="G51" s="14" t="s">
        <v>45</v>
      </c>
      <c r="H51" s="6" t="s">
        <v>46</v>
      </c>
      <c r="I51" s="6" t="s">
        <v>172</v>
      </c>
      <c r="J51" s="73" t="s">
        <v>896</v>
      </c>
      <c r="K51" s="15" t="s">
        <v>817</v>
      </c>
      <c r="L51" s="6" t="s">
        <v>173</v>
      </c>
      <c r="M51" s="6">
        <v>4</v>
      </c>
      <c r="N51" s="16">
        <v>446</v>
      </c>
      <c r="O51" s="17"/>
      <c r="P51" s="18">
        <f t="shared" si="0"/>
        <v>579.80000000000007</v>
      </c>
      <c r="Q51" s="6" t="s">
        <v>27</v>
      </c>
      <c r="R51" s="6" t="s">
        <v>829</v>
      </c>
      <c r="S51" s="9" t="s">
        <v>849</v>
      </c>
      <c r="T51" s="19" t="s">
        <v>28</v>
      </c>
    </row>
    <row r="52" spans="1:20" ht="33.75">
      <c r="A52" s="13" t="s">
        <v>174</v>
      </c>
      <c r="B52" s="6" t="s">
        <v>19</v>
      </c>
      <c r="C52" s="6" t="s">
        <v>20</v>
      </c>
      <c r="D52" s="6" t="s">
        <v>175</v>
      </c>
      <c r="E52" s="6"/>
      <c r="F52" s="6"/>
      <c r="G52" s="14" t="s">
        <v>45</v>
      </c>
      <c r="H52" s="6" t="s">
        <v>46</v>
      </c>
      <c r="I52" s="6" t="s">
        <v>176</v>
      </c>
      <c r="J52" s="73" t="s">
        <v>897</v>
      </c>
      <c r="K52" s="15" t="s">
        <v>818</v>
      </c>
      <c r="L52" s="6" t="s">
        <v>26</v>
      </c>
      <c r="M52" s="6">
        <v>6</v>
      </c>
      <c r="N52" s="16">
        <v>4113</v>
      </c>
      <c r="O52" s="17"/>
      <c r="P52" s="18">
        <f t="shared" si="0"/>
        <v>5346.9000000000005</v>
      </c>
      <c r="Q52" s="6" t="s">
        <v>27</v>
      </c>
      <c r="R52" s="6" t="s">
        <v>829</v>
      </c>
      <c r="S52" s="9" t="s">
        <v>849</v>
      </c>
      <c r="T52" s="19" t="s">
        <v>28</v>
      </c>
    </row>
    <row r="53" spans="1:20" ht="33.75">
      <c r="A53" s="13" t="s">
        <v>177</v>
      </c>
      <c r="B53" s="6" t="s">
        <v>19</v>
      </c>
      <c r="C53" s="6" t="s">
        <v>20</v>
      </c>
      <c r="D53" s="6" t="s">
        <v>75</v>
      </c>
      <c r="E53" s="6"/>
      <c r="F53" s="6"/>
      <c r="G53" s="14" t="s">
        <v>45</v>
      </c>
      <c r="H53" s="6" t="s">
        <v>46</v>
      </c>
      <c r="I53" s="6" t="s">
        <v>178</v>
      </c>
      <c r="J53" s="73" t="s">
        <v>898</v>
      </c>
      <c r="K53" s="15" t="s">
        <v>179</v>
      </c>
      <c r="L53" s="6" t="s">
        <v>26</v>
      </c>
      <c r="M53" s="6">
        <v>6</v>
      </c>
      <c r="N53" s="16">
        <v>7978</v>
      </c>
      <c r="O53" s="17"/>
      <c r="P53" s="18">
        <f t="shared" si="0"/>
        <v>10371.4</v>
      </c>
      <c r="Q53" s="6" t="s">
        <v>27</v>
      </c>
      <c r="R53" s="6" t="s">
        <v>829</v>
      </c>
      <c r="S53" s="9" t="s">
        <v>849</v>
      </c>
      <c r="T53" s="19" t="s">
        <v>28</v>
      </c>
    </row>
    <row r="54" spans="1:20" ht="33.75">
      <c r="A54" s="13" t="s">
        <v>180</v>
      </c>
      <c r="B54" s="6" t="s">
        <v>19</v>
      </c>
      <c r="C54" s="6" t="s">
        <v>20</v>
      </c>
      <c r="D54" s="6" t="s">
        <v>181</v>
      </c>
      <c r="E54" s="6"/>
      <c r="F54" s="6"/>
      <c r="G54" s="14" t="s">
        <v>45</v>
      </c>
      <c r="H54" s="6" t="s">
        <v>46</v>
      </c>
      <c r="I54" s="6" t="s">
        <v>182</v>
      </c>
      <c r="J54" s="73" t="s">
        <v>899</v>
      </c>
      <c r="K54" s="15" t="s">
        <v>183</v>
      </c>
      <c r="L54" s="6" t="s">
        <v>26</v>
      </c>
      <c r="M54" s="6">
        <v>1</v>
      </c>
      <c r="N54" s="16">
        <v>2421</v>
      </c>
      <c r="O54" s="17"/>
      <c r="P54" s="18">
        <f t="shared" si="0"/>
        <v>3147.3</v>
      </c>
      <c r="Q54" s="6" t="s">
        <v>27</v>
      </c>
      <c r="R54" s="6" t="s">
        <v>829</v>
      </c>
      <c r="S54" s="9" t="s">
        <v>849</v>
      </c>
      <c r="T54" s="19" t="s">
        <v>28</v>
      </c>
    </row>
    <row r="55" spans="1:20" ht="33.75">
      <c r="A55" s="13" t="s">
        <v>184</v>
      </c>
      <c r="B55" s="6" t="s">
        <v>19</v>
      </c>
      <c r="C55" s="6" t="s">
        <v>20</v>
      </c>
      <c r="D55" s="6" t="s">
        <v>140</v>
      </c>
      <c r="E55" s="6"/>
      <c r="F55" s="6"/>
      <c r="G55" s="14" t="s">
        <v>45</v>
      </c>
      <c r="H55" s="6" t="s">
        <v>46</v>
      </c>
      <c r="I55" s="6" t="s">
        <v>185</v>
      </c>
      <c r="J55" s="73" t="s">
        <v>900</v>
      </c>
      <c r="K55" s="15" t="s">
        <v>819</v>
      </c>
      <c r="L55" s="6" t="s">
        <v>26</v>
      </c>
      <c r="M55" s="6">
        <v>2</v>
      </c>
      <c r="N55" s="16">
        <v>4057</v>
      </c>
      <c r="O55" s="17"/>
      <c r="P55" s="18">
        <f t="shared" si="0"/>
        <v>5274.1</v>
      </c>
      <c r="Q55" s="6" t="s">
        <v>27</v>
      </c>
      <c r="R55" s="6" t="s">
        <v>829</v>
      </c>
      <c r="S55" s="9" t="s">
        <v>849</v>
      </c>
      <c r="T55" s="19" t="s">
        <v>28</v>
      </c>
    </row>
    <row r="56" spans="1:20" ht="33.75">
      <c r="A56" s="13" t="s">
        <v>186</v>
      </c>
      <c r="B56" s="6" t="s">
        <v>19</v>
      </c>
      <c r="C56" s="6" t="s">
        <v>20</v>
      </c>
      <c r="D56" s="6" t="s">
        <v>187</v>
      </c>
      <c r="E56" s="6"/>
      <c r="F56" s="6"/>
      <c r="G56" s="14" t="s">
        <v>45</v>
      </c>
      <c r="H56" s="6" t="s">
        <v>46</v>
      </c>
      <c r="I56" s="6" t="s">
        <v>188</v>
      </c>
      <c r="J56" s="73" t="s">
        <v>901</v>
      </c>
      <c r="K56" s="15" t="s">
        <v>820</v>
      </c>
      <c r="L56" s="6" t="s">
        <v>26</v>
      </c>
      <c r="M56" s="6">
        <v>1</v>
      </c>
      <c r="N56" s="16">
        <v>2222</v>
      </c>
      <c r="O56" s="17"/>
      <c r="P56" s="18">
        <f t="shared" si="0"/>
        <v>2888.6</v>
      </c>
      <c r="Q56" s="6" t="s">
        <v>27</v>
      </c>
      <c r="R56" s="6" t="s">
        <v>829</v>
      </c>
      <c r="S56" s="9" t="s">
        <v>849</v>
      </c>
      <c r="T56" s="19" t="s">
        <v>28</v>
      </c>
    </row>
    <row r="57" spans="1:20" ht="33.75">
      <c r="A57" s="13" t="s">
        <v>189</v>
      </c>
      <c r="B57" s="6" t="s">
        <v>19</v>
      </c>
      <c r="C57" s="6" t="s">
        <v>20</v>
      </c>
      <c r="D57" s="6" t="s">
        <v>190</v>
      </c>
      <c r="E57" s="6"/>
      <c r="F57" s="6"/>
      <c r="G57" s="14" t="s">
        <v>45</v>
      </c>
      <c r="H57" s="6" t="s">
        <v>46</v>
      </c>
      <c r="I57" s="6" t="s">
        <v>191</v>
      </c>
      <c r="J57" s="73" t="s">
        <v>902</v>
      </c>
      <c r="K57" s="15">
        <v>95294989</v>
      </c>
      <c r="L57" s="6" t="s">
        <v>26</v>
      </c>
      <c r="M57" s="6">
        <v>2</v>
      </c>
      <c r="N57" s="16">
        <v>1236</v>
      </c>
      <c r="O57" s="17"/>
      <c r="P57" s="18">
        <f t="shared" si="0"/>
        <v>1606.8</v>
      </c>
      <c r="Q57" s="6" t="s">
        <v>27</v>
      </c>
      <c r="R57" s="6" t="s">
        <v>829</v>
      </c>
      <c r="S57" s="9" t="s">
        <v>849</v>
      </c>
      <c r="T57" s="19" t="s">
        <v>28</v>
      </c>
    </row>
    <row r="58" spans="1:20" ht="33.75">
      <c r="A58" s="13" t="s">
        <v>192</v>
      </c>
      <c r="B58" s="6" t="s">
        <v>19</v>
      </c>
      <c r="C58" s="6" t="s">
        <v>20</v>
      </c>
      <c r="D58" s="6" t="s">
        <v>125</v>
      </c>
      <c r="E58" s="6"/>
      <c r="F58" s="6"/>
      <c r="G58" s="14" t="s">
        <v>45</v>
      </c>
      <c r="H58" s="6" t="s">
        <v>46</v>
      </c>
      <c r="I58" s="6" t="s">
        <v>193</v>
      </c>
      <c r="J58" s="73" t="s">
        <v>903</v>
      </c>
      <c r="K58" s="15" t="s">
        <v>821</v>
      </c>
      <c r="L58" s="6" t="s">
        <v>26</v>
      </c>
      <c r="M58" s="6">
        <v>1</v>
      </c>
      <c r="N58" s="16">
        <v>1574</v>
      </c>
      <c r="O58" s="17"/>
      <c r="P58" s="18">
        <f t="shared" si="0"/>
        <v>2046.2</v>
      </c>
      <c r="Q58" s="6" t="s">
        <v>27</v>
      </c>
      <c r="R58" s="6" t="s">
        <v>829</v>
      </c>
      <c r="S58" s="9" t="s">
        <v>849</v>
      </c>
      <c r="T58" s="19" t="s">
        <v>28</v>
      </c>
    </row>
    <row r="59" spans="1:20" ht="33.75">
      <c r="A59" s="13" t="s">
        <v>194</v>
      </c>
      <c r="B59" s="6" t="s">
        <v>19</v>
      </c>
      <c r="C59" s="6" t="s">
        <v>20</v>
      </c>
      <c r="D59" s="6" t="s">
        <v>195</v>
      </c>
      <c r="E59" s="6"/>
      <c r="F59" s="6" t="s">
        <v>196</v>
      </c>
      <c r="G59" s="14" t="s">
        <v>45</v>
      </c>
      <c r="H59" s="6" t="s">
        <v>46</v>
      </c>
      <c r="I59" s="6" t="s">
        <v>197</v>
      </c>
      <c r="J59" s="73" t="s">
        <v>904</v>
      </c>
      <c r="K59" s="15" t="s">
        <v>198</v>
      </c>
      <c r="L59" s="6" t="s">
        <v>26</v>
      </c>
      <c r="M59" s="6">
        <v>4</v>
      </c>
      <c r="N59" s="16">
        <v>1661</v>
      </c>
      <c r="O59" s="17"/>
      <c r="P59" s="18">
        <f t="shared" si="0"/>
        <v>2159.3000000000002</v>
      </c>
      <c r="Q59" s="6" t="s">
        <v>27</v>
      </c>
      <c r="R59" s="6" t="s">
        <v>829</v>
      </c>
      <c r="S59" s="9" t="s">
        <v>849</v>
      </c>
      <c r="T59" s="19" t="s">
        <v>28</v>
      </c>
    </row>
    <row r="60" spans="1:20" ht="33.75">
      <c r="A60" s="13" t="s">
        <v>199</v>
      </c>
      <c r="B60" s="6" t="s">
        <v>19</v>
      </c>
      <c r="C60" s="6" t="s">
        <v>20</v>
      </c>
      <c r="D60" s="6" t="s">
        <v>46</v>
      </c>
      <c r="E60" s="6"/>
      <c r="F60" s="6"/>
      <c r="G60" s="14" t="s">
        <v>45</v>
      </c>
      <c r="H60" s="6" t="s">
        <v>46</v>
      </c>
      <c r="I60" s="6" t="s">
        <v>200</v>
      </c>
      <c r="J60" s="73" t="s">
        <v>905</v>
      </c>
      <c r="K60" s="15">
        <v>95538299</v>
      </c>
      <c r="L60" s="6" t="s">
        <v>26</v>
      </c>
      <c r="M60" s="6">
        <v>6</v>
      </c>
      <c r="N60" s="16">
        <v>3067</v>
      </c>
      <c r="O60" s="17"/>
      <c r="P60" s="18">
        <f t="shared" si="0"/>
        <v>3987.1</v>
      </c>
      <c r="Q60" s="6" t="s">
        <v>27</v>
      </c>
      <c r="R60" s="6" t="s">
        <v>829</v>
      </c>
      <c r="S60" s="9" t="s">
        <v>849</v>
      </c>
      <c r="T60" s="19" t="s">
        <v>28</v>
      </c>
    </row>
    <row r="61" spans="1:20" ht="33.75">
      <c r="A61" s="13" t="s">
        <v>201</v>
      </c>
      <c r="B61" s="6" t="s">
        <v>19</v>
      </c>
      <c r="C61" s="6" t="s">
        <v>20</v>
      </c>
      <c r="D61" s="6" t="s">
        <v>202</v>
      </c>
      <c r="E61" s="6"/>
      <c r="F61" s="6"/>
      <c r="G61" s="14" t="s">
        <v>45</v>
      </c>
      <c r="H61" s="6" t="s">
        <v>46</v>
      </c>
      <c r="I61" s="6" t="s">
        <v>203</v>
      </c>
      <c r="J61" s="73" t="s">
        <v>906</v>
      </c>
      <c r="K61" s="15" t="s">
        <v>204</v>
      </c>
      <c r="L61" s="6" t="s">
        <v>26</v>
      </c>
      <c r="M61" s="6">
        <v>4</v>
      </c>
      <c r="N61" s="16">
        <v>1791</v>
      </c>
      <c r="O61" s="17"/>
      <c r="P61" s="18">
        <f t="shared" si="0"/>
        <v>2328.3000000000002</v>
      </c>
      <c r="Q61" s="6" t="s">
        <v>27</v>
      </c>
      <c r="R61" s="6" t="s">
        <v>829</v>
      </c>
      <c r="S61" s="9" t="s">
        <v>849</v>
      </c>
      <c r="T61" s="19" t="s">
        <v>28</v>
      </c>
    </row>
    <row r="62" spans="1:20" ht="33.75">
      <c r="A62" s="13" t="s">
        <v>205</v>
      </c>
      <c r="B62" s="6" t="s">
        <v>19</v>
      </c>
      <c r="C62" s="6" t="s">
        <v>20</v>
      </c>
      <c r="D62" s="6" t="s">
        <v>206</v>
      </c>
      <c r="E62" s="6"/>
      <c r="F62" s="6"/>
      <c r="G62" s="14" t="s">
        <v>45</v>
      </c>
      <c r="H62" s="6" t="s">
        <v>46</v>
      </c>
      <c r="I62" s="6" t="s">
        <v>207</v>
      </c>
      <c r="J62" s="73" t="s">
        <v>907</v>
      </c>
      <c r="K62" s="15">
        <v>95351469</v>
      </c>
      <c r="L62" s="6" t="s">
        <v>26</v>
      </c>
      <c r="M62" s="6">
        <v>4</v>
      </c>
      <c r="N62" s="16">
        <v>1781</v>
      </c>
      <c r="O62" s="17"/>
      <c r="P62" s="18">
        <f t="shared" si="0"/>
        <v>2315.3000000000002</v>
      </c>
      <c r="Q62" s="6" t="s">
        <v>27</v>
      </c>
      <c r="R62" s="6" t="s">
        <v>829</v>
      </c>
      <c r="S62" s="9" t="s">
        <v>849</v>
      </c>
      <c r="T62" s="19" t="s">
        <v>28</v>
      </c>
    </row>
    <row r="63" spans="1:20" ht="33.75">
      <c r="A63" s="13" t="s">
        <v>208</v>
      </c>
      <c r="B63" s="6" t="s">
        <v>19</v>
      </c>
      <c r="C63" s="6" t="s">
        <v>20</v>
      </c>
      <c r="D63" s="6" t="s">
        <v>209</v>
      </c>
      <c r="E63" s="6"/>
      <c r="F63" s="6"/>
      <c r="G63" s="14" t="s">
        <v>45</v>
      </c>
      <c r="H63" s="6" t="s">
        <v>46</v>
      </c>
      <c r="I63" s="6" t="s">
        <v>210</v>
      </c>
      <c r="J63" s="73" t="s">
        <v>908</v>
      </c>
      <c r="K63" s="15" t="s">
        <v>211</v>
      </c>
      <c r="L63" s="6" t="s">
        <v>26</v>
      </c>
      <c r="M63" s="6">
        <v>6</v>
      </c>
      <c r="N63" s="16">
        <v>812</v>
      </c>
      <c r="O63" s="17"/>
      <c r="P63" s="18">
        <f t="shared" si="0"/>
        <v>1055.6000000000001</v>
      </c>
      <c r="Q63" s="6" t="s">
        <v>27</v>
      </c>
      <c r="R63" s="6" t="s">
        <v>829</v>
      </c>
      <c r="S63" s="9" t="s">
        <v>849</v>
      </c>
      <c r="T63" s="19" t="s">
        <v>28</v>
      </c>
    </row>
    <row r="64" spans="1:20" ht="33.75">
      <c r="A64" s="13" t="s">
        <v>212</v>
      </c>
      <c r="B64" s="6" t="s">
        <v>19</v>
      </c>
      <c r="C64" s="6" t="s">
        <v>20</v>
      </c>
      <c r="D64" s="6" t="s">
        <v>23</v>
      </c>
      <c r="E64" s="6" t="s">
        <v>213</v>
      </c>
      <c r="F64" s="6"/>
      <c r="G64" s="14" t="s">
        <v>22</v>
      </c>
      <c r="H64" s="6" t="s">
        <v>23</v>
      </c>
      <c r="I64" s="6" t="s">
        <v>214</v>
      </c>
      <c r="J64" s="73" t="s">
        <v>909</v>
      </c>
      <c r="K64" s="15" t="s">
        <v>215</v>
      </c>
      <c r="L64" s="6" t="s">
        <v>26</v>
      </c>
      <c r="M64" s="6">
        <v>6</v>
      </c>
      <c r="N64" s="16">
        <v>1853</v>
      </c>
      <c r="O64" s="17"/>
      <c r="P64" s="18">
        <f t="shared" si="0"/>
        <v>2408.9</v>
      </c>
      <c r="Q64" s="6" t="s">
        <v>27</v>
      </c>
      <c r="R64" s="6" t="s">
        <v>829</v>
      </c>
      <c r="S64" s="9" t="s">
        <v>849</v>
      </c>
      <c r="T64" s="19" t="s">
        <v>28</v>
      </c>
    </row>
    <row r="65" spans="1:20" ht="33.75">
      <c r="A65" s="13" t="s">
        <v>216</v>
      </c>
      <c r="B65" s="6" t="s">
        <v>19</v>
      </c>
      <c r="C65" s="6" t="s">
        <v>20</v>
      </c>
      <c r="D65" s="6" t="s">
        <v>21</v>
      </c>
      <c r="E65" s="6"/>
      <c r="F65" s="6"/>
      <c r="G65" s="14" t="s">
        <v>22</v>
      </c>
      <c r="H65" s="6" t="s">
        <v>23</v>
      </c>
      <c r="I65" s="6" t="s">
        <v>217</v>
      </c>
      <c r="J65" s="73" t="s">
        <v>910</v>
      </c>
      <c r="K65" s="15" t="s">
        <v>218</v>
      </c>
      <c r="L65" s="6" t="s">
        <v>26</v>
      </c>
      <c r="M65" s="6">
        <v>5</v>
      </c>
      <c r="N65" s="16">
        <v>1454</v>
      </c>
      <c r="O65" s="17"/>
      <c r="P65" s="18">
        <f t="shared" si="0"/>
        <v>1890.2</v>
      </c>
      <c r="Q65" s="6" t="s">
        <v>27</v>
      </c>
      <c r="R65" s="6" t="s">
        <v>829</v>
      </c>
      <c r="S65" s="9" t="s">
        <v>849</v>
      </c>
      <c r="T65" s="19" t="s">
        <v>28</v>
      </c>
    </row>
    <row r="66" spans="1:20" ht="33.75">
      <c r="A66" s="13" t="s">
        <v>219</v>
      </c>
      <c r="B66" s="6" t="s">
        <v>19</v>
      </c>
      <c r="C66" s="6" t="s">
        <v>20</v>
      </c>
      <c r="D66" s="6" t="s">
        <v>21</v>
      </c>
      <c r="E66" s="6"/>
      <c r="F66" s="6"/>
      <c r="G66" s="14" t="s">
        <v>22</v>
      </c>
      <c r="H66" s="6" t="s">
        <v>23</v>
      </c>
      <c r="I66" s="6" t="s">
        <v>220</v>
      </c>
      <c r="J66" s="73" t="s">
        <v>911</v>
      </c>
      <c r="K66" s="15" t="s">
        <v>221</v>
      </c>
      <c r="L66" s="6" t="s">
        <v>26</v>
      </c>
      <c r="M66" s="6">
        <v>5</v>
      </c>
      <c r="N66" s="16">
        <v>1272</v>
      </c>
      <c r="O66" s="17"/>
      <c r="P66" s="18">
        <f t="shared" si="0"/>
        <v>1653.6000000000001</v>
      </c>
      <c r="Q66" s="6" t="s">
        <v>27</v>
      </c>
      <c r="R66" s="6" t="s">
        <v>829</v>
      </c>
      <c r="S66" s="9" t="s">
        <v>849</v>
      </c>
      <c r="T66" s="19" t="s">
        <v>28</v>
      </c>
    </row>
    <row r="67" spans="1:20" ht="33.75">
      <c r="A67" s="13" t="s">
        <v>222</v>
      </c>
      <c r="B67" s="6" t="s">
        <v>19</v>
      </c>
      <c r="C67" s="6" t="s">
        <v>20</v>
      </c>
      <c r="D67" s="6" t="s">
        <v>223</v>
      </c>
      <c r="E67" s="6"/>
      <c r="F67" s="6"/>
      <c r="G67" s="14" t="s">
        <v>45</v>
      </c>
      <c r="H67" s="6" t="s">
        <v>46</v>
      </c>
      <c r="I67" s="6" t="s">
        <v>224</v>
      </c>
      <c r="J67" s="73" t="s">
        <v>912</v>
      </c>
      <c r="K67" s="15" t="s">
        <v>822</v>
      </c>
      <c r="L67" s="6" t="s">
        <v>26</v>
      </c>
      <c r="M67" s="6">
        <v>6</v>
      </c>
      <c r="N67" s="16">
        <v>1658</v>
      </c>
      <c r="O67" s="17"/>
      <c r="P67" s="18">
        <f t="shared" si="0"/>
        <v>2155.4</v>
      </c>
      <c r="Q67" s="6" t="s">
        <v>27</v>
      </c>
      <c r="R67" s="6" t="s">
        <v>829</v>
      </c>
      <c r="S67" s="9" t="s">
        <v>849</v>
      </c>
      <c r="T67" s="19" t="s">
        <v>28</v>
      </c>
    </row>
    <row r="68" spans="1:20" ht="33.75">
      <c r="A68" s="13" t="s">
        <v>225</v>
      </c>
      <c r="B68" s="6" t="s">
        <v>19</v>
      </c>
      <c r="C68" s="6" t="s">
        <v>20</v>
      </c>
      <c r="D68" s="6" t="s">
        <v>23</v>
      </c>
      <c r="E68" s="6"/>
      <c r="F68" s="6"/>
      <c r="G68" s="14" t="s">
        <v>22</v>
      </c>
      <c r="H68" s="6" t="s">
        <v>23</v>
      </c>
      <c r="I68" s="6" t="s">
        <v>226</v>
      </c>
      <c r="J68" s="73" t="s">
        <v>913</v>
      </c>
      <c r="K68" s="15">
        <v>95450859</v>
      </c>
      <c r="L68" s="6" t="s">
        <v>26</v>
      </c>
      <c r="M68" s="6">
        <v>6</v>
      </c>
      <c r="N68" s="16">
        <v>10760</v>
      </c>
      <c r="O68" s="17"/>
      <c r="P68" s="18">
        <f t="shared" si="0"/>
        <v>13988</v>
      </c>
      <c r="Q68" s="6" t="s">
        <v>27</v>
      </c>
      <c r="R68" s="6" t="s">
        <v>829</v>
      </c>
      <c r="S68" s="9" t="s">
        <v>849</v>
      </c>
      <c r="T68" s="19" t="s">
        <v>28</v>
      </c>
    </row>
    <row r="69" spans="1:20" ht="33.75">
      <c r="A69" s="13" t="s">
        <v>227</v>
      </c>
      <c r="B69" s="6" t="s">
        <v>19</v>
      </c>
      <c r="C69" s="6" t="s">
        <v>20</v>
      </c>
      <c r="D69" s="6" t="s">
        <v>228</v>
      </c>
      <c r="E69" s="6"/>
      <c r="F69" s="6"/>
      <c r="G69" s="14" t="s">
        <v>45</v>
      </c>
      <c r="H69" s="6" t="s">
        <v>46</v>
      </c>
      <c r="I69" s="6" t="s">
        <v>229</v>
      </c>
      <c r="J69" s="73" t="s">
        <v>914</v>
      </c>
      <c r="K69" s="15" t="s">
        <v>823</v>
      </c>
      <c r="L69" s="6" t="s">
        <v>26</v>
      </c>
      <c r="M69" s="6">
        <v>4</v>
      </c>
      <c r="N69" s="16">
        <v>4623</v>
      </c>
      <c r="O69" s="17"/>
      <c r="P69" s="18">
        <f t="shared" si="0"/>
        <v>6009.9000000000005</v>
      </c>
      <c r="Q69" s="6" t="s">
        <v>27</v>
      </c>
      <c r="R69" s="6" t="s">
        <v>829</v>
      </c>
      <c r="S69" s="9" t="s">
        <v>849</v>
      </c>
      <c r="T69" s="19" t="s">
        <v>28</v>
      </c>
    </row>
    <row r="70" spans="1:20" ht="33.75">
      <c r="A70" s="13" t="s">
        <v>230</v>
      </c>
      <c r="B70" s="6" t="s">
        <v>19</v>
      </c>
      <c r="C70" s="6" t="s">
        <v>20</v>
      </c>
      <c r="D70" s="6" t="s">
        <v>231</v>
      </c>
      <c r="E70" s="6"/>
      <c r="F70" s="6"/>
      <c r="G70" s="14" t="s">
        <v>45</v>
      </c>
      <c r="H70" s="6" t="s">
        <v>46</v>
      </c>
      <c r="I70" s="6" t="s">
        <v>232</v>
      </c>
      <c r="J70" s="73" t="s">
        <v>915</v>
      </c>
      <c r="K70" s="15" t="s">
        <v>233</v>
      </c>
      <c r="L70" s="6" t="s">
        <v>26</v>
      </c>
      <c r="M70" s="6">
        <v>5</v>
      </c>
      <c r="N70" s="16">
        <v>1366</v>
      </c>
      <c r="O70" s="17"/>
      <c r="P70" s="18">
        <f t="shared" ref="P70:P113" si="1">N70*1.3</f>
        <v>1775.8</v>
      </c>
      <c r="Q70" s="6" t="s">
        <v>27</v>
      </c>
      <c r="R70" s="6" t="s">
        <v>829</v>
      </c>
      <c r="S70" s="9" t="s">
        <v>849</v>
      </c>
      <c r="T70" s="19" t="s">
        <v>28</v>
      </c>
    </row>
    <row r="71" spans="1:20" ht="33.75">
      <c r="A71" s="13" t="s">
        <v>234</v>
      </c>
      <c r="B71" s="6" t="s">
        <v>19</v>
      </c>
      <c r="C71" s="6" t="s">
        <v>20</v>
      </c>
      <c r="D71" s="6" t="s">
        <v>235</v>
      </c>
      <c r="E71" s="6"/>
      <c r="F71" s="6"/>
      <c r="G71" s="14" t="s">
        <v>45</v>
      </c>
      <c r="H71" s="6" t="s">
        <v>46</v>
      </c>
      <c r="I71" s="6" t="s">
        <v>236</v>
      </c>
      <c r="J71" s="73" t="s">
        <v>916</v>
      </c>
      <c r="K71" s="15" t="s">
        <v>824</v>
      </c>
      <c r="L71" s="6" t="s">
        <v>26</v>
      </c>
      <c r="M71" s="6">
        <v>4</v>
      </c>
      <c r="N71" s="16">
        <v>2260</v>
      </c>
      <c r="O71" s="17"/>
      <c r="P71" s="18">
        <f t="shared" si="1"/>
        <v>2938</v>
      </c>
      <c r="Q71" s="6" t="s">
        <v>27</v>
      </c>
      <c r="R71" s="6" t="s">
        <v>829</v>
      </c>
      <c r="S71" s="9" t="s">
        <v>849</v>
      </c>
      <c r="T71" s="19" t="s">
        <v>28</v>
      </c>
    </row>
    <row r="72" spans="1:20" ht="33.75">
      <c r="A72" s="13" t="s">
        <v>237</v>
      </c>
      <c r="B72" s="6" t="s">
        <v>19</v>
      </c>
      <c r="C72" s="6" t="s">
        <v>20</v>
      </c>
      <c r="D72" s="6" t="s">
        <v>235</v>
      </c>
      <c r="E72" s="6"/>
      <c r="F72" s="6"/>
      <c r="G72" s="14" t="s">
        <v>45</v>
      </c>
      <c r="H72" s="6" t="s">
        <v>46</v>
      </c>
      <c r="I72" s="6" t="s">
        <v>238</v>
      </c>
      <c r="J72" s="73" t="s">
        <v>917</v>
      </c>
      <c r="K72" s="15" t="s">
        <v>239</v>
      </c>
      <c r="L72" s="6" t="s">
        <v>26</v>
      </c>
      <c r="M72" s="6">
        <v>5</v>
      </c>
      <c r="N72" s="16">
        <v>1874</v>
      </c>
      <c r="O72" s="17"/>
      <c r="P72" s="18">
        <f t="shared" si="1"/>
        <v>2436.2000000000003</v>
      </c>
      <c r="Q72" s="6" t="s">
        <v>27</v>
      </c>
      <c r="R72" s="6" t="s">
        <v>829</v>
      </c>
      <c r="S72" s="9" t="s">
        <v>849</v>
      </c>
      <c r="T72" s="19" t="s">
        <v>28</v>
      </c>
    </row>
    <row r="73" spans="1:20" ht="33.75">
      <c r="A73" s="13" t="s">
        <v>240</v>
      </c>
      <c r="B73" s="6" t="s">
        <v>19</v>
      </c>
      <c r="C73" s="6" t="s">
        <v>20</v>
      </c>
      <c r="D73" s="6" t="s">
        <v>241</v>
      </c>
      <c r="E73" s="6"/>
      <c r="F73" s="6"/>
      <c r="G73" s="14" t="s">
        <v>45</v>
      </c>
      <c r="H73" s="6" t="s">
        <v>46</v>
      </c>
      <c r="I73" s="6" t="s">
        <v>242</v>
      </c>
      <c r="J73" s="73" t="s">
        <v>918</v>
      </c>
      <c r="K73" s="15" t="s">
        <v>243</v>
      </c>
      <c r="L73" s="6" t="s">
        <v>26</v>
      </c>
      <c r="M73" s="6">
        <v>1</v>
      </c>
      <c r="N73" s="16">
        <v>2614</v>
      </c>
      <c r="O73" s="17"/>
      <c r="P73" s="18">
        <f t="shared" si="1"/>
        <v>3398.2000000000003</v>
      </c>
      <c r="Q73" s="6" t="s">
        <v>27</v>
      </c>
      <c r="R73" s="6" t="s">
        <v>829</v>
      </c>
      <c r="S73" s="9" t="s">
        <v>849</v>
      </c>
      <c r="T73" s="19" t="s">
        <v>28</v>
      </c>
    </row>
    <row r="74" spans="1:20" ht="33.75">
      <c r="A74" s="13" t="s">
        <v>244</v>
      </c>
      <c r="B74" s="6" t="s">
        <v>19</v>
      </c>
      <c r="C74" s="6" t="s">
        <v>20</v>
      </c>
      <c r="D74" s="6" t="s">
        <v>85</v>
      </c>
      <c r="E74" s="6"/>
      <c r="F74" s="6"/>
      <c r="G74" s="14" t="s">
        <v>45</v>
      </c>
      <c r="H74" s="6" t="s">
        <v>46</v>
      </c>
      <c r="I74" s="6" t="s">
        <v>245</v>
      </c>
      <c r="J74" s="73" t="s">
        <v>919</v>
      </c>
      <c r="K74" s="15" t="s">
        <v>835</v>
      </c>
      <c r="L74" s="6" t="s">
        <v>26</v>
      </c>
      <c r="M74" s="6">
        <v>1</v>
      </c>
      <c r="N74" s="16">
        <v>672</v>
      </c>
      <c r="O74" s="17"/>
      <c r="P74" s="18">
        <f t="shared" si="1"/>
        <v>873.6</v>
      </c>
      <c r="Q74" s="6" t="s">
        <v>27</v>
      </c>
      <c r="R74" s="6" t="s">
        <v>829</v>
      </c>
      <c r="S74" s="9" t="s">
        <v>849</v>
      </c>
      <c r="T74" s="19" t="s">
        <v>28</v>
      </c>
    </row>
    <row r="75" spans="1:20" ht="33.75">
      <c r="A75" s="13" t="s">
        <v>246</v>
      </c>
      <c r="B75" s="6" t="s">
        <v>19</v>
      </c>
      <c r="C75" s="6" t="s">
        <v>20</v>
      </c>
      <c r="D75" s="6" t="s">
        <v>85</v>
      </c>
      <c r="E75" s="6"/>
      <c r="F75" s="6"/>
      <c r="G75" s="14" t="s">
        <v>45</v>
      </c>
      <c r="H75" s="6" t="s">
        <v>46</v>
      </c>
      <c r="I75" s="6" t="s">
        <v>247</v>
      </c>
      <c r="J75" s="73" t="s">
        <v>920</v>
      </c>
      <c r="K75" s="15" t="s">
        <v>248</v>
      </c>
      <c r="L75" s="6" t="s">
        <v>26</v>
      </c>
      <c r="M75" s="6">
        <v>1</v>
      </c>
      <c r="N75" s="16">
        <v>269</v>
      </c>
      <c r="O75" s="17"/>
      <c r="P75" s="18">
        <f t="shared" si="1"/>
        <v>349.7</v>
      </c>
      <c r="Q75" s="6" t="s">
        <v>27</v>
      </c>
      <c r="R75" s="6" t="s">
        <v>829</v>
      </c>
      <c r="S75" s="9" t="s">
        <v>849</v>
      </c>
      <c r="T75" s="19" t="s">
        <v>28</v>
      </c>
    </row>
    <row r="76" spans="1:20" ht="33.75">
      <c r="A76" s="13" t="s">
        <v>249</v>
      </c>
      <c r="B76" s="6" t="s">
        <v>19</v>
      </c>
      <c r="C76" s="6" t="s">
        <v>20</v>
      </c>
      <c r="D76" s="6" t="s">
        <v>250</v>
      </c>
      <c r="E76" s="6"/>
      <c r="F76" s="6"/>
      <c r="G76" s="14" t="s">
        <v>45</v>
      </c>
      <c r="H76" s="6" t="s">
        <v>46</v>
      </c>
      <c r="I76" s="6" t="s">
        <v>251</v>
      </c>
      <c r="J76" s="73" t="s">
        <v>921</v>
      </c>
      <c r="K76" s="15" t="s">
        <v>252</v>
      </c>
      <c r="L76" s="6" t="s">
        <v>26</v>
      </c>
      <c r="M76" s="6">
        <v>4</v>
      </c>
      <c r="N76" s="16">
        <v>6385</v>
      </c>
      <c r="O76" s="17"/>
      <c r="P76" s="18">
        <f t="shared" si="1"/>
        <v>8300.5</v>
      </c>
      <c r="Q76" s="6" t="s">
        <v>27</v>
      </c>
      <c r="R76" s="6" t="s">
        <v>829</v>
      </c>
      <c r="S76" s="9" t="s">
        <v>849</v>
      </c>
      <c r="T76" s="19" t="s">
        <v>28</v>
      </c>
    </row>
    <row r="77" spans="1:20" ht="33.75">
      <c r="A77" s="13" t="s">
        <v>253</v>
      </c>
      <c r="B77" s="6" t="s">
        <v>19</v>
      </c>
      <c r="C77" s="6" t="s">
        <v>20</v>
      </c>
      <c r="D77" s="6" t="s">
        <v>250</v>
      </c>
      <c r="E77" s="6"/>
      <c r="F77" s="6"/>
      <c r="G77" s="14" t="s">
        <v>45</v>
      </c>
      <c r="H77" s="6" t="s">
        <v>46</v>
      </c>
      <c r="I77" s="6" t="s">
        <v>254</v>
      </c>
      <c r="J77" s="73" t="s">
        <v>922</v>
      </c>
      <c r="K77" s="15" t="s">
        <v>255</v>
      </c>
      <c r="L77" s="6" t="s">
        <v>26</v>
      </c>
      <c r="M77" s="6">
        <v>4</v>
      </c>
      <c r="N77" s="16">
        <v>3626</v>
      </c>
      <c r="O77" s="17"/>
      <c r="P77" s="18">
        <f t="shared" si="1"/>
        <v>4713.8</v>
      </c>
      <c r="Q77" s="6" t="s">
        <v>27</v>
      </c>
      <c r="R77" s="6" t="s">
        <v>829</v>
      </c>
      <c r="S77" s="9" t="s">
        <v>849</v>
      </c>
      <c r="T77" s="19" t="s">
        <v>28</v>
      </c>
    </row>
    <row r="78" spans="1:20" ht="33.75">
      <c r="A78" s="13" t="s">
        <v>256</v>
      </c>
      <c r="B78" s="6" t="s">
        <v>19</v>
      </c>
      <c r="C78" s="6" t="s">
        <v>20</v>
      </c>
      <c r="D78" s="6" t="s">
        <v>23</v>
      </c>
      <c r="E78" s="6"/>
      <c r="F78" s="6"/>
      <c r="G78" s="14">
        <v>96332</v>
      </c>
      <c r="H78" s="6" t="s">
        <v>23</v>
      </c>
      <c r="I78" s="6" t="s">
        <v>257</v>
      </c>
      <c r="J78" s="73" t="s">
        <v>923</v>
      </c>
      <c r="K78" s="15" t="s">
        <v>258</v>
      </c>
      <c r="L78" s="6" t="s">
        <v>173</v>
      </c>
      <c r="M78" s="6">
        <v>4</v>
      </c>
      <c r="N78" s="16">
        <v>7293</v>
      </c>
      <c r="O78" s="17"/>
      <c r="P78" s="18">
        <f t="shared" si="1"/>
        <v>9480.9</v>
      </c>
      <c r="Q78" s="6" t="s">
        <v>27</v>
      </c>
      <c r="R78" s="6" t="s">
        <v>829</v>
      </c>
      <c r="S78" s="9" t="s">
        <v>849</v>
      </c>
      <c r="T78" s="19" t="s">
        <v>28</v>
      </c>
    </row>
    <row r="79" spans="1:20" ht="33.75">
      <c r="A79" s="13" t="s">
        <v>259</v>
      </c>
      <c r="B79" s="6" t="s">
        <v>19</v>
      </c>
      <c r="C79" s="6" t="s">
        <v>20</v>
      </c>
      <c r="D79" s="6" t="s">
        <v>250</v>
      </c>
      <c r="E79" s="6"/>
      <c r="F79" s="6"/>
      <c r="G79" s="14" t="s">
        <v>45</v>
      </c>
      <c r="H79" s="6" t="s">
        <v>46</v>
      </c>
      <c r="I79" s="6" t="s">
        <v>260</v>
      </c>
      <c r="J79" s="73" t="s">
        <v>924</v>
      </c>
      <c r="K79" s="15" t="s">
        <v>261</v>
      </c>
      <c r="L79" s="6" t="s">
        <v>173</v>
      </c>
      <c r="M79" s="6">
        <v>6</v>
      </c>
      <c r="N79" s="16">
        <v>4603</v>
      </c>
      <c r="O79" s="17"/>
      <c r="P79" s="18">
        <f t="shared" si="1"/>
        <v>5983.9000000000005</v>
      </c>
      <c r="Q79" s="6" t="s">
        <v>27</v>
      </c>
      <c r="R79" s="6" t="s">
        <v>829</v>
      </c>
      <c r="S79" s="9" t="s">
        <v>849</v>
      </c>
      <c r="T79" s="19" t="s">
        <v>28</v>
      </c>
    </row>
    <row r="80" spans="1:20" ht="33.75">
      <c r="A80" s="13" t="s">
        <v>262</v>
      </c>
      <c r="B80" s="6" t="s">
        <v>19</v>
      </c>
      <c r="C80" s="6" t="s">
        <v>20</v>
      </c>
      <c r="D80" s="6" t="s">
        <v>263</v>
      </c>
      <c r="E80" s="6"/>
      <c r="F80" s="6"/>
      <c r="G80" s="14" t="s">
        <v>22</v>
      </c>
      <c r="H80" s="6" t="s">
        <v>23</v>
      </c>
      <c r="I80" s="6" t="s">
        <v>264</v>
      </c>
      <c r="J80" s="73" t="s">
        <v>925</v>
      </c>
      <c r="K80" s="15" t="s">
        <v>265</v>
      </c>
      <c r="L80" s="6" t="s">
        <v>26</v>
      </c>
      <c r="M80" s="6">
        <v>6</v>
      </c>
      <c r="N80" s="16">
        <v>3786</v>
      </c>
      <c r="O80" s="17"/>
      <c r="P80" s="18">
        <f t="shared" si="1"/>
        <v>4921.8</v>
      </c>
      <c r="Q80" s="6" t="s">
        <v>27</v>
      </c>
      <c r="R80" s="6" t="s">
        <v>829</v>
      </c>
      <c r="S80" s="9" t="s">
        <v>849</v>
      </c>
      <c r="T80" s="19" t="s">
        <v>28</v>
      </c>
    </row>
    <row r="81" spans="1:20" ht="33.75">
      <c r="A81" s="13" t="s">
        <v>266</v>
      </c>
      <c r="B81" s="6" t="s">
        <v>19</v>
      </c>
      <c r="C81" s="6" t="s">
        <v>20</v>
      </c>
      <c r="D81" s="6" t="s">
        <v>267</v>
      </c>
      <c r="E81" s="6"/>
      <c r="F81" s="6" t="s">
        <v>136</v>
      </c>
      <c r="G81" s="14" t="s">
        <v>45</v>
      </c>
      <c r="H81" s="6" t="s">
        <v>46</v>
      </c>
      <c r="I81" s="6" t="s">
        <v>268</v>
      </c>
      <c r="J81" s="73" t="s">
        <v>926</v>
      </c>
      <c r="K81" s="15" t="s">
        <v>269</v>
      </c>
      <c r="L81" s="6" t="s">
        <v>26</v>
      </c>
      <c r="M81" s="6">
        <v>5</v>
      </c>
      <c r="N81" s="16">
        <v>80</v>
      </c>
      <c r="O81" s="17"/>
      <c r="P81" s="18">
        <f t="shared" si="1"/>
        <v>104</v>
      </c>
      <c r="Q81" s="6" t="s">
        <v>27</v>
      </c>
      <c r="R81" s="6" t="s">
        <v>829</v>
      </c>
      <c r="S81" s="9" t="s">
        <v>849</v>
      </c>
      <c r="T81" s="19" t="s">
        <v>28</v>
      </c>
    </row>
    <row r="82" spans="1:20" ht="33.75">
      <c r="A82" s="13" t="s">
        <v>270</v>
      </c>
      <c r="B82" s="6" t="s">
        <v>19</v>
      </c>
      <c r="C82" s="6" t="s">
        <v>20</v>
      </c>
      <c r="D82" s="6" t="s">
        <v>267</v>
      </c>
      <c r="E82" s="6"/>
      <c r="F82" s="6" t="s">
        <v>271</v>
      </c>
      <c r="G82" s="14" t="s">
        <v>45</v>
      </c>
      <c r="H82" s="6" t="s">
        <v>46</v>
      </c>
      <c r="I82" s="6" t="s">
        <v>272</v>
      </c>
      <c r="J82" s="73" t="s">
        <v>927</v>
      </c>
      <c r="K82" s="15" t="s">
        <v>273</v>
      </c>
      <c r="L82" s="6" t="s">
        <v>26</v>
      </c>
      <c r="M82" s="6">
        <v>4</v>
      </c>
      <c r="N82" s="16">
        <v>2420</v>
      </c>
      <c r="O82" s="17"/>
      <c r="P82" s="18">
        <f t="shared" si="1"/>
        <v>3146</v>
      </c>
      <c r="Q82" s="6" t="s">
        <v>27</v>
      </c>
      <c r="R82" s="6" t="s">
        <v>829</v>
      </c>
      <c r="S82" s="9" t="s">
        <v>849</v>
      </c>
      <c r="T82" s="19" t="s">
        <v>28</v>
      </c>
    </row>
    <row r="83" spans="1:20" ht="33.75">
      <c r="A83" s="13" t="s">
        <v>274</v>
      </c>
      <c r="B83" s="6" t="s">
        <v>19</v>
      </c>
      <c r="C83" s="6" t="s">
        <v>20</v>
      </c>
      <c r="D83" s="6" t="s">
        <v>275</v>
      </c>
      <c r="E83" s="6"/>
      <c r="F83" s="6"/>
      <c r="G83" s="14" t="s">
        <v>45</v>
      </c>
      <c r="H83" s="6" t="s">
        <v>46</v>
      </c>
      <c r="I83" s="6" t="s">
        <v>276</v>
      </c>
      <c r="J83" s="73" t="s">
        <v>928</v>
      </c>
      <c r="K83" s="15" t="s">
        <v>277</v>
      </c>
      <c r="L83" s="6" t="s">
        <v>26</v>
      </c>
      <c r="M83" s="6">
        <v>5</v>
      </c>
      <c r="N83" s="16">
        <v>2408</v>
      </c>
      <c r="O83" s="17"/>
      <c r="P83" s="18">
        <f t="shared" si="1"/>
        <v>3130.4</v>
      </c>
      <c r="Q83" s="6" t="s">
        <v>27</v>
      </c>
      <c r="R83" s="6" t="s">
        <v>829</v>
      </c>
      <c r="S83" s="9" t="s">
        <v>849</v>
      </c>
      <c r="T83" s="19" t="s">
        <v>28</v>
      </c>
    </row>
    <row r="84" spans="1:20" ht="33.75">
      <c r="A84" s="13" t="s">
        <v>278</v>
      </c>
      <c r="B84" s="6" t="s">
        <v>19</v>
      </c>
      <c r="C84" s="6" t="s">
        <v>20</v>
      </c>
      <c r="D84" s="6" t="s">
        <v>279</v>
      </c>
      <c r="E84" s="6"/>
      <c r="F84" s="6"/>
      <c r="G84" s="14" t="s">
        <v>280</v>
      </c>
      <c r="H84" s="6" t="s">
        <v>281</v>
      </c>
      <c r="I84" s="6" t="s">
        <v>282</v>
      </c>
      <c r="J84" s="73" t="s">
        <v>929</v>
      </c>
      <c r="K84" s="15">
        <v>95348918</v>
      </c>
      <c r="L84" s="6" t="s">
        <v>26</v>
      </c>
      <c r="M84" s="6">
        <v>5</v>
      </c>
      <c r="N84" s="16">
        <v>7894</v>
      </c>
      <c r="O84" s="17"/>
      <c r="P84" s="18">
        <f t="shared" si="1"/>
        <v>10262.200000000001</v>
      </c>
      <c r="Q84" s="6" t="s">
        <v>27</v>
      </c>
      <c r="R84" s="6" t="s">
        <v>829</v>
      </c>
      <c r="S84" s="9" t="s">
        <v>849</v>
      </c>
      <c r="T84" s="19" t="s">
        <v>28</v>
      </c>
    </row>
    <row r="85" spans="1:20" ht="33.75">
      <c r="A85" s="13" t="s">
        <v>283</v>
      </c>
      <c r="B85" s="6" t="s">
        <v>19</v>
      </c>
      <c r="C85" s="6" t="s">
        <v>20</v>
      </c>
      <c r="D85" s="6" t="s">
        <v>284</v>
      </c>
      <c r="E85" s="6" t="s">
        <v>285</v>
      </c>
      <c r="F85" s="6"/>
      <c r="G85" s="14" t="s">
        <v>45</v>
      </c>
      <c r="H85" s="6" t="s">
        <v>46</v>
      </c>
      <c r="I85" s="6" t="s">
        <v>286</v>
      </c>
      <c r="J85" s="73" t="s">
        <v>930</v>
      </c>
      <c r="K85" s="15" t="s">
        <v>287</v>
      </c>
      <c r="L85" s="6" t="s">
        <v>26</v>
      </c>
      <c r="M85" s="6">
        <v>1</v>
      </c>
      <c r="N85" s="16">
        <v>725</v>
      </c>
      <c r="O85" s="17"/>
      <c r="P85" s="18">
        <f t="shared" si="1"/>
        <v>942.5</v>
      </c>
      <c r="Q85" s="6" t="s">
        <v>27</v>
      </c>
      <c r="R85" s="6" t="s">
        <v>829</v>
      </c>
      <c r="S85" s="9" t="s">
        <v>849</v>
      </c>
      <c r="T85" s="19" t="s">
        <v>28</v>
      </c>
    </row>
    <row r="86" spans="1:20" ht="33.75">
      <c r="A86" s="13" t="s">
        <v>288</v>
      </c>
      <c r="B86" s="6" t="s">
        <v>19</v>
      </c>
      <c r="C86" s="6" t="s">
        <v>20</v>
      </c>
      <c r="D86" s="6" t="s">
        <v>284</v>
      </c>
      <c r="E86" s="6" t="s">
        <v>285</v>
      </c>
      <c r="F86" s="6"/>
      <c r="G86" s="14" t="s">
        <v>45</v>
      </c>
      <c r="H86" s="6" t="s">
        <v>46</v>
      </c>
      <c r="I86" s="6" t="s">
        <v>289</v>
      </c>
      <c r="J86" s="73" t="s">
        <v>931</v>
      </c>
      <c r="K86" s="15" t="s">
        <v>290</v>
      </c>
      <c r="L86" s="6" t="s">
        <v>26</v>
      </c>
      <c r="M86" s="6">
        <v>1</v>
      </c>
      <c r="N86" s="16">
        <v>821</v>
      </c>
      <c r="O86" s="17"/>
      <c r="P86" s="18">
        <f t="shared" si="1"/>
        <v>1067.3</v>
      </c>
      <c r="Q86" s="6" t="s">
        <v>27</v>
      </c>
      <c r="R86" s="6" t="s">
        <v>829</v>
      </c>
      <c r="S86" s="9" t="s">
        <v>849</v>
      </c>
      <c r="T86" s="19" t="s">
        <v>28</v>
      </c>
    </row>
    <row r="87" spans="1:20" ht="33.75">
      <c r="A87" s="13" t="s">
        <v>291</v>
      </c>
      <c r="B87" s="6" t="s">
        <v>19</v>
      </c>
      <c r="C87" s="6" t="s">
        <v>20</v>
      </c>
      <c r="D87" s="6" t="s">
        <v>30</v>
      </c>
      <c r="E87" s="6" t="s">
        <v>292</v>
      </c>
      <c r="F87" s="6" t="s">
        <v>293</v>
      </c>
      <c r="G87" s="14" t="s">
        <v>22</v>
      </c>
      <c r="H87" s="6" t="s">
        <v>23</v>
      </c>
      <c r="I87" s="6" t="s">
        <v>294</v>
      </c>
      <c r="J87" s="73" t="s">
        <v>932</v>
      </c>
      <c r="K87" s="15" t="s">
        <v>832</v>
      </c>
      <c r="L87" s="6" t="s">
        <v>26</v>
      </c>
      <c r="M87" s="6">
        <v>1</v>
      </c>
      <c r="N87" s="16">
        <v>1209</v>
      </c>
      <c r="O87" s="17"/>
      <c r="P87" s="18">
        <f t="shared" si="1"/>
        <v>1571.7</v>
      </c>
      <c r="Q87" s="6" t="s">
        <v>27</v>
      </c>
      <c r="R87" s="6" t="s">
        <v>829</v>
      </c>
      <c r="S87" s="9" t="s">
        <v>849</v>
      </c>
      <c r="T87" s="19" t="s">
        <v>28</v>
      </c>
    </row>
    <row r="88" spans="1:20" ht="33.75">
      <c r="A88" s="13" t="s">
        <v>295</v>
      </c>
      <c r="B88" s="6" t="s">
        <v>19</v>
      </c>
      <c r="C88" s="6" t="s">
        <v>20</v>
      </c>
      <c r="D88" s="6" t="s">
        <v>296</v>
      </c>
      <c r="E88" s="6"/>
      <c r="F88" s="6"/>
      <c r="G88" s="14" t="s">
        <v>45</v>
      </c>
      <c r="H88" s="6" t="s">
        <v>46</v>
      </c>
      <c r="I88" s="6" t="s">
        <v>297</v>
      </c>
      <c r="J88" s="73" t="s">
        <v>933</v>
      </c>
      <c r="K88" s="15">
        <v>95450864</v>
      </c>
      <c r="L88" s="6" t="s">
        <v>26</v>
      </c>
      <c r="M88" s="6">
        <v>3</v>
      </c>
      <c r="N88" s="16">
        <v>3553</v>
      </c>
      <c r="O88" s="17"/>
      <c r="P88" s="18">
        <f t="shared" si="1"/>
        <v>4618.9000000000005</v>
      </c>
      <c r="Q88" s="6" t="s">
        <v>27</v>
      </c>
      <c r="R88" s="6" t="s">
        <v>829</v>
      </c>
      <c r="S88" s="9" t="s">
        <v>849</v>
      </c>
      <c r="T88" s="19" t="s">
        <v>28</v>
      </c>
    </row>
    <row r="89" spans="1:20" ht="33.75">
      <c r="A89" s="13" t="s">
        <v>298</v>
      </c>
      <c r="B89" s="6" t="s">
        <v>19</v>
      </c>
      <c r="C89" s="6" t="s">
        <v>20</v>
      </c>
      <c r="D89" s="6" t="s">
        <v>296</v>
      </c>
      <c r="E89" s="6"/>
      <c r="F89" s="6"/>
      <c r="G89" s="14" t="s">
        <v>45</v>
      </c>
      <c r="H89" s="6" t="s">
        <v>46</v>
      </c>
      <c r="I89" s="6" t="s">
        <v>299</v>
      </c>
      <c r="J89" s="73" t="s">
        <v>934</v>
      </c>
      <c r="K89" s="15">
        <v>95349019</v>
      </c>
      <c r="L89" s="6" t="s">
        <v>26</v>
      </c>
      <c r="M89" s="6">
        <v>5</v>
      </c>
      <c r="N89" s="16">
        <v>2921</v>
      </c>
      <c r="O89" s="17"/>
      <c r="P89" s="18">
        <f t="shared" si="1"/>
        <v>3797.3</v>
      </c>
      <c r="Q89" s="6" t="s">
        <v>27</v>
      </c>
      <c r="R89" s="6" t="s">
        <v>829</v>
      </c>
      <c r="S89" s="9" t="s">
        <v>849</v>
      </c>
      <c r="T89" s="19" t="s">
        <v>28</v>
      </c>
    </row>
    <row r="90" spans="1:20" ht="33.75">
      <c r="A90" s="13" t="s">
        <v>300</v>
      </c>
      <c r="B90" s="6" t="s">
        <v>19</v>
      </c>
      <c r="C90" s="6" t="s">
        <v>20</v>
      </c>
      <c r="D90" s="6" t="s">
        <v>296</v>
      </c>
      <c r="E90" s="6"/>
      <c r="F90" s="6"/>
      <c r="G90" s="14" t="s">
        <v>45</v>
      </c>
      <c r="H90" s="6" t="s">
        <v>46</v>
      </c>
      <c r="I90" s="6" t="s">
        <v>301</v>
      </c>
      <c r="J90" s="73" t="s">
        <v>935</v>
      </c>
      <c r="K90" s="15">
        <v>95348998</v>
      </c>
      <c r="L90" s="6" t="s">
        <v>26</v>
      </c>
      <c r="M90" s="6">
        <v>5</v>
      </c>
      <c r="N90" s="16">
        <v>7361</v>
      </c>
      <c r="O90" s="17"/>
      <c r="P90" s="18">
        <f t="shared" si="1"/>
        <v>9569.3000000000011</v>
      </c>
      <c r="Q90" s="6" t="s">
        <v>27</v>
      </c>
      <c r="R90" s="6" t="s">
        <v>829</v>
      </c>
      <c r="S90" s="9" t="s">
        <v>849</v>
      </c>
      <c r="T90" s="19" t="s">
        <v>28</v>
      </c>
    </row>
    <row r="91" spans="1:20" ht="33.75">
      <c r="A91" s="13" t="s">
        <v>302</v>
      </c>
      <c r="B91" s="6" t="s">
        <v>19</v>
      </c>
      <c r="C91" s="6" t="s">
        <v>20</v>
      </c>
      <c r="D91" s="6" t="s">
        <v>303</v>
      </c>
      <c r="E91" s="6"/>
      <c r="F91" s="6"/>
      <c r="G91" s="14" t="s">
        <v>45</v>
      </c>
      <c r="H91" s="6" t="s">
        <v>46</v>
      </c>
      <c r="I91" s="6" t="s">
        <v>304</v>
      </c>
      <c r="J91" s="73" t="s">
        <v>936</v>
      </c>
      <c r="K91" s="15" t="s">
        <v>305</v>
      </c>
      <c r="L91" s="6" t="s">
        <v>26</v>
      </c>
      <c r="M91" s="6">
        <v>4</v>
      </c>
      <c r="N91" s="16">
        <v>5476</v>
      </c>
      <c r="O91" s="17"/>
      <c r="P91" s="18">
        <f t="shared" si="1"/>
        <v>7118.8</v>
      </c>
      <c r="Q91" s="6" t="s">
        <v>27</v>
      </c>
      <c r="R91" s="6" t="s">
        <v>829</v>
      </c>
      <c r="S91" s="9" t="s">
        <v>849</v>
      </c>
      <c r="T91" s="19" t="s">
        <v>28</v>
      </c>
    </row>
    <row r="92" spans="1:20" ht="33.75">
      <c r="A92" s="13" t="s">
        <v>306</v>
      </c>
      <c r="B92" s="6" t="s">
        <v>19</v>
      </c>
      <c r="C92" s="6" t="s">
        <v>20</v>
      </c>
      <c r="D92" s="6" t="s">
        <v>307</v>
      </c>
      <c r="E92" s="6"/>
      <c r="F92" s="6"/>
      <c r="G92" s="14" t="s">
        <v>45</v>
      </c>
      <c r="H92" s="6" t="s">
        <v>46</v>
      </c>
      <c r="I92" s="6" t="s">
        <v>308</v>
      </c>
      <c r="J92" s="73" t="s">
        <v>937</v>
      </c>
      <c r="K92" s="15" t="s">
        <v>309</v>
      </c>
      <c r="L92" s="6" t="s">
        <v>26</v>
      </c>
      <c r="M92" s="6">
        <v>1</v>
      </c>
      <c r="N92" s="16">
        <v>3703</v>
      </c>
      <c r="O92" s="17"/>
      <c r="P92" s="18">
        <f t="shared" si="1"/>
        <v>4813.9000000000005</v>
      </c>
      <c r="Q92" s="6" t="s">
        <v>27</v>
      </c>
      <c r="R92" s="6" t="s">
        <v>829</v>
      </c>
      <c r="S92" s="9" t="s">
        <v>849</v>
      </c>
      <c r="T92" s="19" t="s">
        <v>28</v>
      </c>
    </row>
    <row r="93" spans="1:20" ht="33.75">
      <c r="A93" s="13" t="s">
        <v>310</v>
      </c>
      <c r="B93" s="6" t="s">
        <v>19</v>
      </c>
      <c r="C93" s="6" t="s">
        <v>20</v>
      </c>
      <c r="D93" s="6" t="s">
        <v>311</v>
      </c>
      <c r="E93" s="6"/>
      <c r="F93" s="6"/>
      <c r="G93" s="14" t="s">
        <v>45</v>
      </c>
      <c r="H93" s="6" t="s">
        <v>46</v>
      </c>
      <c r="I93" s="6" t="s">
        <v>312</v>
      </c>
      <c r="J93" s="73" t="s">
        <v>938</v>
      </c>
      <c r="K93" s="15" t="s">
        <v>834</v>
      </c>
      <c r="L93" s="6" t="s">
        <v>26</v>
      </c>
      <c r="M93" s="6">
        <v>1</v>
      </c>
      <c r="N93" s="16">
        <v>2332</v>
      </c>
      <c r="O93" s="17"/>
      <c r="P93" s="18">
        <f t="shared" si="1"/>
        <v>3031.6</v>
      </c>
      <c r="Q93" s="6" t="s">
        <v>27</v>
      </c>
      <c r="R93" s="6" t="s">
        <v>829</v>
      </c>
      <c r="S93" s="9" t="s">
        <v>849</v>
      </c>
      <c r="T93" s="19" t="s">
        <v>28</v>
      </c>
    </row>
    <row r="94" spans="1:20" ht="33.75">
      <c r="A94" s="13" t="s">
        <v>313</v>
      </c>
      <c r="B94" s="6" t="s">
        <v>19</v>
      </c>
      <c r="C94" s="6" t="s">
        <v>20</v>
      </c>
      <c r="D94" s="6" t="s">
        <v>46</v>
      </c>
      <c r="E94" s="6"/>
      <c r="F94" s="6"/>
      <c r="G94" s="14" t="s">
        <v>45</v>
      </c>
      <c r="H94" s="6" t="s">
        <v>46</v>
      </c>
      <c r="I94" s="6" t="s">
        <v>314</v>
      </c>
      <c r="J94" s="73" t="s">
        <v>939</v>
      </c>
      <c r="K94" s="15" t="s">
        <v>315</v>
      </c>
      <c r="L94" s="6" t="s">
        <v>26</v>
      </c>
      <c r="M94" s="6">
        <v>4</v>
      </c>
      <c r="N94" s="16">
        <v>2687</v>
      </c>
      <c r="O94" s="17"/>
      <c r="P94" s="18">
        <f t="shared" si="1"/>
        <v>3493.1</v>
      </c>
      <c r="Q94" s="6" t="s">
        <v>27</v>
      </c>
      <c r="R94" s="6" t="s">
        <v>829</v>
      </c>
      <c r="S94" s="9" t="s">
        <v>849</v>
      </c>
      <c r="T94" s="19" t="s">
        <v>28</v>
      </c>
    </row>
    <row r="95" spans="1:20" ht="33.75">
      <c r="A95" s="13" t="s">
        <v>316</v>
      </c>
      <c r="B95" s="6" t="s">
        <v>19</v>
      </c>
      <c r="C95" s="6" t="s">
        <v>20</v>
      </c>
      <c r="D95" s="6" t="s">
        <v>46</v>
      </c>
      <c r="E95" s="6"/>
      <c r="F95" s="6"/>
      <c r="G95" s="14" t="s">
        <v>45</v>
      </c>
      <c r="H95" s="6" t="s">
        <v>46</v>
      </c>
      <c r="I95" s="6" t="s">
        <v>317</v>
      </c>
      <c r="J95" s="73" t="s">
        <v>940</v>
      </c>
      <c r="K95" s="15" t="s">
        <v>833</v>
      </c>
      <c r="L95" s="6" t="s">
        <v>26</v>
      </c>
      <c r="M95" s="6">
        <v>4</v>
      </c>
      <c r="N95" s="16">
        <v>20085</v>
      </c>
      <c r="O95" s="17"/>
      <c r="P95" s="18">
        <f t="shared" si="1"/>
        <v>26110.5</v>
      </c>
      <c r="Q95" s="6" t="s">
        <v>27</v>
      </c>
      <c r="R95" s="6" t="s">
        <v>829</v>
      </c>
      <c r="S95" s="9" t="s">
        <v>849</v>
      </c>
      <c r="T95" s="19" t="s">
        <v>28</v>
      </c>
    </row>
    <row r="96" spans="1:20" ht="33.75">
      <c r="A96" s="13" t="s">
        <v>318</v>
      </c>
      <c r="B96" s="6" t="s">
        <v>19</v>
      </c>
      <c r="C96" s="6" t="s">
        <v>20</v>
      </c>
      <c r="D96" s="6" t="s">
        <v>319</v>
      </c>
      <c r="E96" s="6"/>
      <c r="F96" s="6"/>
      <c r="G96" s="14" t="s">
        <v>45</v>
      </c>
      <c r="H96" s="6" t="s">
        <v>46</v>
      </c>
      <c r="I96" s="6" t="s">
        <v>320</v>
      </c>
      <c r="J96" s="73" t="s">
        <v>941</v>
      </c>
      <c r="K96" s="15" t="s">
        <v>321</v>
      </c>
      <c r="L96" s="6" t="s">
        <v>26</v>
      </c>
      <c r="M96" s="6">
        <v>3</v>
      </c>
      <c r="N96" s="16">
        <v>1767</v>
      </c>
      <c r="O96" s="17"/>
      <c r="P96" s="18">
        <f t="shared" si="1"/>
        <v>2297.1</v>
      </c>
      <c r="Q96" s="6" t="s">
        <v>27</v>
      </c>
      <c r="R96" s="6" t="s">
        <v>829</v>
      </c>
      <c r="S96" s="9" t="s">
        <v>849</v>
      </c>
      <c r="T96" s="19" t="s">
        <v>28</v>
      </c>
    </row>
    <row r="97" spans="1:20" ht="33.75">
      <c r="A97" s="13" t="s">
        <v>322</v>
      </c>
      <c r="B97" s="6" t="s">
        <v>19</v>
      </c>
      <c r="C97" s="6" t="s">
        <v>20</v>
      </c>
      <c r="D97" s="6" t="s">
        <v>231</v>
      </c>
      <c r="E97" s="6"/>
      <c r="F97" s="6"/>
      <c r="G97" s="14" t="s">
        <v>45</v>
      </c>
      <c r="H97" s="6" t="s">
        <v>46</v>
      </c>
      <c r="I97" s="6" t="s">
        <v>323</v>
      </c>
      <c r="J97" s="73" t="s">
        <v>942</v>
      </c>
      <c r="K97" s="15" t="s">
        <v>324</v>
      </c>
      <c r="L97" s="6" t="s">
        <v>26</v>
      </c>
      <c r="M97" s="6">
        <v>1</v>
      </c>
      <c r="N97" s="16">
        <v>1380</v>
      </c>
      <c r="O97" s="17"/>
      <c r="P97" s="18">
        <f t="shared" si="1"/>
        <v>1794</v>
      </c>
      <c r="Q97" s="6" t="s">
        <v>27</v>
      </c>
      <c r="R97" s="6" t="s">
        <v>829</v>
      </c>
      <c r="S97" s="9" t="s">
        <v>849</v>
      </c>
      <c r="T97" s="19" t="s">
        <v>28</v>
      </c>
    </row>
    <row r="98" spans="1:20" ht="33.75">
      <c r="A98" s="13" t="s">
        <v>325</v>
      </c>
      <c r="B98" s="6" t="s">
        <v>19</v>
      </c>
      <c r="C98" s="6" t="s">
        <v>20</v>
      </c>
      <c r="D98" s="6" t="s">
        <v>75</v>
      </c>
      <c r="E98" s="6" t="s">
        <v>326</v>
      </c>
      <c r="F98" s="6"/>
      <c r="G98" s="14" t="s">
        <v>45</v>
      </c>
      <c r="H98" s="6" t="s">
        <v>46</v>
      </c>
      <c r="I98" s="6" t="s">
        <v>327</v>
      </c>
      <c r="J98" s="73" t="s">
        <v>943</v>
      </c>
      <c r="K98" s="15" t="s">
        <v>328</v>
      </c>
      <c r="L98" s="6" t="s">
        <v>26</v>
      </c>
      <c r="M98" s="6">
        <v>2</v>
      </c>
      <c r="N98" s="16">
        <v>4144</v>
      </c>
      <c r="O98" s="17"/>
      <c r="P98" s="18">
        <f t="shared" si="1"/>
        <v>5387.2</v>
      </c>
      <c r="Q98" s="6" t="s">
        <v>27</v>
      </c>
      <c r="R98" s="6" t="s">
        <v>829</v>
      </c>
      <c r="S98" s="9" t="s">
        <v>849</v>
      </c>
      <c r="T98" s="19" t="s">
        <v>28</v>
      </c>
    </row>
    <row r="99" spans="1:20" ht="33.75">
      <c r="A99" s="13" t="s">
        <v>329</v>
      </c>
      <c r="B99" s="6" t="s">
        <v>19</v>
      </c>
      <c r="C99" s="6" t="s">
        <v>20</v>
      </c>
      <c r="D99" s="6" t="s">
        <v>330</v>
      </c>
      <c r="E99" s="6"/>
      <c r="F99" s="6"/>
      <c r="G99" s="14" t="s">
        <v>45</v>
      </c>
      <c r="H99" s="6" t="s">
        <v>46</v>
      </c>
      <c r="I99" s="6" t="s">
        <v>331</v>
      </c>
      <c r="J99" s="73" t="s">
        <v>944</v>
      </c>
      <c r="K99" s="15" t="s">
        <v>332</v>
      </c>
      <c r="L99" s="6" t="s">
        <v>26</v>
      </c>
      <c r="M99" s="6">
        <v>4</v>
      </c>
      <c r="N99" s="16">
        <v>2108</v>
      </c>
      <c r="O99" s="17"/>
      <c r="P99" s="18">
        <f t="shared" si="1"/>
        <v>2740.4</v>
      </c>
      <c r="Q99" s="6" t="s">
        <v>27</v>
      </c>
      <c r="R99" s="6" t="s">
        <v>829</v>
      </c>
      <c r="S99" s="9" t="s">
        <v>849</v>
      </c>
      <c r="T99" s="19" t="s">
        <v>28</v>
      </c>
    </row>
    <row r="100" spans="1:20" ht="33.75">
      <c r="A100" s="13" t="s">
        <v>334</v>
      </c>
      <c r="B100" s="6" t="s">
        <v>19</v>
      </c>
      <c r="C100" s="6" t="s">
        <v>20</v>
      </c>
      <c r="D100" s="6" t="s">
        <v>181</v>
      </c>
      <c r="E100" s="6" t="s">
        <v>335</v>
      </c>
      <c r="F100" s="6"/>
      <c r="G100" s="14" t="s">
        <v>45</v>
      </c>
      <c r="H100" s="6" t="s">
        <v>46</v>
      </c>
      <c r="I100" s="6" t="s">
        <v>336</v>
      </c>
      <c r="J100" s="73" t="s">
        <v>945</v>
      </c>
      <c r="K100" s="15">
        <v>95884609</v>
      </c>
      <c r="L100" s="6" t="s">
        <v>26</v>
      </c>
      <c r="M100" s="6">
        <v>2</v>
      </c>
      <c r="N100" s="16">
        <v>1338</v>
      </c>
      <c r="O100" s="16"/>
      <c r="P100" s="18">
        <f t="shared" si="1"/>
        <v>1739.4</v>
      </c>
      <c r="Q100" s="6" t="s">
        <v>27</v>
      </c>
      <c r="R100" s="6" t="s">
        <v>829</v>
      </c>
      <c r="S100" s="9" t="s">
        <v>849</v>
      </c>
      <c r="T100" s="19" t="s">
        <v>28</v>
      </c>
    </row>
    <row r="101" spans="1:20" ht="33.75">
      <c r="A101" s="13" t="s">
        <v>337</v>
      </c>
      <c r="B101" s="6" t="s">
        <v>19</v>
      </c>
      <c r="C101" s="6" t="s">
        <v>20</v>
      </c>
      <c r="D101" s="6" t="s">
        <v>209</v>
      </c>
      <c r="E101" s="6"/>
      <c r="F101" s="6"/>
      <c r="G101" s="14" t="s">
        <v>45</v>
      </c>
      <c r="H101" s="6" t="s">
        <v>46</v>
      </c>
      <c r="I101" s="6" t="s">
        <v>338</v>
      </c>
      <c r="J101" s="73" t="s">
        <v>946</v>
      </c>
      <c r="K101" s="15">
        <v>95294943</v>
      </c>
      <c r="L101" s="6" t="s">
        <v>26</v>
      </c>
      <c r="M101" s="6">
        <v>1</v>
      </c>
      <c r="N101" s="16">
        <v>663</v>
      </c>
      <c r="O101" s="16"/>
      <c r="P101" s="18">
        <f t="shared" si="1"/>
        <v>861.9</v>
      </c>
      <c r="Q101" s="6" t="s">
        <v>27</v>
      </c>
      <c r="R101" s="6" t="s">
        <v>829</v>
      </c>
      <c r="S101" s="9" t="s">
        <v>849</v>
      </c>
      <c r="T101" s="19" t="s">
        <v>28</v>
      </c>
    </row>
    <row r="102" spans="1:20" ht="33.75">
      <c r="A102" s="13" t="s">
        <v>339</v>
      </c>
      <c r="B102" s="6" t="s">
        <v>19</v>
      </c>
      <c r="C102" s="6" t="s">
        <v>20</v>
      </c>
      <c r="D102" s="6" t="s">
        <v>340</v>
      </c>
      <c r="E102" s="6"/>
      <c r="F102" s="6"/>
      <c r="G102" s="14" t="s">
        <v>45</v>
      </c>
      <c r="H102" s="6" t="s">
        <v>46</v>
      </c>
      <c r="I102" s="6" t="s">
        <v>341</v>
      </c>
      <c r="J102" s="73" t="s">
        <v>947</v>
      </c>
      <c r="K102" s="15">
        <v>92868071</v>
      </c>
      <c r="L102" s="6" t="s">
        <v>26</v>
      </c>
      <c r="M102" s="6">
        <v>1</v>
      </c>
      <c r="N102" s="16">
        <v>435</v>
      </c>
      <c r="O102" s="16"/>
      <c r="P102" s="18">
        <f t="shared" si="1"/>
        <v>565.5</v>
      </c>
      <c r="Q102" s="6" t="s">
        <v>27</v>
      </c>
      <c r="R102" s="6" t="s">
        <v>829</v>
      </c>
      <c r="S102" s="9" t="s">
        <v>849</v>
      </c>
      <c r="T102" s="19" t="s">
        <v>28</v>
      </c>
    </row>
    <row r="103" spans="1:20" ht="33.75">
      <c r="A103" s="13" t="s">
        <v>342</v>
      </c>
      <c r="B103" s="6" t="s">
        <v>19</v>
      </c>
      <c r="C103" s="6" t="s">
        <v>20</v>
      </c>
      <c r="D103" s="6" t="s">
        <v>100</v>
      </c>
      <c r="E103" s="6"/>
      <c r="F103" s="6"/>
      <c r="G103" s="14" t="s">
        <v>45</v>
      </c>
      <c r="H103" s="6" t="s">
        <v>46</v>
      </c>
      <c r="I103" s="6" t="s">
        <v>343</v>
      </c>
      <c r="J103" s="73" t="s">
        <v>948</v>
      </c>
      <c r="K103" s="15">
        <v>95353795</v>
      </c>
      <c r="L103" s="6" t="s">
        <v>26</v>
      </c>
      <c r="M103" s="6">
        <v>1</v>
      </c>
      <c r="N103" s="16">
        <v>429</v>
      </c>
      <c r="O103" s="16"/>
      <c r="P103" s="18">
        <f t="shared" si="1"/>
        <v>557.70000000000005</v>
      </c>
      <c r="Q103" s="6" t="s">
        <v>27</v>
      </c>
      <c r="R103" s="6" t="s">
        <v>829</v>
      </c>
      <c r="S103" s="9" t="s">
        <v>849</v>
      </c>
      <c r="T103" s="19" t="s">
        <v>28</v>
      </c>
    </row>
    <row r="104" spans="1:20" ht="33.75">
      <c r="A104" s="13" t="s">
        <v>344</v>
      </c>
      <c r="B104" s="6" t="s">
        <v>19</v>
      </c>
      <c r="C104" s="6" t="s">
        <v>20</v>
      </c>
      <c r="D104" s="6" t="s">
        <v>75</v>
      </c>
      <c r="E104" s="6"/>
      <c r="F104" s="6"/>
      <c r="G104" s="14" t="s">
        <v>45</v>
      </c>
      <c r="H104" s="6" t="s">
        <v>46</v>
      </c>
      <c r="I104" s="6" t="s">
        <v>345</v>
      </c>
      <c r="J104" s="73" t="s">
        <v>949</v>
      </c>
      <c r="K104" s="15">
        <v>83198326</v>
      </c>
      <c r="L104" s="6" t="s">
        <v>26</v>
      </c>
      <c r="M104" s="6">
        <v>1</v>
      </c>
      <c r="N104" s="16">
        <v>2871</v>
      </c>
      <c r="O104" s="16"/>
      <c r="P104" s="18">
        <f t="shared" si="1"/>
        <v>3732.3</v>
      </c>
      <c r="Q104" s="6" t="s">
        <v>27</v>
      </c>
      <c r="R104" s="6" t="s">
        <v>829</v>
      </c>
      <c r="S104" s="9" t="s">
        <v>849</v>
      </c>
      <c r="T104" s="19" t="s">
        <v>28</v>
      </c>
    </row>
    <row r="105" spans="1:20" ht="33.75">
      <c r="A105" s="13" t="s">
        <v>346</v>
      </c>
      <c r="B105" s="6" t="s">
        <v>19</v>
      </c>
      <c r="C105" s="6" t="s">
        <v>20</v>
      </c>
      <c r="D105" s="6" t="s">
        <v>296</v>
      </c>
      <c r="E105" s="6"/>
      <c r="F105" s="6"/>
      <c r="G105" s="14" t="s">
        <v>45</v>
      </c>
      <c r="H105" s="6" t="s">
        <v>46</v>
      </c>
      <c r="I105" s="6" t="s">
        <v>347</v>
      </c>
      <c r="J105" s="73" t="s">
        <v>950</v>
      </c>
      <c r="K105" s="15">
        <v>95363826</v>
      </c>
      <c r="L105" s="6" t="s">
        <v>26</v>
      </c>
      <c r="M105" s="6">
        <v>1</v>
      </c>
      <c r="N105" s="16">
        <v>742</v>
      </c>
      <c r="O105" s="16"/>
      <c r="P105" s="18">
        <f t="shared" si="1"/>
        <v>964.6</v>
      </c>
      <c r="Q105" s="6" t="s">
        <v>27</v>
      </c>
      <c r="R105" s="6" t="s">
        <v>829</v>
      </c>
      <c r="S105" s="9" t="s">
        <v>849</v>
      </c>
      <c r="T105" s="19" t="s">
        <v>28</v>
      </c>
    </row>
    <row r="106" spans="1:20" ht="33.75">
      <c r="A106" s="13" t="s">
        <v>348</v>
      </c>
      <c r="B106" s="6" t="s">
        <v>19</v>
      </c>
      <c r="C106" s="6" t="s">
        <v>20</v>
      </c>
      <c r="D106" s="6" t="s">
        <v>349</v>
      </c>
      <c r="E106" s="6"/>
      <c r="F106" s="6"/>
      <c r="G106" s="14" t="s">
        <v>45</v>
      </c>
      <c r="H106" s="6" t="s">
        <v>46</v>
      </c>
      <c r="I106" s="6" t="s">
        <v>350</v>
      </c>
      <c r="J106" s="73" t="s">
        <v>951</v>
      </c>
      <c r="K106" s="15">
        <v>95294973</v>
      </c>
      <c r="L106" s="6" t="s">
        <v>26</v>
      </c>
      <c r="M106" s="6">
        <v>5</v>
      </c>
      <c r="N106" s="16">
        <v>2682</v>
      </c>
      <c r="O106" s="16"/>
      <c r="P106" s="18">
        <f t="shared" si="1"/>
        <v>3486.6</v>
      </c>
      <c r="Q106" s="6" t="s">
        <v>27</v>
      </c>
      <c r="R106" s="6" t="s">
        <v>829</v>
      </c>
      <c r="S106" s="9" t="s">
        <v>849</v>
      </c>
      <c r="T106" s="19" t="s">
        <v>28</v>
      </c>
    </row>
    <row r="107" spans="1:20" ht="33.75">
      <c r="A107" s="13" t="s">
        <v>351</v>
      </c>
      <c r="B107" s="6" t="s">
        <v>19</v>
      </c>
      <c r="C107" s="6" t="s">
        <v>20</v>
      </c>
      <c r="D107" s="6" t="s">
        <v>352</v>
      </c>
      <c r="E107" s="6" t="s">
        <v>353</v>
      </c>
      <c r="F107" s="6"/>
      <c r="G107" s="14" t="s">
        <v>45</v>
      </c>
      <c r="H107" s="6" t="s">
        <v>46</v>
      </c>
      <c r="I107" s="6" t="s">
        <v>354</v>
      </c>
      <c r="J107" s="73" t="s">
        <v>952</v>
      </c>
      <c r="K107" s="15">
        <v>95884691</v>
      </c>
      <c r="L107" s="6" t="s">
        <v>26</v>
      </c>
      <c r="M107" s="6">
        <v>1</v>
      </c>
      <c r="N107" s="16">
        <v>1275</v>
      </c>
      <c r="O107" s="16"/>
      <c r="P107" s="18">
        <f t="shared" si="1"/>
        <v>1657.5</v>
      </c>
      <c r="Q107" s="6" t="s">
        <v>27</v>
      </c>
      <c r="R107" s="6" t="s">
        <v>829</v>
      </c>
      <c r="S107" s="9" t="s">
        <v>849</v>
      </c>
      <c r="T107" s="19" t="s">
        <v>28</v>
      </c>
    </row>
    <row r="108" spans="1:20" ht="33.75">
      <c r="A108" s="13" t="s">
        <v>355</v>
      </c>
      <c r="B108" s="6" t="s">
        <v>19</v>
      </c>
      <c r="C108" s="6" t="s">
        <v>20</v>
      </c>
      <c r="D108" s="6" t="s">
        <v>352</v>
      </c>
      <c r="E108" s="6" t="s">
        <v>356</v>
      </c>
      <c r="F108" s="6"/>
      <c r="G108" s="14" t="s">
        <v>45</v>
      </c>
      <c r="H108" s="6" t="s">
        <v>46</v>
      </c>
      <c r="I108" s="6" t="s">
        <v>357</v>
      </c>
      <c r="J108" s="73" t="s">
        <v>953</v>
      </c>
      <c r="K108" s="15">
        <v>95884689</v>
      </c>
      <c r="L108" s="6" t="s">
        <v>26</v>
      </c>
      <c r="M108" s="6">
        <v>1</v>
      </c>
      <c r="N108" s="16">
        <v>582</v>
      </c>
      <c r="O108" s="16"/>
      <c r="P108" s="18">
        <f t="shared" si="1"/>
        <v>756.6</v>
      </c>
      <c r="Q108" s="6" t="s">
        <v>27</v>
      </c>
      <c r="R108" s="6" t="s">
        <v>829</v>
      </c>
      <c r="S108" s="9" t="s">
        <v>849</v>
      </c>
      <c r="T108" s="19" t="s">
        <v>28</v>
      </c>
    </row>
    <row r="109" spans="1:20" ht="33.75">
      <c r="A109" s="13" t="s">
        <v>358</v>
      </c>
      <c r="B109" s="6" t="s">
        <v>19</v>
      </c>
      <c r="C109" s="6" t="s">
        <v>20</v>
      </c>
      <c r="D109" s="6" t="s">
        <v>311</v>
      </c>
      <c r="E109" s="6"/>
      <c r="F109" s="6"/>
      <c r="G109" s="14" t="s">
        <v>45</v>
      </c>
      <c r="H109" s="6" t="s">
        <v>46</v>
      </c>
      <c r="I109" s="6" t="s">
        <v>359</v>
      </c>
      <c r="J109" s="73" t="s">
        <v>954</v>
      </c>
      <c r="K109" s="15">
        <v>92095270</v>
      </c>
      <c r="L109" s="6" t="s">
        <v>26</v>
      </c>
      <c r="M109" s="6">
        <v>1</v>
      </c>
      <c r="N109" s="16">
        <v>670</v>
      </c>
      <c r="O109" s="16"/>
      <c r="P109" s="18">
        <f t="shared" si="1"/>
        <v>871</v>
      </c>
      <c r="Q109" s="6" t="s">
        <v>27</v>
      </c>
      <c r="R109" s="6" t="s">
        <v>829</v>
      </c>
      <c r="S109" s="9" t="s">
        <v>849</v>
      </c>
      <c r="T109" s="19" t="s">
        <v>28</v>
      </c>
    </row>
    <row r="110" spans="1:20" ht="33.75">
      <c r="A110" s="13" t="s">
        <v>360</v>
      </c>
      <c r="B110" s="6" t="s">
        <v>19</v>
      </c>
      <c r="C110" s="6" t="s">
        <v>20</v>
      </c>
      <c r="D110" s="6" t="s">
        <v>75</v>
      </c>
      <c r="E110" s="6" t="s">
        <v>361</v>
      </c>
      <c r="F110" s="6"/>
      <c r="G110" s="14" t="s">
        <v>45</v>
      </c>
      <c r="H110" s="6" t="s">
        <v>46</v>
      </c>
      <c r="I110" s="6" t="s">
        <v>362</v>
      </c>
      <c r="J110" s="73" t="s">
        <v>955</v>
      </c>
      <c r="K110" s="15" t="s">
        <v>363</v>
      </c>
      <c r="L110" s="6" t="s">
        <v>26</v>
      </c>
      <c r="M110" s="6">
        <v>2</v>
      </c>
      <c r="N110" s="16">
        <v>2489</v>
      </c>
      <c r="O110" s="16"/>
      <c r="P110" s="18">
        <f t="shared" si="1"/>
        <v>3235.7000000000003</v>
      </c>
      <c r="Q110" s="6" t="s">
        <v>27</v>
      </c>
      <c r="R110" s="6" t="s">
        <v>829</v>
      </c>
      <c r="S110" s="9" t="s">
        <v>849</v>
      </c>
      <c r="T110" s="19" t="s">
        <v>28</v>
      </c>
    </row>
    <row r="111" spans="1:20" ht="33.75">
      <c r="A111" s="13" t="s">
        <v>364</v>
      </c>
      <c r="B111" s="6" t="s">
        <v>19</v>
      </c>
      <c r="C111" s="6" t="s">
        <v>20</v>
      </c>
      <c r="D111" s="6" t="s">
        <v>319</v>
      </c>
      <c r="E111" s="6"/>
      <c r="F111" s="6"/>
      <c r="G111" s="14" t="s">
        <v>45</v>
      </c>
      <c r="H111" s="6" t="s">
        <v>46</v>
      </c>
      <c r="I111" s="23" t="s">
        <v>365</v>
      </c>
      <c r="J111" s="73" t="s">
        <v>956</v>
      </c>
      <c r="K111" s="15" t="s">
        <v>366</v>
      </c>
      <c r="L111" s="6" t="s">
        <v>26</v>
      </c>
      <c r="M111" s="6">
        <v>1</v>
      </c>
      <c r="N111" s="16">
        <v>587</v>
      </c>
      <c r="O111" s="16"/>
      <c r="P111" s="18">
        <f t="shared" si="1"/>
        <v>763.1</v>
      </c>
      <c r="Q111" s="6" t="s">
        <v>27</v>
      </c>
      <c r="R111" s="6" t="s">
        <v>829</v>
      </c>
      <c r="S111" s="9" t="s">
        <v>849</v>
      </c>
      <c r="T111" s="19" t="s">
        <v>28</v>
      </c>
    </row>
    <row r="112" spans="1:20" ht="33.75">
      <c r="A112" s="21" t="s">
        <v>377</v>
      </c>
      <c r="B112" s="6" t="s">
        <v>19</v>
      </c>
      <c r="C112" s="6" t="s">
        <v>20</v>
      </c>
      <c r="D112" s="22" t="s">
        <v>803</v>
      </c>
      <c r="E112" s="22" t="s">
        <v>804</v>
      </c>
      <c r="F112" s="22"/>
      <c r="G112" s="14" t="s">
        <v>45</v>
      </c>
      <c r="H112" s="6" t="s">
        <v>46</v>
      </c>
      <c r="I112" s="23" t="s">
        <v>805</v>
      </c>
      <c r="J112" s="73" t="s">
        <v>957</v>
      </c>
      <c r="K112" s="24" t="s">
        <v>806</v>
      </c>
      <c r="L112" s="6" t="s">
        <v>26</v>
      </c>
      <c r="M112" s="22">
        <v>1</v>
      </c>
      <c r="N112" s="25">
        <v>646</v>
      </c>
      <c r="O112" s="25"/>
      <c r="P112" s="18">
        <f t="shared" si="1"/>
        <v>839.80000000000007</v>
      </c>
      <c r="Q112" s="22" t="s">
        <v>27</v>
      </c>
      <c r="R112" s="6" t="s">
        <v>829</v>
      </c>
      <c r="S112" s="9" t="s">
        <v>849</v>
      </c>
      <c r="T112" s="19" t="s">
        <v>28</v>
      </c>
    </row>
    <row r="113" spans="1:20" ht="33.75">
      <c r="A113" s="13" t="s">
        <v>383</v>
      </c>
      <c r="B113" s="6" t="s">
        <v>19</v>
      </c>
      <c r="C113" s="6" t="s">
        <v>20</v>
      </c>
      <c r="D113" s="6" t="s">
        <v>92</v>
      </c>
      <c r="E113" s="6" t="s">
        <v>825</v>
      </c>
      <c r="F113" s="6"/>
      <c r="G113" s="14" t="s">
        <v>45</v>
      </c>
      <c r="H113" s="6" t="s">
        <v>46</v>
      </c>
      <c r="I113" s="23" t="s">
        <v>826</v>
      </c>
      <c r="J113" s="73" t="s">
        <v>958</v>
      </c>
      <c r="K113" s="6">
        <v>97086352</v>
      </c>
      <c r="L113" s="6" t="s">
        <v>26</v>
      </c>
      <c r="M113" s="6">
        <v>1</v>
      </c>
      <c r="N113" s="16">
        <v>1000</v>
      </c>
      <c r="O113" s="16"/>
      <c r="P113" s="18">
        <f t="shared" si="1"/>
        <v>1300</v>
      </c>
      <c r="Q113" s="6" t="s">
        <v>27</v>
      </c>
      <c r="R113" s="6" t="s">
        <v>829</v>
      </c>
      <c r="S113" s="9" t="s">
        <v>849</v>
      </c>
      <c r="T113" s="19" t="s">
        <v>28</v>
      </c>
    </row>
    <row r="114" spans="1:20" ht="12" thickBot="1">
      <c r="A114" s="26"/>
      <c r="B114" s="27"/>
      <c r="C114" s="27"/>
      <c r="D114" s="27"/>
      <c r="E114" s="27"/>
      <c r="F114" s="27"/>
      <c r="G114" s="27"/>
      <c r="H114" s="27"/>
      <c r="I114" s="28" t="str">
        <f>SUBTOTAL(2,N5:N113)&amp;" PPE"</f>
        <v>109 PPE</v>
      </c>
      <c r="J114" s="28"/>
      <c r="K114" s="27"/>
      <c r="L114" s="27"/>
      <c r="M114" s="27" t="s">
        <v>367</v>
      </c>
      <c r="N114" s="28">
        <f>SUBTOTAL(9,N5:N113)</f>
        <v>286482</v>
      </c>
      <c r="O114" s="28">
        <f>SUBTOTAL(9,O5:O111)</f>
        <v>0</v>
      </c>
      <c r="P114" s="28">
        <f>SUBTOTAL(9,P5:P113)</f>
        <v>372426.59999999986</v>
      </c>
      <c r="Q114" s="29" t="s">
        <v>368</v>
      </c>
      <c r="R114" s="29"/>
      <c r="S114" s="30"/>
      <c r="T114" s="31"/>
    </row>
    <row r="115" spans="1:20" ht="23.25" customHeight="1" outlineLevel="1" thickBot="1">
      <c r="A115" s="56" t="s">
        <v>369</v>
      </c>
      <c r="B115" s="97" t="s">
        <v>370</v>
      </c>
      <c r="C115" s="97"/>
      <c r="D115" s="97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2"/>
    </row>
    <row r="116" spans="1:20" s="2" customFormat="1" ht="41.25" customHeight="1" thickBot="1">
      <c r="A116" s="90" t="s">
        <v>371</v>
      </c>
      <c r="B116" s="79" t="s">
        <v>3</v>
      </c>
      <c r="C116" s="79" t="s">
        <v>4</v>
      </c>
      <c r="D116" s="79" t="s">
        <v>5</v>
      </c>
      <c r="E116" s="79" t="s">
        <v>6</v>
      </c>
      <c r="F116" s="79" t="s">
        <v>7</v>
      </c>
      <c r="G116" s="79" t="s">
        <v>372</v>
      </c>
      <c r="H116" s="79" t="s">
        <v>8</v>
      </c>
      <c r="I116" s="79" t="s">
        <v>9</v>
      </c>
      <c r="J116" s="75" t="s">
        <v>967</v>
      </c>
      <c r="K116" s="79" t="s">
        <v>373</v>
      </c>
      <c r="L116" s="79" t="s">
        <v>11</v>
      </c>
      <c r="M116" s="79" t="s">
        <v>841</v>
      </c>
      <c r="N116" s="81" t="s">
        <v>842</v>
      </c>
      <c r="O116" s="82"/>
      <c r="P116" s="83" t="str">
        <f>$P$3</f>
        <v>Szacowane zużycie energii [kWh]
za okres 14 miesięcy</v>
      </c>
      <c r="Q116" s="83" t="s">
        <v>12</v>
      </c>
      <c r="R116" s="83" t="s">
        <v>13</v>
      </c>
      <c r="S116" s="84" t="s">
        <v>14</v>
      </c>
      <c r="T116" s="88" t="s">
        <v>15</v>
      </c>
    </row>
    <row r="117" spans="1:20" s="2" customFormat="1" ht="24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76"/>
      <c r="K117" s="80"/>
      <c r="L117" s="80"/>
      <c r="M117" s="80"/>
      <c r="N117" s="8" t="s">
        <v>375</v>
      </c>
      <c r="O117" s="8" t="s">
        <v>376</v>
      </c>
      <c r="P117" s="83"/>
      <c r="Q117" s="83"/>
      <c r="R117" s="83"/>
      <c r="S117" s="84"/>
      <c r="T117" s="88"/>
    </row>
    <row r="118" spans="1:20" ht="33.75">
      <c r="A118" s="13" t="s">
        <v>387</v>
      </c>
      <c r="B118" s="6" t="s">
        <v>19</v>
      </c>
      <c r="C118" s="6" t="s">
        <v>378</v>
      </c>
      <c r="D118" s="6" t="s">
        <v>21</v>
      </c>
      <c r="E118" s="6" t="s">
        <v>379</v>
      </c>
      <c r="F118" s="6" t="s">
        <v>380</v>
      </c>
      <c r="G118" s="14" t="s">
        <v>22</v>
      </c>
      <c r="H118" s="6" t="s">
        <v>23</v>
      </c>
      <c r="I118" s="6" t="s">
        <v>381</v>
      </c>
      <c r="J118" s="73" t="s">
        <v>959</v>
      </c>
      <c r="K118" s="15" t="s">
        <v>382</v>
      </c>
      <c r="L118" s="6" t="s">
        <v>333</v>
      </c>
      <c r="M118" s="6">
        <v>10</v>
      </c>
      <c r="N118" s="16">
        <v>62692</v>
      </c>
      <c r="O118" s="16"/>
      <c r="P118" s="18">
        <f>N118*1.3</f>
        <v>81499.600000000006</v>
      </c>
      <c r="Q118" s="6" t="s">
        <v>27</v>
      </c>
      <c r="R118" s="6" t="s">
        <v>829</v>
      </c>
      <c r="S118" s="9" t="s">
        <v>849</v>
      </c>
      <c r="T118" s="19" t="s">
        <v>28</v>
      </c>
    </row>
    <row r="119" spans="1:20" ht="33.75">
      <c r="A119" s="13" t="s">
        <v>390</v>
      </c>
      <c r="B119" s="6" t="s">
        <v>19</v>
      </c>
      <c r="C119" s="6" t="s">
        <v>378</v>
      </c>
      <c r="D119" s="6" t="s">
        <v>92</v>
      </c>
      <c r="E119" s="6"/>
      <c r="F119" s="6" t="s">
        <v>384</v>
      </c>
      <c r="G119" s="14" t="s">
        <v>45</v>
      </c>
      <c r="H119" s="6" t="s">
        <v>46</v>
      </c>
      <c r="I119" s="6" t="s">
        <v>385</v>
      </c>
      <c r="J119" s="73" t="s">
        <v>960</v>
      </c>
      <c r="K119" s="15" t="s">
        <v>386</v>
      </c>
      <c r="L119" s="6" t="s">
        <v>333</v>
      </c>
      <c r="M119" s="6">
        <v>10</v>
      </c>
      <c r="N119" s="16">
        <v>4350</v>
      </c>
      <c r="O119" s="16"/>
      <c r="P119" s="18">
        <f t="shared" ref="P119:P125" si="2">N119*1.3</f>
        <v>5655</v>
      </c>
      <c r="Q119" s="6" t="s">
        <v>27</v>
      </c>
      <c r="R119" s="6" t="s">
        <v>829</v>
      </c>
      <c r="S119" s="9" t="s">
        <v>849</v>
      </c>
      <c r="T119" s="19" t="s">
        <v>28</v>
      </c>
    </row>
    <row r="120" spans="1:20" ht="33.75">
      <c r="A120" s="13" t="s">
        <v>392</v>
      </c>
      <c r="B120" s="6" t="s">
        <v>19</v>
      </c>
      <c r="C120" s="6" t="s">
        <v>378</v>
      </c>
      <c r="D120" s="6" t="s">
        <v>235</v>
      </c>
      <c r="E120" s="6"/>
      <c r="F120" s="6"/>
      <c r="G120" s="14" t="s">
        <v>45</v>
      </c>
      <c r="H120" s="6" t="s">
        <v>46</v>
      </c>
      <c r="I120" s="6" t="s">
        <v>388</v>
      </c>
      <c r="J120" s="73" t="s">
        <v>961</v>
      </c>
      <c r="K120" s="15" t="s">
        <v>389</v>
      </c>
      <c r="L120" s="6" t="s">
        <v>333</v>
      </c>
      <c r="M120" s="6">
        <v>10</v>
      </c>
      <c r="N120" s="16">
        <v>5390</v>
      </c>
      <c r="O120" s="17"/>
      <c r="P120" s="18">
        <f t="shared" si="2"/>
        <v>7007</v>
      </c>
      <c r="Q120" s="6" t="s">
        <v>27</v>
      </c>
      <c r="R120" s="6" t="s">
        <v>829</v>
      </c>
      <c r="S120" s="9" t="s">
        <v>849</v>
      </c>
      <c r="T120" s="19" t="s">
        <v>28</v>
      </c>
    </row>
    <row r="121" spans="1:20" ht="33.75">
      <c r="A121" s="13" t="s">
        <v>395</v>
      </c>
      <c r="B121" s="6" t="s">
        <v>19</v>
      </c>
      <c r="C121" s="6" t="s">
        <v>378</v>
      </c>
      <c r="D121" s="6" t="s">
        <v>46</v>
      </c>
      <c r="E121" s="6"/>
      <c r="F121" s="6"/>
      <c r="G121" s="14" t="s">
        <v>45</v>
      </c>
      <c r="H121" s="6" t="s">
        <v>46</v>
      </c>
      <c r="I121" s="6" t="s">
        <v>391</v>
      </c>
      <c r="J121" s="73" t="s">
        <v>962</v>
      </c>
      <c r="K121" s="15">
        <v>91040810</v>
      </c>
      <c r="L121" s="6" t="s">
        <v>333</v>
      </c>
      <c r="M121" s="6">
        <v>10</v>
      </c>
      <c r="N121" s="16">
        <v>27526</v>
      </c>
      <c r="O121" s="16"/>
      <c r="P121" s="18">
        <f t="shared" si="2"/>
        <v>35783.800000000003</v>
      </c>
      <c r="Q121" s="6" t="s">
        <v>27</v>
      </c>
      <c r="R121" s="6" t="s">
        <v>829</v>
      </c>
      <c r="S121" s="9" t="s">
        <v>849</v>
      </c>
      <c r="T121" s="19" t="s">
        <v>28</v>
      </c>
    </row>
    <row r="122" spans="1:20" ht="33.75">
      <c r="A122" s="13" t="s">
        <v>398</v>
      </c>
      <c r="B122" s="6" t="s">
        <v>19</v>
      </c>
      <c r="C122" s="6" t="s">
        <v>378</v>
      </c>
      <c r="D122" s="6" t="s">
        <v>96</v>
      </c>
      <c r="E122" s="6"/>
      <c r="F122" s="6"/>
      <c r="G122" s="14" t="s">
        <v>45</v>
      </c>
      <c r="H122" s="6" t="s">
        <v>46</v>
      </c>
      <c r="I122" s="6" t="s">
        <v>393</v>
      </c>
      <c r="J122" s="73" t="s">
        <v>963</v>
      </c>
      <c r="K122" s="15" t="s">
        <v>394</v>
      </c>
      <c r="L122" s="6" t="s">
        <v>333</v>
      </c>
      <c r="M122" s="6">
        <v>10</v>
      </c>
      <c r="N122" s="16">
        <v>15</v>
      </c>
      <c r="O122" s="16"/>
      <c r="P122" s="18">
        <f t="shared" si="2"/>
        <v>19.5</v>
      </c>
      <c r="Q122" s="6" t="s">
        <v>27</v>
      </c>
      <c r="R122" s="6" t="s">
        <v>829</v>
      </c>
      <c r="S122" s="9" t="s">
        <v>849</v>
      </c>
      <c r="T122" s="19" t="s">
        <v>28</v>
      </c>
    </row>
    <row r="123" spans="1:20" ht="33.75">
      <c r="A123" s="13" t="s">
        <v>401</v>
      </c>
      <c r="B123" s="6" t="s">
        <v>19</v>
      </c>
      <c r="C123" s="6" t="s">
        <v>378</v>
      </c>
      <c r="D123" s="6" t="s">
        <v>96</v>
      </c>
      <c r="E123" s="6"/>
      <c r="F123" s="6"/>
      <c r="G123" s="14" t="s">
        <v>45</v>
      </c>
      <c r="H123" s="6" t="s">
        <v>46</v>
      </c>
      <c r="I123" s="6" t="s">
        <v>396</v>
      </c>
      <c r="J123" s="73" t="s">
        <v>964</v>
      </c>
      <c r="K123" s="15" t="s">
        <v>397</v>
      </c>
      <c r="L123" s="6" t="s">
        <v>333</v>
      </c>
      <c r="M123" s="6">
        <v>10</v>
      </c>
      <c r="N123" s="16">
        <v>1</v>
      </c>
      <c r="O123" s="16"/>
      <c r="P123" s="18">
        <f t="shared" si="2"/>
        <v>1.3</v>
      </c>
      <c r="Q123" s="6" t="s">
        <v>27</v>
      </c>
      <c r="R123" s="6" t="s">
        <v>829</v>
      </c>
      <c r="S123" s="9" t="s">
        <v>849</v>
      </c>
      <c r="T123" s="19" t="s">
        <v>28</v>
      </c>
    </row>
    <row r="124" spans="1:20" ht="33.75">
      <c r="A124" s="13" t="s">
        <v>408</v>
      </c>
      <c r="B124" s="6" t="s">
        <v>19</v>
      </c>
      <c r="C124" s="6" t="s">
        <v>378</v>
      </c>
      <c r="D124" s="6" t="s">
        <v>140</v>
      </c>
      <c r="E124" s="6"/>
      <c r="F124" s="6"/>
      <c r="G124" s="14" t="s">
        <v>45</v>
      </c>
      <c r="H124" s="6" t="s">
        <v>46</v>
      </c>
      <c r="I124" s="6" t="s">
        <v>399</v>
      </c>
      <c r="J124" s="73" t="s">
        <v>965</v>
      </c>
      <c r="K124" s="15" t="s">
        <v>400</v>
      </c>
      <c r="L124" s="6" t="s">
        <v>333</v>
      </c>
      <c r="M124" s="6">
        <v>16</v>
      </c>
      <c r="N124" s="16">
        <v>6897</v>
      </c>
      <c r="O124" s="16"/>
      <c r="P124" s="18">
        <f t="shared" si="2"/>
        <v>8966.1</v>
      </c>
      <c r="Q124" s="6" t="s">
        <v>27</v>
      </c>
      <c r="R124" s="6" t="s">
        <v>829</v>
      </c>
      <c r="S124" s="9" t="s">
        <v>849</v>
      </c>
      <c r="T124" s="19" t="s">
        <v>28</v>
      </c>
    </row>
    <row r="125" spans="1:20" ht="33.75">
      <c r="A125" s="13" t="s">
        <v>412</v>
      </c>
      <c r="B125" s="6" t="s">
        <v>19</v>
      </c>
      <c r="C125" s="6" t="s">
        <v>402</v>
      </c>
      <c r="D125" s="6" t="s">
        <v>46</v>
      </c>
      <c r="E125" s="6" t="s">
        <v>403</v>
      </c>
      <c r="F125" s="6" t="s">
        <v>132</v>
      </c>
      <c r="G125" s="14" t="s">
        <v>45</v>
      </c>
      <c r="H125" s="6" t="s">
        <v>46</v>
      </c>
      <c r="I125" s="6" t="s">
        <v>404</v>
      </c>
      <c r="J125" s="73" t="s">
        <v>966</v>
      </c>
      <c r="K125" s="15" t="s">
        <v>405</v>
      </c>
      <c r="L125" s="6" t="s">
        <v>333</v>
      </c>
      <c r="M125" s="6">
        <v>6</v>
      </c>
      <c r="N125" s="16">
        <v>636</v>
      </c>
      <c r="O125" s="16"/>
      <c r="P125" s="18">
        <f t="shared" si="2"/>
        <v>826.80000000000007</v>
      </c>
      <c r="Q125" s="6" t="s">
        <v>27</v>
      </c>
      <c r="R125" s="6" t="s">
        <v>829</v>
      </c>
      <c r="S125" s="9" t="s">
        <v>849</v>
      </c>
      <c r="T125" s="19" t="s">
        <v>28</v>
      </c>
    </row>
    <row r="126" spans="1:20" ht="12" thickBot="1">
      <c r="A126" s="34"/>
      <c r="B126" s="35"/>
      <c r="C126" s="35"/>
      <c r="D126" s="35"/>
      <c r="E126" s="35"/>
      <c r="F126" s="35"/>
      <c r="G126" s="35"/>
      <c r="H126" s="35"/>
      <c r="I126" s="36" t="str">
        <f>SUBTOTAL(2,N118:N125)&amp;" PPE"</f>
        <v>8 PPE</v>
      </c>
      <c r="J126" s="36"/>
      <c r="K126" s="35"/>
      <c r="L126" s="35"/>
      <c r="M126" s="35" t="s">
        <v>367</v>
      </c>
      <c r="N126" s="36">
        <f>SUBTOTAL(9,N118:N125)</f>
        <v>107507</v>
      </c>
      <c r="O126" s="36">
        <f>SUBTOTAL(9,O118:O125)</f>
        <v>0</v>
      </c>
      <c r="P126" s="36">
        <f>SUBTOTAL(9,P118:P125)</f>
        <v>139759.1</v>
      </c>
      <c r="Q126" s="37" t="s">
        <v>368</v>
      </c>
      <c r="R126" s="37"/>
      <c r="S126" s="30"/>
      <c r="T126" s="38"/>
    </row>
    <row r="127" spans="1:20" ht="31.5" customHeight="1" outlineLevel="1" thickBot="1">
      <c r="A127" s="56" t="s">
        <v>406</v>
      </c>
      <c r="B127" s="97" t="s">
        <v>407</v>
      </c>
      <c r="C127" s="97"/>
      <c r="D127" s="97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3"/>
      <c r="T127" s="32"/>
    </row>
    <row r="128" spans="1:20" s="2" customFormat="1" ht="39.75" customHeight="1" thickBot="1">
      <c r="A128" s="89" t="s">
        <v>371</v>
      </c>
      <c r="B128" s="83" t="s">
        <v>3</v>
      </c>
      <c r="C128" s="83" t="s">
        <v>4</v>
      </c>
      <c r="D128" s="83" t="s">
        <v>5</v>
      </c>
      <c r="E128" s="83" t="s">
        <v>6</v>
      </c>
      <c r="F128" s="83" t="s">
        <v>7</v>
      </c>
      <c r="G128" s="83" t="s">
        <v>372</v>
      </c>
      <c r="H128" s="83" t="s">
        <v>8</v>
      </c>
      <c r="I128" s="83" t="s">
        <v>9</v>
      </c>
      <c r="J128" s="75" t="s">
        <v>967</v>
      </c>
      <c r="K128" s="83" t="s">
        <v>373</v>
      </c>
      <c r="L128" s="83" t="s">
        <v>11</v>
      </c>
      <c r="M128" s="83" t="s">
        <v>841</v>
      </c>
      <c r="N128" s="91" t="s">
        <v>842</v>
      </c>
      <c r="O128" s="92"/>
      <c r="P128" s="83" t="str">
        <f>$P$3</f>
        <v>Szacowane zużycie energii [kWh]
za okres 14 miesięcy</v>
      </c>
      <c r="Q128" s="83" t="s">
        <v>12</v>
      </c>
      <c r="R128" s="83" t="s">
        <v>13</v>
      </c>
      <c r="S128" s="84" t="s">
        <v>14</v>
      </c>
      <c r="T128" s="88" t="s">
        <v>15</v>
      </c>
    </row>
    <row r="129" spans="1:20" s="2" customFormat="1" ht="24.75" customHeight="1">
      <c r="A129" s="89"/>
      <c r="B129" s="83"/>
      <c r="C129" s="83"/>
      <c r="D129" s="83"/>
      <c r="E129" s="83"/>
      <c r="F129" s="83"/>
      <c r="G129" s="83"/>
      <c r="H129" s="83"/>
      <c r="I129" s="83"/>
      <c r="J129" s="76"/>
      <c r="K129" s="83"/>
      <c r="L129" s="83"/>
      <c r="M129" s="83"/>
      <c r="N129" s="8" t="s">
        <v>375</v>
      </c>
      <c r="O129" s="8" t="s">
        <v>376</v>
      </c>
      <c r="P129" s="83"/>
      <c r="Q129" s="83"/>
      <c r="R129" s="83"/>
      <c r="S129" s="84"/>
      <c r="T129" s="88"/>
    </row>
    <row r="130" spans="1:20" ht="33.75">
      <c r="A130" s="13" t="s">
        <v>414</v>
      </c>
      <c r="B130" s="6" t="s">
        <v>19</v>
      </c>
      <c r="C130" s="6" t="s">
        <v>409</v>
      </c>
      <c r="D130" s="6" t="s">
        <v>78</v>
      </c>
      <c r="E130" s="6"/>
      <c r="F130" s="6"/>
      <c r="G130" s="14" t="s">
        <v>45</v>
      </c>
      <c r="H130" s="6" t="s">
        <v>46</v>
      </c>
      <c r="I130" s="6" t="s">
        <v>410</v>
      </c>
      <c r="J130" s="73" t="s">
        <v>968</v>
      </c>
      <c r="K130" s="15" t="s">
        <v>839</v>
      </c>
      <c r="L130" s="6" t="s">
        <v>411</v>
      </c>
      <c r="M130" s="6">
        <v>6</v>
      </c>
      <c r="N130" s="16">
        <v>6827</v>
      </c>
      <c r="O130" s="16">
        <v>12680</v>
      </c>
      <c r="P130" s="18">
        <f>(N130+O130)*1.3</f>
        <v>25359.100000000002</v>
      </c>
      <c r="Q130" s="6" t="s">
        <v>27</v>
      </c>
      <c r="R130" s="6" t="s">
        <v>829</v>
      </c>
      <c r="S130" s="9" t="s">
        <v>849</v>
      </c>
      <c r="T130" s="19" t="s">
        <v>28</v>
      </c>
    </row>
    <row r="131" spans="1:20" ht="33.75">
      <c r="A131" s="13" t="s">
        <v>417</v>
      </c>
      <c r="B131" s="6" t="s">
        <v>19</v>
      </c>
      <c r="C131" s="6" t="s">
        <v>409</v>
      </c>
      <c r="D131" s="6" t="s">
        <v>78</v>
      </c>
      <c r="E131" s="6"/>
      <c r="F131" s="6"/>
      <c r="G131" s="14" t="s">
        <v>45</v>
      </c>
      <c r="H131" s="6" t="s">
        <v>46</v>
      </c>
      <c r="I131" s="6" t="s">
        <v>413</v>
      </c>
      <c r="J131" s="73" t="s">
        <v>969</v>
      </c>
      <c r="K131" s="15" t="s">
        <v>838</v>
      </c>
      <c r="L131" s="6" t="s">
        <v>333</v>
      </c>
      <c r="M131" s="6">
        <v>6</v>
      </c>
      <c r="N131" s="16">
        <v>55</v>
      </c>
      <c r="O131" s="16"/>
      <c r="P131" s="18">
        <f t="shared" ref="P131:P139" si="3">N131*1.3</f>
        <v>71.5</v>
      </c>
      <c r="Q131" s="6" t="s">
        <v>27</v>
      </c>
      <c r="R131" s="6" t="s">
        <v>829</v>
      </c>
      <c r="S131" s="9" t="s">
        <v>849</v>
      </c>
      <c r="T131" s="19" t="s">
        <v>28</v>
      </c>
    </row>
    <row r="132" spans="1:20" ht="33.75">
      <c r="A132" s="13" t="s">
        <v>420</v>
      </c>
      <c r="B132" s="6" t="s">
        <v>19</v>
      </c>
      <c r="C132" s="6" t="s">
        <v>409</v>
      </c>
      <c r="D132" s="6" t="s">
        <v>296</v>
      </c>
      <c r="E132" s="6"/>
      <c r="F132" s="6"/>
      <c r="G132" s="14" t="s">
        <v>45</v>
      </c>
      <c r="H132" s="6" t="s">
        <v>46</v>
      </c>
      <c r="I132" s="6" t="s">
        <v>415</v>
      </c>
      <c r="J132" s="73" t="s">
        <v>970</v>
      </c>
      <c r="K132" s="15" t="s">
        <v>416</v>
      </c>
      <c r="L132" s="6" t="s">
        <v>333</v>
      </c>
      <c r="M132" s="6">
        <v>6</v>
      </c>
      <c r="N132" s="16">
        <v>22710</v>
      </c>
      <c r="O132" s="16"/>
      <c r="P132" s="18">
        <f t="shared" si="3"/>
        <v>29523</v>
      </c>
      <c r="Q132" s="6" t="s">
        <v>27</v>
      </c>
      <c r="R132" s="6" t="s">
        <v>829</v>
      </c>
      <c r="S132" s="9" t="s">
        <v>849</v>
      </c>
      <c r="T132" s="19" t="s">
        <v>28</v>
      </c>
    </row>
    <row r="133" spans="1:20" ht="33.75">
      <c r="A133" s="13" t="s">
        <v>424</v>
      </c>
      <c r="B133" s="6" t="s">
        <v>19</v>
      </c>
      <c r="C133" s="6" t="s">
        <v>418</v>
      </c>
      <c r="D133" s="6" t="s">
        <v>46</v>
      </c>
      <c r="E133" s="6"/>
      <c r="F133" s="6"/>
      <c r="G133" s="14" t="s">
        <v>45</v>
      </c>
      <c r="H133" s="6" t="s">
        <v>46</v>
      </c>
      <c r="I133" s="6" t="s">
        <v>419</v>
      </c>
      <c r="J133" s="73" t="s">
        <v>971</v>
      </c>
      <c r="K133" s="15">
        <v>94473617</v>
      </c>
      <c r="L133" s="6" t="s">
        <v>333</v>
      </c>
      <c r="M133" s="6">
        <v>6</v>
      </c>
      <c r="N133" s="16">
        <v>9940</v>
      </c>
      <c r="O133" s="16"/>
      <c r="P133" s="18">
        <f t="shared" si="3"/>
        <v>12922</v>
      </c>
      <c r="Q133" s="6" t="s">
        <v>27</v>
      </c>
      <c r="R133" s="6" t="s">
        <v>829</v>
      </c>
      <c r="S133" s="9" t="s">
        <v>849</v>
      </c>
      <c r="T133" s="19" t="s">
        <v>28</v>
      </c>
    </row>
    <row r="134" spans="1:20" ht="33.75">
      <c r="A134" s="13" t="s">
        <v>428</v>
      </c>
      <c r="B134" s="6" t="s">
        <v>19</v>
      </c>
      <c r="C134" s="6" t="s">
        <v>421</v>
      </c>
      <c r="D134" s="6" t="s">
        <v>46</v>
      </c>
      <c r="E134" s="6"/>
      <c r="F134" s="6"/>
      <c r="G134" s="14" t="s">
        <v>45</v>
      </c>
      <c r="H134" s="6" t="s">
        <v>46</v>
      </c>
      <c r="I134" s="6" t="s">
        <v>422</v>
      </c>
      <c r="J134" s="73" t="s">
        <v>972</v>
      </c>
      <c r="K134" s="15" t="s">
        <v>423</v>
      </c>
      <c r="L134" s="6" t="s">
        <v>333</v>
      </c>
      <c r="M134" s="6">
        <v>6</v>
      </c>
      <c r="N134" s="16">
        <v>0</v>
      </c>
      <c r="O134" s="16"/>
      <c r="P134" s="18">
        <f t="shared" si="3"/>
        <v>0</v>
      </c>
      <c r="Q134" s="6" t="s">
        <v>27</v>
      </c>
      <c r="R134" s="6" t="s">
        <v>829</v>
      </c>
      <c r="S134" s="9" t="s">
        <v>849</v>
      </c>
      <c r="T134" s="19" t="s">
        <v>28</v>
      </c>
    </row>
    <row r="135" spans="1:20" ht="33.75">
      <c r="A135" s="13" t="s">
        <v>431</v>
      </c>
      <c r="B135" s="6" t="s">
        <v>19</v>
      </c>
      <c r="C135" s="6" t="s">
        <v>425</v>
      </c>
      <c r="D135" s="6" t="s">
        <v>250</v>
      </c>
      <c r="E135" s="6"/>
      <c r="F135" s="6"/>
      <c r="G135" s="14" t="s">
        <v>45</v>
      </c>
      <c r="H135" s="6" t="s">
        <v>46</v>
      </c>
      <c r="I135" s="6" t="s">
        <v>426</v>
      </c>
      <c r="J135" s="73" t="s">
        <v>973</v>
      </c>
      <c r="K135" s="15" t="s">
        <v>427</v>
      </c>
      <c r="L135" s="6" t="s">
        <v>333</v>
      </c>
      <c r="M135" s="6">
        <v>39</v>
      </c>
      <c r="N135" s="16">
        <v>45114</v>
      </c>
      <c r="O135" s="16"/>
      <c r="P135" s="18">
        <f t="shared" si="3"/>
        <v>58648.200000000004</v>
      </c>
      <c r="Q135" s="6" t="s">
        <v>27</v>
      </c>
      <c r="R135" s="6" t="s">
        <v>829</v>
      </c>
      <c r="S135" s="9" t="s">
        <v>849</v>
      </c>
      <c r="T135" s="19" t="s">
        <v>28</v>
      </c>
    </row>
    <row r="136" spans="1:20" ht="33.75">
      <c r="A136" s="13" t="s">
        <v>436</v>
      </c>
      <c r="B136" s="6" t="s">
        <v>19</v>
      </c>
      <c r="C136" s="6" t="s">
        <v>425</v>
      </c>
      <c r="D136" s="6" t="s">
        <v>92</v>
      </c>
      <c r="E136" s="6"/>
      <c r="F136" s="6"/>
      <c r="G136" s="14" t="s">
        <v>45</v>
      </c>
      <c r="H136" s="6" t="s">
        <v>46</v>
      </c>
      <c r="I136" s="6" t="s">
        <v>429</v>
      </c>
      <c r="J136" s="73" t="s">
        <v>974</v>
      </c>
      <c r="K136" s="15" t="s">
        <v>430</v>
      </c>
      <c r="L136" s="6" t="s">
        <v>333</v>
      </c>
      <c r="M136" s="6">
        <v>20</v>
      </c>
      <c r="N136" s="16">
        <v>25887</v>
      </c>
      <c r="O136" s="16"/>
      <c r="P136" s="18">
        <f t="shared" si="3"/>
        <v>33653.1</v>
      </c>
      <c r="Q136" s="6" t="s">
        <v>27</v>
      </c>
      <c r="R136" s="6" t="s">
        <v>829</v>
      </c>
      <c r="S136" s="9" t="s">
        <v>849</v>
      </c>
      <c r="T136" s="19" t="s">
        <v>28</v>
      </c>
    </row>
    <row r="137" spans="1:20" ht="33.75">
      <c r="A137" s="13" t="s">
        <v>442</v>
      </c>
      <c r="B137" s="6" t="s">
        <v>19</v>
      </c>
      <c r="C137" s="6" t="s">
        <v>432</v>
      </c>
      <c r="D137" s="6" t="s">
        <v>75</v>
      </c>
      <c r="E137" s="6" t="s">
        <v>433</v>
      </c>
      <c r="F137" s="6"/>
      <c r="G137" s="14" t="s">
        <v>45</v>
      </c>
      <c r="H137" s="6" t="s">
        <v>46</v>
      </c>
      <c r="I137" s="6" t="s">
        <v>434</v>
      </c>
      <c r="J137" s="73" t="s">
        <v>975</v>
      </c>
      <c r="K137" s="15" t="s">
        <v>435</v>
      </c>
      <c r="L137" s="6" t="s">
        <v>333</v>
      </c>
      <c r="M137" s="6">
        <v>33</v>
      </c>
      <c r="N137" s="16">
        <v>52536</v>
      </c>
      <c r="O137" s="16"/>
      <c r="P137" s="18">
        <f t="shared" si="3"/>
        <v>68296.800000000003</v>
      </c>
      <c r="Q137" s="6" t="s">
        <v>27</v>
      </c>
      <c r="R137" s="6" t="s">
        <v>829</v>
      </c>
      <c r="S137" s="9" t="s">
        <v>849</v>
      </c>
      <c r="T137" s="19" t="s">
        <v>28</v>
      </c>
    </row>
    <row r="138" spans="1:20" ht="33.75">
      <c r="A138" s="13" t="s">
        <v>447</v>
      </c>
      <c r="B138" s="6" t="s">
        <v>19</v>
      </c>
      <c r="C138" s="6" t="s">
        <v>437</v>
      </c>
      <c r="D138" s="6" t="s">
        <v>235</v>
      </c>
      <c r="E138" s="6"/>
      <c r="F138" s="6" t="s">
        <v>438</v>
      </c>
      <c r="G138" s="14" t="s">
        <v>45</v>
      </c>
      <c r="H138" s="6" t="s">
        <v>46</v>
      </c>
      <c r="I138" s="6" t="s">
        <v>439</v>
      </c>
      <c r="J138" s="73" t="s">
        <v>976</v>
      </c>
      <c r="K138" s="15" t="s">
        <v>440</v>
      </c>
      <c r="L138" s="6" t="s">
        <v>441</v>
      </c>
      <c r="M138" s="6">
        <v>20</v>
      </c>
      <c r="N138" s="16">
        <v>24789</v>
      </c>
      <c r="O138" s="16"/>
      <c r="P138" s="18">
        <f t="shared" si="3"/>
        <v>32225.7</v>
      </c>
      <c r="Q138" s="6" t="s">
        <v>27</v>
      </c>
      <c r="R138" s="6" t="s">
        <v>829</v>
      </c>
      <c r="S138" s="9" t="s">
        <v>849</v>
      </c>
      <c r="T138" s="19" t="s">
        <v>28</v>
      </c>
    </row>
    <row r="139" spans="1:20" ht="33.75">
      <c r="A139" s="13" t="s">
        <v>453</v>
      </c>
      <c r="B139" s="6" t="s">
        <v>19</v>
      </c>
      <c r="C139" s="6" t="s">
        <v>425</v>
      </c>
      <c r="D139" s="6" t="s">
        <v>96</v>
      </c>
      <c r="E139" s="6"/>
      <c r="F139" s="6"/>
      <c r="G139" s="14" t="s">
        <v>45</v>
      </c>
      <c r="H139" s="6" t="s">
        <v>46</v>
      </c>
      <c r="I139" s="6" t="s">
        <v>443</v>
      </c>
      <c r="J139" s="73" t="s">
        <v>977</v>
      </c>
      <c r="K139" s="15" t="s">
        <v>444</v>
      </c>
      <c r="L139" s="6" t="s">
        <v>333</v>
      </c>
      <c r="M139" s="6">
        <v>20</v>
      </c>
      <c r="N139" s="16">
        <v>33444</v>
      </c>
      <c r="O139" s="16"/>
      <c r="P139" s="18">
        <f t="shared" si="3"/>
        <v>43477.200000000004</v>
      </c>
      <c r="Q139" s="6" t="s">
        <v>27</v>
      </c>
      <c r="R139" s="6" t="s">
        <v>829</v>
      </c>
      <c r="S139" s="9" t="s">
        <v>849</v>
      </c>
      <c r="T139" s="19" t="s">
        <v>28</v>
      </c>
    </row>
    <row r="140" spans="1:20">
      <c r="A140" s="59"/>
      <c r="B140" s="60"/>
      <c r="C140" s="60"/>
      <c r="D140" s="60"/>
      <c r="E140" s="60"/>
      <c r="F140" s="60"/>
      <c r="G140" s="60"/>
      <c r="H140" s="60"/>
      <c r="I140" s="61" t="str">
        <f>SUBTOTAL(2,N130:N139)&amp;" PPE"</f>
        <v>10 PPE</v>
      </c>
      <c r="J140" s="61"/>
      <c r="K140" s="60"/>
      <c r="L140" s="60"/>
      <c r="M140" s="60" t="s">
        <v>367</v>
      </c>
      <c r="N140" s="62">
        <f>SUBTOTAL(9,N130:N139)</f>
        <v>221302</v>
      </c>
      <c r="O140" s="62">
        <f>SUBTOTAL(9,O130:O139)</f>
        <v>12680</v>
      </c>
      <c r="P140" s="62">
        <f>SUBTOTAL(9,P130:P139)</f>
        <v>304176.60000000003</v>
      </c>
      <c r="Q140" s="63" t="s">
        <v>368</v>
      </c>
      <c r="R140" s="63"/>
      <c r="S140" s="60"/>
      <c r="T140" s="64"/>
    </row>
    <row r="141" spans="1:20" ht="30.75" customHeight="1" thickBot="1">
      <c r="A141" s="57" t="s">
        <v>445</v>
      </c>
      <c r="B141" s="101" t="s">
        <v>446</v>
      </c>
      <c r="C141" s="101"/>
      <c r="D141" s="101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</row>
    <row r="142" spans="1:20" s="2" customFormat="1" ht="38.25" customHeight="1">
      <c r="A142" s="85" t="s">
        <v>371</v>
      </c>
      <c r="B142" s="85" t="s">
        <v>3</v>
      </c>
      <c r="C142" s="85" t="s">
        <v>4</v>
      </c>
      <c r="D142" s="85" t="s">
        <v>5</v>
      </c>
      <c r="E142" s="85" t="s">
        <v>6</v>
      </c>
      <c r="F142" s="85" t="s">
        <v>7</v>
      </c>
      <c r="G142" s="85" t="s">
        <v>372</v>
      </c>
      <c r="H142" s="85" t="s">
        <v>8</v>
      </c>
      <c r="I142" s="85" t="s">
        <v>9</v>
      </c>
      <c r="J142" s="75" t="s">
        <v>967</v>
      </c>
      <c r="K142" s="85" t="s">
        <v>373</v>
      </c>
      <c r="L142" s="85" t="s">
        <v>11</v>
      </c>
      <c r="M142" s="85" t="s">
        <v>841</v>
      </c>
      <c r="N142" s="85" t="s">
        <v>842</v>
      </c>
      <c r="O142" s="85"/>
      <c r="P142" s="85" t="str">
        <f>$P$3</f>
        <v>Szacowane zużycie energii [kWh]
za okres 14 miesięcy</v>
      </c>
      <c r="Q142" s="85" t="s">
        <v>12</v>
      </c>
      <c r="R142" s="85" t="s">
        <v>13</v>
      </c>
      <c r="S142" s="85" t="s">
        <v>374</v>
      </c>
      <c r="T142" s="85" t="s">
        <v>15</v>
      </c>
    </row>
    <row r="143" spans="1:20" s="2" customFormat="1" ht="31.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76"/>
      <c r="K143" s="85"/>
      <c r="L143" s="85"/>
      <c r="M143" s="85"/>
      <c r="N143" s="7" t="s">
        <v>375</v>
      </c>
      <c r="O143" s="7" t="s">
        <v>376</v>
      </c>
      <c r="P143" s="85"/>
      <c r="Q143" s="85"/>
      <c r="R143" s="85"/>
      <c r="S143" s="85"/>
      <c r="T143" s="85"/>
    </row>
    <row r="144" spans="1:20" ht="33.75">
      <c r="A144" s="13" t="s">
        <v>457</v>
      </c>
      <c r="B144" s="6" t="s">
        <v>19</v>
      </c>
      <c r="C144" s="6" t="s">
        <v>448</v>
      </c>
      <c r="D144" s="6" t="s">
        <v>23</v>
      </c>
      <c r="E144" s="6" t="s">
        <v>449</v>
      </c>
      <c r="F144" s="6" t="s">
        <v>450</v>
      </c>
      <c r="G144" s="14" t="s">
        <v>45</v>
      </c>
      <c r="H144" s="6" t="s">
        <v>46</v>
      </c>
      <c r="I144" s="72" t="s">
        <v>451</v>
      </c>
      <c r="J144" s="73" t="s">
        <v>978</v>
      </c>
      <c r="K144" s="15" t="s">
        <v>452</v>
      </c>
      <c r="L144" s="6" t="s">
        <v>333</v>
      </c>
      <c r="M144" s="6">
        <v>6</v>
      </c>
      <c r="N144" s="16">
        <v>1022</v>
      </c>
      <c r="O144" s="16"/>
      <c r="P144" s="18">
        <f>N144*1.3</f>
        <v>1328.6000000000001</v>
      </c>
      <c r="Q144" s="6" t="s">
        <v>27</v>
      </c>
      <c r="R144" s="6" t="s">
        <v>829</v>
      </c>
      <c r="S144" s="9" t="s">
        <v>849</v>
      </c>
      <c r="T144" s="19" t="s">
        <v>28</v>
      </c>
    </row>
    <row r="145" spans="1:20" ht="33.75">
      <c r="A145" s="13" t="s">
        <v>460</v>
      </c>
      <c r="B145" s="6" t="s">
        <v>19</v>
      </c>
      <c r="C145" s="6" t="s">
        <v>454</v>
      </c>
      <c r="D145" s="6" t="s">
        <v>23</v>
      </c>
      <c r="E145" s="6" t="s">
        <v>449</v>
      </c>
      <c r="F145" s="6" t="s">
        <v>455</v>
      </c>
      <c r="G145" s="14" t="s">
        <v>45</v>
      </c>
      <c r="H145" s="6" t="s">
        <v>46</v>
      </c>
      <c r="I145" s="72" t="s">
        <v>456</v>
      </c>
      <c r="J145" s="73" t="s">
        <v>979</v>
      </c>
      <c r="K145" s="15">
        <v>93887740</v>
      </c>
      <c r="L145" s="6" t="s">
        <v>333</v>
      </c>
      <c r="M145" s="6">
        <v>6</v>
      </c>
      <c r="N145" s="16">
        <v>1056</v>
      </c>
      <c r="O145" s="16"/>
      <c r="P145" s="18">
        <f t="shared" ref="P145:P208" si="4">N145*1.3</f>
        <v>1372.8</v>
      </c>
      <c r="Q145" s="6" t="s">
        <v>27</v>
      </c>
      <c r="R145" s="6" t="s">
        <v>829</v>
      </c>
      <c r="S145" s="9" t="s">
        <v>849</v>
      </c>
      <c r="T145" s="19" t="s">
        <v>28</v>
      </c>
    </row>
    <row r="146" spans="1:20" ht="33.75">
      <c r="A146" s="13" t="s">
        <v>466</v>
      </c>
      <c r="B146" s="6" t="s">
        <v>19</v>
      </c>
      <c r="C146" s="6" t="s">
        <v>458</v>
      </c>
      <c r="D146" s="6" t="s">
        <v>23</v>
      </c>
      <c r="E146" s="6" t="s">
        <v>449</v>
      </c>
      <c r="F146" s="6" t="s">
        <v>450</v>
      </c>
      <c r="G146" s="14" t="s">
        <v>45</v>
      </c>
      <c r="H146" s="6" t="s">
        <v>46</v>
      </c>
      <c r="I146" s="72" t="s">
        <v>459</v>
      </c>
      <c r="J146" s="73" t="s">
        <v>980</v>
      </c>
      <c r="K146" s="15">
        <v>93887725</v>
      </c>
      <c r="L146" s="6" t="s">
        <v>333</v>
      </c>
      <c r="M146" s="6">
        <v>6</v>
      </c>
      <c r="N146" s="16">
        <v>527</v>
      </c>
      <c r="O146" s="16"/>
      <c r="P146" s="18">
        <f t="shared" si="4"/>
        <v>685.1</v>
      </c>
      <c r="Q146" s="6" t="s">
        <v>27</v>
      </c>
      <c r="R146" s="6" t="s">
        <v>829</v>
      </c>
      <c r="S146" s="9" t="s">
        <v>849</v>
      </c>
      <c r="T146" s="19" t="s">
        <v>28</v>
      </c>
    </row>
    <row r="147" spans="1:20" ht="33.75">
      <c r="A147" s="13" t="s">
        <v>470</v>
      </c>
      <c r="B147" s="6" t="s">
        <v>19</v>
      </c>
      <c r="C147" s="6" t="s">
        <v>461</v>
      </c>
      <c r="D147" s="6" t="s">
        <v>23</v>
      </c>
      <c r="E147" s="6" t="s">
        <v>462</v>
      </c>
      <c r="F147" s="6" t="s">
        <v>463</v>
      </c>
      <c r="G147" s="14" t="s">
        <v>45</v>
      </c>
      <c r="H147" s="6" t="s">
        <v>46</v>
      </c>
      <c r="I147" s="72" t="s">
        <v>464</v>
      </c>
      <c r="J147" s="73" t="s">
        <v>981</v>
      </c>
      <c r="K147" s="15" t="s">
        <v>465</v>
      </c>
      <c r="L147" s="6" t="s">
        <v>333</v>
      </c>
      <c r="M147" s="6">
        <v>6</v>
      </c>
      <c r="N147" s="16">
        <v>157</v>
      </c>
      <c r="O147" s="16"/>
      <c r="P147" s="18">
        <f t="shared" si="4"/>
        <v>204.1</v>
      </c>
      <c r="Q147" s="6" t="s">
        <v>27</v>
      </c>
      <c r="R147" s="6" t="s">
        <v>829</v>
      </c>
      <c r="S147" s="9" t="s">
        <v>849</v>
      </c>
      <c r="T147" s="19" t="s">
        <v>28</v>
      </c>
    </row>
    <row r="148" spans="1:20" ht="33.75">
      <c r="A148" s="13" t="s">
        <v>475</v>
      </c>
      <c r="B148" s="6" t="s">
        <v>19</v>
      </c>
      <c r="C148" s="6" t="s">
        <v>467</v>
      </c>
      <c r="D148" s="6" t="s">
        <v>23</v>
      </c>
      <c r="E148" s="6" t="s">
        <v>213</v>
      </c>
      <c r="F148" s="6" t="s">
        <v>468</v>
      </c>
      <c r="G148" s="14" t="s">
        <v>45</v>
      </c>
      <c r="H148" s="6" t="s">
        <v>46</v>
      </c>
      <c r="I148" s="72" t="s">
        <v>469</v>
      </c>
      <c r="J148" s="73" t="s">
        <v>982</v>
      </c>
      <c r="K148" s="15">
        <v>93887678</v>
      </c>
      <c r="L148" s="6" t="s">
        <v>333</v>
      </c>
      <c r="M148" s="6">
        <v>6</v>
      </c>
      <c r="N148" s="16">
        <v>339</v>
      </c>
      <c r="O148" s="16"/>
      <c r="P148" s="18">
        <f t="shared" si="4"/>
        <v>440.7</v>
      </c>
      <c r="Q148" s="6" t="s">
        <v>27</v>
      </c>
      <c r="R148" s="6" t="s">
        <v>829</v>
      </c>
      <c r="S148" s="9" t="s">
        <v>849</v>
      </c>
      <c r="T148" s="19" t="s">
        <v>28</v>
      </c>
    </row>
    <row r="149" spans="1:20" ht="33.75">
      <c r="A149" s="13" t="s">
        <v>481</v>
      </c>
      <c r="B149" s="6" t="s">
        <v>19</v>
      </c>
      <c r="C149" s="6" t="s">
        <v>471</v>
      </c>
      <c r="D149" s="6" t="s">
        <v>23</v>
      </c>
      <c r="E149" s="6" t="s">
        <v>472</v>
      </c>
      <c r="F149" s="6" t="s">
        <v>473</v>
      </c>
      <c r="G149" s="14" t="s">
        <v>45</v>
      </c>
      <c r="H149" s="6" t="s">
        <v>46</v>
      </c>
      <c r="I149" s="72" t="s">
        <v>474</v>
      </c>
      <c r="J149" s="73" t="s">
        <v>983</v>
      </c>
      <c r="K149" s="15">
        <v>93887703</v>
      </c>
      <c r="L149" s="6" t="s">
        <v>333</v>
      </c>
      <c r="M149" s="6">
        <v>6</v>
      </c>
      <c r="N149" s="16">
        <v>973</v>
      </c>
      <c r="O149" s="16"/>
      <c r="P149" s="18">
        <f t="shared" si="4"/>
        <v>1264.9000000000001</v>
      </c>
      <c r="Q149" s="6" t="s">
        <v>27</v>
      </c>
      <c r="R149" s="6" t="s">
        <v>829</v>
      </c>
      <c r="S149" s="9" t="s">
        <v>849</v>
      </c>
      <c r="T149" s="19" t="s">
        <v>28</v>
      </c>
    </row>
    <row r="150" spans="1:20" ht="33.75">
      <c r="A150" s="13" t="s">
        <v>485</v>
      </c>
      <c r="B150" s="6" t="s">
        <v>19</v>
      </c>
      <c r="C150" s="6" t="s">
        <v>476</v>
      </c>
      <c r="D150" s="6" t="s">
        <v>21</v>
      </c>
      <c r="E150" s="6" t="s">
        <v>477</v>
      </c>
      <c r="F150" s="6" t="s">
        <v>478</v>
      </c>
      <c r="G150" s="14" t="s">
        <v>45</v>
      </c>
      <c r="H150" s="6" t="s">
        <v>46</v>
      </c>
      <c r="I150" s="72" t="s">
        <v>479</v>
      </c>
      <c r="J150" s="73" t="s">
        <v>984</v>
      </c>
      <c r="K150" s="15" t="s">
        <v>480</v>
      </c>
      <c r="L150" s="6" t="s">
        <v>333</v>
      </c>
      <c r="M150" s="6">
        <v>6</v>
      </c>
      <c r="N150" s="16">
        <v>6698</v>
      </c>
      <c r="O150" s="16"/>
      <c r="P150" s="18">
        <f t="shared" si="4"/>
        <v>8707.4</v>
      </c>
      <c r="Q150" s="6" t="s">
        <v>27</v>
      </c>
      <c r="R150" s="6" t="s">
        <v>829</v>
      </c>
      <c r="S150" s="9" t="s">
        <v>849</v>
      </c>
      <c r="T150" s="19" t="s">
        <v>28</v>
      </c>
    </row>
    <row r="151" spans="1:20" ht="33.75">
      <c r="A151" s="13" t="s">
        <v>489</v>
      </c>
      <c r="B151" s="6" t="s">
        <v>19</v>
      </c>
      <c r="C151" s="6" t="s">
        <v>482</v>
      </c>
      <c r="D151" s="6" t="s">
        <v>21</v>
      </c>
      <c r="E151" s="6" t="s">
        <v>477</v>
      </c>
      <c r="F151" s="6" t="s">
        <v>478</v>
      </c>
      <c r="G151" s="14" t="s">
        <v>45</v>
      </c>
      <c r="H151" s="6" t="s">
        <v>46</v>
      </c>
      <c r="I151" s="72" t="s">
        <v>483</v>
      </c>
      <c r="J151" s="73" t="s">
        <v>985</v>
      </c>
      <c r="K151" s="15" t="s">
        <v>484</v>
      </c>
      <c r="L151" s="6" t="s">
        <v>333</v>
      </c>
      <c r="M151" s="6">
        <v>6</v>
      </c>
      <c r="N151" s="16">
        <v>306</v>
      </c>
      <c r="O151" s="16"/>
      <c r="P151" s="18">
        <f t="shared" si="4"/>
        <v>397.8</v>
      </c>
      <c r="Q151" s="6" t="s">
        <v>27</v>
      </c>
      <c r="R151" s="6" t="s">
        <v>829</v>
      </c>
      <c r="S151" s="9" t="s">
        <v>849</v>
      </c>
      <c r="T151" s="19" t="s">
        <v>28</v>
      </c>
    </row>
    <row r="152" spans="1:20" ht="33.75">
      <c r="A152" s="13" t="s">
        <v>492</v>
      </c>
      <c r="B152" s="6" t="s">
        <v>19</v>
      </c>
      <c r="C152" s="6" t="s">
        <v>486</v>
      </c>
      <c r="D152" s="6" t="s">
        <v>23</v>
      </c>
      <c r="E152" s="6" t="s">
        <v>263</v>
      </c>
      <c r="F152" s="6" t="s">
        <v>487</v>
      </c>
      <c r="G152" s="14" t="s">
        <v>45</v>
      </c>
      <c r="H152" s="6" t="s">
        <v>46</v>
      </c>
      <c r="I152" s="72" t="s">
        <v>488</v>
      </c>
      <c r="J152" s="73" t="s">
        <v>986</v>
      </c>
      <c r="K152" s="15">
        <v>93887739</v>
      </c>
      <c r="L152" s="6" t="s">
        <v>333</v>
      </c>
      <c r="M152" s="6">
        <v>6</v>
      </c>
      <c r="N152" s="16">
        <v>2109</v>
      </c>
      <c r="O152" s="16"/>
      <c r="P152" s="18">
        <f t="shared" si="4"/>
        <v>2741.7000000000003</v>
      </c>
      <c r="Q152" s="6" t="s">
        <v>27</v>
      </c>
      <c r="R152" s="6" t="s">
        <v>829</v>
      </c>
      <c r="S152" s="9" t="s">
        <v>849</v>
      </c>
      <c r="T152" s="19" t="s">
        <v>28</v>
      </c>
    </row>
    <row r="153" spans="1:20" ht="33.75">
      <c r="A153" s="13" t="s">
        <v>497</v>
      </c>
      <c r="B153" s="6" t="s">
        <v>19</v>
      </c>
      <c r="C153" s="6" t="s">
        <v>490</v>
      </c>
      <c r="D153" s="6" t="s">
        <v>23</v>
      </c>
      <c r="E153" s="6" t="s">
        <v>213</v>
      </c>
      <c r="F153" s="6" t="s">
        <v>468</v>
      </c>
      <c r="G153" s="14" t="s">
        <v>45</v>
      </c>
      <c r="H153" s="6" t="s">
        <v>46</v>
      </c>
      <c r="I153" s="72" t="s">
        <v>491</v>
      </c>
      <c r="J153" s="73" t="s">
        <v>987</v>
      </c>
      <c r="K153" s="15">
        <v>93887722</v>
      </c>
      <c r="L153" s="6" t="s">
        <v>333</v>
      </c>
      <c r="M153" s="6">
        <v>6</v>
      </c>
      <c r="N153" s="16">
        <v>771</v>
      </c>
      <c r="O153" s="16"/>
      <c r="P153" s="18">
        <f t="shared" si="4"/>
        <v>1002.3000000000001</v>
      </c>
      <c r="Q153" s="6" t="s">
        <v>27</v>
      </c>
      <c r="R153" s="6" t="s">
        <v>829</v>
      </c>
      <c r="S153" s="9" t="s">
        <v>849</v>
      </c>
      <c r="T153" s="19" t="s">
        <v>28</v>
      </c>
    </row>
    <row r="154" spans="1:20" ht="33.75">
      <c r="A154" s="13" t="s">
        <v>502</v>
      </c>
      <c r="B154" s="6" t="s">
        <v>19</v>
      </c>
      <c r="C154" s="6" t="s">
        <v>493</v>
      </c>
      <c r="D154" s="6" t="s">
        <v>23</v>
      </c>
      <c r="E154" s="6" t="s">
        <v>494</v>
      </c>
      <c r="F154" s="6" t="s">
        <v>495</v>
      </c>
      <c r="G154" s="14" t="s">
        <v>45</v>
      </c>
      <c r="H154" s="6" t="s">
        <v>46</v>
      </c>
      <c r="I154" s="72" t="s">
        <v>496</v>
      </c>
      <c r="J154" s="73" t="s">
        <v>988</v>
      </c>
      <c r="K154" s="15">
        <v>93887732</v>
      </c>
      <c r="L154" s="6" t="s">
        <v>333</v>
      </c>
      <c r="M154" s="6">
        <v>6</v>
      </c>
      <c r="N154" s="16">
        <v>178</v>
      </c>
      <c r="O154" s="16"/>
      <c r="P154" s="18">
        <f t="shared" si="4"/>
        <v>231.4</v>
      </c>
      <c r="Q154" s="6" t="str">
        <f t="shared" ref="Q154:Q160" si="5">$Q$153</f>
        <v>rozdzielona</v>
      </c>
      <c r="R154" s="6" t="s">
        <v>829</v>
      </c>
      <c r="S154" s="9" t="s">
        <v>849</v>
      </c>
      <c r="T154" s="19" t="s">
        <v>28</v>
      </c>
    </row>
    <row r="155" spans="1:20" ht="33.75">
      <c r="A155" s="13" t="s">
        <v>506</v>
      </c>
      <c r="B155" s="6" t="s">
        <v>19</v>
      </c>
      <c r="C155" s="6" t="s">
        <v>498</v>
      </c>
      <c r="D155" s="6" t="s">
        <v>23</v>
      </c>
      <c r="E155" s="6" t="s">
        <v>499</v>
      </c>
      <c r="F155" s="6" t="s">
        <v>500</v>
      </c>
      <c r="G155" s="14" t="s">
        <v>45</v>
      </c>
      <c r="H155" s="6" t="s">
        <v>46</v>
      </c>
      <c r="I155" s="72" t="s">
        <v>501</v>
      </c>
      <c r="J155" s="73" t="s">
        <v>989</v>
      </c>
      <c r="K155" s="15">
        <v>93887728</v>
      </c>
      <c r="L155" s="6" t="s">
        <v>333</v>
      </c>
      <c r="M155" s="6">
        <v>6</v>
      </c>
      <c r="N155" s="16">
        <v>1197</v>
      </c>
      <c r="O155" s="16"/>
      <c r="P155" s="18">
        <f t="shared" si="4"/>
        <v>1556.1000000000001</v>
      </c>
      <c r="Q155" s="6" t="str">
        <f t="shared" si="5"/>
        <v>rozdzielona</v>
      </c>
      <c r="R155" s="6" t="s">
        <v>829</v>
      </c>
      <c r="S155" s="9" t="s">
        <v>849</v>
      </c>
      <c r="T155" s="19" t="s">
        <v>28</v>
      </c>
    </row>
    <row r="156" spans="1:20" ht="33.75">
      <c r="A156" s="13" t="s">
        <v>510</v>
      </c>
      <c r="B156" s="6" t="s">
        <v>19</v>
      </c>
      <c r="C156" s="6" t="s">
        <v>503</v>
      </c>
      <c r="D156" s="6" t="s">
        <v>21</v>
      </c>
      <c r="E156" s="6" t="s">
        <v>477</v>
      </c>
      <c r="F156" s="6" t="s">
        <v>478</v>
      </c>
      <c r="G156" s="14" t="s">
        <v>45</v>
      </c>
      <c r="H156" s="6" t="s">
        <v>46</v>
      </c>
      <c r="I156" s="72" t="s">
        <v>504</v>
      </c>
      <c r="J156" s="73" t="s">
        <v>990</v>
      </c>
      <c r="K156" s="15" t="s">
        <v>505</v>
      </c>
      <c r="L156" s="6" t="s">
        <v>333</v>
      </c>
      <c r="M156" s="6">
        <v>6</v>
      </c>
      <c r="N156" s="16">
        <v>209</v>
      </c>
      <c r="O156" s="16"/>
      <c r="P156" s="18">
        <f t="shared" si="4"/>
        <v>271.7</v>
      </c>
      <c r="Q156" s="6" t="str">
        <f t="shared" si="5"/>
        <v>rozdzielona</v>
      </c>
      <c r="R156" s="6" t="s">
        <v>829</v>
      </c>
      <c r="S156" s="9" t="s">
        <v>849</v>
      </c>
      <c r="T156" s="19" t="s">
        <v>28</v>
      </c>
    </row>
    <row r="157" spans="1:20" ht="33.75">
      <c r="A157" s="13" t="s">
        <v>514</v>
      </c>
      <c r="B157" s="6" t="s">
        <v>19</v>
      </c>
      <c r="C157" s="6" t="s">
        <v>507</v>
      </c>
      <c r="D157" s="6" t="s">
        <v>21</v>
      </c>
      <c r="E157" s="6" t="s">
        <v>477</v>
      </c>
      <c r="F157" s="6" t="s">
        <v>478</v>
      </c>
      <c r="G157" s="14" t="s">
        <v>45</v>
      </c>
      <c r="H157" s="6" t="s">
        <v>46</v>
      </c>
      <c r="I157" s="72" t="s">
        <v>508</v>
      </c>
      <c r="J157" s="73" t="s">
        <v>991</v>
      </c>
      <c r="K157" s="15" t="s">
        <v>509</v>
      </c>
      <c r="L157" s="6" t="s">
        <v>333</v>
      </c>
      <c r="M157" s="6">
        <v>17</v>
      </c>
      <c r="N157" s="16">
        <v>1486</v>
      </c>
      <c r="O157" s="16"/>
      <c r="P157" s="18">
        <f t="shared" si="4"/>
        <v>1931.8</v>
      </c>
      <c r="Q157" s="6" t="str">
        <f t="shared" si="5"/>
        <v>rozdzielona</v>
      </c>
      <c r="R157" s="6" t="s">
        <v>829</v>
      </c>
      <c r="S157" s="9" t="s">
        <v>849</v>
      </c>
      <c r="T157" s="19" t="s">
        <v>28</v>
      </c>
    </row>
    <row r="158" spans="1:20" ht="33.75">
      <c r="A158" s="13" t="s">
        <v>517</v>
      </c>
      <c r="B158" s="6" t="s">
        <v>19</v>
      </c>
      <c r="C158" s="6" t="s">
        <v>511</v>
      </c>
      <c r="D158" s="6" t="s">
        <v>23</v>
      </c>
      <c r="E158" s="6" t="s">
        <v>499</v>
      </c>
      <c r="F158" s="6" t="s">
        <v>500</v>
      </c>
      <c r="G158" s="14" t="s">
        <v>45</v>
      </c>
      <c r="H158" s="6" t="s">
        <v>46</v>
      </c>
      <c r="I158" s="72" t="s">
        <v>512</v>
      </c>
      <c r="J158" s="73" t="s">
        <v>992</v>
      </c>
      <c r="K158" s="15" t="s">
        <v>513</v>
      </c>
      <c r="L158" s="6" t="s">
        <v>333</v>
      </c>
      <c r="M158" s="6">
        <v>6</v>
      </c>
      <c r="N158" s="16">
        <v>823</v>
      </c>
      <c r="O158" s="16"/>
      <c r="P158" s="18">
        <f t="shared" si="4"/>
        <v>1069.9000000000001</v>
      </c>
      <c r="Q158" s="6" t="str">
        <f t="shared" si="5"/>
        <v>rozdzielona</v>
      </c>
      <c r="R158" s="6" t="s">
        <v>829</v>
      </c>
      <c r="S158" s="9" t="s">
        <v>849</v>
      </c>
      <c r="T158" s="19" t="s">
        <v>28</v>
      </c>
    </row>
    <row r="159" spans="1:20" ht="33.75">
      <c r="A159" s="13" t="s">
        <v>521</v>
      </c>
      <c r="B159" s="6" t="s">
        <v>19</v>
      </c>
      <c r="C159" s="6" t="s">
        <v>515</v>
      </c>
      <c r="D159" s="6" t="s">
        <v>23</v>
      </c>
      <c r="E159" s="6" t="s">
        <v>213</v>
      </c>
      <c r="F159" s="6" t="s">
        <v>468</v>
      </c>
      <c r="G159" s="14" t="s">
        <v>45</v>
      </c>
      <c r="H159" s="6" t="s">
        <v>46</v>
      </c>
      <c r="I159" s="72" t="s">
        <v>516</v>
      </c>
      <c r="J159" s="73" t="s">
        <v>993</v>
      </c>
      <c r="K159" s="15">
        <v>94595414</v>
      </c>
      <c r="L159" s="6" t="s">
        <v>333</v>
      </c>
      <c r="M159" s="6">
        <v>6</v>
      </c>
      <c r="N159" s="16">
        <v>247</v>
      </c>
      <c r="O159" s="16"/>
      <c r="P159" s="18">
        <f t="shared" si="4"/>
        <v>321.10000000000002</v>
      </c>
      <c r="Q159" s="6" t="str">
        <f t="shared" si="5"/>
        <v>rozdzielona</v>
      </c>
      <c r="R159" s="6" t="s">
        <v>829</v>
      </c>
      <c r="S159" s="9" t="s">
        <v>849</v>
      </c>
      <c r="T159" s="19" t="s">
        <v>28</v>
      </c>
    </row>
    <row r="160" spans="1:20" ht="33.75">
      <c r="A160" s="13" t="s">
        <v>526</v>
      </c>
      <c r="B160" s="6" t="s">
        <v>19</v>
      </c>
      <c r="C160" s="6" t="s">
        <v>518</v>
      </c>
      <c r="D160" s="6" t="s">
        <v>23</v>
      </c>
      <c r="E160" s="6" t="s">
        <v>263</v>
      </c>
      <c r="F160" s="6" t="s">
        <v>519</v>
      </c>
      <c r="G160" s="14" t="s">
        <v>45</v>
      </c>
      <c r="H160" s="6" t="s">
        <v>46</v>
      </c>
      <c r="I160" s="72" t="s">
        <v>520</v>
      </c>
      <c r="J160" s="73" t="s">
        <v>994</v>
      </c>
      <c r="K160" s="15">
        <v>94595527</v>
      </c>
      <c r="L160" s="6" t="s">
        <v>333</v>
      </c>
      <c r="M160" s="6">
        <v>11</v>
      </c>
      <c r="N160" s="16">
        <v>444</v>
      </c>
      <c r="O160" s="16"/>
      <c r="P160" s="18">
        <f t="shared" si="4"/>
        <v>577.20000000000005</v>
      </c>
      <c r="Q160" s="6" t="str">
        <f t="shared" si="5"/>
        <v>rozdzielona</v>
      </c>
      <c r="R160" s="6" t="s">
        <v>829</v>
      </c>
      <c r="S160" s="9" t="s">
        <v>849</v>
      </c>
      <c r="T160" s="19" t="s">
        <v>28</v>
      </c>
    </row>
    <row r="161" spans="1:20" ht="33.75">
      <c r="A161" s="13" t="s">
        <v>531</v>
      </c>
      <c r="B161" s="6" t="s">
        <v>19</v>
      </c>
      <c r="C161" s="6" t="s">
        <v>522</v>
      </c>
      <c r="D161" s="6" t="s">
        <v>21</v>
      </c>
      <c r="E161" s="6" t="s">
        <v>523</v>
      </c>
      <c r="F161" s="6">
        <v>1</v>
      </c>
      <c r="G161" s="14" t="s">
        <v>22</v>
      </c>
      <c r="H161" s="6" t="s">
        <v>23</v>
      </c>
      <c r="I161" s="72" t="s">
        <v>524</v>
      </c>
      <c r="J161" s="73" t="s">
        <v>995</v>
      </c>
      <c r="K161" s="15" t="s">
        <v>525</v>
      </c>
      <c r="L161" s="6" t="s">
        <v>333</v>
      </c>
      <c r="M161" s="6">
        <v>6</v>
      </c>
      <c r="N161" s="16">
        <v>543</v>
      </c>
      <c r="O161" s="16"/>
      <c r="P161" s="18">
        <f t="shared" si="4"/>
        <v>705.9</v>
      </c>
      <c r="Q161" s="6" t="s">
        <v>27</v>
      </c>
      <c r="R161" s="6" t="s">
        <v>829</v>
      </c>
      <c r="S161" s="9" t="s">
        <v>849</v>
      </c>
      <c r="T161" s="19" t="s">
        <v>28</v>
      </c>
    </row>
    <row r="162" spans="1:20" ht="33.75">
      <c r="A162" s="13" t="s">
        <v>535</v>
      </c>
      <c r="B162" s="6" t="s">
        <v>19</v>
      </c>
      <c r="C162" s="6" t="s">
        <v>498</v>
      </c>
      <c r="D162" s="6" t="s">
        <v>250</v>
      </c>
      <c r="E162" s="6" t="s">
        <v>527</v>
      </c>
      <c r="F162" s="6" t="s">
        <v>528</v>
      </c>
      <c r="G162" s="14" t="s">
        <v>45</v>
      </c>
      <c r="H162" s="6" t="s">
        <v>46</v>
      </c>
      <c r="I162" s="72" t="s">
        <v>529</v>
      </c>
      <c r="J162" s="73" t="s">
        <v>996</v>
      </c>
      <c r="K162" s="15" t="s">
        <v>530</v>
      </c>
      <c r="L162" s="6" t="s">
        <v>333</v>
      </c>
      <c r="M162" s="6">
        <v>6</v>
      </c>
      <c r="N162" s="16">
        <v>689</v>
      </c>
      <c r="O162" s="16"/>
      <c r="P162" s="18">
        <f t="shared" si="4"/>
        <v>895.7</v>
      </c>
      <c r="Q162" s="6" t="s">
        <v>27</v>
      </c>
      <c r="R162" s="6" t="s">
        <v>829</v>
      </c>
      <c r="S162" s="9" t="s">
        <v>849</v>
      </c>
      <c r="T162" s="19" t="s">
        <v>28</v>
      </c>
    </row>
    <row r="163" spans="1:20" ht="33.75">
      <c r="A163" s="13" t="s">
        <v>539</v>
      </c>
      <c r="B163" s="6" t="s">
        <v>19</v>
      </c>
      <c r="C163" s="6" t="s">
        <v>511</v>
      </c>
      <c r="D163" s="6" t="s">
        <v>250</v>
      </c>
      <c r="E163" s="6" t="s">
        <v>213</v>
      </c>
      <c r="F163" s="6" t="s">
        <v>532</v>
      </c>
      <c r="G163" s="14" t="s">
        <v>45</v>
      </c>
      <c r="H163" s="6" t="s">
        <v>46</v>
      </c>
      <c r="I163" s="72" t="s">
        <v>533</v>
      </c>
      <c r="J163" s="73" t="s">
        <v>997</v>
      </c>
      <c r="K163" s="15" t="s">
        <v>534</v>
      </c>
      <c r="L163" s="6" t="s">
        <v>333</v>
      </c>
      <c r="M163" s="6">
        <v>6</v>
      </c>
      <c r="N163" s="16">
        <v>3277</v>
      </c>
      <c r="O163" s="16"/>
      <c r="P163" s="18">
        <f t="shared" si="4"/>
        <v>4260.1000000000004</v>
      </c>
      <c r="Q163" s="6" t="s">
        <v>27</v>
      </c>
      <c r="R163" s="6" t="s">
        <v>829</v>
      </c>
      <c r="S163" s="9" t="s">
        <v>849</v>
      </c>
      <c r="T163" s="19" t="s">
        <v>28</v>
      </c>
    </row>
    <row r="164" spans="1:20" ht="33.75">
      <c r="A164" s="13" t="s">
        <v>543</v>
      </c>
      <c r="B164" s="6" t="s">
        <v>19</v>
      </c>
      <c r="C164" s="6" t="s">
        <v>493</v>
      </c>
      <c r="D164" s="6" t="s">
        <v>250</v>
      </c>
      <c r="E164" s="6" t="s">
        <v>213</v>
      </c>
      <c r="F164" s="6" t="s">
        <v>536</v>
      </c>
      <c r="G164" s="14" t="s">
        <v>45</v>
      </c>
      <c r="H164" s="6" t="s">
        <v>46</v>
      </c>
      <c r="I164" s="72" t="s">
        <v>537</v>
      </c>
      <c r="J164" s="73" t="s">
        <v>998</v>
      </c>
      <c r="K164" s="15" t="s">
        <v>538</v>
      </c>
      <c r="L164" s="6" t="s">
        <v>333</v>
      </c>
      <c r="M164" s="6">
        <v>6</v>
      </c>
      <c r="N164" s="16">
        <v>444</v>
      </c>
      <c r="O164" s="16"/>
      <c r="P164" s="18">
        <f t="shared" si="4"/>
        <v>577.20000000000005</v>
      </c>
      <c r="Q164" s="6" t="s">
        <v>27</v>
      </c>
      <c r="R164" s="6" t="s">
        <v>829</v>
      </c>
      <c r="S164" s="9" t="s">
        <v>849</v>
      </c>
      <c r="T164" s="19" t="s">
        <v>28</v>
      </c>
    </row>
    <row r="165" spans="1:20" ht="33.75">
      <c r="A165" s="13" t="s">
        <v>547</v>
      </c>
      <c r="B165" s="6" t="s">
        <v>19</v>
      </c>
      <c r="C165" s="6" t="s">
        <v>493</v>
      </c>
      <c r="D165" s="6" t="s">
        <v>250</v>
      </c>
      <c r="E165" s="6" t="s">
        <v>213</v>
      </c>
      <c r="F165" s="6" t="s">
        <v>540</v>
      </c>
      <c r="G165" s="14" t="s">
        <v>45</v>
      </c>
      <c r="H165" s="6" t="s">
        <v>46</v>
      </c>
      <c r="I165" s="72" t="s">
        <v>541</v>
      </c>
      <c r="J165" s="73" t="s">
        <v>999</v>
      </c>
      <c r="K165" s="15" t="s">
        <v>542</v>
      </c>
      <c r="L165" s="6" t="s">
        <v>333</v>
      </c>
      <c r="M165" s="6">
        <v>6</v>
      </c>
      <c r="N165" s="16">
        <v>297</v>
      </c>
      <c r="O165" s="16"/>
      <c r="P165" s="18">
        <f t="shared" si="4"/>
        <v>386.1</v>
      </c>
      <c r="Q165" s="6" t="s">
        <v>27</v>
      </c>
      <c r="R165" s="6" t="s">
        <v>829</v>
      </c>
      <c r="S165" s="9" t="s">
        <v>849</v>
      </c>
      <c r="T165" s="19" t="s">
        <v>28</v>
      </c>
    </row>
    <row r="166" spans="1:20" ht="33.75">
      <c r="A166" s="13" t="s">
        <v>551</v>
      </c>
      <c r="B166" s="6" t="s">
        <v>19</v>
      </c>
      <c r="C166" s="6" t="s">
        <v>471</v>
      </c>
      <c r="D166" s="6" t="s">
        <v>250</v>
      </c>
      <c r="E166" s="6" t="s">
        <v>213</v>
      </c>
      <c r="F166" s="6" t="s">
        <v>544</v>
      </c>
      <c r="G166" s="14" t="s">
        <v>45</v>
      </c>
      <c r="H166" s="6" t="s">
        <v>46</v>
      </c>
      <c r="I166" s="72" t="s">
        <v>545</v>
      </c>
      <c r="J166" s="73" t="s">
        <v>1000</v>
      </c>
      <c r="K166" s="15" t="s">
        <v>546</v>
      </c>
      <c r="L166" s="6" t="s">
        <v>333</v>
      </c>
      <c r="M166" s="6">
        <v>6</v>
      </c>
      <c r="N166" s="16">
        <v>247</v>
      </c>
      <c r="O166" s="16"/>
      <c r="P166" s="18">
        <f t="shared" si="4"/>
        <v>321.10000000000002</v>
      </c>
      <c r="Q166" s="6" t="s">
        <v>27</v>
      </c>
      <c r="R166" s="6" t="s">
        <v>829</v>
      </c>
      <c r="S166" s="9" t="s">
        <v>849</v>
      </c>
      <c r="T166" s="19" t="s">
        <v>28</v>
      </c>
    </row>
    <row r="167" spans="1:20" ht="33.75">
      <c r="A167" s="13" t="s">
        <v>555</v>
      </c>
      <c r="B167" s="6" t="s">
        <v>19</v>
      </c>
      <c r="C167" s="6" t="s">
        <v>467</v>
      </c>
      <c r="D167" s="6" t="s">
        <v>250</v>
      </c>
      <c r="E167" s="6" t="s">
        <v>213</v>
      </c>
      <c r="F167" s="6" t="s">
        <v>548</v>
      </c>
      <c r="G167" s="14" t="s">
        <v>45</v>
      </c>
      <c r="H167" s="6" t="s">
        <v>46</v>
      </c>
      <c r="I167" s="72" t="s">
        <v>549</v>
      </c>
      <c r="J167" s="73" t="s">
        <v>1001</v>
      </c>
      <c r="K167" s="15" t="s">
        <v>550</v>
      </c>
      <c r="L167" s="6" t="s">
        <v>333</v>
      </c>
      <c r="M167" s="6">
        <v>6</v>
      </c>
      <c r="N167" s="16">
        <v>2934</v>
      </c>
      <c r="O167" s="16"/>
      <c r="P167" s="18">
        <f t="shared" si="4"/>
        <v>3814.2000000000003</v>
      </c>
      <c r="Q167" s="6" t="s">
        <v>27</v>
      </c>
      <c r="R167" s="6" t="s">
        <v>829</v>
      </c>
      <c r="S167" s="9" t="s">
        <v>849</v>
      </c>
      <c r="T167" s="19" t="s">
        <v>28</v>
      </c>
    </row>
    <row r="168" spans="1:20" ht="33.75">
      <c r="A168" s="13" t="s">
        <v>560</v>
      </c>
      <c r="B168" s="6" t="s">
        <v>19</v>
      </c>
      <c r="C168" s="6" t="s">
        <v>467</v>
      </c>
      <c r="D168" s="6" t="s">
        <v>250</v>
      </c>
      <c r="E168" s="6" t="s">
        <v>213</v>
      </c>
      <c r="F168" s="6" t="s">
        <v>552</v>
      </c>
      <c r="G168" s="14" t="s">
        <v>45</v>
      </c>
      <c r="H168" s="6" t="s">
        <v>46</v>
      </c>
      <c r="I168" s="72" t="s">
        <v>553</v>
      </c>
      <c r="J168" s="73" t="s">
        <v>1002</v>
      </c>
      <c r="K168" s="15" t="s">
        <v>554</v>
      </c>
      <c r="L168" s="6" t="s">
        <v>333</v>
      </c>
      <c r="M168" s="6">
        <v>6</v>
      </c>
      <c r="N168" s="16">
        <v>2971</v>
      </c>
      <c r="O168" s="16"/>
      <c r="P168" s="18">
        <f t="shared" si="4"/>
        <v>3862.3</v>
      </c>
      <c r="Q168" s="6" t="s">
        <v>27</v>
      </c>
      <c r="R168" s="6" t="s">
        <v>829</v>
      </c>
      <c r="S168" s="9" t="s">
        <v>849</v>
      </c>
      <c r="T168" s="19" t="s">
        <v>28</v>
      </c>
    </row>
    <row r="169" spans="1:20" ht="33.75">
      <c r="A169" s="13" t="s">
        <v>564</v>
      </c>
      <c r="B169" s="6" t="s">
        <v>19</v>
      </c>
      <c r="C169" s="6" t="s">
        <v>556</v>
      </c>
      <c r="D169" s="6" t="s">
        <v>250</v>
      </c>
      <c r="E169" s="6" t="s">
        <v>213</v>
      </c>
      <c r="F169" s="6" t="s">
        <v>557</v>
      </c>
      <c r="G169" s="14" t="s">
        <v>45</v>
      </c>
      <c r="H169" s="6" t="s">
        <v>46</v>
      </c>
      <c r="I169" s="72" t="s">
        <v>558</v>
      </c>
      <c r="J169" s="73" t="s">
        <v>1003</v>
      </c>
      <c r="K169" s="15" t="s">
        <v>559</v>
      </c>
      <c r="L169" s="6" t="s">
        <v>333</v>
      </c>
      <c r="M169" s="6">
        <v>6</v>
      </c>
      <c r="N169" s="16">
        <v>265</v>
      </c>
      <c r="O169" s="16"/>
      <c r="P169" s="18">
        <f t="shared" si="4"/>
        <v>344.5</v>
      </c>
      <c r="Q169" s="6" t="s">
        <v>27</v>
      </c>
      <c r="R169" s="6" t="s">
        <v>829</v>
      </c>
      <c r="S169" s="9" t="s">
        <v>849</v>
      </c>
      <c r="T169" s="19" t="s">
        <v>28</v>
      </c>
    </row>
    <row r="170" spans="1:20" ht="33.75">
      <c r="A170" s="13" t="s">
        <v>568</v>
      </c>
      <c r="B170" s="6" t="s">
        <v>19</v>
      </c>
      <c r="C170" s="6" t="s">
        <v>471</v>
      </c>
      <c r="D170" s="6" t="s">
        <v>250</v>
      </c>
      <c r="E170" s="6" t="s">
        <v>213</v>
      </c>
      <c r="F170" s="6" t="s">
        <v>561</v>
      </c>
      <c r="G170" s="14" t="s">
        <v>45</v>
      </c>
      <c r="H170" s="6" t="s">
        <v>46</v>
      </c>
      <c r="I170" s="72" t="s">
        <v>562</v>
      </c>
      <c r="J170" s="73" t="s">
        <v>1004</v>
      </c>
      <c r="K170" s="15" t="s">
        <v>563</v>
      </c>
      <c r="L170" s="6" t="s">
        <v>333</v>
      </c>
      <c r="M170" s="6">
        <v>6</v>
      </c>
      <c r="N170" s="16">
        <v>52</v>
      </c>
      <c r="O170" s="16"/>
      <c r="P170" s="18">
        <f t="shared" si="4"/>
        <v>67.600000000000009</v>
      </c>
      <c r="Q170" s="6" t="s">
        <v>27</v>
      </c>
      <c r="R170" s="6" t="s">
        <v>829</v>
      </c>
      <c r="S170" s="9" t="s">
        <v>849</v>
      </c>
      <c r="T170" s="19" t="s">
        <v>28</v>
      </c>
    </row>
    <row r="171" spans="1:20" ht="33.75">
      <c r="A171" s="13" t="s">
        <v>572</v>
      </c>
      <c r="B171" s="6" t="s">
        <v>19</v>
      </c>
      <c r="C171" s="6" t="s">
        <v>490</v>
      </c>
      <c r="D171" s="6" t="s">
        <v>250</v>
      </c>
      <c r="E171" s="6" t="s">
        <v>213</v>
      </c>
      <c r="F171" s="6" t="s">
        <v>565</v>
      </c>
      <c r="G171" s="14" t="s">
        <v>45</v>
      </c>
      <c r="H171" s="6" t="s">
        <v>46</v>
      </c>
      <c r="I171" s="72" t="s">
        <v>566</v>
      </c>
      <c r="J171" s="73" t="s">
        <v>1005</v>
      </c>
      <c r="K171" s="15" t="s">
        <v>567</v>
      </c>
      <c r="L171" s="6" t="s">
        <v>333</v>
      </c>
      <c r="M171" s="6">
        <v>6</v>
      </c>
      <c r="N171" s="16">
        <v>275</v>
      </c>
      <c r="O171" s="16"/>
      <c r="P171" s="18">
        <f t="shared" si="4"/>
        <v>357.5</v>
      </c>
      <c r="Q171" s="6" t="s">
        <v>27</v>
      </c>
      <c r="R171" s="6" t="s">
        <v>829</v>
      </c>
      <c r="S171" s="9" t="s">
        <v>849</v>
      </c>
      <c r="T171" s="19" t="s">
        <v>28</v>
      </c>
    </row>
    <row r="172" spans="1:20" ht="33.75">
      <c r="A172" s="13" t="s">
        <v>576</v>
      </c>
      <c r="B172" s="6" t="s">
        <v>19</v>
      </c>
      <c r="C172" s="6" t="s">
        <v>515</v>
      </c>
      <c r="D172" s="6" t="s">
        <v>250</v>
      </c>
      <c r="E172" s="6" t="s">
        <v>213</v>
      </c>
      <c r="F172" s="6" t="s">
        <v>569</v>
      </c>
      <c r="G172" s="14" t="s">
        <v>45</v>
      </c>
      <c r="H172" s="6" t="s">
        <v>46</v>
      </c>
      <c r="I172" s="72" t="s">
        <v>570</v>
      </c>
      <c r="J172" s="73" t="s">
        <v>1006</v>
      </c>
      <c r="K172" s="15" t="s">
        <v>571</v>
      </c>
      <c r="L172" s="6" t="s">
        <v>333</v>
      </c>
      <c r="M172" s="6">
        <v>6</v>
      </c>
      <c r="N172" s="16">
        <v>2400</v>
      </c>
      <c r="O172" s="16"/>
      <c r="P172" s="18">
        <f t="shared" si="4"/>
        <v>3120</v>
      </c>
      <c r="Q172" s="6" t="s">
        <v>27</v>
      </c>
      <c r="R172" s="6" t="s">
        <v>829</v>
      </c>
      <c r="S172" s="9" t="s">
        <v>849</v>
      </c>
      <c r="T172" s="19" t="s">
        <v>28</v>
      </c>
    </row>
    <row r="173" spans="1:20" ht="33.75">
      <c r="A173" s="13" t="s">
        <v>580</v>
      </c>
      <c r="B173" s="6" t="s">
        <v>19</v>
      </c>
      <c r="C173" s="6" t="s">
        <v>511</v>
      </c>
      <c r="D173" s="6" t="s">
        <v>250</v>
      </c>
      <c r="E173" s="6" t="s">
        <v>263</v>
      </c>
      <c r="F173" s="6" t="s">
        <v>573</v>
      </c>
      <c r="G173" s="14" t="s">
        <v>45</v>
      </c>
      <c r="H173" s="6" t="s">
        <v>46</v>
      </c>
      <c r="I173" s="72" t="s">
        <v>574</v>
      </c>
      <c r="J173" s="73" t="s">
        <v>1007</v>
      </c>
      <c r="K173" s="15" t="s">
        <v>575</v>
      </c>
      <c r="L173" s="6" t="s">
        <v>333</v>
      </c>
      <c r="M173" s="6">
        <v>6</v>
      </c>
      <c r="N173" s="16">
        <v>103</v>
      </c>
      <c r="O173" s="16"/>
      <c r="P173" s="18">
        <f t="shared" si="4"/>
        <v>133.9</v>
      </c>
      <c r="Q173" s="6" t="s">
        <v>27</v>
      </c>
      <c r="R173" s="6" t="s">
        <v>829</v>
      </c>
      <c r="S173" s="9" t="s">
        <v>849</v>
      </c>
      <c r="T173" s="19" t="s">
        <v>28</v>
      </c>
    </row>
    <row r="174" spans="1:20" ht="33.75">
      <c r="A174" s="13" t="s">
        <v>583</v>
      </c>
      <c r="B174" s="6" t="s">
        <v>19</v>
      </c>
      <c r="C174" s="6" t="s">
        <v>522</v>
      </c>
      <c r="D174" s="6" t="s">
        <v>30</v>
      </c>
      <c r="E174" s="6" t="s">
        <v>577</v>
      </c>
      <c r="F174" s="6"/>
      <c r="G174" s="14" t="s">
        <v>22</v>
      </c>
      <c r="H174" s="6" t="s">
        <v>23</v>
      </c>
      <c r="I174" s="72" t="s">
        <v>578</v>
      </c>
      <c r="J174" s="73" t="s">
        <v>1008</v>
      </c>
      <c r="K174" s="15" t="s">
        <v>579</v>
      </c>
      <c r="L174" s="6" t="s">
        <v>333</v>
      </c>
      <c r="M174" s="6">
        <v>4</v>
      </c>
      <c r="N174" s="16">
        <v>36</v>
      </c>
      <c r="O174" s="16"/>
      <c r="P174" s="18">
        <f t="shared" si="4"/>
        <v>46.800000000000004</v>
      </c>
      <c r="Q174" s="6" t="s">
        <v>27</v>
      </c>
      <c r="R174" s="6" t="s">
        <v>829</v>
      </c>
      <c r="S174" s="9" t="s">
        <v>849</v>
      </c>
      <c r="T174" s="19" t="s">
        <v>28</v>
      </c>
    </row>
    <row r="175" spans="1:20" ht="33.75">
      <c r="A175" s="13" t="s">
        <v>586</v>
      </c>
      <c r="B175" s="6" t="s">
        <v>19</v>
      </c>
      <c r="C175" s="6" t="s">
        <v>522</v>
      </c>
      <c r="D175" s="6" t="s">
        <v>30</v>
      </c>
      <c r="E175" s="6" t="s">
        <v>577</v>
      </c>
      <c r="F175" s="6"/>
      <c r="G175" s="14" t="s">
        <v>22</v>
      </c>
      <c r="H175" s="6" t="s">
        <v>23</v>
      </c>
      <c r="I175" s="72" t="s">
        <v>581</v>
      </c>
      <c r="J175" s="73" t="s">
        <v>1009</v>
      </c>
      <c r="K175" s="15" t="s">
        <v>582</v>
      </c>
      <c r="L175" s="6" t="s">
        <v>333</v>
      </c>
      <c r="M175" s="6">
        <v>9</v>
      </c>
      <c r="N175" s="16">
        <v>867</v>
      </c>
      <c r="O175" s="16"/>
      <c r="P175" s="18">
        <f t="shared" si="4"/>
        <v>1127.1000000000001</v>
      </c>
      <c r="Q175" s="6" t="s">
        <v>27</v>
      </c>
      <c r="R175" s="6" t="s">
        <v>829</v>
      </c>
      <c r="S175" s="9" t="s">
        <v>849</v>
      </c>
      <c r="T175" s="19" t="s">
        <v>28</v>
      </c>
    </row>
    <row r="176" spans="1:20" ht="33.75">
      <c r="A176" s="13" t="s">
        <v>588</v>
      </c>
      <c r="B176" s="6" t="s">
        <v>19</v>
      </c>
      <c r="C176" s="6" t="s">
        <v>493</v>
      </c>
      <c r="D176" s="6" t="s">
        <v>30</v>
      </c>
      <c r="E176" s="6" t="s">
        <v>584</v>
      </c>
      <c r="F176" s="6"/>
      <c r="G176" s="14" t="s">
        <v>22</v>
      </c>
      <c r="H176" s="6" t="s">
        <v>23</v>
      </c>
      <c r="I176" s="72" t="s">
        <v>585</v>
      </c>
      <c r="J176" s="73" t="s">
        <v>1010</v>
      </c>
      <c r="K176" s="15">
        <v>94331775</v>
      </c>
      <c r="L176" s="6" t="s">
        <v>333</v>
      </c>
      <c r="M176" s="6">
        <v>7</v>
      </c>
      <c r="N176" s="16">
        <v>573</v>
      </c>
      <c r="O176" s="16"/>
      <c r="P176" s="18">
        <f t="shared" si="4"/>
        <v>744.9</v>
      </c>
      <c r="Q176" s="6" t="s">
        <v>27</v>
      </c>
      <c r="R176" s="6" t="s">
        <v>829</v>
      </c>
      <c r="S176" s="9" t="s">
        <v>849</v>
      </c>
      <c r="T176" s="19" t="s">
        <v>28</v>
      </c>
    </row>
    <row r="177" spans="1:20" ht="33.75">
      <c r="A177" s="13" t="s">
        <v>590</v>
      </c>
      <c r="B177" s="6" t="s">
        <v>19</v>
      </c>
      <c r="C177" s="6" t="s">
        <v>511</v>
      </c>
      <c r="D177" s="6" t="s">
        <v>30</v>
      </c>
      <c r="E177" s="6" t="s">
        <v>584</v>
      </c>
      <c r="F177" s="6"/>
      <c r="G177" s="14" t="s">
        <v>22</v>
      </c>
      <c r="H177" s="6" t="s">
        <v>23</v>
      </c>
      <c r="I177" s="72" t="s">
        <v>587</v>
      </c>
      <c r="J177" s="73" t="s">
        <v>1011</v>
      </c>
      <c r="K177" s="15">
        <v>94351738</v>
      </c>
      <c r="L177" s="6" t="s">
        <v>333</v>
      </c>
      <c r="M177" s="6">
        <v>7</v>
      </c>
      <c r="N177" s="16">
        <v>329</v>
      </c>
      <c r="O177" s="16"/>
      <c r="P177" s="18">
        <f t="shared" si="4"/>
        <v>427.7</v>
      </c>
      <c r="Q177" s="6" t="s">
        <v>27</v>
      </c>
      <c r="R177" s="6" t="s">
        <v>829</v>
      </c>
      <c r="S177" s="9" t="s">
        <v>849</v>
      </c>
      <c r="T177" s="19" t="s">
        <v>28</v>
      </c>
    </row>
    <row r="178" spans="1:20" ht="33.75">
      <c r="A178" s="13" t="s">
        <v>594</v>
      </c>
      <c r="B178" s="6" t="s">
        <v>19</v>
      </c>
      <c r="C178" s="6" t="s">
        <v>498</v>
      </c>
      <c r="D178" s="6" t="s">
        <v>30</v>
      </c>
      <c r="E178" s="6" t="s">
        <v>584</v>
      </c>
      <c r="F178" s="6"/>
      <c r="G178" s="14" t="s">
        <v>22</v>
      </c>
      <c r="H178" s="6" t="s">
        <v>23</v>
      </c>
      <c r="I178" s="72" t="s">
        <v>589</v>
      </c>
      <c r="J178" s="73" t="s">
        <v>1012</v>
      </c>
      <c r="K178" s="15">
        <v>94331776</v>
      </c>
      <c r="L178" s="6" t="s">
        <v>333</v>
      </c>
      <c r="M178" s="6">
        <v>7</v>
      </c>
      <c r="N178" s="16">
        <v>628</v>
      </c>
      <c r="O178" s="16"/>
      <c r="P178" s="18">
        <f t="shared" si="4"/>
        <v>816.4</v>
      </c>
      <c r="Q178" s="6" t="s">
        <v>27</v>
      </c>
      <c r="R178" s="6" t="s">
        <v>829</v>
      </c>
      <c r="S178" s="9" t="s">
        <v>849</v>
      </c>
      <c r="T178" s="19" t="s">
        <v>28</v>
      </c>
    </row>
    <row r="179" spans="1:20" ht="33.75">
      <c r="A179" s="13" t="s">
        <v>597</v>
      </c>
      <c r="B179" s="6" t="s">
        <v>19</v>
      </c>
      <c r="C179" s="6" t="s">
        <v>522</v>
      </c>
      <c r="D179" s="6" t="s">
        <v>30</v>
      </c>
      <c r="E179" s="6" t="s">
        <v>591</v>
      </c>
      <c r="F179" s="6"/>
      <c r="G179" s="14" t="s">
        <v>22</v>
      </c>
      <c r="H179" s="6" t="s">
        <v>23</v>
      </c>
      <c r="I179" s="72" t="s">
        <v>592</v>
      </c>
      <c r="J179" s="73" t="s">
        <v>1013</v>
      </c>
      <c r="K179" s="15" t="s">
        <v>593</v>
      </c>
      <c r="L179" s="6" t="s">
        <v>333</v>
      </c>
      <c r="M179" s="6">
        <v>8</v>
      </c>
      <c r="N179" s="16">
        <v>3342</v>
      </c>
      <c r="O179" s="16"/>
      <c r="P179" s="18">
        <f t="shared" si="4"/>
        <v>4344.6000000000004</v>
      </c>
      <c r="Q179" s="6" t="s">
        <v>27</v>
      </c>
      <c r="R179" s="6" t="s">
        <v>829</v>
      </c>
      <c r="S179" s="9" t="s">
        <v>849</v>
      </c>
      <c r="T179" s="19" t="s">
        <v>28</v>
      </c>
    </row>
    <row r="180" spans="1:20" ht="33.75">
      <c r="A180" s="13" t="s">
        <v>600</v>
      </c>
      <c r="B180" s="6" t="s">
        <v>19</v>
      </c>
      <c r="C180" s="6" t="s">
        <v>522</v>
      </c>
      <c r="D180" s="6" t="s">
        <v>30</v>
      </c>
      <c r="E180" s="6" t="s">
        <v>433</v>
      </c>
      <c r="F180" s="6"/>
      <c r="G180" s="14" t="s">
        <v>22</v>
      </c>
      <c r="H180" s="6" t="s">
        <v>23</v>
      </c>
      <c r="I180" s="72" t="s">
        <v>595</v>
      </c>
      <c r="J180" s="73" t="s">
        <v>1014</v>
      </c>
      <c r="K180" s="15" t="s">
        <v>596</v>
      </c>
      <c r="L180" s="6" t="s">
        <v>333</v>
      </c>
      <c r="M180" s="6">
        <v>8</v>
      </c>
      <c r="N180" s="16">
        <v>14561</v>
      </c>
      <c r="O180" s="16"/>
      <c r="P180" s="18">
        <f t="shared" si="4"/>
        <v>18929.3</v>
      </c>
      <c r="Q180" s="6" t="s">
        <v>27</v>
      </c>
      <c r="R180" s="6" t="s">
        <v>829</v>
      </c>
      <c r="S180" s="9" t="s">
        <v>849</v>
      </c>
      <c r="T180" s="19" t="s">
        <v>28</v>
      </c>
    </row>
    <row r="181" spans="1:20" ht="33.75">
      <c r="A181" s="13" t="s">
        <v>605</v>
      </c>
      <c r="B181" s="6" t="s">
        <v>19</v>
      </c>
      <c r="C181" s="6" t="s">
        <v>522</v>
      </c>
      <c r="D181" s="6" t="s">
        <v>30</v>
      </c>
      <c r="E181" s="6" t="s">
        <v>433</v>
      </c>
      <c r="F181" s="6"/>
      <c r="G181" s="14" t="s">
        <v>22</v>
      </c>
      <c r="H181" s="6" t="s">
        <v>23</v>
      </c>
      <c r="I181" s="72" t="s">
        <v>598</v>
      </c>
      <c r="J181" s="73" t="s">
        <v>1015</v>
      </c>
      <c r="K181" s="15" t="s">
        <v>599</v>
      </c>
      <c r="L181" s="6" t="s">
        <v>333</v>
      </c>
      <c r="M181" s="6">
        <v>8</v>
      </c>
      <c r="N181" s="16">
        <v>11708</v>
      </c>
      <c r="O181" s="16"/>
      <c r="P181" s="18">
        <f t="shared" si="4"/>
        <v>15220.4</v>
      </c>
      <c r="Q181" s="6" t="s">
        <v>27</v>
      </c>
      <c r="R181" s="6" t="s">
        <v>829</v>
      </c>
      <c r="S181" s="9" t="s">
        <v>849</v>
      </c>
      <c r="T181" s="19" t="s">
        <v>28</v>
      </c>
    </row>
    <row r="182" spans="1:20" ht="33.75">
      <c r="A182" s="13" t="s">
        <v>610</v>
      </c>
      <c r="B182" s="6" t="s">
        <v>19</v>
      </c>
      <c r="C182" s="6" t="s">
        <v>522</v>
      </c>
      <c r="D182" s="6" t="s">
        <v>30</v>
      </c>
      <c r="E182" s="6" t="s">
        <v>601</v>
      </c>
      <c r="F182" s="6" t="s">
        <v>602</v>
      </c>
      <c r="G182" s="14" t="s">
        <v>22</v>
      </c>
      <c r="H182" s="6" t="s">
        <v>23</v>
      </c>
      <c r="I182" s="72" t="s">
        <v>603</v>
      </c>
      <c r="J182" s="73" t="s">
        <v>1016</v>
      </c>
      <c r="K182" s="15" t="s">
        <v>604</v>
      </c>
      <c r="L182" s="6" t="s">
        <v>441</v>
      </c>
      <c r="M182" s="6">
        <v>10</v>
      </c>
      <c r="N182" s="16">
        <v>283</v>
      </c>
      <c r="O182" s="16"/>
      <c r="P182" s="18">
        <f t="shared" si="4"/>
        <v>367.90000000000003</v>
      </c>
      <c r="Q182" s="6" t="s">
        <v>27</v>
      </c>
      <c r="R182" s="6" t="s">
        <v>829</v>
      </c>
      <c r="S182" s="9" t="s">
        <v>849</v>
      </c>
      <c r="T182" s="19" t="s">
        <v>28</v>
      </c>
    </row>
    <row r="183" spans="1:20" ht="33.75">
      <c r="A183" s="13" t="s">
        <v>614</v>
      </c>
      <c r="B183" s="6" t="s">
        <v>19</v>
      </c>
      <c r="C183" s="6" t="s">
        <v>522</v>
      </c>
      <c r="D183" s="6" t="s">
        <v>30</v>
      </c>
      <c r="E183" s="6" t="s">
        <v>606</v>
      </c>
      <c r="F183" s="6" t="s">
        <v>607</v>
      </c>
      <c r="G183" s="14" t="s">
        <v>22</v>
      </c>
      <c r="H183" s="6" t="s">
        <v>23</v>
      </c>
      <c r="I183" s="72" t="s">
        <v>608</v>
      </c>
      <c r="J183" s="73" t="s">
        <v>1017</v>
      </c>
      <c r="K183" s="15" t="s">
        <v>609</v>
      </c>
      <c r="L183" s="6" t="s">
        <v>441</v>
      </c>
      <c r="M183" s="6">
        <v>10</v>
      </c>
      <c r="N183" s="16">
        <v>1108</v>
      </c>
      <c r="O183" s="16"/>
      <c r="P183" s="18">
        <f t="shared" si="4"/>
        <v>1440.4</v>
      </c>
      <c r="Q183" s="6" t="s">
        <v>27</v>
      </c>
      <c r="R183" s="6" t="s">
        <v>829</v>
      </c>
      <c r="S183" s="9" t="s">
        <v>849</v>
      </c>
      <c r="T183" s="19" t="s">
        <v>28</v>
      </c>
    </row>
    <row r="184" spans="1:20" ht="33.75">
      <c r="A184" s="13" t="s">
        <v>618</v>
      </c>
      <c r="B184" s="6" t="s">
        <v>19</v>
      </c>
      <c r="C184" s="6" t="s">
        <v>522</v>
      </c>
      <c r="D184" s="6" t="s">
        <v>30</v>
      </c>
      <c r="E184" s="6" t="s">
        <v>606</v>
      </c>
      <c r="F184" s="6" t="s">
        <v>611</v>
      </c>
      <c r="G184" s="14" t="s">
        <v>22</v>
      </c>
      <c r="H184" s="6" t="s">
        <v>23</v>
      </c>
      <c r="I184" s="72" t="s">
        <v>612</v>
      </c>
      <c r="J184" s="73" t="s">
        <v>1018</v>
      </c>
      <c r="K184" s="15" t="s">
        <v>613</v>
      </c>
      <c r="L184" s="6" t="s">
        <v>441</v>
      </c>
      <c r="M184" s="6">
        <v>10</v>
      </c>
      <c r="N184" s="16">
        <v>460</v>
      </c>
      <c r="O184" s="16"/>
      <c r="P184" s="18">
        <f t="shared" si="4"/>
        <v>598</v>
      </c>
      <c r="Q184" s="6" t="s">
        <v>27</v>
      </c>
      <c r="R184" s="6" t="s">
        <v>829</v>
      </c>
      <c r="S184" s="9" t="s">
        <v>849</v>
      </c>
      <c r="T184" s="19" t="s">
        <v>28</v>
      </c>
    </row>
    <row r="185" spans="1:20" ht="33.75">
      <c r="A185" s="13" t="s">
        <v>623</v>
      </c>
      <c r="B185" s="6" t="s">
        <v>19</v>
      </c>
      <c r="C185" s="6" t="s">
        <v>522</v>
      </c>
      <c r="D185" s="6" t="s">
        <v>30</v>
      </c>
      <c r="E185" s="6" t="s">
        <v>615</v>
      </c>
      <c r="F185" s="6"/>
      <c r="G185" s="14" t="s">
        <v>22</v>
      </c>
      <c r="H185" s="6" t="s">
        <v>23</v>
      </c>
      <c r="I185" s="72" t="s">
        <v>616</v>
      </c>
      <c r="J185" s="73" t="s">
        <v>1019</v>
      </c>
      <c r="K185" s="15" t="s">
        <v>617</v>
      </c>
      <c r="L185" s="6" t="s">
        <v>333</v>
      </c>
      <c r="M185" s="6">
        <v>6</v>
      </c>
      <c r="N185" s="16">
        <v>414</v>
      </c>
      <c r="O185" s="16"/>
      <c r="P185" s="18">
        <f t="shared" si="4"/>
        <v>538.20000000000005</v>
      </c>
      <c r="Q185" s="6" t="s">
        <v>27</v>
      </c>
      <c r="R185" s="6" t="s">
        <v>829</v>
      </c>
      <c r="S185" s="9" t="s">
        <v>849</v>
      </c>
      <c r="T185" s="19" t="s">
        <v>28</v>
      </c>
    </row>
    <row r="186" spans="1:20" ht="33.75">
      <c r="A186" s="13" t="s">
        <v>627</v>
      </c>
      <c r="B186" s="6" t="s">
        <v>19</v>
      </c>
      <c r="C186" s="6" t="s">
        <v>522</v>
      </c>
      <c r="D186" s="6" t="s">
        <v>30</v>
      </c>
      <c r="E186" s="6" t="s">
        <v>619</v>
      </c>
      <c r="F186" s="6" t="s">
        <v>620</v>
      </c>
      <c r="G186" s="14" t="s">
        <v>22</v>
      </c>
      <c r="H186" s="6" t="s">
        <v>23</v>
      </c>
      <c r="I186" s="72" t="s">
        <v>621</v>
      </c>
      <c r="J186" s="73" t="s">
        <v>1020</v>
      </c>
      <c r="K186" s="15" t="s">
        <v>622</v>
      </c>
      <c r="L186" s="6" t="s">
        <v>441</v>
      </c>
      <c r="M186" s="6">
        <v>6</v>
      </c>
      <c r="N186" s="16">
        <v>440</v>
      </c>
      <c r="O186" s="16"/>
      <c r="P186" s="18">
        <f t="shared" si="4"/>
        <v>572</v>
      </c>
      <c r="Q186" s="6" t="s">
        <v>27</v>
      </c>
      <c r="R186" s="6" t="s">
        <v>829</v>
      </c>
      <c r="S186" s="9" t="s">
        <v>849</v>
      </c>
      <c r="T186" s="19" t="s">
        <v>28</v>
      </c>
    </row>
    <row r="187" spans="1:20" ht="33.75">
      <c r="A187" s="13" t="s">
        <v>630</v>
      </c>
      <c r="B187" s="6" t="s">
        <v>19</v>
      </c>
      <c r="C187" s="6" t="s">
        <v>522</v>
      </c>
      <c r="D187" s="6" t="s">
        <v>235</v>
      </c>
      <c r="E187" s="6"/>
      <c r="F187" s="6" t="s">
        <v>624</v>
      </c>
      <c r="G187" s="14" t="s">
        <v>45</v>
      </c>
      <c r="H187" s="6" t="s">
        <v>46</v>
      </c>
      <c r="I187" s="72" t="s">
        <v>625</v>
      </c>
      <c r="J187" s="73" t="s">
        <v>1021</v>
      </c>
      <c r="K187" s="15" t="s">
        <v>626</v>
      </c>
      <c r="L187" s="6" t="s">
        <v>333</v>
      </c>
      <c r="M187" s="6">
        <v>8</v>
      </c>
      <c r="N187" s="16">
        <v>966</v>
      </c>
      <c r="O187" s="16"/>
      <c r="P187" s="18">
        <f t="shared" si="4"/>
        <v>1255.8</v>
      </c>
      <c r="Q187" s="6" t="s">
        <v>27</v>
      </c>
      <c r="R187" s="6" t="s">
        <v>829</v>
      </c>
      <c r="S187" s="9" t="s">
        <v>849</v>
      </c>
      <c r="T187" s="19" t="s">
        <v>28</v>
      </c>
    </row>
    <row r="188" spans="1:20" ht="33.75">
      <c r="A188" s="13" t="s">
        <v>633</v>
      </c>
      <c r="B188" s="6" t="s">
        <v>19</v>
      </c>
      <c r="C188" s="6" t="s">
        <v>522</v>
      </c>
      <c r="D188" s="6" t="s">
        <v>296</v>
      </c>
      <c r="E188" s="6"/>
      <c r="F188" s="6"/>
      <c r="G188" s="14" t="s">
        <v>45</v>
      </c>
      <c r="H188" s="6" t="s">
        <v>46</v>
      </c>
      <c r="I188" s="72" t="s">
        <v>628</v>
      </c>
      <c r="J188" s="73" t="s">
        <v>1022</v>
      </c>
      <c r="K188" s="15" t="s">
        <v>629</v>
      </c>
      <c r="L188" s="6" t="s">
        <v>333</v>
      </c>
      <c r="M188" s="6">
        <v>6</v>
      </c>
      <c r="N188" s="16">
        <v>2222</v>
      </c>
      <c r="O188" s="16"/>
      <c r="P188" s="18">
        <f t="shared" si="4"/>
        <v>2888.6</v>
      </c>
      <c r="Q188" s="6" t="s">
        <v>27</v>
      </c>
      <c r="R188" s="6" t="s">
        <v>829</v>
      </c>
      <c r="S188" s="9" t="s">
        <v>849</v>
      </c>
      <c r="T188" s="19" t="s">
        <v>28</v>
      </c>
    </row>
    <row r="189" spans="1:20" ht="33.75">
      <c r="A189" s="13" t="s">
        <v>636</v>
      </c>
      <c r="B189" s="6" t="s">
        <v>19</v>
      </c>
      <c r="C189" s="6" t="s">
        <v>522</v>
      </c>
      <c r="D189" s="6" t="s">
        <v>296</v>
      </c>
      <c r="E189" s="6"/>
      <c r="F189" s="6"/>
      <c r="G189" s="14" t="s">
        <v>45</v>
      </c>
      <c r="H189" s="6" t="s">
        <v>46</v>
      </c>
      <c r="I189" s="72" t="s">
        <v>631</v>
      </c>
      <c r="J189" s="73" t="s">
        <v>1023</v>
      </c>
      <c r="K189" s="15" t="s">
        <v>632</v>
      </c>
      <c r="L189" s="6" t="s">
        <v>333</v>
      </c>
      <c r="M189" s="6">
        <v>5</v>
      </c>
      <c r="N189" s="16">
        <v>442</v>
      </c>
      <c r="O189" s="16"/>
      <c r="P189" s="18">
        <f t="shared" si="4"/>
        <v>574.6</v>
      </c>
      <c r="Q189" s="6" t="s">
        <v>27</v>
      </c>
      <c r="R189" s="6" t="s">
        <v>829</v>
      </c>
      <c r="S189" s="9" t="s">
        <v>849</v>
      </c>
      <c r="T189" s="19" t="s">
        <v>28</v>
      </c>
    </row>
    <row r="190" spans="1:20" ht="33.75">
      <c r="A190" s="13" t="s">
        <v>639</v>
      </c>
      <c r="B190" s="6" t="s">
        <v>19</v>
      </c>
      <c r="C190" s="6" t="s">
        <v>522</v>
      </c>
      <c r="D190" s="6" t="s">
        <v>296</v>
      </c>
      <c r="E190" s="6"/>
      <c r="F190" s="6"/>
      <c r="G190" s="14" t="s">
        <v>45</v>
      </c>
      <c r="H190" s="6" t="s">
        <v>46</v>
      </c>
      <c r="I190" s="72" t="s">
        <v>634</v>
      </c>
      <c r="J190" s="73" t="s">
        <v>1024</v>
      </c>
      <c r="K190" s="15" t="s">
        <v>635</v>
      </c>
      <c r="L190" s="6" t="s">
        <v>333</v>
      </c>
      <c r="M190" s="6">
        <v>5</v>
      </c>
      <c r="N190" s="16">
        <v>124</v>
      </c>
      <c r="O190" s="16"/>
      <c r="P190" s="18">
        <f t="shared" si="4"/>
        <v>161.20000000000002</v>
      </c>
      <c r="Q190" s="6" t="s">
        <v>27</v>
      </c>
      <c r="R190" s="6" t="s">
        <v>829</v>
      </c>
      <c r="S190" s="9" t="s">
        <v>849</v>
      </c>
      <c r="T190" s="19" t="s">
        <v>28</v>
      </c>
    </row>
    <row r="191" spans="1:20" ht="33.75">
      <c r="A191" s="13" t="s">
        <v>642</v>
      </c>
      <c r="B191" s="6" t="s">
        <v>19</v>
      </c>
      <c r="C191" s="6" t="s">
        <v>522</v>
      </c>
      <c r="D191" s="6" t="s">
        <v>296</v>
      </c>
      <c r="E191" s="6"/>
      <c r="F191" s="6"/>
      <c r="G191" s="14" t="s">
        <v>45</v>
      </c>
      <c r="H191" s="6" t="s">
        <v>46</v>
      </c>
      <c r="I191" s="72" t="s">
        <v>637</v>
      </c>
      <c r="J191" s="73" t="s">
        <v>1025</v>
      </c>
      <c r="K191" s="15" t="s">
        <v>638</v>
      </c>
      <c r="L191" s="6" t="s">
        <v>333</v>
      </c>
      <c r="M191" s="6">
        <v>5</v>
      </c>
      <c r="N191" s="16">
        <v>727</v>
      </c>
      <c r="O191" s="16"/>
      <c r="P191" s="18">
        <f t="shared" si="4"/>
        <v>945.1</v>
      </c>
      <c r="Q191" s="6" t="s">
        <v>27</v>
      </c>
      <c r="R191" s="6" t="s">
        <v>829</v>
      </c>
      <c r="S191" s="9" t="s">
        <v>849</v>
      </c>
      <c r="T191" s="19" t="s">
        <v>28</v>
      </c>
    </row>
    <row r="192" spans="1:20" ht="33.75">
      <c r="A192" s="13" t="s">
        <v>646</v>
      </c>
      <c r="B192" s="6" t="s">
        <v>19</v>
      </c>
      <c r="C192" s="6" t="s">
        <v>522</v>
      </c>
      <c r="D192" s="6" t="s">
        <v>46</v>
      </c>
      <c r="E192" s="6"/>
      <c r="F192" s="6"/>
      <c r="G192" s="14" t="s">
        <v>45</v>
      </c>
      <c r="H192" s="6" t="s">
        <v>46</v>
      </c>
      <c r="I192" s="72" t="s">
        <v>640</v>
      </c>
      <c r="J192" s="73" t="s">
        <v>1026</v>
      </c>
      <c r="K192" s="15" t="s">
        <v>641</v>
      </c>
      <c r="L192" s="6" t="s">
        <v>333</v>
      </c>
      <c r="M192" s="6">
        <v>7</v>
      </c>
      <c r="N192" s="16">
        <v>4118</v>
      </c>
      <c r="O192" s="16"/>
      <c r="P192" s="18">
        <f t="shared" si="4"/>
        <v>5353.4000000000005</v>
      </c>
      <c r="Q192" s="6" t="s">
        <v>27</v>
      </c>
      <c r="R192" s="6" t="s">
        <v>829</v>
      </c>
      <c r="S192" s="9" t="s">
        <v>849</v>
      </c>
      <c r="T192" s="19" t="s">
        <v>28</v>
      </c>
    </row>
    <row r="193" spans="1:20" ht="33.75">
      <c r="A193" s="13" t="s">
        <v>650</v>
      </c>
      <c r="B193" s="6" t="s">
        <v>19</v>
      </c>
      <c r="C193" s="6" t="s">
        <v>515</v>
      </c>
      <c r="D193" s="6" t="s">
        <v>23</v>
      </c>
      <c r="E193" s="6" t="s">
        <v>499</v>
      </c>
      <c r="F193" s="6" t="s">
        <v>643</v>
      </c>
      <c r="G193" s="14" t="s">
        <v>22</v>
      </c>
      <c r="H193" s="6" t="s">
        <v>23</v>
      </c>
      <c r="I193" s="72" t="s">
        <v>644</v>
      </c>
      <c r="J193" s="73" t="s">
        <v>1027</v>
      </c>
      <c r="K193" s="15" t="s">
        <v>645</v>
      </c>
      <c r="L193" s="6" t="s">
        <v>333</v>
      </c>
      <c r="M193" s="6">
        <v>6</v>
      </c>
      <c r="N193" s="16">
        <v>2335</v>
      </c>
      <c r="O193" s="16"/>
      <c r="P193" s="18">
        <f t="shared" si="4"/>
        <v>3035.5</v>
      </c>
      <c r="Q193" s="6" t="s">
        <v>27</v>
      </c>
      <c r="R193" s="6" t="s">
        <v>829</v>
      </c>
      <c r="S193" s="9" t="s">
        <v>849</v>
      </c>
      <c r="T193" s="19" t="s">
        <v>28</v>
      </c>
    </row>
    <row r="194" spans="1:20" ht="33.75">
      <c r="A194" s="13" t="s">
        <v>655</v>
      </c>
      <c r="B194" s="6" t="s">
        <v>19</v>
      </c>
      <c r="C194" s="6" t="s">
        <v>486</v>
      </c>
      <c r="D194" s="6" t="s">
        <v>23</v>
      </c>
      <c r="E194" s="6" t="s">
        <v>499</v>
      </c>
      <c r="F194" s="6" t="s">
        <v>647</v>
      </c>
      <c r="G194" s="14" t="s">
        <v>22</v>
      </c>
      <c r="H194" s="6" t="s">
        <v>23</v>
      </c>
      <c r="I194" s="72" t="s">
        <v>648</v>
      </c>
      <c r="J194" s="73" t="s">
        <v>1028</v>
      </c>
      <c r="K194" s="15" t="s">
        <v>649</v>
      </c>
      <c r="L194" s="6" t="s">
        <v>333</v>
      </c>
      <c r="M194" s="6">
        <v>6</v>
      </c>
      <c r="N194" s="16">
        <v>1023</v>
      </c>
      <c r="O194" s="16"/>
      <c r="P194" s="18">
        <f t="shared" si="4"/>
        <v>1329.9</v>
      </c>
      <c r="Q194" s="6" t="s">
        <v>27</v>
      </c>
      <c r="R194" s="6" t="s">
        <v>829</v>
      </c>
      <c r="S194" s="9" t="s">
        <v>849</v>
      </c>
      <c r="T194" s="19" t="s">
        <v>28</v>
      </c>
    </row>
    <row r="195" spans="1:20" ht="33.75">
      <c r="A195" s="13" t="s">
        <v>660</v>
      </c>
      <c r="B195" s="6" t="s">
        <v>19</v>
      </c>
      <c r="C195" s="6" t="s">
        <v>448</v>
      </c>
      <c r="D195" s="6" t="s">
        <v>23</v>
      </c>
      <c r="E195" s="6" t="s">
        <v>651</v>
      </c>
      <c r="F195" s="6" t="s">
        <v>652</v>
      </c>
      <c r="G195" s="14" t="s">
        <v>22</v>
      </c>
      <c r="H195" s="6" t="s">
        <v>23</v>
      </c>
      <c r="I195" s="72" t="s">
        <v>653</v>
      </c>
      <c r="J195" s="73" t="s">
        <v>1029</v>
      </c>
      <c r="K195" s="15" t="s">
        <v>654</v>
      </c>
      <c r="L195" s="6" t="s">
        <v>333</v>
      </c>
      <c r="M195" s="6">
        <v>6</v>
      </c>
      <c r="N195" s="16">
        <v>198</v>
      </c>
      <c r="O195" s="16"/>
      <c r="P195" s="18">
        <f t="shared" si="4"/>
        <v>257.40000000000003</v>
      </c>
      <c r="Q195" s="6" t="s">
        <v>27</v>
      </c>
      <c r="R195" s="6" t="s">
        <v>829</v>
      </c>
      <c r="S195" s="9" t="s">
        <v>849</v>
      </c>
      <c r="T195" s="19" t="s">
        <v>28</v>
      </c>
    </row>
    <row r="196" spans="1:20" ht="33.75">
      <c r="A196" s="13" t="s">
        <v>664</v>
      </c>
      <c r="B196" s="6" t="s">
        <v>19</v>
      </c>
      <c r="C196" s="6" t="s">
        <v>498</v>
      </c>
      <c r="D196" s="6" t="s">
        <v>23</v>
      </c>
      <c r="E196" s="6" t="s">
        <v>656</v>
      </c>
      <c r="F196" s="6" t="s">
        <v>657</v>
      </c>
      <c r="G196" s="14" t="s">
        <v>22</v>
      </c>
      <c r="H196" s="6" t="s">
        <v>23</v>
      </c>
      <c r="I196" s="72" t="s">
        <v>658</v>
      </c>
      <c r="J196" s="73" t="s">
        <v>1030</v>
      </c>
      <c r="K196" s="15" t="s">
        <v>659</v>
      </c>
      <c r="L196" s="6" t="s">
        <v>333</v>
      </c>
      <c r="M196" s="6">
        <v>6</v>
      </c>
      <c r="N196" s="16">
        <v>9402</v>
      </c>
      <c r="O196" s="16"/>
      <c r="P196" s="18">
        <f t="shared" si="4"/>
        <v>12222.6</v>
      </c>
      <c r="Q196" s="6" t="s">
        <v>27</v>
      </c>
      <c r="R196" s="6" t="s">
        <v>829</v>
      </c>
      <c r="S196" s="9" t="s">
        <v>849</v>
      </c>
      <c r="T196" s="19" t="s">
        <v>28</v>
      </c>
    </row>
    <row r="197" spans="1:20" ht="33.75">
      <c r="A197" s="13" t="s">
        <v>668</v>
      </c>
      <c r="B197" s="6" t="s">
        <v>19</v>
      </c>
      <c r="C197" s="6" t="s">
        <v>458</v>
      </c>
      <c r="D197" s="6" t="s">
        <v>23</v>
      </c>
      <c r="E197" s="6" t="s">
        <v>656</v>
      </c>
      <c r="F197" s="6" t="s">
        <v>661</v>
      </c>
      <c r="G197" s="14" t="s">
        <v>22</v>
      </c>
      <c r="H197" s="6" t="s">
        <v>23</v>
      </c>
      <c r="I197" s="72" t="s">
        <v>662</v>
      </c>
      <c r="J197" s="73" t="s">
        <v>1031</v>
      </c>
      <c r="K197" s="15" t="s">
        <v>663</v>
      </c>
      <c r="L197" s="6" t="s">
        <v>333</v>
      </c>
      <c r="M197" s="6">
        <v>6</v>
      </c>
      <c r="N197" s="16">
        <v>236</v>
      </c>
      <c r="O197" s="16"/>
      <c r="P197" s="18">
        <f t="shared" si="4"/>
        <v>306.8</v>
      </c>
      <c r="Q197" s="6" t="s">
        <v>27</v>
      </c>
      <c r="R197" s="6" t="s">
        <v>829</v>
      </c>
      <c r="S197" s="9" t="s">
        <v>849</v>
      </c>
      <c r="T197" s="19" t="s">
        <v>28</v>
      </c>
    </row>
    <row r="198" spans="1:20" ht="33.75">
      <c r="A198" s="13" t="s">
        <v>672</v>
      </c>
      <c r="B198" s="6" t="s">
        <v>19</v>
      </c>
      <c r="C198" s="6" t="s">
        <v>665</v>
      </c>
      <c r="D198" s="6" t="s">
        <v>46</v>
      </c>
      <c r="E198" s="6"/>
      <c r="F198" s="6"/>
      <c r="G198" s="14" t="s">
        <v>45</v>
      </c>
      <c r="H198" s="6" t="s">
        <v>46</v>
      </c>
      <c r="I198" s="72" t="s">
        <v>666</v>
      </c>
      <c r="J198" s="73" t="s">
        <v>1032</v>
      </c>
      <c r="K198" s="15" t="s">
        <v>667</v>
      </c>
      <c r="L198" s="6" t="s">
        <v>333</v>
      </c>
      <c r="M198" s="6">
        <v>17</v>
      </c>
      <c r="N198" s="16">
        <v>5330</v>
      </c>
      <c r="O198" s="16"/>
      <c r="P198" s="18">
        <f t="shared" si="4"/>
        <v>6929</v>
      </c>
      <c r="Q198" s="6" t="s">
        <v>27</v>
      </c>
      <c r="R198" s="6" t="s">
        <v>829</v>
      </c>
      <c r="S198" s="9" t="s">
        <v>849</v>
      </c>
      <c r="T198" s="19" t="s">
        <v>28</v>
      </c>
    </row>
    <row r="199" spans="1:20" ht="33.75">
      <c r="A199" s="13" t="s">
        <v>676</v>
      </c>
      <c r="B199" s="6" t="s">
        <v>19</v>
      </c>
      <c r="C199" s="6" t="s">
        <v>669</v>
      </c>
      <c r="D199" s="6" t="s">
        <v>21</v>
      </c>
      <c r="E199" s="6" t="s">
        <v>379</v>
      </c>
      <c r="F199" s="6"/>
      <c r="G199" s="14" t="s">
        <v>22</v>
      </c>
      <c r="H199" s="6" t="s">
        <v>23</v>
      </c>
      <c r="I199" s="72" t="s">
        <v>670</v>
      </c>
      <c r="J199" s="73" t="s">
        <v>1033</v>
      </c>
      <c r="K199" s="15" t="s">
        <v>671</v>
      </c>
      <c r="L199" s="6" t="s">
        <v>333</v>
      </c>
      <c r="M199" s="6">
        <v>6</v>
      </c>
      <c r="N199" s="16">
        <v>2253</v>
      </c>
      <c r="O199" s="16"/>
      <c r="P199" s="18">
        <f t="shared" si="4"/>
        <v>2928.9</v>
      </c>
      <c r="Q199" s="6" t="s">
        <v>27</v>
      </c>
      <c r="R199" s="6" t="s">
        <v>829</v>
      </c>
      <c r="S199" s="9" t="s">
        <v>849</v>
      </c>
      <c r="T199" s="19" t="s">
        <v>28</v>
      </c>
    </row>
    <row r="200" spans="1:20" ht="33.75">
      <c r="A200" s="13" t="s">
        <v>681</v>
      </c>
      <c r="B200" s="6" t="s">
        <v>19</v>
      </c>
      <c r="C200" s="6" t="s">
        <v>498</v>
      </c>
      <c r="D200" s="6" t="s">
        <v>303</v>
      </c>
      <c r="E200" s="6"/>
      <c r="F200" s="6" t="s">
        <v>673</v>
      </c>
      <c r="G200" s="14" t="s">
        <v>45</v>
      </c>
      <c r="H200" s="6" t="s">
        <v>46</v>
      </c>
      <c r="I200" s="72" t="s">
        <v>674</v>
      </c>
      <c r="J200" s="73" t="s">
        <v>1034</v>
      </c>
      <c r="K200" s="15" t="s">
        <v>675</v>
      </c>
      <c r="L200" s="6" t="s">
        <v>333</v>
      </c>
      <c r="M200" s="6">
        <v>11</v>
      </c>
      <c r="N200" s="16">
        <v>200</v>
      </c>
      <c r="O200" s="16"/>
      <c r="P200" s="18">
        <f t="shared" si="4"/>
        <v>260</v>
      </c>
      <c r="Q200" s="6" t="s">
        <v>27</v>
      </c>
      <c r="R200" s="6" t="s">
        <v>829</v>
      </c>
      <c r="S200" s="9" t="s">
        <v>849</v>
      </c>
      <c r="T200" s="19" t="s">
        <v>28</v>
      </c>
    </row>
    <row r="201" spans="1:20" ht="33.75">
      <c r="A201" s="13" t="s">
        <v>684</v>
      </c>
      <c r="B201" s="6" t="s">
        <v>19</v>
      </c>
      <c r="C201" s="6" t="s">
        <v>511</v>
      </c>
      <c r="D201" s="6" t="s">
        <v>677</v>
      </c>
      <c r="E201" s="6"/>
      <c r="F201" s="6" t="s">
        <v>678</v>
      </c>
      <c r="G201" s="14" t="s">
        <v>45</v>
      </c>
      <c r="H201" s="6" t="s">
        <v>46</v>
      </c>
      <c r="I201" s="72" t="s">
        <v>679</v>
      </c>
      <c r="J201" s="73" t="s">
        <v>1035</v>
      </c>
      <c r="K201" s="15" t="s">
        <v>680</v>
      </c>
      <c r="L201" s="6" t="s">
        <v>333</v>
      </c>
      <c r="M201" s="6">
        <v>6</v>
      </c>
      <c r="N201" s="16">
        <v>233</v>
      </c>
      <c r="O201" s="16"/>
      <c r="P201" s="18">
        <f t="shared" si="4"/>
        <v>302.90000000000003</v>
      </c>
      <c r="Q201" s="6" t="s">
        <v>27</v>
      </c>
      <c r="R201" s="6" t="s">
        <v>829</v>
      </c>
      <c r="S201" s="9" t="s">
        <v>849</v>
      </c>
      <c r="T201" s="19" t="s">
        <v>28</v>
      </c>
    </row>
    <row r="202" spans="1:20" ht="33.75">
      <c r="A202" s="13" t="s">
        <v>689</v>
      </c>
      <c r="B202" s="6" t="s">
        <v>19</v>
      </c>
      <c r="C202" s="6" t="s">
        <v>511</v>
      </c>
      <c r="D202" s="6" t="s">
        <v>677</v>
      </c>
      <c r="E202" s="6"/>
      <c r="F202" s="6" t="s">
        <v>678</v>
      </c>
      <c r="G202" s="14" t="s">
        <v>45</v>
      </c>
      <c r="H202" s="6" t="s">
        <v>46</v>
      </c>
      <c r="I202" s="72" t="s">
        <v>682</v>
      </c>
      <c r="J202" s="73" t="s">
        <v>1036</v>
      </c>
      <c r="K202" s="15" t="s">
        <v>683</v>
      </c>
      <c r="L202" s="6" t="s">
        <v>333</v>
      </c>
      <c r="M202" s="6">
        <v>6</v>
      </c>
      <c r="N202" s="16">
        <v>241</v>
      </c>
      <c r="O202" s="16"/>
      <c r="P202" s="18">
        <f t="shared" si="4"/>
        <v>313.3</v>
      </c>
      <c r="Q202" s="6" t="s">
        <v>27</v>
      </c>
      <c r="R202" s="6" t="s">
        <v>829</v>
      </c>
      <c r="S202" s="9" t="s">
        <v>849</v>
      </c>
      <c r="T202" s="19" t="s">
        <v>28</v>
      </c>
    </row>
    <row r="203" spans="1:20" ht="33.75">
      <c r="A203" s="13" t="s">
        <v>693</v>
      </c>
      <c r="B203" s="6" t="s">
        <v>19</v>
      </c>
      <c r="C203" s="6" t="s">
        <v>685</v>
      </c>
      <c r="D203" s="6" t="s">
        <v>296</v>
      </c>
      <c r="E203" s="6"/>
      <c r="F203" s="6" t="s">
        <v>686</v>
      </c>
      <c r="G203" s="14" t="s">
        <v>45</v>
      </c>
      <c r="H203" s="6" t="s">
        <v>46</v>
      </c>
      <c r="I203" s="72" t="s">
        <v>687</v>
      </c>
      <c r="J203" s="73" t="s">
        <v>1037</v>
      </c>
      <c r="K203" s="15" t="s">
        <v>688</v>
      </c>
      <c r="L203" s="6" t="s">
        <v>333</v>
      </c>
      <c r="M203" s="6">
        <v>6</v>
      </c>
      <c r="N203" s="45">
        <v>620</v>
      </c>
      <c r="O203" s="16"/>
      <c r="P203" s="18">
        <f t="shared" si="4"/>
        <v>806</v>
      </c>
      <c r="Q203" s="6" t="s">
        <v>27</v>
      </c>
      <c r="R203" s="6" t="s">
        <v>829</v>
      </c>
      <c r="S203" s="9" t="s">
        <v>849</v>
      </c>
      <c r="T203" s="19" t="s">
        <v>28</v>
      </c>
    </row>
    <row r="204" spans="1:20" ht="33.75">
      <c r="A204" s="13" t="s">
        <v>698</v>
      </c>
      <c r="B204" s="6" t="s">
        <v>19</v>
      </c>
      <c r="C204" s="6" t="s">
        <v>690</v>
      </c>
      <c r="D204" s="6" t="s">
        <v>296</v>
      </c>
      <c r="E204" s="6"/>
      <c r="F204" s="6" t="s">
        <v>686</v>
      </c>
      <c r="G204" s="14" t="s">
        <v>45</v>
      </c>
      <c r="H204" s="6" t="s">
        <v>46</v>
      </c>
      <c r="I204" s="72" t="s">
        <v>691</v>
      </c>
      <c r="J204" s="73" t="s">
        <v>1038</v>
      </c>
      <c r="K204" s="15" t="s">
        <v>692</v>
      </c>
      <c r="L204" s="6" t="s">
        <v>333</v>
      </c>
      <c r="M204" s="6">
        <v>6</v>
      </c>
      <c r="N204" s="45">
        <v>392</v>
      </c>
      <c r="O204" s="16"/>
      <c r="P204" s="18">
        <f t="shared" si="4"/>
        <v>509.6</v>
      </c>
      <c r="Q204" s="6" t="s">
        <v>27</v>
      </c>
      <c r="R204" s="6" t="s">
        <v>829</v>
      </c>
      <c r="S204" s="9" t="s">
        <v>849</v>
      </c>
      <c r="T204" s="19" t="s">
        <v>28</v>
      </c>
    </row>
    <row r="205" spans="1:20" ht="33.75">
      <c r="A205" s="13" t="s">
        <v>704</v>
      </c>
      <c r="B205" s="6" t="s">
        <v>19</v>
      </c>
      <c r="C205" s="6" t="s">
        <v>694</v>
      </c>
      <c r="D205" s="6" t="s">
        <v>267</v>
      </c>
      <c r="E205" s="6"/>
      <c r="F205" s="6" t="s">
        <v>695</v>
      </c>
      <c r="G205" s="14" t="s">
        <v>45</v>
      </c>
      <c r="H205" s="6" t="s">
        <v>46</v>
      </c>
      <c r="I205" s="72" t="s">
        <v>696</v>
      </c>
      <c r="J205" s="73" t="s">
        <v>1039</v>
      </c>
      <c r="K205" s="15" t="s">
        <v>697</v>
      </c>
      <c r="L205" s="6" t="s">
        <v>333</v>
      </c>
      <c r="M205" s="6">
        <v>6</v>
      </c>
      <c r="N205" s="45">
        <v>285</v>
      </c>
      <c r="O205" s="16"/>
      <c r="P205" s="18">
        <f t="shared" si="4"/>
        <v>370.5</v>
      </c>
      <c r="Q205" s="6" t="s">
        <v>27</v>
      </c>
      <c r="R205" s="6" t="s">
        <v>829</v>
      </c>
      <c r="S205" s="9" t="s">
        <v>849</v>
      </c>
      <c r="T205" s="19" t="s">
        <v>28</v>
      </c>
    </row>
    <row r="206" spans="1:20" ht="33.75">
      <c r="A206" s="13" t="s">
        <v>709</v>
      </c>
      <c r="B206" s="6" t="s">
        <v>19</v>
      </c>
      <c r="C206" s="6" t="s">
        <v>699</v>
      </c>
      <c r="D206" s="6" t="s">
        <v>30</v>
      </c>
      <c r="E206" s="6" t="s">
        <v>700</v>
      </c>
      <c r="F206" s="6" t="s">
        <v>701</v>
      </c>
      <c r="G206" s="14" t="s">
        <v>22</v>
      </c>
      <c r="H206" s="6" t="s">
        <v>23</v>
      </c>
      <c r="I206" s="72" t="s">
        <v>702</v>
      </c>
      <c r="J206" s="73" t="s">
        <v>1040</v>
      </c>
      <c r="K206" s="15" t="s">
        <v>703</v>
      </c>
      <c r="L206" s="6" t="s">
        <v>333</v>
      </c>
      <c r="M206" s="6">
        <v>6</v>
      </c>
      <c r="N206" s="45">
        <v>651</v>
      </c>
      <c r="O206" s="16"/>
      <c r="P206" s="18">
        <f t="shared" si="4"/>
        <v>846.30000000000007</v>
      </c>
      <c r="Q206" s="6" t="s">
        <v>27</v>
      </c>
      <c r="R206" s="6" t="s">
        <v>829</v>
      </c>
      <c r="S206" s="9" t="s">
        <v>849</v>
      </c>
      <c r="T206" s="19" t="s">
        <v>28</v>
      </c>
    </row>
    <row r="207" spans="1:20" ht="33.75">
      <c r="A207" s="13" t="s">
        <v>713</v>
      </c>
      <c r="B207" s="6" t="s">
        <v>19</v>
      </c>
      <c r="C207" s="6" t="s">
        <v>705</v>
      </c>
      <c r="D207" s="6" t="s">
        <v>30</v>
      </c>
      <c r="E207" s="6" t="s">
        <v>584</v>
      </c>
      <c r="F207" s="6" t="s">
        <v>706</v>
      </c>
      <c r="G207" s="14" t="s">
        <v>22</v>
      </c>
      <c r="H207" s="6" t="s">
        <v>23</v>
      </c>
      <c r="I207" s="72" t="s">
        <v>707</v>
      </c>
      <c r="J207" s="73" t="s">
        <v>1041</v>
      </c>
      <c r="K207" s="15" t="s">
        <v>708</v>
      </c>
      <c r="L207" s="6" t="s">
        <v>333</v>
      </c>
      <c r="M207" s="6">
        <v>6</v>
      </c>
      <c r="N207" s="45">
        <v>335</v>
      </c>
      <c r="O207" s="16"/>
      <c r="P207" s="18">
        <f t="shared" si="4"/>
        <v>435.5</v>
      </c>
      <c r="Q207" s="6" t="s">
        <v>27</v>
      </c>
      <c r="R207" s="6" t="s">
        <v>829</v>
      </c>
      <c r="S207" s="9" t="s">
        <v>849</v>
      </c>
      <c r="T207" s="19" t="s">
        <v>28</v>
      </c>
    </row>
    <row r="208" spans="1:20" ht="33.75">
      <c r="A208" s="13" t="s">
        <v>718</v>
      </c>
      <c r="B208" s="6" t="s">
        <v>19</v>
      </c>
      <c r="C208" s="6" t="s">
        <v>710</v>
      </c>
      <c r="D208" s="6" t="s">
        <v>30</v>
      </c>
      <c r="E208" s="6" t="s">
        <v>584</v>
      </c>
      <c r="F208" s="6" t="s">
        <v>706</v>
      </c>
      <c r="G208" s="14" t="s">
        <v>22</v>
      </c>
      <c r="H208" s="6" t="s">
        <v>23</v>
      </c>
      <c r="I208" s="72" t="s">
        <v>711</v>
      </c>
      <c r="J208" s="73" t="s">
        <v>1042</v>
      </c>
      <c r="K208" s="15" t="s">
        <v>712</v>
      </c>
      <c r="L208" s="6" t="s">
        <v>333</v>
      </c>
      <c r="M208" s="6">
        <v>6</v>
      </c>
      <c r="N208" s="45">
        <v>226</v>
      </c>
      <c r="O208" s="16"/>
      <c r="P208" s="18">
        <f t="shared" si="4"/>
        <v>293.8</v>
      </c>
      <c r="Q208" s="6" t="s">
        <v>27</v>
      </c>
      <c r="R208" s="6" t="s">
        <v>829</v>
      </c>
      <c r="S208" s="9" t="s">
        <v>849</v>
      </c>
      <c r="T208" s="19" t="s">
        <v>28</v>
      </c>
    </row>
    <row r="209" spans="1:20" ht="33.75">
      <c r="A209" s="13" t="s">
        <v>723</v>
      </c>
      <c r="B209" s="6" t="s">
        <v>19</v>
      </c>
      <c r="C209" s="6" t="s">
        <v>714</v>
      </c>
      <c r="D209" s="6" t="s">
        <v>30</v>
      </c>
      <c r="E209" s="6" t="s">
        <v>700</v>
      </c>
      <c r="F209" s="6" t="s">
        <v>715</v>
      </c>
      <c r="G209" s="14" t="s">
        <v>22</v>
      </c>
      <c r="H209" s="6" t="s">
        <v>23</v>
      </c>
      <c r="I209" s="72" t="s">
        <v>716</v>
      </c>
      <c r="J209" s="73" t="s">
        <v>1043</v>
      </c>
      <c r="K209" s="15" t="s">
        <v>717</v>
      </c>
      <c r="L209" s="6" t="s">
        <v>333</v>
      </c>
      <c r="M209" s="6">
        <v>6</v>
      </c>
      <c r="N209" s="45">
        <v>586</v>
      </c>
      <c r="O209" s="16"/>
      <c r="P209" s="18">
        <f t="shared" ref="P209:P211" si="6">N209*1.3</f>
        <v>761.80000000000007</v>
      </c>
      <c r="Q209" s="6" t="s">
        <v>27</v>
      </c>
      <c r="R209" s="6" t="s">
        <v>829</v>
      </c>
      <c r="S209" s="9" t="s">
        <v>849</v>
      </c>
      <c r="T209" s="19" t="s">
        <v>28</v>
      </c>
    </row>
    <row r="210" spans="1:20" ht="33.75">
      <c r="A210" s="13" t="s">
        <v>730</v>
      </c>
      <c r="B210" s="6" t="s">
        <v>19</v>
      </c>
      <c r="C210" s="6" t="s">
        <v>719</v>
      </c>
      <c r="D210" s="6" t="s">
        <v>30</v>
      </c>
      <c r="E210" s="6" t="s">
        <v>700</v>
      </c>
      <c r="F210" s="6" t="s">
        <v>720</v>
      </c>
      <c r="G210" s="14" t="s">
        <v>22</v>
      </c>
      <c r="H210" s="6" t="s">
        <v>23</v>
      </c>
      <c r="I210" s="72" t="s">
        <v>721</v>
      </c>
      <c r="J210" s="73" t="s">
        <v>1044</v>
      </c>
      <c r="K210" s="15" t="s">
        <v>722</v>
      </c>
      <c r="L210" s="6" t="s">
        <v>333</v>
      </c>
      <c r="M210" s="6">
        <v>11</v>
      </c>
      <c r="N210" s="45">
        <v>234</v>
      </c>
      <c r="O210" s="16"/>
      <c r="P210" s="18">
        <f t="shared" si="6"/>
        <v>304.2</v>
      </c>
      <c r="Q210" s="6" t="s">
        <v>27</v>
      </c>
      <c r="R210" s="6" t="s">
        <v>829</v>
      </c>
      <c r="S210" s="9" t="s">
        <v>849</v>
      </c>
      <c r="T210" s="19" t="s">
        <v>28</v>
      </c>
    </row>
    <row r="211" spans="1:20" ht="33.75">
      <c r="A211" s="13" t="s">
        <v>734</v>
      </c>
      <c r="B211" s="6" t="s">
        <v>19</v>
      </c>
      <c r="C211" s="6" t="s">
        <v>724</v>
      </c>
      <c r="D211" s="6" t="s">
        <v>23</v>
      </c>
      <c r="E211" s="6" t="s">
        <v>725</v>
      </c>
      <c r="F211" s="6" t="s">
        <v>726</v>
      </c>
      <c r="G211" s="14" t="s">
        <v>22</v>
      </c>
      <c r="H211" s="6" t="s">
        <v>23</v>
      </c>
      <c r="I211" s="20" t="s">
        <v>727</v>
      </c>
      <c r="J211" s="73" t="s">
        <v>1045</v>
      </c>
      <c r="K211" s="23">
        <v>91281408</v>
      </c>
      <c r="L211" s="6" t="s">
        <v>333</v>
      </c>
      <c r="M211" s="6">
        <v>6</v>
      </c>
      <c r="N211" s="45">
        <v>90</v>
      </c>
      <c r="O211" s="16"/>
      <c r="P211" s="18">
        <f t="shared" si="6"/>
        <v>117</v>
      </c>
      <c r="Q211" s="6" t="s">
        <v>27</v>
      </c>
      <c r="R211" s="6" t="s">
        <v>829</v>
      </c>
      <c r="S211" s="9" t="s">
        <v>849</v>
      </c>
      <c r="T211" s="19" t="s">
        <v>28</v>
      </c>
    </row>
    <row r="212" spans="1:20" ht="12" thickBot="1">
      <c r="A212" s="39"/>
      <c r="B212" s="40"/>
      <c r="C212" s="40"/>
      <c r="D212" s="40"/>
      <c r="E212" s="40"/>
      <c r="F212" s="40"/>
      <c r="G212" s="40"/>
      <c r="H212" s="40"/>
      <c r="I212" s="41" t="str">
        <f>SUBTOTAL(2,N144:N211)&amp;" PPE"</f>
        <v>68 PPE</v>
      </c>
      <c r="J212" s="41"/>
      <c r="K212" s="40"/>
      <c r="L212" s="40"/>
      <c r="M212" s="40" t="s">
        <v>367</v>
      </c>
      <c r="N212" s="42">
        <f>SUBTOTAL(9,N144:N211)</f>
        <v>101257</v>
      </c>
      <c r="O212" s="42">
        <f>SUBTOTAL(9,O185:O211)</f>
        <v>0</v>
      </c>
      <c r="P212" s="42">
        <f>SUBTOTAL(9,P144:P211)</f>
        <v>131634.1</v>
      </c>
      <c r="Q212" s="43" t="s">
        <v>368</v>
      </c>
      <c r="R212" s="43"/>
      <c r="S212" s="40"/>
      <c r="T212" s="44"/>
    </row>
    <row r="213" spans="1:20" ht="29.25" customHeight="1" outlineLevel="1" thickBot="1">
      <c r="A213" s="57" t="s">
        <v>728</v>
      </c>
      <c r="B213" s="102" t="s">
        <v>729</v>
      </c>
      <c r="C213" s="102"/>
      <c r="D213" s="102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0"/>
      <c r="S213" s="12"/>
      <c r="T213" s="10"/>
    </row>
    <row r="214" spans="1:20" s="2" customFormat="1" ht="37.15" customHeight="1" thickBot="1">
      <c r="A214" s="95" t="s">
        <v>371</v>
      </c>
      <c r="B214" s="93" t="s">
        <v>3</v>
      </c>
      <c r="C214" s="93" t="s">
        <v>4</v>
      </c>
      <c r="D214" s="93" t="s">
        <v>5</v>
      </c>
      <c r="E214" s="93" t="s">
        <v>6</v>
      </c>
      <c r="F214" s="93" t="s">
        <v>7</v>
      </c>
      <c r="G214" s="93" t="s">
        <v>372</v>
      </c>
      <c r="H214" s="93" t="s">
        <v>8</v>
      </c>
      <c r="I214" s="93" t="s">
        <v>9</v>
      </c>
      <c r="J214" s="75" t="s">
        <v>967</v>
      </c>
      <c r="K214" s="93" t="s">
        <v>373</v>
      </c>
      <c r="L214" s="93" t="s">
        <v>11</v>
      </c>
      <c r="M214" s="93" t="s">
        <v>841</v>
      </c>
      <c r="N214" s="77" t="s">
        <v>842</v>
      </c>
      <c r="O214" s="78"/>
      <c r="P214" s="93" t="str">
        <f>$P$3</f>
        <v>Szacowane zużycie energii [kWh]
za okres 14 miesięcy</v>
      </c>
      <c r="Q214" s="93" t="s">
        <v>12</v>
      </c>
      <c r="R214" s="93" t="s">
        <v>13</v>
      </c>
      <c r="S214" s="93" t="s">
        <v>374</v>
      </c>
      <c r="T214" s="94" t="s">
        <v>15</v>
      </c>
    </row>
    <row r="215" spans="1:20" s="2" customFormat="1" ht="33" customHeight="1">
      <c r="A215" s="95"/>
      <c r="B215" s="93"/>
      <c r="C215" s="93"/>
      <c r="D215" s="93"/>
      <c r="E215" s="93"/>
      <c r="F215" s="93"/>
      <c r="G215" s="93"/>
      <c r="H215" s="93"/>
      <c r="I215" s="93"/>
      <c r="J215" s="76"/>
      <c r="K215" s="93"/>
      <c r="L215" s="93"/>
      <c r="M215" s="93"/>
      <c r="N215" s="7" t="s">
        <v>375</v>
      </c>
      <c r="O215" s="7" t="s">
        <v>376</v>
      </c>
      <c r="P215" s="93"/>
      <c r="Q215" s="93"/>
      <c r="R215" s="93"/>
      <c r="S215" s="93"/>
      <c r="T215" s="94"/>
    </row>
    <row r="216" spans="1:20" ht="33.75">
      <c r="A216" s="13" t="s">
        <v>738</v>
      </c>
      <c r="B216" s="6" t="s">
        <v>19</v>
      </c>
      <c r="C216" s="6" t="s">
        <v>731</v>
      </c>
      <c r="D216" s="6" t="s">
        <v>30</v>
      </c>
      <c r="E216" s="6" t="s">
        <v>577</v>
      </c>
      <c r="F216" s="6">
        <v>44</v>
      </c>
      <c r="G216" s="14" t="s">
        <v>22</v>
      </c>
      <c r="H216" s="6" t="s">
        <v>23</v>
      </c>
      <c r="I216" s="6" t="s">
        <v>732</v>
      </c>
      <c r="J216" s="73" t="s">
        <v>1046</v>
      </c>
      <c r="K216" s="15" t="s">
        <v>733</v>
      </c>
      <c r="L216" s="6" t="s">
        <v>333</v>
      </c>
      <c r="M216" s="6">
        <v>5</v>
      </c>
      <c r="N216" s="16">
        <v>2857</v>
      </c>
      <c r="O216" s="16"/>
      <c r="P216" s="18">
        <f>N216*1.3</f>
        <v>3714.1</v>
      </c>
      <c r="Q216" s="6" t="s">
        <v>27</v>
      </c>
      <c r="R216" s="6" t="s">
        <v>829</v>
      </c>
      <c r="S216" s="9" t="s">
        <v>849</v>
      </c>
      <c r="T216" s="19" t="s">
        <v>28</v>
      </c>
    </row>
    <row r="217" spans="1:20" ht="33.75">
      <c r="A217" s="13" t="s">
        <v>741</v>
      </c>
      <c r="B217" s="6" t="s">
        <v>19</v>
      </c>
      <c r="C217" s="6" t="s">
        <v>735</v>
      </c>
      <c r="D217" s="6" t="s">
        <v>46</v>
      </c>
      <c r="E217" s="6" t="s">
        <v>403</v>
      </c>
      <c r="F217" s="6">
        <v>42</v>
      </c>
      <c r="G217" s="14" t="s">
        <v>45</v>
      </c>
      <c r="H217" s="6" t="s">
        <v>46</v>
      </c>
      <c r="I217" s="6" t="s">
        <v>736</v>
      </c>
      <c r="J217" s="73" t="s">
        <v>1047</v>
      </c>
      <c r="K217" s="15" t="s">
        <v>737</v>
      </c>
      <c r="L217" s="6" t="s">
        <v>333</v>
      </c>
      <c r="M217" s="6">
        <v>17</v>
      </c>
      <c r="N217" s="16">
        <v>12285</v>
      </c>
      <c r="O217" s="16"/>
      <c r="P217" s="18">
        <f t="shared" ref="P217:P226" si="7">N217*1.3</f>
        <v>15970.5</v>
      </c>
      <c r="Q217" s="6" t="s">
        <v>27</v>
      </c>
      <c r="R217" s="6" t="s">
        <v>829</v>
      </c>
      <c r="S217" s="9" t="s">
        <v>849</v>
      </c>
      <c r="T217" s="19" t="s">
        <v>28</v>
      </c>
    </row>
    <row r="218" spans="1:20" ht="33.75">
      <c r="A218" s="13" t="s">
        <v>745</v>
      </c>
      <c r="B218" s="6" t="s">
        <v>19</v>
      </c>
      <c r="C218" s="6" t="s">
        <v>735</v>
      </c>
      <c r="D218" s="6" t="s">
        <v>30</v>
      </c>
      <c r="E218" s="6" t="s">
        <v>577</v>
      </c>
      <c r="F218" s="6">
        <v>11</v>
      </c>
      <c r="G218" s="14" t="s">
        <v>22</v>
      </c>
      <c r="H218" s="6" t="s">
        <v>23</v>
      </c>
      <c r="I218" s="6" t="s">
        <v>739</v>
      </c>
      <c r="J218" s="73" t="s">
        <v>1048</v>
      </c>
      <c r="K218" s="15" t="s">
        <v>740</v>
      </c>
      <c r="L218" s="6" t="s">
        <v>333</v>
      </c>
      <c r="M218" s="6">
        <v>7</v>
      </c>
      <c r="N218" s="16">
        <v>517</v>
      </c>
      <c r="O218" s="16"/>
      <c r="P218" s="18">
        <f t="shared" si="7"/>
        <v>672.1</v>
      </c>
      <c r="Q218" s="6" t="s">
        <v>27</v>
      </c>
      <c r="R218" s="6" t="s">
        <v>829</v>
      </c>
      <c r="S218" s="9" t="s">
        <v>849</v>
      </c>
      <c r="T218" s="19" t="s">
        <v>28</v>
      </c>
    </row>
    <row r="219" spans="1:20" ht="33.75">
      <c r="A219" s="13" t="s">
        <v>750</v>
      </c>
      <c r="B219" s="6" t="s">
        <v>19</v>
      </c>
      <c r="C219" s="6" t="s">
        <v>742</v>
      </c>
      <c r="D219" s="6" t="s">
        <v>46</v>
      </c>
      <c r="E219" s="6" t="s">
        <v>403</v>
      </c>
      <c r="F219" s="6">
        <v>36</v>
      </c>
      <c r="G219" s="14" t="s">
        <v>45</v>
      </c>
      <c r="H219" s="6" t="s">
        <v>46</v>
      </c>
      <c r="I219" s="6" t="s">
        <v>743</v>
      </c>
      <c r="J219" s="73" t="s">
        <v>1049</v>
      </c>
      <c r="K219" s="15" t="s">
        <v>744</v>
      </c>
      <c r="L219" s="6" t="s">
        <v>411</v>
      </c>
      <c r="M219" s="6">
        <v>3</v>
      </c>
      <c r="N219" s="16">
        <v>569</v>
      </c>
      <c r="O219" s="16">
        <v>1056</v>
      </c>
      <c r="P219" s="18">
        <f>(N219+O219)*1.3</f>
        <v>2112.5</v>
      </c>
      <c r="Q219" s="6" t="s">
        <v>27</v>
      </c>
      <c r="R219" s="6" t="s">
        <v>829</v>
      </c>
      <c r="S219" s="9" t="s">
        <v>849</v>
      </c>
      <c r="T219" s="19" t="s">
        <v>28</v>
      </c>
    </row>
    <row r="220" spans="1:20" ht="33.75">
      <c r="A220" s="13" t="s">
        <v>754</v>
      </c>
      <c r="B220" s="6" t="s">
        <v>19</v>
      </c>
      <c r="C220" s="6" t="s">
        <v>746</v>
      </c>
      <c r="D220" s="6" t="s">
        <v>46</v>
      </c>
      <c r="E220" s="6" t="s">
        <v>747</v>
      </c>
      <c r="F220" s="6">
        <v>2</v>
      </c>
      <c r="G220" s="14" t="s">
        <v>45</v>
      </c>
      <c r="H220" s="6" t="s">
        <v>46</v>
      </c>
      <c r="I220" s="6" t="s">
        <v>748</v>
      </c>
      <c r="J220" s="73" t="s">
        <v>1050</v>
      </c>
      <c r="K220" s="15" t="s">
        <v>749</v>
      </c>
      <c r="L220" s="6" t="s">
        <v>333</v>
      </c>
      <c r="M220" s="6">
        <v>5</v>
      </c>
      <c r="N220" s="16">
        <v>3807</v>
      </c>
      <c r="O220" s="16"/>
      <c r="P220" s="18">
        <f t="shared" si="7"/>
        <v>4949.1000000000004</v>
      </c>
      <c r="Q220" s="6" t="s">
        <v>27</v>
      </c>
      <c r="R220" s="6" t="s">
        <v>829</v>
      </c>
      <c r="S220" s="9" t="s">
        <v>849</v>
      </c>
      <c r="T220" s="19" t="s">
        <v>28</v>
      </c>
    </row>
    <row r="221" spans="1:20" ht="33.75">
      <c r="A221" s="13" t="s">
        <v>757</v>
      </c>
      <c r="B221" s="6" t="s">
        <v>19</v>
      </c>
      <c r="C221" s="6" t="s">
        <v>751</v>
      </c>
      <c r="D221" s="6" t="s">
        <v>46</v>
      </c>
      <c r="E221" s="6" t="s">
        <v>403</v>
      </c>
      <c r="F221" s="6">
        <v>42</v>
      </c>
      <c r="G221" s="14" t="s">
        <v>45</v>
      </c>
      <c r="H221" s="6" t="s">
        <v>46</v>
      </c>
      <c r="I221" s="6" t="s">
        <v>752</v>
      </c>
      <c r="J221" s="73" t="s">
        <v>1051</v>
      </c>
      <c r="K221" s="15" t="s">
        <v>753</v>
      </c>
      <c r="L221" s="6" t="s">
        <v>333</v>
      </c>
      <c r="M221" s="6">
        <v>6</v>
      </c>
      <c r="N221" s="16">
        <v>5286</v>
      </c>
      <c r="O221" s="16"/>
      <c r="P221" s="18">
        <f t="shared" si="7"/>
        <v>6871.8</v>
      </c>
      <c r="Q221" s="6" t="s">
        <v>27</v>
      </c>
      <c r="R221" s="6" t="s">
        <v>829</v>
      </c>
      <c r="S221" s="9" t="s">
        <v>849</v>
      </c>
      <c r="T221" s="19" t="s">
        <v>28</v>
      </c>
    </row>
    <row r="222" spans="1:20" ht="33.75">
      <c r="A222" s="13" t="s">
        <v>760</v>
      </c>
      <c r="B222" s="6" t="s">
        <v>19</v>
      </c>
      <c r="C222" s="6"/>
      <c r="D222" s="6" t="s">
        <v>46</v>
      </c>
      <c r="E222" s="6"/>
      <c r="F222" s="6"/>
      <c r="G222" s="14" t="s">
        <v>45</v>
      </c>
      <c r="H222" s="6" t="s">
        <v>46</v>
      </c>
      <c r="I222" s="6" t="s">
        <v>755</v>
      </c>
      <c r="J222" s="73" t="s">
        <v>1052</v>
      </c>
      <c r="K222" s="15" t="s">
        <v>756</v>
      </c>
      <c r="L222" s="6" t="s">
        <v>411</v>
      </c>
      <c r="M222" s="6">
        <v>13</v>
      </c>
      <c r="N222" s="16">
        <v>1866</v>
      </c>
      <c r="O222" s="16">
        <v>3466</v>
      </c>
      <c r="P222" s="18">
        <f>(N222+O222)*1.3</f>
        <v>6931.6</v>
      </c>
      <c r="Q222" s="6" t="s">
        <v>27</v>
      </c>
      <c r="R222" s="6" t="s">
        <v>829</v>
      </c>
      <c r="S222" s="9" t="s">
        <v>849</v>
      </c>
      <c r="T222" s="19" t="s">
        <v>28</v>
      </c>
    </row>
    <row r="223" spans="1:20" ht="33.75">
      <c r="A223" s="13" t="s">
        <v>763</v>
      </c>
      <c r="B223" s="6" t="s">
        <v>19</v>
      </c>
      <c r="C223" s="6"/>
      <c r="D223" s="6" t="s">
        <v>78</v>
      </c>
      <c r="E223" s="6"/>
      <c r="F223" s="6">
        <v>85</v>
      </c>
      <c r="G223" s="14" t="s">
        <v>45</v>
      </c>
      <c r="H223" s="6" t="s">
        <v>46</v>
      </c>
      <c r="I223" s="6" t="s">
        <v>758</v>
      </c>
      <c r="J223" s="73" t="s">
        <v>1053</v>
      </c>
      <c r="K223" s="15" t="s">
        <v>759</v>
      </c>
      <c r="L223" s="6" t="s">
        <v>441</v>
      </c>
      <c r="M223" s="6">
        <v>5</v>
      </c>
      <c r="N223" s="16">
        <v>120</v>
      </c>
      <c r="O223" s="16"/>
      <c r="P223" s="18">
        <f t="shared" si="7"/>
        <v>156</v>
      </c>
      <c r="Q223" s="6" t="s">
        <v>27</v>
      </c>
      <c r="R223" s="6" t="s">
        <v>829</v>
      </c>
      <c r="S223" s="9" t="s">
        <v>849</v>
      </c>
      <c r="T223" s="19" t="s">
        <v>28</v>
      </c>
    </row>
    <row r="224" spans="1:20" ht="33.75">
      <c r="A224" s="13" t="s">
        <v>767</v>
      </c>
      <c r="B224" s="6" t="s">
        <v>19</v>
      </c>
      <c r="C224" s="6" t="s">
        <v>761</v>
      </c>
      <c r="D224" s="6"/>
      <c r="E224" s="6"/>
      <c r="F224" s="6"/>
      <c r="G224" s="14" t="s">
        <v>45</v>
      </c>
      <c r="H224" s="6" t="s">
        <v>46</v>
      </c>
      <c r="I224" s="6" t="s">
        <v>762</v>
      </c>
      <c r="J224" s="73" t="s">
        <v>1054</v>
      </c>
      <c r="K224" s="15">
        <v>91040787</v>
      </c>
      <c r="L224" s="6" t="s">
        <v>333</v>
      </c>
      <c r="M224" s="6">
        <v>3</v>
      </c>
      <c r="N224" s="16">
        <v>6796</v>
      </c>
      <c r="O224" s="16"/>
      <c r="P224" s="18">
        <f t="shared" si="7"/>
        <v>8834.8000000000011</v>
      </c>
      <c r="Q224" s="6" t="s">
        <v>27</v>
      </c>
      <c r="R224" s="6" t="s">
        <v>829</v>
      </c>
      <c r="S224" s="9" t="s">
        <v>849</v>
      </c>
      <c r="T224" s="19" t="s">
        <v>28</v>
      </c>
    </row>
    <row r="225" spans="1:20" ht="33.75">
      <c r="A225" s="13" t="s">
        <v>768</v>
      </c>
      <c r="B225" s="6" t="s">
        <v>19</v>
      </c>
      <c r="C225" s="6" t="s">
        <v>764</v>
      </c>
      <c r="D225" s="6" t="s">
        <v>125</v>
      </c>
      <c r="E225" s="6"/>
      <c r="F225" s="6" t="s">
        <v>765</v>
      </c>
      <c r="G225" s="14" t="s">
        <v>45</v>
      </c>
      <c r="H225" s="6" t="s">
        <v>46</v>
      </c>
      <c r="I225" s="6" t="s">
        <v>766</v>
      </c>
      <c r="J225" s="73" t="s">
        <v>1055</v>
      </c>
      <c r="K225" s="15">
        <v>22981973</v>
      </c>
      <c r="L225" s="6" t="s">
        <v>441</v>
      </c>
      <c r="M225" s="6">
        <v>5</v>
      </c>
      <c r="N225" s="16">
        <v>0</v>
      </c>
      <c r="O225" s="16"/>
      <c r="P225" s="18">
        <f t="shared" si="7"/>
        <v>0</v>
      </c>
      <c r="Q225" s="6" t="s">
        <v>27</v>
      </c>
      <c r="R225" s="6" t="s">
        <v>829</v>
      </c>
      <c r="S225" s="9" t="s">
        <v>849</v>
      </c>
      <c r="T225" s="19" t="s">
        <v>28</v>
      </c>
    </row>
    <row r="226" spans="1:20" ht="33.75">
      <c r="A226" s="13" t="s">
        <v>769</v>
      </c>
      <c r="B226" s="6" t="s">
        <v>19</v>
      </c>
      <c r="C226" s="6" t="s">
        <v>771</v>
      </c>
      <c r="D226" s="6" t="s">
        <v>125</v>
      </c>
      <c r="E226" s="6"/>
      <c r="F226" s="46" t="s">
        <v>772</v>
      </c>
      <c r="G226" s="14" t="s">
        <v>45</v>
      </c>
      <c r="H226" s="6" t="s">
        <v>46</v>
      </c>
      <c r="I226" s="6" t="s">
        <v>773</v>
      </c>
      <c r="J226" s="73" t="s">
        <v>1056</v>
      </c>
      <c r="K226" s="15" t="s">
        <v>774</v>
      </c>
      <c r="L226" s="6" t="s">
        <v>441</v>
      </c>
      <c r="M226" s="6">
        <v>5</v>
      </c>
      <c r="N226" s="16">
        <v>673</v>
      </c>
      <c r="O226" s="16"/>
      <c r="P226" s="18">
        <f t="shared" si="7"/>
        <v>874.9</v>
      </c>
      <c r="Q226" s="6" t="s">
        <v>27</v>
      </c>
      <c r="R226" s="6" t="s">
        <v>829</v>
      </c>
      <c r="S226" s="9" t="s">
        <v>849</v>
      </c>
      <c r="T226" s="19" t="s">
        <v>28</v>
      </c>
    </row>
    <row r="227" spans="1:20" ht="12" thickBot="1">
      <c r="A227" s="39"/>
      <c r="B227" s="40"/>
      <c r="C227" s="40"/>
      <c r="D227" s="40"/>
      <c r="E227" s="40"/>
      <c r="F227" s="40"/>
      <c r="G227" s="40"/>
      <c r="H227" s="40"/>
      <c r="I227" s="41" t="str">
        <f>SUBTOTAL(2,N216:N226)&amp;" PPE"</f>
        <v>11 PPE</v>
      </c>
      <c r="J227" s="41"/>
      <c r="K227" s="40"/>
      <c r="L227" s="40"/>
      <c r="M227" s="40" t="s">
        <v>367</v>
      </c>
      <c r="N227" s="42">
        <f>SUBTOTAL(9,N216:N226)</f>
        <v>34776</v>
      </c>
      <c r="O227" s="42">
        <f>SUBTOTAL(9,O216:O226)</f>
        <v>4522</v>
      </c>
      <c r="P227" s="42">
        <f>SUBTOTAL(9,P216:P226)</f>
        <v>51087.4</v>
      </c>
      <c r="Q227" s="43" t="s">
        <v>368</v>
      </c>
      <c r="R227" s="43"/>
      <c r="S227" s="40"/>
      <c r="T227" s="44"/>
    </row>
    <row r="228" spans="1:20" ht="32.25" customHeight="1" outlineLevel="1" thickBot="1">
      <c r="A228" s="57" t="s">
        <v>775</v>
      </c>
      <c r="B228" s="102" t="s">
        <v>776</v>
      </c>
      <c r="C228" s="102"/>
      <c r="D228" s="102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0"/>
      <c r="S228" s="12"/>
      <c r="T228" s="10"/>
    </row>
    <row r="229" spans="1:20" s="2" customFormat="1" ht="42.75" customHeight="1" thickBot="1">
      <c r="A229" s="95" t="s">
        <v>371</v>
      </c>
      <c r="B229" s="93" t="s">
        <v>3</v>
      </c>
      <c r="C229" s="93" t="s">
        <v>4</v>
      </c>
      <c r="D229" s="93" t="s">
        <v>5</v>
      </c>
      <c r="E229" s="93" t="s">
        <v>6</v>
      </c>
      <c r="F229" s="93" t="s">
        <v>7</v>
      </c>
      <c r="G229" s="93" t="s">
        <v>372</v>
      </c>
      <c r="H229" s="93" t="s">
        <v>8</v>
      </c>
      <c r="I229" s="93" t="s">
        <v>9</v>
      </c>
      <c r="J229" s="75" t="s">
        <v>967</v>
      </c>
      <c r="K229" s="93" t="s">
        <v>373</v>
      </c>
      <c r="L229" s="93" t="s">
        <v>11</v>
      </c>
      <c r="M229" s="93" t="s">
        <v>841</v>
      </c>
      <c r="N229" s="77" t="s">
        <v>842</v>
      </c>
      <c r="O229" s="78"/>
      <c r="P229" s="93" t="str">
        <f>$P$3</f>
        <v>Szacowane zużycie energii [kWh]
za okres 14 miesięcy</v>
      </c>
      <c r="Q229" s="93" t="s">
        <v>12</v>
      </c>
      <c r="R229" s="93" t="s">
        <v>13</v>
      </c>
      <c r="S229" s="93" t="s">
        <v>374</v>
      </c>
      <c r="T229" s="94" t="s">
        <v>15</v>
      </c>
    </row>
    <row r="230" spans="1:20" s="2" customFormat="1" ht="19.149999999999999" customHeight="1">
      <c r="A230" s="95"/>
      <c r="B230" s="93"/>
      <c r="C230" s="93"/>
      <c r="D230" s="93"/>
      <c r="E230" s="93"/>
      <c r="F230" s="93"/>
      <c r="G230" s="93"/>
      <c r="H230" s="93"/>
      <c r="I230" s="93"/>
      <c r="J230" s="76"/>
      <c r="K230" s="93"/>
      <c r="L230" s="93"/>
      <c r="M230" s="93"/>
      <c r="N230" s="7" t="s">
        <v>375</v>
      </c>
      <c r="O230" s="7" t="s">
        <v>376</v>
      </c>
      <c r="P230" s="93"/>
      <c r="Q230" s="93"/>
      <c r="R230" s="93"/>
      <c r="S230" s="93"/>
      <c r="T230" s="94"/>
    </row>
    <row r="231" spans="1:20" ht="33.75">
      <c r="A231" s="13" t="s">
        <v>770</v>
      </c>
      <c r="B231" s="6" t="s">
        <v>19</v>
      </c>
      <c r="C231" s="6" t="s">
        <v>778</v>
      </c>
      <c r="D231" s="6" t="s">
        <v>78</v>
      </c>
      <c r="E231" s="6"/>
      <c r="F231" s="6" t="s">
        <v>779</v>
      </c>
      <c r="G231" s="14" t="s">
        <v>45</v>
      </c>
      <c r="H231" s="6" t="s">
        <v>46</v>
      </c>
      <c r="I231" s="6" t="s">
        <v>780</v>
      </c>
      <c r="J231" s="73" t="s">
        <v>1057</v>
      </c>
      <c r="K231" s="15" t="s">
        <v>781</v>
      </c>
      <c r="L231" s="6" t="s">
        <v>333</v>
      </c>
      <c r="M231" s="6">
        <v>8</v>
      </c>
      <c r="N231" s="16">
        <v>3706</v>
      </c>
      <c r="O231" s="16"/>
      <c r="P231" s="18">
        <f>N231*1.3</f>
        <v>4817.8</v>
      </c>
      <c r="Q231" s="6" t="s">
        <v>27</v>
      </c>
      <c r="R231" s="6" t="s">
        <v>829</v>
      </c>
      <c r="S231" s="9" t="s">
        <v>849</v>
      </c>
      <c r="T231" s="19" t="s">
        <v>28</v>
      </c>
    </row>
    <row r="232" spans="1:20" ht="33.75">
      <c r="A232" s="13" t="s">
        <v>777</v>
      </c>
      <c r="B232" s="6" t="s">
        <v>19</v>
      </c>
      <c r="C232" s="6" t="s">
        <v>783</v>
      </c>
      <c r="D232" s="6" t="s">
        <v>21</v>
      </c>
      <c r="E232" s="6" t="s">
        <v>379</v>
      </c>
      <c r="F232" s="6" t="s">
        <v>784</v>
      </c>
      <c r="G232" s="14" t="s">
        <v>22</v>
      </c>
      <c r="H232" s="6" t="s">
        <v>23</v>
      </c>
      <c r="I232" s="6" t="s">
        <v>785</v>
      </c>
      <c r="J232" s="73" t="s">
        <v>1058</v>
      </c>
      <c r="K232" s="15" t="s">
        <v>786</v>
      </c>
      <c r="L232" s="6" t="s">
        <v>787</v>
      </c>
      <c r="M232" s="6">
        <v>41</v>
      </c>
      <c r="N232" s="16">
        <v>15423</v>
      </c>
      <c r="O232" s="16"/>
      <c r="P232" s="18">
        <f t="shared" ref="P232:P237" si="8">N232*1.3</f>
        <v>20049.900000000001</v>
      </c>
      <c r="Q232" s="6" t="s">
        <v>27</v>
      </c>
      <c r="R232" s="6" t="s">
        <v>829</v>
      </c>
      <c r="S232" s="9" t="s">
        <v>849</v>
      </c>
      <c r="T232" s="19" t="s">
        <v>28</v>
      </c>
    </row>
    <row r="233" spans="1:20" ht="33.75">
      <c r="A233" s="13" t="s">
        <v>782</v>
      </c>
      <c r="B233" s="6" t="s">
        <v>19</v>
      </c>
      <c r="C233" s="6" t="s">
        <v>783</v>
      </c>
      <c r="D233" s="6" t="s">
        <v>30</v>
      </c>
      <c r="E233" s="6" t="s">
        <v>584</v>
      </c>
      <c r="F233" s="6"/>
      <c r="G233" s="14" t="s">
        <v>22</v>
      </c>
      <c r="H233" s="6" t="s">
        <v>23</v>
      </c>
      <c r="I233" s="6" t="s">
        <v>789</v>
      </c>
      <c r="J233" s="73" t="s">
        <v>1059</v>
      </c>
      <c r="K233" s="15" t="s">
        <v>790</v>
      </c>
      <c r="L233" s="6" t="s">
        <v>333</v>
      </c>
      <c r="M233" s="6">
        <v>3</v>
      </c>
      <c r="N233" s="16">
        <v>0</v>
      </c>
      <c r="O233" s="16"/>
      <c r="P233" s="18">
        <f t="shared" si="8"/>
        <v>0</v>
      </c>
      <c r="Q233" s="6" t="s">
        <v>27</v>
      </c>
      <c r="R233" s="6" t="s">
        <v>829</v>
      </c>
      <c r="S233" s="9" t="s">
        <v>849</v>
      </c>
      <c r="T233" s="19" t="s">
        <v>28</v>
      </c>
    </row>
    <row r="234" spans="1:20" ht="33.75">
      <c r="A234" s="13" t="s">
        <v>788</v>
      </c>
      <c r="B234" s="6" t="s">
        <v>19</v>
      </c>
      <c r="C234" s="6" t="s">
        <v>783</v>
      </c>
      <c r="D234" s="6" t="s">
        <v>30</v>
      </c>
      <c r="E234" s="6" t="s">
        <v>584</v>
      </c>
      <c r="F234" s="6"/>
      <c r="G234" s="14" t="s">
        <v>22</v>
      </c>
      <c r="H234" s="6" t="s">
        <v>23</v>
      </c>
      <c r="I234" s="6" t="s">
        <v>792</v>
      </c>
      <c r="J234" s="73" t="s">
        <v>1060</v>
      </c>
      <c r="K234" s="15">
        <v>94595412</v>
      </c>
      <c r="L234" s="6" t="s">
        <v>333</v>
      </c>
      <c r="M234" s="6">
        <v>6</v>
      </c>
      <c r="N234" s="16">
        <v>12126</v>
      </c>
      <c r="O234" s="16"/>
      <c r="P234" s="18">
        <f t="shared" si="8"/>
        <v>15763.800000000001</v>
      </c>
      <c r="Q234" s="6" t="s">
        <v>27</v>
      </c>
      <c r="R234" s="6" t="s">
        <v>829</v>
      </c>
      <c r="S234" s="9" t="s">
        <v>849</v>
      </c>
      <c r="T234" s="19" t="s">
        <v>28</v>
      </c>
    </row>
    <row r="235" spans="1:20" ht="33.75">
      <c r="A235" s="13" t="s">
        <v>791</v>
      </c>
      <c r="B235" s="6" t="s">
        <v>19</v>
      </c>
      <c r="C235" s="6" t="s">
        <v>783</v>
      </c>
      <c r="D235" s="6" t="s">
        <v>235</v>
      </c>
      <c r="E235" s="6"/>
      <c r="F235" s="6"/>
      <c r="G235" s="14" t="s">
        <v>45</v>
      </c>
      <c r="H235" s="6" t="s">
        <v>46</v>
      </c>
      <c r="I235" s="6" t="s">
        <v>794</v>
      </c>
      <c r="J235" s="73" t="s">
        <v>1061</v>
      </c>
      <c r="K235" s="15">
        <v>94331768</v>
      </c>
      <c r="L235" s="6" t="s">
        <v>333</v>
      </c>
      <c r="M235" s="6">
        <v>6</v>
      </c>
      <c r="N235" s="16">
        <v>7263</v>
      </c>
      <c r="O235" s="16"/>
      <c r="P235" s="18">
        <f t="shared" si="8"/>
        <v>9441.9</v>
      </c>
      <c r="Q235" s="6" t="s">
        <v>27</v>
      </c>
      <c r="R235" s="6" t="s">
        <v>829</v>
      </c>
      <c r="S235" s="9" t="s">
        <v>849</v>
      </c>
      <c r="T235" s="19" t="s">
        <v>28</v>
      </c>
    </row>
    <row r="236" spans="1:20" ht="33.75">
      <c r="A236" s="13" t="s">
        <v>793</v>
      </c>
      <c r="B236" s="6" t="s">
        <v>19</v>
      </c>
      <c r="C236" s="6" t="s">
        <v>783</v>
      </c>
      <c r="D236" s="6" t="s">
        <v>140</v>
      </c>
      <c r="E236" s="6"/>
      <c r="F236" s="6"/>
      <c r="G236" s="14" t="s">
        <v>45</v>
      </c>
      <c r="H236" s="6" t="s">
        <v>46</v>
      </c>
      <c r="I236" s="6" t="s">
        <v>796</v>
      </c>
      <c r="J236" s="73" t="s">
        <v>1062</v>
      </c>
      <c r="K236" s="15" t="s">
        <v>797</v>
      </c>
      <c r="L236" s="6" t="s">
        <v>333</v>
      </c>
      <c r="M236" s="6">
        <v>6</v>
      </c>
      <c r="N236" s="16">
        <v>3760</v>
      </c>
      <c r="O236" s="16"/>
      <c r="P236" s="18">
        <f t="shared" si="8"/>
        <v>4888</v>
      </c>
      <c r="Q236" s="6" t="s">
        <v>27</v>
      </c>
      <c r="R236" s="6" t="s">
        <v>829</v>
      </c>
      <c r="S236" s="9" t="s">
        <v>849</v>
      </c>
      <c r="T236" s="19" t="s">
        <v>28</v>
      </c>
    </row>
    <row r="237" spans="1:20" ht="33.75">
      <c r="A237" s="13" t="s">
        <v>795</v>
      </c>
      <c r="B237" s="6" t="s">
        <v>19</v>
      </c>
      <c r="C237" s="6" t="s">
        <v>798</v>
      </c>
      <c r="D237" s="6" t="s">
        <v>30</v>
      </c>
      <c r="E237" s="6" t="s">
        <v>591</v>
      </c>
      <c r="F237" s="6"/>
      <c r="G237" s="14" t="s">
        <v>22</v>
      </c>
      <c r="H237" s="6" t="s">
        <v>23</v>
      </c>
      <c r="I237" s="6" t="s">
        <v>799</v>
      </c>
      <c r="J237" s="73" t="s">
        <v>1063</v>
      </c>
      <c r="K237" s="15" t="s">
        <v>800</v>
      </c>
      <c r="L237" s="6" t="s">
        <v>801</v>
      </c>
      <c r="M237" s="6" t="s">
        <v>800</v>
      </c>
      <c r="N237" s="16">
        <v>12</v>
      </c>
      <c r="O237" s="16"/>
      <c r="P237" s="18">
        <f t="shared" si="8"/>
        <v>15.600000000000001</v>
      </c>
      <c r="Q237" s="6" t="s">
        <v>27</v>
      </c>
      <c r="R237" s="6" t="s">
        <v>829</v>
      </c>
      <c r="S237" s="9" t="s">
        <v>849</v>
      </c>
      <c r="T237" s="19" t="s">
        <v>28</v>
      </c>
    </row>
    <row r="238" spans="1:20" ht="12" thickBot="1">
      <c r="A238" s="39"/>
      <c r="B238" s="40"/>
      <c r="C238" s="40"/>
      <c r="D238" s="40"/>
      <c r="E238" s="40"/>
      <c r="F238" s="40"/>
      <c r="G238" s="40"/>
      <c r="H238" s="40"/>
      <c r="I238" s="41" t="str">
        <f>SUBTOTAL(2,N231:N237)&amp;" PPE"</f>
        <v>7 PPE</v>
      </c>
      <c r="J238" s="41"/>
      <c r="K238" s="40"/>
      <c r="L238" s="40"/>
      <c r="M238" s="40" t="s">
        <v>367</v>
      </c>
      <c r="N238" s="42">
        <f>SUBTOTAL(9,N231:N237)</f>
        <v>42290</v>
      </c>
      <c r="O238" s="42">
        <f>O231+O232+O233+O234+O235+O236+O237</f>
        <v>0</v>
      </c>
      <c r="P238" s="42">
        <f>SUBTOTAL(9,P231:P237)</f>
        <v>54977</v>
      </c>
      <c r="Q238" s="43" t="s">
        <v>368</v>
      </c>
      <c r="R238" s="43"/>
      <c r="S238" s="40"/>
      <c r="T238" s="44"/>
    </row>
    <row r="240" spans="1:20" ht="26.25" customHeight="1">
      <c r="A240" s="48"/>
      <c r="B240" s="49"/>
      <c r="C240" s="49"/>
      <c r="D240" s="49"/>
      <c r="E240" s="50"/>
      <c r="F240" s="50"/>
      <c r="G240" s="50"/>
      <c r="H240" s="50"/>
      <c r="I240" s="52" t="str">
        <f>SUBTOTAL(2,N5:N238)&amp;" PPE"</f>
        <v>213 PPE</v>
      </c>
      <c r="J240" s="52"/>
      <c r="K240" s="53"/>
      <c r="L240" s="53"/>
      <c r="M240" s="53" t="s">
        <v>802</v>
      </c>
      <c r="N240" s="52">
        <f>SUBTOTAL(9,N5:N238)</f>
        <v>793614</v>
      </c>
      <c r="O240" s="52">
        <f>O114+O126+O140+O212+O227+O238</f>
        <v>17202</v>
      </c>
      <c r="P240" s="52">
        <f>P114+P126+P140+P212+P227+P238</f>
        <v>1054060.7999999998</v>
      </c>
      <c r="Q240" s="54" t="s">
        <v>368</v>
      </c>
      <c r="R240" s="50"/>
      <c r="S240" s="50"/>
      <c r="T240" s="51"/>
    </row>
    <row r="241" spans="2:19" ht="28.5" customHeight="1">
      <c r="B241" s="103" t="s">
        <v>844</v>
      </c>
      <c r="C241" s="103"/>
      <c r="D241" s="103"/>
      <c r="E241" s="103"/>
      <c r="F241" s="103"/>
      <c r="G241" s="103"/>
      <c r="H241" s="68">
        <f>N240+O240</f>
        <v>810816</v>
      </c>
      <c r="I241" s="70" t="s">
        <v>368</v>
      </c>
      <c r="J241" s="70"/>
      <c r="K241" s="67"/>
      <c r="L241" s="66"/>
      <c r="M241" s="47"/>
      <c r="N241" s="47"/>
      <c r="O241" s="47"/>
      <c r="P241" s="47"/>
      <c r="Q241" s="47"/>
      <c r="R241" s="47"/>
      <c r="S241" s="47"/>
    </row>
    <row r="242" spans="2:19" ht="28.5" customHeight="1">
      <c r="B242" s="96" t="s">
        <v>845</v>
      </c>
      <c r="C242" s="96"/>
      <c r="D242" s="96"/>
      <c r="E242" s="96"/>
      <c r="F242" s="96"/>
      <c r="G242" s="96"/>
      <c r="H242" s="69">
        <f>P240</f>
        <v>1054060.7999999998</v>
      </c>
      <c r="I242" s="70" t="s">
        <v>368</v>
      </c>
      <c r="J242" s="70"/>
      <c r="K242" s="69"/>
      <c r="M242" s="4"/>
      <c r="N242" s="5"/>
      <c r="O242" s="4"/>
      <c r="P242" s="4"/>
      <c r="Q242" s="4"/>
      <c r="R242" s="5"/>
      <c r="S242" s="4"/>
    </row>
    <row r="244" spans="2:19">
      <c r="P244" s="55"/>
    </row>
    <row r="245" spans="2:19" ht="12">
      <c r="B245" s="71"/>
    </row>
  </sheetData>
  <autoFilter ref="A4:T237" xr:uid="{00000000-0001-0000-0000-000000000000}"/>
  <mergeCells count="125">
    <mergeCell ref="B115:D115"/>
    <mergeCell ref="B2:D2"/>
    <mergeCell ref="A1:B1"/>
    <mergeCell ref="E1:M1"/>
    <mergeCell ref="B127:D127"/>
    <mergeCell ref="B141:D141"/>
    <mergeCell ref="B213:D213"/>
    <mergeCell ref="B228:D228"/>
    <mergeCell ref="B241:G241"/>
    <mergeCell ref="K214:K215"/>
    <mergeCell ref="L214:L215"/>
    <mergeCell ref="M214:M215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K142:K143"/>
    <mergeCell ref="L142:L143"/>
    <mergeCell ref="M142:M143"/>
    <mergeCell ref="B242:G242"/>
    <mergeCell ref="K229:K230"/>
    <mergeCell ref="L229:L230"/>
    <mergeCell ref="M229:M230"/>
    <mergeCell ref="N229:O229"/>
    <mergeCell ref="P229:P230"/>
    <mergeCell ref="Q229:Q230"/>
    <mergeCell ref="R229:R230"/>
    <mergeCell ref="S229:S230"/>
    <mergeCell ref="T229:T230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N214:O214"/>
    <mergeCell ref="P214:P215"/>
    <mergeCell ref="Q214:Q215"/>
    <mergeCell ref="R214:R215"/>
    <mergeCell ref="S214:S215"/>
    <mergeCell ref="T214:T215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P142:P143"/>
    <mergeCell ref="Q142:Q143"/>
    <mergeCell ref="R142:R143"/>
    <mergeCell ref="S142:S143"/>
    <mergeCell ref="T142:T143"/>
    <mergeCell ref="K128:K129"/>
    <mergeCell ref="L128:L129"/>
    <mergeCell ref="M128:M129"/>
    <mergeCell ref="N128:O128"/>
    <mergeCell ref="P128:P129"/>
    <mergeCell ref="Q128:Q129"/>
    <mergeCell ref="R128:R129"/>
    <mergeCell ref="S128:S129"/>
    <mergeCell ref="T128:T129"/>
    <mergeCell ref="T116:T11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T3:T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1:S1"/>
    <mergeCell ref="J3:J4"/>
    <mergeCell ref="J116:J117"/>
    <mergeCell ref="J128:J129"/>
    <mergeCell ref="J142:J143"/>
    <mergeCell ref="J214:J215"/>
    <mergeCell ref="J229:J230"/>
    <mergeCell ref="K3:K4"/>
    <mergeCell ref="L3:L4"/>
    <mergeCell ref="M3:M4"/>
    <mergeCell ref="N3:O3"/>
    <mergeCell ref="P3:P4"/>
    <mergeCell ref="Q3:Q4"/>
    <mergeCell ref="R3:R4"/>
    <mergeCell ref="S3:S4"/>
    <mergeCell ref="K116:K117"/>
    <mergeCell ref="L116:L117"/>
    <mergeCell ref="M116:M117"/>
    <mergeCell ref="N116:O116"/>
    <mergeCell ref="P116:P117"/>
    <mergeCell ref="Q116:Q117"/>
    <mergeCell ref="R116:R117"/>
    <mergeCell ref="S116:S117"/>
    <mergeCell ref="N142:O142"/>
  </mergeCells>
  <phoneticPr fontId="2" type="noConversion"/>
  <printOptions horizontalCentered="1"/>
  <pageMargins left="0" right="0" top="0.59055118110236227" bottom="0.78740157480314965" header="0.31496062992125984" footer="0.31496062992125984"/>
  <pageSetup paperSize="9" scale="59" firstPageNumber="0" fitToHeight="0" orientation="landscape" verticalDpi="300" r:id="rId1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dc:description/>
  <cp:lastModifiedBy>Aleksandra Góraj</cp:lastModifiedBy>
  <cp:revision>1</cp:revision>
  <cp:lastPrinted>2023-09-06T07:13:00Z</cp:lastPrinted>
  <dcterms:created xsi:type="dcterms:W3CDTF">2020-11-23T11:35:28Z</dcterms:created>
  <dcterms:modified xsi:type="dcterms:W3CDTF">2023-09-06T07:20:13Z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