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C:\Users\Katarzyna\Desktop\Jednorazówka powtórka 2020\"/>
    </mc:Choice>
  </mc:AlternateContent>
  <xr:revisionPtr revIDLastSave="0" documentId="13_ncr:1_{232A81E6-D3CB-44A8-82C1-FFDE8956BD31}" xr6:coauthVersionLast="36" xr6:coauthVersionMax="45" xr10:uidLastSave="{00000000-0000-0000-0000-000000000000}"/>
  <bookViews>
    <workbookView xWindow="0" yWindow="0" windowWidth="24000" windowHeight="9525" tabRatio="890" activeTab="25" xr2:uid="{00000000-000D-0000-FFFF-FFFF00000000}"/>
  </bookViews>
  <sheets>
    <sheet name="4" sheetId="5" r:id="rId1"/>
    <sheet name="7" sheetId="8" r:id="rId2"/>
    <sheet name="12" sheetId="13" r:id="rId3"/>
    <sheet name="13" sheetId="14" r:id="rId4"/>
    <sheet name="15" sheetId="107" r:id="rId5"/>
    <sheet name="18" sheetId="19" r:id="rId6"/>
    <sheet name="21" sheetId="22" r:id="rId7"/>
    <sheet name="23" sheetId="24" r:id="rId8"/>
    <sheet name="24" sheetId="106" r:id="rId9"/>
    <sheet name="25" sheetId="26" r:id="rId10"/>
    <sheet name="27" sheetId="28" r:id="rId11"/>
    <sheet name="30" sheetId="32" r:id="rId12"/>
    <sheet name="31" sheetId="33" r:id="rId13"/>
    <sheet name="32" sheetId="105" r:id="rId14"/>
    <sheet name="34" sheetId="36" r:id="rId15"/>
    <sheet name="35" sheetId="37" r:id="rId16"/>
    <sheet name="36" sheetId="38" r:id="rId17"/>
    <sheet name="40" sheetId="42" r:id="rId18"/>
    <sheet name="41" sheetId="43" r:id="rId19"/>
    <sheet name="42" sheetId="44" r:id="rId20"/>
    <sheet name="44" sheetId="46" r:id="rId21"/>
    <sheet name="46" sheetId="48" r:id="rId22"/>
    <sheet name="47" sheetId="49" r:id="rId23"/>
    <sheet name="50" sheetId="56" r:id="rId24"/>
    <sheet name="51" sheetId="72" r:id="rId25"/>
    <sheet name="53" sheetId="69" r:id="rId26"/>
    <sheet name="58" sheetId="98" r:id="rId27"/>
    <sheet name="61" sheetId="101" r:id="rId28"/>
    <sheet name="62" sheetId="102" r:id="rId29"/>
    <sheet name="63" sheetId="104" r:id="rId30"/>
  </sheets>
  <definedNames>
    <definedName name="_xlnm.Print_Area" localSheetId="2">'12'!$A$1:$J$13</definedName>
    <definedName name="_xlnm.Print_Area" localSheetId="3">'13'!$A$1:$J$17</definedName>
    <definedName name="_xlnm.Print_Area" localSheetId="4">'15'!$A$1:$J$15</definedName>
    <definedName name="_xlnm.Print_Area" localSheetId="5">'18'!$A$1:$J$13</definedName>
    <definedName name="_xlnm.Print_Area" localSheetId="6">'21'!$A$1:$J$33</definedName>
    <definedName name="_xlnm.Print_Area" localSheetId="7">'23'!$A$1:$J$11</definedName>
    <definedName name="_xlnm.Print_Area" localSheetId="9">'25'!$A$1:$J$16</definedName>
    <definedName name="_xlnm.Print_Area" localSheetId="10">'27'!$A$1:$J$13</definedName>
    <definedName name="_xlnm.Print_Area" localSheetId="11">'30'!$A$1:$J$20</definedName>
    <definedName name="_xlnm.Print_Area" localSheetId="12">'31'!$A$1:$J$12</definedName>
    <definedName name="_xlnm.Print_Area" localSheetId="14">'34'!$A$1:$J$12</definedName>
    <definedName name="_xlnm.Print_Area" localSheetId="15">'35'!$A$1:$J$14</definedName>
    <definedName name="_xlnm.Print_Area" localSheetId="16">'36'!$A$1:$J$25</definedName>
    <definedName name="_xlnm.Print_Area" localSheetId="0">'4'!$A$1:$J$29</definedName>
    <definedName name="_xlnm.Print_Area" localSheetId="17">'40'!$A$1:$J$16</definedName>
    <definedName name="_xlnm.Print_Area" localSheetId="18">'41'!$A$1:$J$13</definedName>
    <definedName name="_xlnm.Print_Area" localSheetId="23">'50'!$A$1:$J$19</definedName>
    <definedName name="_xlnm.Print_Area" localSheetId="25">'53'!$A$1:$J$15</definedName>
    <definedName name="_xlnm.Print_Area" localSheetId="1">'7'!$A$1:$J$24</definedName>
  </definedNames>
  <calcPr calcId="191029" iterateDelta="1E-4"/>
</workbook>
</file>

<file path=xl/calcChain.xml><?xml version="1.0" encoding="utf-8"?>
<calcChain xmlns="http://schemas.openxmlformats.org/spreadsheetml/2006/main">
  <c r="G8" i="107" l="1"/>
  <c r="J8" i="107" s="1"/>
  <c r="H8" i="107"/>
  <c r="G9" i="107"/>
  <c r="J9" i="107" s="1"/>
  <c r="H9" i="107"/>
  <c r="H11" i="107" s="1"/>
  <c r="G10" i="107"/>
  <c r="J10" i="107" s="1"/>
  <c r="H10" i="107"/>
  <c r="J11" i="107" l="1"/>
  <c r="H7" i="22" l="1"/>
  <c r="H8" i="104"/>
  <c r="H9" i="104"/>
  <c r="H10" i="104"/>
  <c r="H11" i="104"/>
  <c r="G8" i="104"/>
  <c r="J8" i="104" s="1"/>
  <c r="G9" i="104"/>
  <c r="J9" i="104" s="1"/>
  <c r="G10" i="104"/>
  <c r="J10" i="104" s="1"/>
  <c r="G11" i="104"/>
  <c r="J11" i="104" s="1"/>
  <c r="G7" i="104"/>
  <c r="J7" i="104" s="1"/>
  <c r="G7" i="102"/>
  <c r="J7" i="102" s="1"/>
  <c r="J8" i="102" s="1"/>
  <c r="G7" i="101"/>
  <c r="J6" i="98"/>
  <c r="H6" i="98"/>
  <c r="H7" i="98"/>
  <c r="H5" i="98"/>
  <c r="G7" i="98"/>
  <c r="J7" i="98" s="1"/>
  <c r="G6" i="98"/>
  <c r="G5" i="98"/>
  <c r="J5" i="98"/>
  <c r="H8" i="69"/>
  <c r="G8" i="69"/>
  <c r="J8" i="69" s="1"/>
  <c r="J9" i="56"/>
  <c r="H8" i="56"/>
  <c r="H9" i="56"/>
  <c r="H10" i="56"/>
  <c r="H11" i="56"/>
  <c r="H12" i="56"/>
  <c r="H13" i="56"/>
  <c r="H14" i="56"/>
  <c r="G8" i="56"/>
  <c r="J8" i="56" s="1"/>
  <c r="G9" i="56"/>
  <c r="G10" i="56"/>
  <c r="J10" i="56" s="1"/>
  <c r="G11" i="56"/>
  <c r="J11" i="56" s="1"/>
  <c r="G12" i="56"/>
  <c r="J12" i="56" s="1"/>
  <c r="G13" i="56"/>
  <c r="J13" i="56" s="1"/>
  <c r="G14" i="56"/>
  <c r="J14" i="56" s="1"/>
  <c r="H7" i="56"/>
  <c r="H8" i="49"/>
  <c r="H9" i="49"/>
  <c r="H10" i="49"/>
  <c r="H11" i="49"/>
  <c r="H12" i="49"/>
  <c r="H13" i="49"/>
  <c r="H7" i="49"/>
  <c r="G8" i="49"/>
  <c r="J8" i="49" s="1"/>
  <c r="G9" i="49"/>
  <c r="J9" i="49" s="1"/>
  <c r="G10" i="49"/>
  <c r="J10" i="49" s="1"/>
  <c r="G11" i="49"/>
  <c r="J11" i="49" s="1"/>
  <c r="G12" i="49"/>
  <c r="J12" i="49" s="1"/>
  <c r="G13" i="49"/>
  <c r="J13" i="49" s="1"/>
  <c r="G7" i="49"/>
  <c r="J7" i="49" s="1"/>
  <c r="H8" i="48"/>
  <c r="H9" i="48"/>
  <c r="H10" i="48"/>
  <c r="H11" i="48"/>
  <c r="H12" i="48"/>
  <c r="H13" i="48"/>
  <c r="H14" i="48"/>
  <c r="H15" i="48"/>
  <c r="H7" i="48"/>
  <c r="G8" i="48"/>
  <c r="J8" i="48" s="1"/>
  <c r="G9" i="48"/>
  <c r="J9" i="48" s="1"/>
  <c r="G10" i="48"/>
  <c r="J10" i="48" s="1"/>
  <c r="G11" i="48"/>
  <c r="J11" i="48" s="1"/>
  <c r="G12" i="48"/>
  <c r="J12" i="48" s="1"/>
  <c r="G13" i="48"/>
  <c r="J13" i="48" s="1"/>
  <c r="G14" i="48"/>
  <c r="J14" i="48" s="1"/>
  <c r="G15" i="48"/>
  <c r="J15" i="48" s="1"/>
  <c r="H6" i="44"/>
  <c r="H9" i="42"/>
  <c r="G9" i="42"/>
  <c r="J9" i="42" s="1"/>
  <c r="H8" i="38"/>
  <c r="H9" i="38"/>
  <c r="H10" i="38"/>
  <c r="H11" i="38"/>
  <c r="H12" i="38"/>
  <c r="H13" i="38"/>
  <c r="H14" i="38"/>
  <c r="H15" i="38"/>
  <c r="H17" i="38"/>
  <c r="H18" i="38"/>
  <c r="H8" i="37"/>
  <c r="G8" i="37"/>
  <c r="J8" i="37" s="1"/>
  <c r="H6" i="33"/>
  <c r="H12" i="32"/>
  <c r="H7" i="32"/>
  <c r="H8" i="32"/>
  <c r="H9" i="32"/>
  <c r="H10" i="32"/>
  <c r="H11" i="32"/>
  <c r="H6" i="32"/>
  <c r="G7" i="32"/>
  <c r="J7" i="32" s="1"/>
  <c r="G8" i="32"/>
  <c r="J8" i="32" s="1"/>
  <c r="G9" i="32"/>
  <c r="J9" i="32" s="1"/>
  <c r="G10" i="32"/>
  <c r="J10" i="32" s="1"/>
  <c r="G11" i="32"/>
  <c r="J11" i="32" s="1"/>
  <c r="G12" i="32"/>
  <c r="J12" i="32" s="1"/>
  <c r="H6" i="28"/>
  <c r="H8" i="26"/>
  <c r="H9" i="26"/>
  <c r="G8" i="26"/>
  <c r="J8" i="26" s="1"/>
  <c r="G9" i="26"/>
  <c r="J9" i="26" s="1"/>
  <c r="H8" i="24"/>
  <c r="J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10" i="22"/>
  <c r="G11" i="22"/>
  <c r="J11" i="22" s="1"/>
  <c r="G12" i="22"/>
  <c r="J12" i="22" s="1"/>
  <c r="G13" i="22"/>
  <c r="J13" i="22" s="1"/>
  <c r="G14" i="22"/>
  <c r="J14" i="22" s="1"/>
  <c r="G15" i="22"/>
  <c r="J15" i="22" s="1"/>
  <c r="G16" i="22"/>
  <c r="J16" i="22" s="1"/>
  <c r="G17" i="22"/>
  <c r="J17" i="22" s="1"/>
  <c r="G18" i="22"/>
  <c r="J18" i="22" s="1"/>
  <c r="G19" i="22"/>
  <c r="J19" i="22" s="1"/>
  <c r="G20" i="22"/>
  <c r="J20" i="22" s="1"/>
  <c r="G21" i="22"/>
  <c r="J21" i="22" s="1"/>
  <c r="G22" i="22"/>
  <c r="J22" i="22" s="1"/>
  <c r="G23" i="22"/>
  <c r="J23" i="22" s="1"/>
  <c r="G24" i="22"/>
  <c r="J24" i="22" s="1"/>
  <c r="G25" i="22"/>
  <c r="J25" i="22" s="1"/>
  <c r="G26" i="22"/>
  <c r="J26" i="22" s="1"/>
  <c r="G10" i="22"/>
  <c r="G7" i="22"/>
  <c r="H7" i="14"/>
  <c r="H8" i="14"/>
  <c r="H9" i="14"/>
  <c r="H10" i="14"/>
  <c r="H11" i="14"/>
  <c r="H12" i="14"/>
  <c r="H13" i="14"/>
  <c r="H14" i="14"/>
  <c r="H6" i="14"/>
  <c r="H7" i="13"/>
  <c r="H6" i="13"/>
  <c r="H8" i="13" s="1"/>
  <c r="G9" i="8"/>
  <c r="J9" i="8" s="1"/>
  <c r="G10" i="8"/>
  <c r="J10" i="8" s="1"/>
  <c r="G11" i="8"/>
  <c r="J11" i="8" s="1"/>
  <c r="G12" i="8"/>
  <c r="J12" i="8" s="1"/>
  <c r="G13" i="8"/>
  <c r="G14" i="8"/>
  <c r="J14" i="8" s="1"/>
  <c r="G15" i="8"/>
  <c r="G16" i="8"/>
  <c r="J16" i="8" s="1"/>
  <c r="G17" i="8"/>
  <c r="G18" i="8"/>
  <c r="J18" i="8" s="1"/>
  <c r="G19" i="8"/>
  <c r="J19" i="8" s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7" i="5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7" i="5"/>
  <c r="J7" i="5" s="1"/>
  <c r="I13" i="32"/>
  <c r="I7" i="101"/>
  <c r="J7" i="101" s="1"/>
  <c r="J8" i="101" s="1"/>
  <c r="G9" i="69"/>
  <c r="J9" i="69" s="1"/>
  <c r="H9" i="69"/>
  <c r="G6" i="72"/>
  <c r="J6" i="72" s="1"/>
  <c r="H6" i="72"/>
  <c r="G7" i="72"/>
  <c r="J7" i="72" s="1"/>
  <c r="H7" i="72"/>
  <c r="G7" i="56"/>
  <c r="J7" i="56" s="1"/>
  <c r="G7" i="48"/>
  <c r="J7" i="48" s="1"/>
  <c r="G7" i="46"/>
  <c r="J7" i="46" s="1"/>
  <c r="J8" i="46" s="1"/>
  <c r="H7" i="46"/>
  <c r="H8" i="46" s="1"/>
  <c r="G6" i="44"/>
  <c r="J6" i="44" s="1"/>
  <c r="G7" i="44"/>
  <c r="J7" i="44" s="1"/>
  <c r="H7" i="44"/>
  <c r="G6" i="43"/>
  <c r="J6" i="43" s="1"/>
  <c r="J7" i="43" s="1"/>
  <c r="H6" i="43"/>
  <c r="H7" i="43" s="1"/>
  <c r="G8" i="42"/>
  <c r="J8" i="42" s="1"/>
  <c r="H8" i="42"/>
  <c r="H10" i="42" s="1"/>
  <c r="G7" i="38"/>
  <c r="J7" i="38" s="1"/>
  <c r="H7" i="38"/>
  <c r="G8" i="38"/>
  <c r="J8" i="38" s="1"/>
  <c r="G9" i="38"/>
  <c r="J9" i="38" s="1"/>
  <c r="G10" i="38"/>
  <c r="J10" i="38" s="1"/>
  <c r="G11" i="38"/>
  <c r="J11" i="38" s="1"/>
  <c r="G12" i="38"/>
  <c r="J12" i="38" s="1"/>
  <c r="G13" i="38"/>
  <c r="J13" i="38" s="1"/>
  <c r="G14" i="38"/>
  <c r="J14" i="38" s="1"/>
  <c r="G15" i="38"/>
  <c r="J15" i="38" s="1"/>
  <c r="G17" i="38"/>
  <c r="J17" i="38" s="1"/>
  <c r="G18" i="38"/>
  <c r="J18" i="38" s="1"/>
  <c r="G7" i="37"/>
  <c r="J7" i="37" s="1"/>
  <c r="H7" i="37"/>
  <c r="H9" i="37" s="1"/>
  <c r="G7" i="36"/>
  <c r="J7" i="36" s="1"/>
  <c r="H7" i="36"/>
  <c r="G6" i="33"/>
  <c r="J6" i="33" s="1"/>
  <c r="G6" i="32"/>
  <c r="J6" i="32" s="1"/>
  <c r="G6" i="28"/>
  <c r="J6" i="28" s="1"/>
  <c r="G7" i="26"/>
  <c r="J7" i="26" s="1"/>
  <c r="H7" i="26"/>
  <c r="G8" i="24"/>
  <c r="J8" i="24" s="1"/>
  <c r="G8" i="22"/>
  <c r="J8" i="22" s="1"/>
  <c r="H8" i="22"/>
  <c r="G9" i="22"/>
  <c r="J9" i="22" s="1"/>
  <c r="H9" i="22"/>
  <c r="G8" i="19"/>
  <c r="J8" i="19" s="1"/>
  <c r="H9" i="19"/>
  <c r="G6" i="14"/>
  <c r="J6" i="14" s="1"/>
  <c r="G7" i="14"/>
  <c r="J7" i="14" s="1"/>
  <c r="G8" i="14"/>
  <c r="J8" i="14" s="1"/>
  <c r="G9" i="14"/>
  <c r="J9" i="14" s="1"/>
  <c r="G10" i="14"/>
  <c r="J10" i="14" s="1"/>
  <c r="G11" i="14"/>
  <c r="J11" i="14" s="1"/>
  <c r="G12" i="14"/>
  <c r="J12" i="14" s="1"/>
  <c r="G13" i="14"/>
  <c r="J13" i="14" s="1"/>
  <c r="G14" i="14"/>
  <c r="J14" i="14" s="1"/>
  <c r="G6" i="13"/>
  <c r="J6" i="13" s="1"/>
  <c r="G7" i="13"/>
  <c r="J7" i="13" s="1"/>
  <c r="G8" i="8"/>
  <c r="J8" i="8" s="1"/>
  <c r="H8" i="8"/>
  <c r="H10" i="8"/>
  <c r="H11" i="8"/>
  <c r="H12" i="8"/>
  <c r="H14" i="8"/>
  <c r="H15" i="8"/>
  <c r="J15" i="8"/>
  <c r="H16" i="8"/>
  <c r="H18" i="8"/>
  <c r="H19" i="8"/>
  <c r="H13" i="32" l="1"/>
  <c r="H8" i="19"/>
  <c r="J10" i="42"/>
  <c r="H16" i="48"/>
  <c r="H10" i="26"/>
  <c r="H8" i="44"/>
  <c r="H14" i="49"/>
  <c r="J10" i="69"/>
  <c r="G9" i="19"/>
  <c r="J9" i="19" s="1"/>
  <c r="J10" i="19" s="1"/>
  <c r="H10" i="69"/>
  <c r="J19" i="38"/>
  <c r="H8" i="72"/>
  <c r="J8" i="72"/>
  <c r="J15" i="56"/>
  <c r="H15" i="56"/>
  <c r="J14" i="49"/>
  <c r="J16" i="48"/>
  <c r="J8" i="44"/>
  <c r="H19" i="38"/>
  <c r="J9" i="37"/>
  <c r="J13" i="32"/>
  <c r="G13" i="32"/>
  <c r="J10" i="26"/>
  <c r="H27" i="22"/>
  <c r="J7" i="22"/>
  <c r="J27" i="22" s="1"/>
  <c r="H10" i="19"/>
  <c r="H15" i="14"/>
  <c r="J15" i="14"/>
  <c r="J8" i="13"/>
  <c r="H17" i="8"/>
  <c r="J13" i="8"/>
  <c r="H9" i="8"/>
  <c r="J17" i="8"/>
  <c r="H13" i="8"/>
  <c r="H25" i="5"/>
  <c r="J25" i="5"/>
  <c r="J8" i="98"/>
  <c r="H8" i="98"/>
  <c r="I8" i="101"/>
  <c r="I7" i="102"/>
  <c r="I8" i="102" s="1"/>
  <c r="J12" i="104"/>
  <c r="H7" i="104"/>
  <c r="H12" i="104" s="1"/>
  <c r="H20" i="8" l="1"/>
  <c r="J20" i="8"/>
</calcChain>
</file>

<file path=xl/sharedStrings.xml><?xml version="1.0" encoding="utf-8"?>
<sst xmlns="http://schemas.openxmlformats.org/spreadsheetml/2006/main" count="647" uniqueCount="255">
  <si>
    <t>Opis przedmiotu zamówienia</t>
  </si>
  <si>
    <t>Formularz asortymentowo - cenowy</t>
  </si>
  <si>
    <t>Lp.</t>
  </si>
  <si>
    <t>Opis produktu</t>
  </si>
  <si>
    <t>Producent</t>
  </si>
  <si>
    <t>Numer katalogowy producenta</t>
  </si>
  <si>
    <t>Cena jedn. netto</t>
  </si>
  <si>
    <t>Cena jedn. brutto</t>
  </si>
  <si>
    <t>Łączna cena netto</t>
  </si>
  <si>
    <t>VAT %</t>
  </si>
  <si>
    <t>Łączna cena brutto</t>
  </si>
  <si>
    <t>RAZEM:</t>
  </si>
  <si>
    <t>podpis</t>
  </si>
  <si>
    <t>Lp</t>
  </si>
  <si>
    <t>rurki intubacyjne</t>
  </si>
  <si>
    <t xml:space="preserve">Rurki ustno – gardłowe jednorazowa noworodkowe sterylna nr  0,5 dł. 50 - 60mm </t>
  </si>
  <si>
    <t>Rurki intubacyjne z mankietem niskociśnieniowym nr 2</t>
  </si>
  <si>
    <t>Rurki intubacyjne z mankietem niskociśnieniowym nr 2,5</t>
  </si>
  <si>
    <t>Rurka intubacyjna ustno-nosowa z mankietem. Wykonana z elastycznego PCV. Linia RTG na całej długości rurki. Otwór Murphy'ego. Podwójny znacznik głębokości. Skalowana cyfrowo co 2cm. Półprzezroczysty łącznik. Informacja o rozmiarze rurki umieszczona w trzech miejscach. Balonik kontrolny i dren łączacy w kolorze innym niż korpus rurki. Na baloniku trwale umieszczony rozmiar rurki i numer serii. Sterylna, opakowanie typu folia-papier z listkami ułatwiającymi otwieranie (min. 1cm). Na opakowaniu fabrycznie umieszczone: nr katalogowy, rozmiar, średnica wewnętrzna (ID), średnica zewnętrzna (OD), średnica mankietu uszczelniającego po napełnieniu, data produkcji, numer serii, data ważności, sposób sterylizacji oraz napisy w języku polskim. nr 3</t>
  </si>
  <si>
    <t>Rurki intubacyjne z mankietem niskociśnieniowym nr 3,5 (JAK W OPISIE ROZM. 3)</t>
  </si>
  <si>
    <t xml:space="preserve"> Rurki intubacyjne z mankietem niskociśnieniowym nr 6 (JAK W OPISIE ROZM. 3)</t>
  </si>
  <si>
    <t>Rurki intubacyjne z mankietem niskocisnieniowym nr 6,5 (JAK W OPISIE ROZM. 3)</t>
  </si>
  <si>
    <t>Rurki intubacyjne z mankietem niskociśnieniowym nr 7 (JAK W OPISIE ROZM. 3)</t>
  </si>
  <si>
    <t>Rurki intubacyjne z mankietem niskociśnieniowym nr 7,5 (JAK W OPISIE ROZM. 3)</t>
  </si>
  <si>
    <t>Rurki intubacyjne z mankietem niskociśnieniowym nr 8 (JAK W OPISIE ROZM. 3)</t>
  </si>
  <si>
    <t>Rurki intubacyjne z mankietem niskociœnieniowym nr 8,5 (JAK W OPISIE ROZM. 3)</t>
  </si>
  <si>
    <t>Rurki intubacyjne z mankietem niskociśnieniowym nr 9 (JAK W OPISIE ROZM. 3)</t>
  </si>
  <si>
    <t xml:space="preserve"> Rurki intubacyjne z mankietem niskociśnieniowym nr 10 (JAK W OPISIE ROZM. 3)</t>
  </si>
  <si>
    <t>Rurki intubacyjne zbrojone niskociśnieniowe nr 6, 7, 8 (rozmiar w zależności od potrzeb szpitala)</t>
  </si>
  <si>
    <t>Prowadnica do rurek intubacyjnych 4,0mm/340 mmm</t>
  </si>
  <si>
    <t>Maska krtaniowa prosta z uszczelnieniem, nr 3, nr 4, nr 5. w zależności od potrzeb</t>
  </si>
  <si>
    <t>Maska krtaniowa zakrzywiona  pod kątem  ok. 90 stopni z uszczelnieniem, możliwością intubacji oraz zabezpieczeniem przed zagryzieniem przez pacjenta nr 3, nr 4, nr 5 w zależności od potrzeb</t>
  </si>
  <si>
    <t>……………..</t>
  </si>
  <si>
    <t>………………</t>
  </si>
  <si>
    <t>wzierniki, szczoteczki, przyrządy do pobierania</t>
  </si>
  <si>
    <t>Numer katalogowy</t>
  </si>
  <si>
    <t>Wzierniki jednorazowe plastikowe  " S " w sztukach</t>
  </si>
  <si>
    <t>Wzierniki jednorazowe plastikowe  " M " w sztukach</t>
  </si>
  <si>
    <t>Wzierniki jednorazowe plastikowe  " L " w sztukach</t>
  </si>
  <si>
    <t>Szkiełka do cytologii  z polem do opisu</t>
  </si>
  <si>
    <t xml:space="preserve">Osłonki lateksowe na głowice USG </t>
  </si>
  <si>
    <t>Szczoteczki do cytologii sterylne – spiralka [sztuki]</t>
  </si>
  <si>
    <t xml:space="preserve">Szczoteczki do cytologii wachlarz  sterylne </t>
  </si>
  <si>
    <t>Serweta celulozowa 40x38 z perforacją co 38 cm</t>
  </si>
  <si>
    <t xml:space="preserve">Serweta porodowa pod pośladki z kieszeni¹ roz . 113X 90 cm
</t>
  </si>
  <si>
    <t>Paski wskaźnikowe do ph w BV 4,0-7,0</t>
  </si>
  <si>
    <t xml:space="preserve">Szczoteczki do cytologii sterylne SUPER SOFT pokryte delikatnym jak puch włosiem dedydowane dla pacjentek w przypadku mocno uwrażliwionej macicy </t>
  </si>
  <si>
    <t>Przyrząd do pobierania wycinka tkankowego, 4 mm strylny</t>
  </si>
  <si>
    <t>……………….</t>
  </si>
  <si>
    <t>Razem</t>
  </si>
  <si>
    <t>…………..</t>
  </si>
  <si>
    <t>rękawiczki chirurgiczne</t>
  </si>
  <si>
    <t>Rękawiczki chirurgiczne, lateksowe, jałowe, bezpudrowe , naturalny kolor.
Spełniające wymagania stawiane przez normy  ASTM D3577 (01) oraz EN 455 części : 1 - 3
Produkowane zgodnie z systemem jakości ISO 9001 Zawartość białek lateksowych  poniżej 79 μg/g, test przepuszczalności wody – AQL 1,0 lub mniej. Termin ważności 2 lata. Grubość rękawicy:  palec min 0,14 mm , dłoń0,12 mm, długość 280 mm, pakowane w kartonik A’50 par.
Właściwości fizyczne -wydłużenie w chwili zerwania (%)przed starzeniem Min 750% po starzeniu Min 560%
Siła zerwania : przed starzeniem i po starzeniu min 9 N ,wytrzymałość na rozciąganie przed starzeniem  24 MPa po starzeniu 18 MPa. Nr 6</t>
  </si>
  <si>
    <t xml:space="preserve"> Rękawiczki chirurgiczne sterylne beztalkowe 6,5  (OPIS JAK W NR 6)</t>
  </si>
  <si>
    <t xml:space="preserve"> Rękawiczki  chirurgiczne sterylne beztalkowe 7   (OPIS JAK W NR 6)</t>
  </si>
  <si>
    <t xml:space="preserve"> Rękawiczki  chirurgiczne sterylne beztalkowe   7,5   (OPIS JAK W NR 6)</t>
  </si>
  <si>
    <t xml:space="preserve"> Rękawiczki  chirurgiczne sterylne beztalkowe  8      (OPIS JAK W NR 6)</t>
  </si>
  <si>
    <t>Rękawiczki  chirurgiczne sterylne beztalkowe 8,5   (OPIS JAK W NR 6)</t>
  </si>
  <si>
    <t>Rękawice chirurgiczne sterylne zielone roz. 7</t>
  </si>
  <si>
    <t>Rękawice chirurgiczne- ginekologiczne, lateksowe, bezpudrowe. Długie- pozwalające chronić  przedramiona przed zamoczeniem. Długość rękawicy min. 455mm. Mankiet rolowany, poziom białek lateksowych poniżej 10 µg/g. AQL 1.5- potwierdzony raportem z jednostki niezależnej. Mikrotekstura na całej powierzchni rękawicy, kształt dopasowany do anatomii rąk. Zgodne z normami: ASTMD 3578, EN 455 1,2,3, EN 374 1,2,3- potwierdzone raportem z jednostki niezależnej.  Grubości rękawicy- palec- 0,32 -0,44mm, dłoń- 0,29 -0,39mm. Siła zrywająca przed starzeniem min. 30N. Rękawice pakowane podwójnie- opakowanie wewnętrzne papierowe, zewnętrzne foliowany papier. Rozmiar M-XL</t>
  </si>
  <si>
    <t xml:space="preserve">Ilość </t>
  </si>
  <si>
    <t>…………</t>
  </si>
  <si>
    <t>………….</t>
  </si>
  <si>
    <t>……………</t>
  </si>
  <si>
    <t xml:space="preserve">Opatrunki V.A.C. GranuFoam Small Dressing Kit
Jałowy opatrunek koloru czarnego, wykonany z siatkowego poliuretanu (PE) o otwartych porach, ma dużą zdolność odprowadzania płynów, wspomaga tworzenie tkanki ziarninowej, stosowany w ranach zakażonych. Opatrunek jest kompatybilny z urządzeniami do podciśnieniowej terapii leczenia ran: V.A.C. ATS, Info V.A.C., Acti V.A.C., oraz V.A.C. Ulta.
(1opakowanie 5 sztuk) </t>
  </si>
  <si>
    <t xml:space="preserve">Info V.A.C. Ultra Canister with Gel 500ml
Jednorazowy zbiornik do urządzenia Info V.A.C. do gromadzenia wydzieliny z rany, z bakteriobójczym żelem V.A.C., z hydrofobowym filtrem z węglem aktywnym, drenem, zaciskiem do drenu i złączem do podłączania do drenu podkładki T.R.A.C. Pad .
Kanister jest kompatybilny z urządzeniami do podciśnieniowej terapii leczenia ran: Info V.A.C. oraz V.A.C. Ulta. (1 opakowanie  5 sztuk)
</t>
  </si>
  <si>
    <t>Asortyment dla neonatologii 1</t>
  </si>
  <si>
    <t>Akcesoria pomocnicze do CPAP: Koncówka wykonana z wysokogatunkowego miekkiego silikonu, wyposażona w dwie cylindrycznostożkowe koncówki nosowe zapewniajace szczelne połączenie noworodka nie powodujac urazów nosa. Koncówka jest osadzona kuliscie w korpusie koncówki, co dodatkowo uszczelnia otwory nosowe. Koncówka dopasowuje sie do zarysu nosa. Rozmiar jest oznaczony kolorem i dodatkowo opisany symbolem na koncówce.  Końcówka donosowa zielona bardzo mała</t>
  </si>
  <si>
    <t>Akcesoria pomocnicze do CPAP:Koncówka wykonana z wysokogatunkowego miekkiego silikonu, wyposażona w dwie cylindrycznostożkowe koncówki nosowe zapewniajace szczelne połączenie noworodka nie powodujac urazów nosa. Koncówka jest osadzona kuliscie w korpusie koncówki, co dodatkowo uszczelnia otwory nosowe. Koncówka dopasowuje sie do zarysu nosa. Rozmiar jest oznaczony kolorem i dodatkowo opisany symbolem na koncówce.  Końcówka donosowa różowa mała</t>
  </si>
  <si>
    <t>Akcesoria pomocnicze do CPAP: Koncówka wykonana z wysokogatunkowego miekkiego silikonu, wyposażona w dwie cylindrycznostożkowe koncówki nosowe zapewniajace szczelne połączenie noworodka nie powodujac urazów nosa. Koncówka jest osadzona kuliscie w korpusie koncówki, co dodatkowo uszczelnia otwory nosowe. Koncówka dopasowuje sie do zarysu nosa. Rozmiar jest oznaczony kolorem i dodatkowo opisany symbolem na koncówce.  Końcówka donosowa niebieska średnia</t>
  </si>
  <si>
    <t>Akcesoria pomocnicze do CPAP: Koncówka wykonana z wysokogatunkowego miekkiego silikonu, wyposażona w dwie cylindrycznostożkowe koncówki nosowe zapewniajace szczelne połączenie noworodka nie powodujac urazów nosa. Koncówka jest osadzona kuliscie w korpusie koncówki, co dodatkowo uszczelnia otwory nosowe. Koncówka dopasowuje sie do zarysu nosa. Rozmiar jest oznaczony kolorem i dodatkowo opisany symbolem na koncówce.  Końcówka donosowa fioletowa duża</t>
  </si>
  <si>
    <t>Akcesoria pomocnicze do CPAP: Koncówka wykonana z wysokogatunkowego miekkiego silikonu, wyposażona w dwie cylindrycznostożkowe koncówki nosowe zapewniajace szczelne połączenie noworodka nie powodujac urazów nosa. Koncówka jest osadzona kuliscie w korpusie koncówki, co dodatkowo uszczelnia otwory nosowe. Koncówka dopasowuje sie do zarysu nosa. Rozmiar jest oznaczony kolorem i dodatkowo opisany symbolem na koncówc .Przezroczysta bardzo duża</t>
  </si>
  <si>
    <t>Akcesoria pomocnicze do CPAP: Maska nosowa wykonana z miękkiego silikonu  o zróżnicowanej grubości ścianek z małą przestrzenią martwą,  w rozmiarze  XS oznaczona kolorami i literami, łącząca generator z noworodkiem, posiadająca przezierne okienko do obserwacji wnętrza oraz kontroli stanu i drożności nosa. Kształt  maski  anatomiczny zapewniający szczelność oraz zapobiegająca urazom nosa w miejscu kontaktu z pacjentem</t>
  </si>
  <si>
    <t>Akcesoria pomocnicze do CPAP:Maska nosowa wykonana z miękkiego silikonu  o zróżnicowanej grubości ścianek z małą przestrzenią martwą,  w rozmiarze  S oznaczona kolorami i literami, łącząca generator z noworodkiem, posiadająca przezierne okienko do obserwacji wnętrza oraz kontroli stanu i drożności nosa. Kształt  maski  anatomiczny zapewniający szczelność oraz zapobiegająca urazom nosa w miejscu kontaktu z pacjentem</t>
  </si>
  <si>
    <t>Akcesoria pomocnicze do CPAP: Maska nosowa wykonana z miękkiego silikonu  o zróżnicowanej grubości ścianek z małą przestrzenią martwą,  w rozmiarze  M oznaczona kolorami i literami, łącząca generator z noworodkiem, posiadająca przezierne okienko do obserwacji wnętrza oraz kontroli stanu i drożności nosa. Kształt  maski  anatomiczny zapewniający szczelność oraz zapobiegająca urazom nosa w miejscu kontaktu z pacjentem</t>
  </si>
  <si>
    <t>Akcesoria pomocnicze do CPAP: Maska nosowa wykonana z miękkiego silikonu  o zróżnicowanej grubości ścianek z małą przestrzenią martwą,  w rozmiarze  L oznaczona kolorami i literami, łącząca generator z noworodkiem, posiadająca przezierne okienko do obserwacji wnętrza oraz kontroli stanu i drożności nosa. Kształt  maski  anatomiczny zapewniający szczelność oraz zapobiegająca urazom nosa w miejscu kontaktu z pacjentem</t>
  </si>
  <si>
    <t>Akcesoria pomocnicze do CPAP: Maska nosowa wykonana z miękkiego silikonu  o zróżnicowanej grubości ścianek z małą przestrzenią martwą,  w rozmiarze  XL oznaczona kolorami i literami, łącząca generator z noworodkiem, posiadająca przezierne okienko do obserwacji wnętrza oraz kontroli stanu i drożności nosa. Kształt  maski  anatomiczny zapewniający szczelność oraz zapobiegająca urazom nosa w miejscu kontaktu z pacjentem</t>
  </si>
  <si>
    <t>Paskowe mocowanie wykonane jest w kształcie litery T z bardzo elastycznego materiału, koncówki  zapinane na rzepy. Dostepnych jest szesc rozmiarów mocowania. Mocowanie generatora wykonane z bardzo elastycznego materiału, służące do stabilnego umocowania na główce, wykonane ze specjalnego materiału przeciwodleżynowego. Czyste biologiczne. W rozmiarze XS, Pakowane pojedynczo</t>
  </si>
  <si>
    <t xml:space="preserve"> Paskowe mocowanie wykonane jest w kształcie litery T . Rozm. S ( OPIS JAK W ROZM. XS)</t>
  </si>
  <si>
    <t xml:space="preserve"> Paskowe mocowanie wykonane jest w kształcie litery T . Rozm. SM ( OPIS JAK W ROZM. XS)</t>
  </si>
  <si>
    <t xml:space="preserve"> Paskowe mocowanie wykonane jest w kształcie litery T . Rozm. M ( OPIS JAK W ROZM. XS)</t>
  </si>
  <si>
    <t xml:space="preserve"> Paskowe mocowanie wykonane jest w kształcie litery T . Rozm. L ( OPIS JAK W ROZM. XS)</t>
  </si>
  <si>
    <t xml:space="preserve"> Paskowe mocowanie wykonane jest w kształcie litery T . Rozm. XL ( OPIS JAK W ROZM. XS)</t>
  </si>
  <si>
    <t xml:space="preserve">Komora z automatycznym poborem wody o pojemności 245 ml. Komora wyposażona w zintegrowany zawór odpowietrzający, komora posiadająca dwa pływaki kontrolujące prawidłowy poziom wody w komorze oraz zapobiegające przedostaniu się wody do układu pacjenta. Komora posiadająca datę ważności na opakowaniu. </t>
  </si>
  <si>
    <t>Argyle CPAP Kaniule donosowe lub równowarzne sterylne, układ jednorazowego żytku dostawy tlenuze sztywnego tworzywa i miekkiego złącza formowane rurką silikonową z dwóch krótkich-katowych zębach .Jest on dostepny w zestawie zawierającym CPAP ,kaniulę Baby Bonnet Bezpieczeństwa CPAP.Produkt ten ma zastosowanie ciągłęgo dodatniego ciśnienia w drogach oddechowych do dziecka aż zaczną oddychać samodzielnie ,wolne od lateksu i DEHP - Niemowlęta &gt;1500g, Niemowlęta 1000 g-1500 g,,Niemowlęta &lt;1000g</t>
  </si>
  <si>
    <t>noworodki</t>
  </si>
  <si>
    <t>Ilość</t>
  </si>
  <si>
    <t>Opaski piankowe do czujników LNOP/LNCS . Do stosowania z czujnikami Y-I</t>
  </si>
  <si>
    <t>wzierniki laryngologiczne</t>
  </si>
  <si>
    <t xml:space="preserve">Wzierniki laryngologiczne uszne do otoscopu TECH-MED wielokrotnego użytku  (rozmiarówka według bieżących potrzeb zamawiającego)     </t>
  </si>
  <si>
    <t xml:space="preserve">Wzierniki laryngologiczne uszne kompatybilne do otoscopu TECH-MED jednorazowego użytku (rozmiarówka według bieżących potrzeb zamawiającego)     </t>
  </si>
  <si>
    <t xml:space="preserve">Lusterka laryngologiczne </t>
  </si>
  <si>
    <t>Prześcieradła jednorazowe</t>
  </si>
  <si>
    <t>1.</t>
  </si>
  <si>
    <t>obłożenia, fartuchy, kapcie fizelinowe</t>
  </si>
  <si>
    <t>Komplet pościeli z włókniny 30g/m2 (prześcieradło,poszwa,poszewka)</t>
  </si>
  <si>
    <t>Ochraniacze na nogi fizelinowe (para)</t>
  </si>
  <si>
    <t xml:space="preserve"> Fartuch fizelinowy z mankietem</t>
  </si>
  <si>
    <t>Koszule fizelinowe dla pacjentów jednorazowego użytku z włóknbiny SMS roz S-XXL</t>
  </si>
  <si>
    <t>Piżama medyczna z włókniny rozmiar XL niebieskie, zielone</t>
  </si>
  <si>
    <t>Kapcie fizelinowe</t>
  </si>
  <si>
    <t>Spódnice ginekologiczne fizelinowe z gumką</t>
  </si>
  <si>
    <t>odzież chirurgiczna</t>
  </si>
  <si>
    <t>dren do drenażu dróg żółciowych</t>
  </si>
  <si>
    <t>Dren do drenażu dróg żółciowych typu KEHR, silikonowy bez perforacji części poziomej drenu średnica  zewnętrzna 9,12,15,18,21,24 mm. Linia widoczna w RTG, znaczniki co        5 cm,długość ramienia głównego ok. 50 cm., długość ramienia poprzecznego ok. 20 cm,podwójnie pakowane. Zamawiający określi średnicę przy składaniu zamówienia</t>
  </si>
  <si>
    <t>mostek i worek stomijny</t>
  </si>
  <si>
    <t xml:space="preserve">Mostek stomijny rozmiar 90 mm, jednorazowego użytku, sterylny , jedna z końcówek mostka ma posiadać część obrotową umożliwiającą przełożenie mostka przez pętlę jelita , na obydwu końcach mostka mają się znajdywać otwory pozwalające na przymocowanie mostka do ścian brzucha , każdy mostek pakowany oddzielnie, z etykietą zawierającą informację o numerze katalogowym i dacie ważności. </t>
  </si>
  <si>
    <t>Worek stomijny jednoczęściowy, odpuszczalny typ Esteem rozmiar otworu 8-100mm</t>
  </si>
  <si>
    <t xml:space="preserve"> Rękawiczki operacyjne</t>
  </si>
  <si>
    <t>Bez pudrowa, sterylna rękawica chirurgiczna, lateksowa, o kształcie anatomicznym, kolor biały, powierzchnia zewnętrzna: mikro teksturowana, chlorowana oraz silikonowana, powierzchnia wewnętrzna pokryta poliuretanem oraz silikonowana. Mankiet prosty z taśmą adhezyjną . Rozmiar rękawicy od 5,5 do 9,5. Posiada rejestrację CE jako wyrób medyczny klasa IIa oraz środek ochrony osobistej kat III Grubość na palcu 0,220 mm+/- 0.02mm , grubość na dłoni 0.200 mm+/- 0.02mm  grubość na mankiecie 0.200 mm +/- 0.02mm długość: 290 mm,+/- 0.05mm  poziom białek (test Modified Lowry) poniżej 30μg/g rękawicy, AQL 1,0 po zapakowaniu; zgodna z normą EN-455 części:1-3; EN-374 części 1,2,3; EN-420; ASTM F-1671. Ilości podano dla pakowanych po 50 par. Sterylizacja rękawic promieniami gamma</t>
  </si>
  <si>
    <t>Rozmiar 5,5</t>
  </si>
  <si>
    <t>Rozmiar 6,0</t>
  </si>
  <si>
    <t>Rozmiar 6,5</t>
  </si>
  <si>
    <t>Rozmiar 7,0</t>
  </si>
  <si>
    <t>Rozmiar 7,5</t>
  </si>
  <si>
    <t>Rozmiar 8,0</t>
  </si>
  <si>
    <t>Rozmiar 8,5</t>
  </si>
  <si>
    <t>Rozmiar 9,0</t>
  </si>
  <si>
    <t>Rozmiar 9,5</t>
  </si>
  <si>
    <t>Bez pudrowa, sterylna rękawica chirurgiczna,   wykonaną z syntetycznego  neoprenu, o kształcie anatomicznym, kolor zielony, powierzchnia zewnętrzna: mikro teksturowana, chlorowana oraz silikonowana, powierzchnia wewnętrzna pokryta poliuretanem oraz silikonowana. Mankiet prosty z taśmą adhezyjną. Rozmiar rękawicy od 5,5 do 9,0. Posiada rejestrację CE jako wyrób medyczny klasa IIa oraz środek ochrony osobistej kat III. Grubość na palcu 0.185 mm+/- 0.02mm , grubość na dłoni 0.175 mm+/- 0.02mm  grubość na mankiecie 0.160 mm +/- 0.02mm długość: 305 mm+/- 0.05mm , AQL 1,0 po zapakowaniu; zgodna z normą EN-455 części:1-3; EN-374 części 1,2,3; ASTM F-1671; EN-420. Ilości zakładano dla pakowanych po 50 par. Sterylizacja rękawic promieniami gamma</t>
  </si>
  <si>
    <t>W przypadku innej ilości w opakowaniu, prosimy o przeliczenie ceny dla pakowanych jak w założeniach oraz informację ile par rękawic znajduje się w opakowaniu docelowym.</t>
  </si>
  <si>
    <t>fototerapia noworodka</t>
  </si>
  <si>
    <t>Pokrowiec jednorazowy do panela BiliTx do fototerapii</t>
  </si>
  <si>
    <t>Jednorazowy kombinezon Bilicombi</t>
  </si>
  <si>
    <t>Przewód sterylny ,jednorazowego użytku przeznaczony do cystoskopu lub resektoskopu, podwójny. Dwie igły biorcze  z osłonką ,dren o średnicy 4,8 x 6,8, komora do wytworzenia ciśnienia, regulator przepływu,łącznik stożkowy, miękka końcówka  drenu PVC. Opakowanie zbiorcze 20 szt. 5 opak.=100szt.</t>
  </si>
  <si>
    <t>Zestaw do szynowania wewnętrznego moczowodów rozmiar -Elementy zestawu: kateter typu podwójny Pigtail, średnica pętli pecherzowej: 2 cm lub 4 cm, odstępy pomiędzy pętlami od 14 do 30 cm, zaciski, popychacz, prowadnik. Rozmiar  od 3 F do 10 F- 10 szt. Zamawiający określi rozmiar przy składaniu zamówienia.</t>
  </si>
  <si>
    <t>Sztuki</t>
  </si>
  <si>
    <t>Sztuk</t>
  </si>
  <si>
    <t>Rurki ustno – gardłowe jednorazowa, nr 2, 3, (sterylne) wg potrzeb</t>
  </si>
  <si>
    <t>Sztuka</t>
  </si>
  <si>
    <r>
      <t xml:space="preserve">OKULARKI OCHRONNE do fototerapii noworodków 1 op. = min. 20 szt.; w trzech rozmiarach: zwykłe - ob. głowy 33-38cm (+/- 2cm), dla wcześniaków 26-32 cm (+/- 2cm),  mikro 20-25cm (+/- 2cm); Okularki stosowane do fototerapii podczas leczenia żółtaczki, mocowane wokół głowy posiadające </t>
    </r>
    <r>
      <rPr>
        <b/>
        <u/>
        <sz val="9"/>
        <color indexed="8"/>
        <rFont val="Calibri"/>
        <family val="2"/>
        <charset val="238"/>
      </rPr>
      <t>dwa niezależne punkty regulacji</t>
    </r>
    <r>
      <rPr>
        <sz val="9"/>
        <color indexed="8"/>
        <rFont val="Calibri"/>
        <family val="2"/>
        <charset val="238"/>
      </rPr>
      <t>, zapobiegające przypadkowemu przesunięciu i umożliwiające precyzyjne dopasowanie do główki dziecka. Okularki: w kształcie litery Y, wykonane z jednego materiału zmniejszającego podrażnienia skóry, miłe w dotyku i wygodne dla główki i twarzy dziecka; chroniące oczy przed szkodliwym działaniem światła, nie zawierającego lateksu</t>
    </r>
  </si>
  <si>
    <r>
      <t xml:space="preserve">Prześcieradło jednorazowe niesterylne, nieprzemakalne do zabezpieczenia stołu operacyjnego w zabiegach obciążonych dużą ilością płynów, rozmiar </t>
    </r>
    <r>
      <rPr>
        <b/>
        <sz val="9"/>
        <color indexed="8"/>
        <rFont val="Calibri"/>
        <family val="2"/>
        <charset val="238"/>
      </rPr>
      <t>220 cm x 100 cm.</t>
    </r>
  </si>
  <si>
    <t xml:space="preserve">Komplet chirurgiczny (niebieski lub zielony) jednorazowego użytku, niesterylny  wykonany z włókniny SMMS 100% polipropylen o gramaturze minimum 45 g /m2. Nogawki bez ściągaczy. W spodniach zamiast gumki wciągnięty trok z tej samej włókniny co cały komplet, bluza z kieszenią, przy szyi wykończenie typu V. Rozmiar S,M,L,XL.XXL. produkt spełnia Normę PN EN </t>
  </si>
  <si>
    <t>Protezy naczyniowe proste, z PTFE o dwuwarstwowej budowie ściany, z możliwością trzykrotnej resterylizacji, zbrojone zewnętrznie usuwalnymi pierścieniami, z możliwością regulacji zbrojenia na całej długości protezy, wymagane średnice: 6 mm, 7 mm, 8 mm; długość 80 cm - 2szt</t>
  </si>
  <si>
    <t>Protezy rozwidlone o średnicy wewnętrznej: 18/9 mm, 20/10 mm, 22/11 mm, 24/12 mm i  długości (pień/rozwidlenie) 10/35 - 40cm-  2 szt.</t>
  </si>
  <si>
    <t>Papier do kardiomonitora  Papier przeznaczony do kardiomonitora kompatybilny z aparatami   Effica  CM 150 i CM 12. Papier gwarantujący bardzo dobrą czytelność.</t>
  </si>
  <si>
    <t xml:space="preserve">Mankiet jednorazowy  do kardiomonitora Jednorazowe mankiety noworodkowe wykonane z miękkiego materiału, pozbawionego lateksu. Mankiety zintegrowane z przewodem o długości 20 cm zakończone złączem typu motylek (Philips).
Rozmiar 1: Obwód 3,1-5,7cm, szerokość 2,5 cm;  </t>
  </si>
  <si>
    <t xml:space="preserve">Jednorazowe mankiety noworodkowe wykonane z miękkiego materiału, pozbawionego lateksu. Mankiety zintegrowane z przewodem o długości 20 cm zakończone złączem typu motylek (Philips).
 Rozmiar 2: Obwód 4,3-8,0 cm, szerokość 3,2 cm,  </t>
  </si>
  <si>
    <t xml:space="preserve">Jednorazowe mankiety noworodkowe wykonane z miękkiego materiału, pozbawionego lateksu. Mankiety zintegrowane z przewodem o długości 20 cm zakończone złączem typu motylek (Philips).  Rozmiar 3: Obwód 5,8-10,9 cm, szerokość 4,2 cm;  </t>
  </si>
  <si>
    <t xml:space="preserve">Jednorazowe mankiety noworodkowe wykonane z miękkiego materiału, pozbawionego lateksu. Mankiety koloru białego, z kolorowymi oznaczeniami w zależności od rozmiaru. Mankiety zintegrowane z przewodem o długości 20 cm zakończone złączem typu motylek (Philips). Dostępne w 5 rozmiarach:   Rozmiar 4: Obwód 7,1-13,1 cm, szerokość 5,1 cm;  </t>
  </si>
  <si>
    <t>Jednorazowe mankiety noworodkowe wykonane z miękkiego materiału, pozbawionego lateksu. Mankiety zintegrowane z przewodem o długości 20 cm zakończone złączem typu motylek (Philips).
 Rozmiar 5: Obwód 10,0-15,0 cm, szerokość 5,5 cm;</t>
  </si>
  <si>
    <t xml:space="preserve">Jedno pacjentowe elektrody EKG noworodkowe, wymiary 22mm x 22mm kompatybilne z kardiomonitorem. </t>
  </si>
  <si>
    <t>Kabel do EKG końcowy, 3 elektrodowy, nieekranowany, końcówki pediatryczne,
 dł. 0,7m, kompatybilne z kardiomonitorem.</t>
  </si>
  <si>
    <t>Pokrowiec jednorazowy do fototerapii Jednorazowy pokrowiec do lampy do fototerapii Atom Bili-therapy PAD
  L (19cm x 49 cm)</t>
  </si>
  <si>
    <t>Jednorazowy pokrowiec do lampy do fototerapii Atom Bilitherapy PAD
S (14,5 cm x 35 cm)</t>
  </si>
  <si>
    <t>Kaniula donosowa dla wcześniaków
Ø=1,5 mm, przepływ max. 8 l/min
Kaniula donosowa noworodkowa
Ø=1,5 mm, przepływ max. 8 l/min
Kaniula donosowa niemowlęca
Ø=1,9 mm, przepływ max. 8 l/min
Kaniula donosowa niemowlęca, średnia
Ø=1,9 mm, przepływ max. 8 l/min</t>
  </si>
  <si>
    <t>Układ jednorazowy do aparatu Precision Flow Układ pacjenta jednorazowy, do niskich
przepływów . Opakowanie zawiera: komorę nawilżania, filtr do przepływów 1-8 L/min, wąż łączący układ filtrujący z kaniulą donosową.</t>
  </si>
  <si>
    <t>Filtr powietrza kompatybilne z Inkubatorem Atom  Air Incu i Atom Rabee Incu</t>
  </si>
  <si>
    <t>Układ do CPAPu przy stanowisku do resuscytacji,kompatybilny ze stanowiskiem do resuscytsacji Panda dł. 1,2 m, podgrzewany
 posiadający zabezpieczenie antybakteryjne opartena działaniu jonów srebra.
W skład zestawu wchodzi:
- ramię wdechowe podgrzewane dł. 1,2 m,
- zastawka PEEP z zabezpieczeniem przed przypadkowym
odkręceniem pokrętła regulatora ciśnienia końcowowydechowego
oraz z podwójnie obrotową regulacją
położenia przy zastawce i niepodgrzewanym odcinkiem
przedłużającym o dł. 15 cm,
- zatyczka uszczelniająca*
- łącznik umożliwiający dopasowanie do aparatu Resuscitare,
Panda, Giraffe Star
- odcinek do nawilżacza o dł. 60 cm</t>
  </si>
  <si>
    <t>Komora nawilżacza z automatyczną regulacją
 poziomu wody o konstrukcji zapobiegającej nadmiernemu gromadzeniu kondensatu w obwodzie oddechowym, dren do podaży wody dł. 1,2 m</t>
  </si>
  <si>
    <t xml:space="preserve"> opis produktu</t>
  </si>
  <si>
    <t>Numer katalogowy produktu</t>
  </si>
  <si>
    <t>Cena jedn. Netto</t>
  </si>
  <si>
    <t xml:space="preserve">opis produktu </t>
  </si>
  <si>
    <t>Cena jedn. Brutto</t>
  </si>
  <si>
    <t xml:space="preserve">Łączna kwota netto </t>
  </si>
  <si>
    <t>Łączna kwota brutto</t>
  </si>
  <si>
    <t>Rękawice ochronne nitrylowe niesterylne, bezpudrowe  wzmocnione na opuszkach palcy, przedłużony  mankiet długośc 400 mm. Roz. M, Roz. L op. Po 100 szt.</t>
  </si>
  <si>
    <t>Zestaw do zakadania kaniul pępowinowych w skład który wchodzą; waciki 6szt. 5x5 cm 10 wacików 10x10 cm,2 miseczki na płyny,skalpel bezpieczny,igły bezpieczne (18G i 20G). Tasma do pępowiny 4mm x 80 cm, 1 strzykawka 1ml, 2 strzykawki  3ml,2 sztrzykawki 5ml,2 obłożenia adhezyjne,przezroczyste rozdzieralne obłożenie,kleszcze roste z uchwycenia kikuta pępowinowego,peseta zębata neonatologiczna,rozszerzacz do pepka,kleszcze zagięte do uchwycenia i stabilizacji kikuta pepowinowego, peseta neonatologiczna zagieta i prosta, ręczniki,opakowanie zewnętrzne,nozyczki zagiete,szwy 3,0, imadłochirurgiczne,stripy.</t>
  </si>
  <si>
    <t>Worek chroniacy dzieci przed utratą ciepła wykonany z miekkiego polietylenu w rozmiarze 38 x 30 cm, 44 x 38 cm, 50 x 38 cm do wyboru przez zamawiajacego z katurkiem (możliwością regulacji), zapięciem rzepowym ułatwiającym włozeniem dziecka oraz miękką podkładką pod plecy.</t>
  </si>
  <si>
    <t>Cewniki moczowodowe typu NELATON  roz. Od 3F -do 7-8  F DŁ. 70-80 cm. Zamawiający określi rozmiar przy składaniu zamówienia.</t>
  </si>
  <si>
    <t>sterylizacja</t>
  </si>
  <si>
    <t>LP</t>
  </si>
  <si>
    <t>Olej do smarowania narzędzi przed sterylizacją zawiera 6 dysz rozpylających. Poj 300 ml. Op  6 szt. - butelka</t>
  </si>
  <si>
    <t>Środek czyszczący narzędzia chiryrgicze (endoskopowe) w spray typu Nouwag. Butelka</t>
  </si>
  <si>
    <r>
      <t xml:space="preserve">Układ oddechowy do aparatu Infant Flow SiPAP z generatorem mocowanym na zaczepie kołyskowym, przeznaczony dla noworodków i wcześniaków.
Układ kompatybilny z aparatem Infant Folw SiPAP oraz nawilżaczem  typu MR850 ARU. 
Skład zestawu: UKŁAD - Jednorazowy, noworodkowy układ oddechowy: ramię podgrzewane, kompatybilne z markami popularnych nawilżaczy używanych na oddziałach szpitalnych. Odcinek podgrzewany wdechowy o długości 140 cm, (odcinek przedłużający ramię wdechowe do inkubatora – długość 30 cm), dren ciśnieniowy o długości 180 cm. Układ zawierający spiralny przewód grzałki, pomagający redukować kondensację i sprzyja idealnemu nawilżeniu podawanego gazu. 
Lekki i elastyczny materiał, z którego wykonane są rury zapewnia prawidłowe, wysokowydajne  ogrzewanie. Układ zawierający komorę z automatycznym poborem wody o pojemności 245 ml. Komora wyposażona w dwa pływaki kontrolujące prawidłowy poziom wody w komorze oraz zapobiegające przedostaniu się wody do układu pacjenta. Układ i komora stanowią komplet tj. znajdują się w jednym opakowaniu. Etykieta zawiera datę ważności produktu. Możliwość stosowania układu 30 dni u jednego pacjenta, układ wykonany z materiałów niezawierających DEHP,BPA
GENERATOR -  wytwarzający i utrzymujący ciśnienie nCPAP oraz zmieniający kierunek gazów oddechowych zgodnie z wysiłkiem oddechowym noworodka. Generator zawierający cztery dysze zasilane mieszanką powietrze-tlen o ciśnieniu około 60 cm H2O, posiadający port do zamocowania </t>
    </r>
    <r>
      <rPr>
        <b/>
        <sz val="8"/>
        <color indexed="8"/>
        <rFont val="Calibri"/>
        <family val="2"/>
        <charset val="238"/>
      </rPr>
      <t>końcówki donosowej lub maski nosowej, łączący się z układem rur złączką dwudro</t>
    </r>
    <r>
      <rPr>
        <sz val="8"/>
        <color indexed="8"/>
        <rFont val="Calibri"/>
        <family val="2"/>
        <charset val="238"/>
      </rPr>
      <t>żną, wykonany z przejrzystego tworzywa umożliwiającego obserwację jego wnętrza, mocowany poprzez zaczep w kształcie litery „T”- kołyskowy do mocowania (uprzęży ), wykonany z materiału wolnego od ftalanów, lateksu i bilsfenolu, 
 - wąż wydechowy o regulowanej długości pomiędzy 45-60 cm z zabezpieczeniami chroniącymi przed nadmiernym wzrostem ciśnienia,
- wąż pomiaru ciśnienia w drogach oddechowych zakończony końcówką cylindryczno-stożkową o średnicy około 4-4,8 mm oraz długości minimum 175 cm,
 - wąż łączący aparat z nawilżaczem o Ø wewnętrznej 10 mm  oraz długości minimum 55 cm, - końcówka donosowa wykonana z miękkiego silikonu  w różnych rozmiarach  S; M; L; oznaczone kolorami i literami. Kształt końcówki zapewniający szczelność oraz minimalizujący urazy i jej kontakt ze skórą.</t>
    </r>
  </si>
  <si>
    <t>szczotki do sterylizacji</t>
  </si>
  <si>
    <t>Piłki Gigliego</t>
  </si>
  <si>
    <t xml:space="preserve">Piłki Gigliego z uchwytami. </t>
  </si>
  <si>
    <t>PAKIET 58</t>
  </si>
  <si>
    <t xml:space="preserve">Gin - Poł   </t>
  </si>
  <si>
    <t xml:space="preserve">Zestaw z balonem do temponady  poporodowej w skład którego wchodzi 1szt. Cewnik do balonu do tamonady poprodowej z 3 - stopniowym kurkiem odciągającym i zaworem kontrolnym. 1 szt.iglica z zaworkiem kontrolnym, 2 szt. 50 mlstrzykawki z końcówką luer - lock </t>
  </si>
  <si>
    <t>Sonda wewnątrzmaciczna, długaprosta o kształcie stozka , zaokrąglona końcówka do łagodnego wprowadzania przez kanał szyjki, bezpośredni odczyt na sondzie,podziałka co 1 cm, sterylna, prosta, skala pomiarowa 4-15cm, średnica 3-5 mm</t>
  </si>
  <si>
    <t xml:space="preserve">Jednorazowy haczyk do przebijania błon płodowych, sterylny gotowy do użycia, lekko wygięty, kształt anatomiczny,ostry zagięty haczyk. Dł 250mm. </t>
  </si>
  <si>
    <t xml:space="preserve">Apteka - chirurgia </t>
  </si>
  <si>
    <t>Pakiet</t>
  </si>
  <si>
    <t>Rozmiar</t>
  </si>
  <si>
    <t>J.m.</t>
  </si>
  <si>
    <t>Cena jednostkowa brutto</t>
  </si>
  <si>
    <t>Podatek VAT
(%)</t>
  </si>
  <si>
    <t>Wartość netto</t>
  </si>
  <si>
    <t>Wartość brutto</t>
  </si>
  <si>
    <t>Nazwa producenta</t>
  </si>
  <si>
    <t>RAZEM</t>
  </si>
  <si>
    <t>Cena jednostkowa netto</t>
  </si>
  <si>
    <t>1. Nazwa handlowa
2. Nr katalogowy</t>
  </si>
  <si>
    <t>Zestaw do nadłonowego drenażu pęcherza moczowego</t>
  </si>
  <si>
    <t>Zestaw do nadłonowego drenażu pęcherza moczowego. Gotowy do użycia system, cewnik włożony do kaniuli, zwiększa bezpieczeństwo i zmniejsza ryzyko ostrych obrażeń.
Zestaw jednorazowy jałowy z płytkami mocującymi do skóry:
1. kaniula punkcyjna rozrywalna, 2. cewnik z otworami bocznymi , z zawiniętym otwartym końcem , z zaciskiem przesuwnym
3. worek na mocz</t>
  </si>
  <si>
    <t>1. 12 cm                       2. CH 10 / 65 cm     lub Ch 12/       3 co najmniej 1,4 litra</t>
  </si>
  <si>
    <t>op.</t>
  </si>
  <si>
    <t>NOWORODKI</t>
  </si>
  <si>
    <t>Szczotka do czyszczenia narzędzi MIS, możliwa dezynfekcja termiczna w myjni dezynfektorze, wytrzymująca temperaturę 134 st. C  dłg. Całkowita 65cm średnica włosia 5mm</t>
  </si>
  <si>
    <t>Szczotka do czyszczenia narzędzi MIS, możliwa dezynfekcja termiczna w myjni dezynfektorze, wytrzymująca temperaturę 134 st. C  dłg. Całkowita 650mm średnica włosia 57mm.</t>
  </si>
  <si>
    <t>Szczotka do czyszczenia narzędzi MIS, możliwa dezynfekcja termiczna w myjni dezynfektorze, wytrzymująca temperaturę 134 st. C  dłg. Całkowita 650mm średnica włosia 10 mm</t>
  </si>
  <si>
    <t>Szczotka z włosiem wykonanym ze stali nierdzewnej typu pędzel do usuwania trudno dostępnych miejsc. dłg całkowita 180mm</t>
  </si>
  <si>
    <t>Szczotka z syntetycznym bardzo wytrzymałym włosiem do czyszczenia uporczywych zabrudzeń wytrzymująca temp. Do 134 st C dłg całkowita 235mm, dłg szczotki 75mm dłg włosia 15mm  rączka prosta lub profilowana.</t>
  </si>
  <si>
    <t>Szczotka z syntetycznym miękkim włosiem  bardzo wytrzymałym  do czyszczenia  narzędzi  wytrzymująca temp. Do 134 st C dłg całkowita 180mm, szer. Ok.20mm i dł. Cał. 180mm, szer.40mm.</t>
  </si>
  <si>
    <t>Szczotka dwustronna  do czyszczenia narzędzi z włosiem i  ze stali nierdzewnej do uporczywych zabrudzeń w trudno dostępnych miejscach dł. całkowita ok. 180 mm oraz z włosiem i mosiądzem dł. Całkowita to 180mm</t>
  </si>
  <si>
    <t>Czyścik do usuwania zanieczyszczeń i rdzy szorstki dł. 150mm szer, 100 mm, opakowanie 3 szt</t>
  </si>
  <si>
    <t xml:space="preserve">Blok operacyjny </t>
  </si>
  <si>
    <t xml:space="preserve">DREN WIEKORAZOWY </t>
  </si>
  <si>
    <t xml:space="preserve">dren wielorazowy ( 100 x ) silikonowy z podgrzewaniem do insuflatora PneumoSure </t>
  </si>
  <si>
    <t>Pakiet 62</t>
  </si>
  <si>
    <t>Pakiet 61</t>
  </si>
  <si>
    <t xml:space="preserve">Formularz ofertowy </t>
  </si>
  <si>
    <t>Załącznik  - Pakiet 63</t>
  </si>
  <si>
    <t>Jednorazowy ,nie ogrzewany ,lekki układ oddechowy ze złączem typu T z zaworem do rgulacji PEEP. Długośc układu nie krótsza niż 160 cm. Układ  z 15mm stozkowym zakończeniem do podłaczenia interfejsu pacjenta i 10 mm zakończeniem do podłączenia do resuscytatora. Pakowany pojedynczo. Układ kompatybilny z aparatemdo resuscytacji Neopuff. Fishr&amp;paykel Healthcare.Maseczki do resuscytacji w zestawie ;RD8004(S); RD805(M); RD806((L);RD807(XL)</t>
  </si>
  <si>
    <t>900RD010</t>
  </si>
  <si>
    <t xml:space="preserve">Jednorazowa maseczka do resuscytacji, kompatybilne ze wszystkimi układami typu T produkcji Fisher&amp;Paykel Healthcare i nnymi układami do resyscytacji ze stozkowym łacznikiem  15 mm. Wykonane z miękkiego i giętkiego materiału ułatwiajacego szczelne dopasowanie do twarzy pacjenta . Nie zawiera DEHP, PVC  i lateksu. Pakowane pojedynczo.Roz. S - srednica 42mm przeznaczone dla pacjenta o wadze 800g- 1,5kg.; roz.M średnica 60mm dla pacjenta o wadze 1,5kg - 2,5 kg;roz.L srednica 60mm dla pacjenta o wadze 2,5 kg - 5 kg; roz.XL srednica 72mm, przeznaczony dla pacjenta o wadze 5 kg - 10 kg;  </t>
  </si>
  <si>
    <t>900MR148</t>
  </si>
  <si>
    <t>Adapter wielorazowego uzytku NN15/10F 10M do podłączenia układów do resuscytacji typu T produkcji Fisher &amp;Paykel Healthcare do aparatu do resuscytacjii typu Panda produkcji GE Healthcare.</t>
  </si>
  <si>
    <t>RD020</t>
  </si>
  <si>
    <t>Elektrody noworodkowe jednorazowego użytku z kablem połączeniowym, kompatybilne z kardiomonitorem Philips.</t>
  </si>
  <si>
    <t>Ogrzewany, jednorazowy układ oddechowy ze złączem typu T z zaworem do regulacjii PEEP zaprojektowany do dostarczania noworodkowi ogrzanego  i nawilżonego gazu podczas resuscytacji. Wcięcie V w ramieniu wdechowym, zapewniające ułożenia czujnika temperatury i przepływu w prawidłowej orientacji w strumieniu przepływających gazów. Długośc układu  130 cm. sucha linia wdechowa o długości 60cm. Odłączana część z końcówką T. komplet NIE ZAWIERA komory nawilżacza . Układ oddechowy kompatybilny z nawilżaczem MR850 fisher do uzytku przez 7 dni. Pakowany pojedunczo .Pakowanie zboircze  10 szt. układ kompatybilny z maseczkami do resyscytacji . rozmiar w zaleznoisci od potrzeb.</t>
  </si>
  <si>
    <t xml:space="preserve">Wielorazowe płucko testowe do układu do resuscytacji. </t>
  </si>
  <si>
    <t>900RD110</t>
  </si>
  <si>
    <t>Noworodki - układy oddechowe</t>
  </si>
  <si>
    <t>Załącznik nr 5  - Pakiet 4</t>
  </si>
  <si>
    <t>Załącznik nr 5  - Pakiet 7</t>
  </si>
  <si>
    <t>Załącznik nr 5  - Pakiet 12</t>
  </si>
  <si>
    <t>Załącznik nr 5  - Pakiet 13</t>
  </si>
  <si>
    <t>Załącznik nr 5  - Pakiet 18</t>
  </si>
  <si>
    <t>Załącznik nr 5  - Pakiet 23</t>
  </si>
  <si>
    <t>Załącznik nr 5  - Pakiet 21</t>
  </si>
  <si>
    <t>Załącznik nr 5  - Pakiet 25</t>
  </si>
  <si>
    <t>Załącznik nr 5 - Pakiet 27</t>
  </si>
  <si>
    <t>Załącznik nr 5  - Pakiet 30</t>
  </si>
  <si>
    <t>Załącznik nr 5  - Pakiet 31</t>
  </si>
  <si>
    <t>Załącznik nr 5  - Pakiet 34</t>
  </si>
  <si>
    <t>Załącznik nr 5  - Pakiet 35</t>
  </si>
  <si>
    <t>Załącznik nr 5  - Pakiet 36</t>
  </si>
  <si>
    <t>Załącznik nr 5  - Pakiet 40</t>
  </si>
  <si>
    <t>Załącznik nr 5  - Pakiet 41</t>
  </si>
  <si>
    <t>Załącznik nr 5  - Pakiet 42</t>
  </si>
  <si>
    <t>Załącznik nr 5  - Pakiet 44</t>
  </si>
  <si>
    <t>Załącznik nr 5  - Pakiet 46</t>
  </si>
  <si>
    <t>Załącznik nr 5  - Pakiet 47</t>
  </si>
  <si>
    <t>Załącznik nr 5  - Pakiet 50</t>
  </si>
  <si>
    <t>Załącznik nr 5  - Pakiet 51</t>
  </si>
  <si>
    <t>Załącznik nr 5  - Pakiet 53</t>
  </si>
  <si>
    <t>worki stomijne</t>
  </si>
  <si>
    <t>Ilość roczna</t>
  </si>
  <si>
    <t>Worek stomijny pooperacyjny samoprzylepny z okienkiem sterylny, z zamykanym wylotem, którego można używać w połączeniu z workiem do drenażu 1-częściowy, z okienkiem, rozm. 70 mm, do docięcia 10-70 mm, przeźroczysty, pakowany pojedynczo w papier-folię, zaopatrzony w etykietę identyfikacyjną z nr katalogowym i data terminu sterylności [sztuki]</t>
  </si>
  <si>
    <t>worek laparoskopowy</t>
  </si>
  <si>
    <t>Sterylny worek do laparoskopowego wydobycia preparatów o wymiarach 12,7 cm x 17,78 cm z elastyczną obręczą i trzonem 10 mm, samorozprężalny, posiadający uchwyt nożycowy na dwa palce, pojemność 200 ml lub 400 ml opakowania zamawiający określi rozmiar przy zamawianiu.</t>
  </si>
  <si>
    <t>Rurka bez balonu, do długotrwałej intubacji, nieprzezroczysta, miękka, z termoplastycznego materiału-dopasowująca się dokształtu dróg oddechowych, z kontrastującym w rtg paskiem i 25mm końcówką dystalną kontrastującą w rtg, oznakowanie długości, co 0,5cm –rozmiar od 2.0 co 0,5 –do 6,5  Pakowana pojedynczo.Opakowanie folia – papier. Opakowanie łatwe do otwierania w sposób szybki z zachowaniem zasad aseptyki. Widoczna i czytelna data ważności.</t>
  </si>
  <si>
    <t>Rurka bez balonu, dwuświatłowa, do podawania surfaktantu lub monitorowania ciśnienia w drogach oddechowych, do długotrwałej intubacji, nieprzezroczysta, miękka z termoplastycznego materiału-dopasowująca się dokształtu dróg oddechowych, z kontrastującym w rtg paskiem i 25mm końcówką dystalną kontrastującą w rtg, oznakowanie długości, co 0,5cm –rozmiar od 2.0 co 0,5-do 3,5  Pakowana pojedynczo.Opakowanie folia – papier. Opakowanie łatwe do otwierania w sposób szybki z zachowaniem zasad aseptyki. Widoczna i czytelna data ważności.</t>
  </si>
  <si>
    <t>Rękawice nitrylowe bezpudrowe (op.= 250szt) L  (OPIS JAK DLA ROZM. S)</t>
  </si>
  <si>
    <t>Rękawice nitrylowe bezpudrowe (op.= 250szt) M (OPIS JAK DLA ROZM. S)</t>
  </si>
  <si>
    <t>Rękawica diagnostyczna nitrylowa ,bezpudrowa, niejałowa, o wysokiej rozciągliwości, teksturowana powierzchnia na palcach, chlorowana od strony wewnętrznej, pokryta polimerem na stronie roboczej, produkt zarejestrowany jako Środek Ochrony Indywidualnej kat III zgodnie z 89/686/EWG- potwierdzone raportem badania jednostki notyfikowanej, dopuszczony do kontaktu z żywnością potwierdzone piktogramami na opakowaniu, zgodny z wymaganiami ASTM D6319, EN 455 części 1,2,3 odporne na przenikanie wirusów zgodnie z normą ASTM F1671- potwierdzone raportem badania jednostki notyfikowanej, zgodne z normą EN 374-1, EN 374-2, EN 374-3 -- potwierdzone raportem badania jednostki notyfikowanej, zgodne z EN 420, mankiet rolowany , kształt uniwersalny. Odporne na przenikanie min 6 cytostatyków przez min 30minut- potwierdzone badaniami z jednostki niezależnej od producenta oraz oryginalnym nadrukiem substancji i poziomów ochrony na opakowaniu- przebadane wg EN 374-1. Pozbawione tiuramów oraz MBT .AQL 1,0- oznaczony fabrycznie na opakowaniu, długość minimalna 240mm , Grubości na palcu 0,08±0,01, dłoń 0,07±0,01 mankiet 0,06±0,01. Rozmiar XS-XL do wyboru, pakowane a=250szt. (Dla rozmiaru XL pakowane a 240szt) Łatwe wyjmowanie pojedynczej rękawicy od spodu opakowania za mankiet- bez konieczności dotykania opakowania oraz kolejnej rękawicy w trakcie pobierania , co pozwoli ograniczyć skażenie do minimum. Uchwyt wykonany z PCV- kompatybilny z opakowaniami rękawic nitrylowych S, M, L a'250 sztuk oraz XL 240 sztuk. Uchwyty pojedyncze oraz potrójne. Uchwyt pojedynczy do opakowań rękawic mocowany do ściany w 3 miejscach, rozmiar podstawy 12cm x 13cm (+/- 5%) kompatybilny z rękawicami. Uchwyt naścienny jednolity potrójnie dzielony (3 w 1), mocowany do ściany w 3 miejscach (op.= 250szt) S</t>
  </si>
  <si>
    <t>VAT</t>
  </si>
  <si>
    <t>rękawice nitrylowe pakowane po 250 szt do podajników</t>
  </si>
  <si>
    <t>Załącznik nr 2  - Pakiet 15</t>
  </si>
  <si>
    <t>Załącznik nr 2  - Pakiet 24</t>
  </si>
  <si>
    <t>Załącznik nr 2  - Pakiet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</si>
</sst>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\ #,##0.00&quot;      &quot;;\-#,##0.00&quot;      &quot;;\-#&quot;      &quot;;@\ "/>
    <numFmt numFmtId="166" formatCode="&quot; &quot;#,##0.00&quot;      &quot;;&quot;-&quot;#,##0.00&quot;      &quot;;&quot;-&quot;#&quot;      &quot;;@&quot; &quot;"/>
    <numFmt numFmtId="167" formatCode="#,##0.00&quot; zł&quot;"/>
    <numFmt numFmtId="168" formatCode="[$-415]General"/>
    <numFmt numFmtId="169" formatCode="[$-415]#,##0"/>
    <numFmt numFmtId="170" formatCode="#,##0.00&quot; zł &quot;;#,##0.00&quot; zł &quot;;&quot;-&quot;#&quot; zł &quot;;&quot; &quot;@&quot; &quot;"/>
    <numFmt numFmtId="171" formatCode="&quot; &quot;#,##0.00&quot;    &quot;;&quot;-&quot;#,##0.00&quot;    &quot;;&quot; -&quot;00&quot;    &quot;;&quot; &quot;@&quot; &quot;"/>
    <numFmt numFmtId="175" formatCode="_-* #,##0.00\ &quot;zł&quot;_-;\-* #,##0.00\ &quot;zł&quot;_-;_-* &quot;-&quot;??\ &quot;zł&quot;_-;_-@_-"/>
  </numFmts>
  <fonts count="59"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.5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.5"/>
      <color indexed="8"/>
      <name val="Calibri"/>
      <family val="2"/>
      <charset val="238"/>
    </font>
    <font>
      <sz val="10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0.5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u/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Liberation Sans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9"/>
      <color theme="1"/>
      <name val="Calibri"/>
      <family val="2"/>
      <charset val="238"/>
    </font>
    <font>
      <sz val="10.5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0.5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4"/>
      <name val="Calibri"/>
      <family val="2"/>
      <charset val="238"/>
    </font>
    <font>
      <sz val="10.5"/>
      <color theme="4"/>
      <name val="Calibri"/>
      <family val="2"/>
      <charset val="238"/>
    </font>
    <font>
      <sz val="11"/>
      <color theme="4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Arial"/>
      <charset val="238"/>
    </font>
    <font>
      <sz val="11"/>
      <color rgb="FF00000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25" fillId="0" borderId="0" applyBorder="0" applyProtection="0"/>
    <xf numFmtId="171" fontId="30" fillId="0" borderId="0" applyFont="0" applyFill="0" applyBorder="0" applyAlignment="0" applyProtection="0"/>
    <xf numFmtId="168" fontId="30" fillId="0" borderId="0" applyBorder="0" applyProtection="0"/>
    <xf numFmtId="9" fontId="31" fillId="0" borderId="0" applyFont="0" applyBorder="0" applyProtection="0"/>
    <xf numFmtId="166" fontId="32" fillId="0" borderId="0" applyFont="0" applyBorder="0" applyProtection="0"/>
    <xf numFmtId="0" fontId="23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33" fillId="0" borderId="0" applyNumberFormat="0" applyBorder="0" applyProtection="0"/>
    <xf numFmtId="0" fontId="3" fillId="0" borderId="0"/>
    <xf numFmtId="0" fontId="4" fillId="0" borderId="0" applyBorder="0" applyProtection="0"/>
    <xf numFmtId="0" fontId="30" fillId="0" borderId="0"/>
    <xf numFmtId="0" fontId="34" fillId="0" borderId="0" applyNumberFormat="0" applyBorder="0" applyProtection="0"/>
    <xf numFmtId="0" fontId="35" fillId="0" borderId="0"/>
    <xf numFmtId="0" fontId="34" fillId="0" borderId="0" applyNumberFormat="0" applyBorder="0" applyProtection="0"/>
    <xf numFmtId="0" fontId="36" fillId="0" borderId="0"/>
    <xf numFmtId="44" fontId="1" fillId="0" borderId="0" applyFill="0" applyBorder="0" applyAlignment="0" applyProtection="0"/>
    <xf numFmtId="0" fontId="5" fillId="0" borderId="0" applyBorder="0" applyProtection="0"/>
    <xf numFmtId="164" fontId="5" fillId="0" borderId="0" applyBorder="0" applyProtection="0"/>
    <xf numFmtId="0" fontId="58" fillId="0" borderId="0"/>
    <xf numFmtId="175" fontId="57" fillId="0" borderId="0" applyFill="0" applyBorder="0" applyAlignment="0" applyProtection="0"/>
  </cellStyleXfs>
  <cellXfs count="515">
    <xf numFmtId="0" fontId="0" fillId="0" borderId="0" xfId="0"/>
    <xf numFmtId="0" fontId="6" fillId="0" borderId="0" xfId="0" applyNumberFormat="1" applyFont="1" applyFill="1"/>
    <xf numFmtId="0" fontId="7" fillId="0" borderId="0" xfId="0" applyNumberFormat="1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/>
    <xf numFmtId="0" fontId="14" fillId="0" borderId="0" xfId="0" applyNumberFormat="1" applyFont="1" applyFill="1"/>
    <xf numFmtId="0" fontId="10" fillId="0" borderId="0" xfId="0" applyNumberFormat="1" applyFont="1" applyFill="1"/>
    <xf numFmtId="164" fontId="10" fillId="0" borderId="0" xfId="0" applyNumberFormat="1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right" wrapText="1"/>
    </xf>
    <xf numFmtId="0" fontId="17" fillId="0" borderId="0" xfId="0" applyNumberFormat="1" applyFont="1" applyFill="1" applyBorder="1" applyAlignment="1">
      <alignment horizontal="right" wrapText="1"/>
    </xf>
    <xf numFmtId="0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9" fillId="0" borderId="0" xfId="0" applyNumberFormat="1" applyFont="1" applyFill="1"/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/>
    <xf numFmtId="164" fontId="20" fillId="0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/>
    <xf numFmtId="3" fontId="10" fillId="0" borderId="0" xfId="0" applyNumberFormat="1" applyFont="1" applyFill="1"/>
    <xf numFmtId="0" fontId="22" fillId="0" borderId="0" xfId="0" applyNumberFormat="1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164" fontId="22" fillId="0" borderId="0" xfId="0" applyNumberFormat="1" applyFont="1" applyFill="1"/>
    <xf numFmtId="0" fontId="12" fillId="0" borderId="0" xfId="0" applyNumberFormat="1" applyFont="1" applyFill="1"/>
    <xf numFmtId="3" fontId="22" fillId="0" borderId="0" xfId="0" applyNumberFormat="1" applyFont="1" applyFill="1"/>
    <xf numFmtId="3" fontId="7" fillId="0" borderId="0" xfId="0" applyNumberFormat="1" applyFont="1" applyFill="1"/>
    <xf numFmtId="0" fontId="7" fillId="0" borderId="0" xfId="0" applyNumberFormat="1" applyFont="1" applyFill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164" fontId="9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24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0" xfId="0" applyFill="1"/>
    <xf numFmtId="0" fontId="7" fillId="0" borderId="1" xfId="0" applyFont="1" applyFill="1" applyBorder="1" applyAlignment="1">
      <alignment horizontal="left"/>
    </xf>
    <xf numFmtId="0" fontId="12" fillId="0" borderId="0" xfId="0" applyFont="1" applyFill="1"/>
    <xf numFmtId="0" fontId="2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/>
    <xf numFmtId="0" fontId="22" fillId="2" borderId="0" xfId="0" applyNumberFormat="1" applyFont="1" applyFill="1"/>
    <xf numFmtId="0" fontId="7" fillId="2" borderId="0" xfId="0" applyNumberFormat="1" applyFont="1" applyFill="1"/>
    <xf numFmtId="0" fontId="1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7" fillId="0" borderId="4" xfId="0" applyNumberFormat="1" applyFont="1" applyFill="1" applyBorder="1"/>
    <xf numFmtId="0" fontId="8" fillId="0" borderId="4" xfId="0" applyNumberFormat="1" applyFont="1" applyFill="1" applyBorder="1" applyAlignment="1">
      <alignment horizontal="right" vertical="center"/>
    </xf>
    <xf numFmtId="0" fontId="13" fillId="0" borderId="0" xfId="0" applyNumberFormat="1" applyFont="1" applyFill="1"/>
    <xf numFmtId="0" fontId="13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1" fillId="0" borderId="0" xfId="0" applyNumberFormat="1" applyFont="1" applyFill="1"/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/>
    <xf numFmtId="0" fontId="19" fillId="3" borderId="0" xfId="0" applyNumberFormat="1" applyFont="1" applyFill="1"/>
    <xf numFmtId="164" fontId="19" fillId="3" borderId="0" xfId="0" applyNumberFormat="1" applyFont="1" applyFill="1"/>
    <xf numFmtId="0" fontId="10" fillId="3" borderId="0" xfId="0" applyNumberFormat="1" applyFont="1" applyFill="1"/>
    <xf numFmtId="0" fontId="21" fillId="3" borderId="0" xfId="0" applyNumberFormat="1" applyFont="1" applyFill="1"/>
    <xf numFmtId="164" fontId="21" fillId="3" borderId="0" xfId="0" applyNumberFormat="1" applyFont="1" applyFill="1"/>
    <xf numFmtId="0" fontId="20" fillId="3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/>
    </xf>
    <xf numFmtId="0" fontId="21" fillId="3" borderId="1" xfId="0" applyNumberFormat="1" applyFont="1" applyFill="1" applyBorder="1"/>
    <xf numFmtId="164" fontId="21" fillId="3" borderId="1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Alignment="1">
      <alignment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3" fillId="0" borderId="1" xfId="6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/>
    <xf numFmtId="3" fontId="13" fillId="2" borderId="0" xfId="0" applyNumberFormat="1" applyFont="1" applyFill="1"/>
    <xf numFmtId="0" fontId="17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6" fillId="2" borderId="0" xfId="0" applyNumberFormat="1" applyFont="1" applyFill="1"/>
    <xf numFmtId="0" fontId="20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/>
    <xf numFmtId="3" fontId="13" fillId="0" borderId="0" xfId="0" applyNumberFormat="1" applyFont="1" applyFill="1" applyAlignment="1">
      <alignment vertical="center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3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top"/>
    </xf>
    <xf numFmtId="0" fontId="13" fillId="4" borderId="0" xfId="0" applyFont="1" applyFill="1"/>
    <xf numFmtId="0" fontId="13" fillId="4" borderId="0" xfId="0" applyFont="1" applyFill="1" applyAlignment="1">
      <alignment vertical="center"/>
    </xf>
    <xf numFmtId="0" fontId="7" fillId="4" borderId="0" xfId="0" applyFont="1" applyFill="1"/>
    <xf numFmtId="0" fontId="10" fillId="4" borderId="0" xfId="0" applyNumberFormat="1" applyFont="1" applyFill="1"/>
    <xf numFmtId="0" fontId="22" fillId="4" borderId="0" xfId="0" applyFont="1" applyFill="1"/>
    <xf numFmtId="0" fontId="8" fillId="4" borderId="0" xfId="0" applyFont="1" applyFill="1" applyAlignment="1">
      <alignment vertical="top"/>
    </xf>
    <xf numFmtId="0" fontId="9" fillId="4" borderId="0" xfId="0" applyFont="1" applyFill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top"/>
    </xf>
    <xf numFmtId="0" fontId="12" fillId="4" borderId="0" xfId="0" applyFont="1" applyFill="1"/>
    <xf numFmtId="0" fontId="1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164" fontId="7" fillId="4" borderId="0" xfId="0" applyNumberFormat="1" applyFont="1" applyFill="1"/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9" fontId="10" fillId="0" borderId="0" xfId="0" applyNumberFormat="1" applyFont="1" applyFill="1"/>
    <xf numFmtId="9" fontId="2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/>
    <xf numFmtId="164" fontId="17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 applyFill="1" applyBorder="1"/>
    <xf numFmtId="0" fontId="13" fillId="0" borderId="4" xfId="0" applyFont="1" applyBorder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64" fontId="17" fillId="2" borderId="4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/>
    <xf numFmtId="164" fontId="9" fillId="0" borderId="4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1" xfId="6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/>
    <xf numFmtId="0" fontId="10" fillId="0" borderId="0" xfId="0" applyNumberFormat="1" applyFont="1" applyFill="1" applyBorder="1"/>
    <xf numFmtId="0" fontId="12" fillId="0" borderId="0" xfId="0" applyNumberFormat="1" applyFont="1" applyFill="1" applyBorder="1"/>
    <xf numFmtId="0" fontId="6" fillId="0" borderId="0" xfId="0" applyFont="1" applyFill="1"/>
    <xf numFmtId="164" fontId="6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/>
    <xf numFmtId="164" fontId="10" fillId="0" borderId="1" xfId="0" applyNumberFormat="1" applyFont="1" applyFill="1" applyBorder="1" applyAlignment="1">
      <alignment vertical="center"/>
    </xf>
    <xf numFmtId="164" fontId="21" fillId="3" borderId="1" xfId="0" applyNumberFormat="1" applyFont="1" applyFill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 vertical="center"/>
    </xf>
    <xf numFmtId="3" fontId="40" fillId="0" borderId="4" xfId="0" applyNumberFormat="1" applyFont="1" applyFill="1" applyBorder="1" applyAlignment="1">
      <alignment horizontal="center" vertical="center"/>
    </xf>
    <xf numFmtId="3" fontId="40" fillId="0" borderId="4" xfId="0" applyNumberFormat="1" applyFont="1" applyFill="1" applyBorder="1" applyAlignment="1">
      <alignment horizontal="center" vertical="center" wrapText="1"/>
    </xf>
    <xf numFmtId="3" fontId="40" fillId="2" borderId="4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168" fontId="45" fillId="0" borderId="11" xfId="3" applyFont="1" applyFill="1" applyBorder="1" applyAlignment="1">
      <alignment horizontal="center" vertical="center" wrapText="1"/>
    </xf>
    <xf numFmtId="169" fontId="45" fillId="0" borderId="11" xfId="3" applyNumberFormat="1" applyFont="1" applyFill="1" applyBorder="1" applyAlignment="1">
      <alignment horizontal="center" vertical="center" wrapText="1"/>
    </xf>
    <xf numFmtId="9" fontId="45" fillId="0" borderId="12" xfId="4" applyFont="1" applyFill="1" applyBorder="1" applyAlignment="1">
      <alignment horizontal="center" vertical="center" wrapText="1"/>
    </xf>
    <xf numFmtId="168" fontId="44" fillId="0" borderId="9" xfId="3" applyFont="1" applyFill="1" applyBorder="1" applyAlignment="1">
      <alignment horizontal="center" vertical="center" wrapText="1"/>
    </xf>
    <xf numFmtId="168" fontId="44" fillId="0" borderId="9" xfId="3" applyFont="1" applyFill="1" applyBorder="1" applyAlignment="1">
      <alignment horizontal="left" vertical="center" wrapText="1"/>
    </xf>
    <xf numFmtId="169" fontId="44" fillId="0" borderId="9" xfId="3" applyNumberFormat="1" applyFont="1" applyFill="1" applyBorder="1" applyAlignment="1">
      <alignment horizontal="center" vertical="center" wrapText="1"/>
    </xf>
    <xf numFmtId="170" fontId="44" fillId="0" borderId="9" xfId="3" applyNumberFormat="1" applyFont="1" applyFill="1" applyBorder="1" applyAlignment="1">
      <alignment horizontal="center" vertical="center" wrapText="1"/>
    </xf>
    <xf numFmtId="9" fontId="44" fillId="0" borderId="13" xfId="4" applyFont="1" applyFill="1" applyBorder="1" applyAlignment="1">
      <alignment horizontal="center" vertical="center" wrapText="1"/>
    </xf>
    <xf numFmtId="168" fontId="44" fillId="0" borderId="9" xfId="3" applyFont="1" applyFill="1" applyBorder="1" applyAlignment="1">
      <alignment horizontal="center" vertical="top" wrapText="1"/>
    </xf>
    <xf numFmtId="167" fontId="44" fillId="0" borderId="14" xfId="3" applyNumberFormat="1" applyFont="1" applyFill="1" applyBorder="1" applyAlignment="1">
      <alignment vertical="center" wrapText="1"/>
    </xf>
    <xf numFmtId="9" fontId="45" fillId="0" borderId="9" xfId="4" applyFont="1" applyFill="1" applyBorder="1" applyAlignment="1">
      <alignment horizontal="center" vertical="center" wrapText="1"/>
    </xf>
    <xf numFmtId="0" fontId="45" fillId="0" borderId="11" xfId="12" applyFont="1" applyFill="1" applyBorder="1" applyAlignment="1">
      <alignment horizontal="center" vertical="center" wrapText="1"/>
    </xf>
    <xf numFmtId="170" fontId="45" fillId="0" borderId="15" xfId="12" applyNumberFormat="1" applyFont="1" applyFill="1" applyBorder="1" applyAlignment="1">
      <alignment horizontal="center" vertical="center" wrapText="1"/>
    </xf>
    <xf numFmtId="0" fontId="45" fillId="0" borderId="12" xfId="12" applyFont="1" applyFill="1" applyBorder="1" applyAlignment="1">
      <alignment horizontal="center" vertical="center" wrapText="1"/>
    </xf>
    <xf numFmtId="0" fontId="46" fillId="0" borderId="0" xfId="0" applyFont="1"/>
    <xf numFmtId="168" fontId="45" fillId="0" borderId="16" xfId="3" applyFont="1" applyFill="1" applyBorder="1" applyAlignment="1">
      <alignment horizontal="left" vertical="center" wrapText="1"/>
    </xf>
    <xf numFmtId="167" fontId="45" fillId="0" borderId="12" xfId="12" applyNumberFormat="1" applyFont="1" applyFill="1" applyBorder="1" applyAlignment="1">
      <alignment horizontal="center" vertical="center" wrapText="1"/>
    </xf>
    <xf numFmtId="167" fontId="44" fillId="0" borderId="9" xfId="12" applyNumberFormat="1" applyFont="1" applyFill="1" applyBorder="1" applyAlignment="1">
      <alignment horizontal="center" vertical="center" wrapText="1"/>
    </xf>
    <xf numFmtId="167" fontId="45" fillId="0" borderId="9" xfId="3" applyNumberFormat="1" applyFont="1" applyFill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9" fontId="7" fillId="0" borderId="4" xfId="0" applyNumberFormat="1" applyFont="1" applyFill="1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 wrapText="1"/>
    </xf>
    <xf numFmtId="2" fontId="37" fillId="0" borderId="4" xfId="0" applyNumberFormat="1" applyFont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9" fontId="38" fillId="0" borderId="1" xfId="0" applyNumberFormat="1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164" fontId="37" fillId="0" borderId="4" xfId="0" applyNumberFormat="1" applyFont="1" applyBorder="1" applyAlignment="1">
      <alignment horizontal="center" vertical="center"/>
    </xf>
    <xf numFmtId="0" fontId="50" fillId="0" borderId="4" xfId="0" applyFont="1" applyBorder="1" applyAlignment="1">
      <alignment horizontal="right" vertical="center"/>
    </xf>
    <xf numFmtId="0" fontId="37" fillId="4" borderId="1" xfId="0" applyFont="1" applyFill="1" applyBorder="1" applyAlignment="1">
      <alignment horizontal="left" vertical="center" wrapText="1"/>
    </xf>
    <xf numFmtId="168" fontId="51" fillId="0" borderId="16" xfId="3" applyFont="1" applyFill="1" applyBorder="1" applyAlignment="1">
      <alignment horizontal="left" vertical="center" wrapText="1"/>
    </xf>
    <xf numFmtId="168" fontId="51" fillId="0" borderId="11" xfId="3" applyFont="1" applyFill="1" applyBorder="1" applyAlignment="1">
      <alignment horizontal="center" vertical="center" wrapText="1"/>
    </xf>
    <xf numFmtId="0" fontId="51" fillId="0" borderId="11" xfId="12" applyFont="1" applyFill="1" applyBorder="1" applyAlignment="1">
      <alignment horizontal="center" vertical="center" wrapText="1"/>
    </xf>
    <xf numFmtId="169" fontId="51" fillId="0" borderId="11" xfId="3" applyNumberFormat="1" applyFont="1" applyFill="1" applyBorder="1" applyAlignment="1">
      <alignment horizontal="center" vertical="center" wrapText="1"/>
    </xf>
    <xf numFmtId="170" fontId="51" fillId="0" borderId="15" xfId="12" applyNumberFormat="1" applyFont="1" applyFill="1" applyBorder="1" applyAlignment="1">
      <alignment horizontal="center" vertical="center" wrapText="1"/>
    </xf>
    <xf numFmtId="167" fontId="51" fillId="0" borderId="12" xfId="12" applyNumberFormat="1" applyFont="1" applyFill="1" applyBorder="1" applyAlignment="1">
      <alignment horizontal="center" vertical="center" wrapText="1"/>
    </xf>
    <xf numFmtId="9" fontId="51" fillId="0" borderId="12" xfId="4" applyFont="1" applyFill="1" applyBorder="1" applyAlignment="1">
      <alignment horizontal="center" vertical="center" wrapText="1"/>
    </xf>
    <xf numFmtId="0" fontId="51" fillId="0" borderId="12" xfId="12" applyFont="1" applyFill="1" applyBorder="1" applyAlignment="1">
      <alignment horizontal="center" vertical="center" wrapText="1"/>
    </xf>
    <xf numFmtId="168" fontId="34" fillId="0" borderId="9" xfId="3" applyFont="1" applyFill="1" applyBorder="1" applyAlignment="1">
      <alignment horizontal="center" vertical="center" wrapText="1"/>
    </xf>
    <xf numFmtId="168" fontId="34" fillId="0" borderId="9" xfId="3" applyFont="1" applyFill="1" applyBorder="1" applyAlignment="1">
      <alignment horizontal="left" vertical="center" wrapText="1"/>
    </xf>
    <xf numFmtId="169" fontId="34" fillId="0" borderId="9" xfId="3" applyNumberFormat="1" applyFont="1" applyFill="1" applyBorder="1" applyAlignment="1">
      <alignment horizontal="center" vertical="center" wrapText="1"/>
    </xf>
    <xf numFmtId="170" fontId="34" fillId="0" borderId="9" xfId="3" applyNumberFormat="1" applyFont="1" applyFill="1" applyBorder="1" applyAlignment="1">
      <alignment horizontal="center" vertical="center" wrapText="1"/>
    </xf>
    <xf numFmtId="167" fontId="34" fillId="0" borderId="9" xfId="12" applyNumberFormat="1" applyFont="1" applyFill="1" applyBorder="1" applyAlignment="1">
      <alignment horizontal="center" vertical="center" wrapText="1"/>
    </xf>
    <xf numFmtId="9" fontId="34" fillId="0" borderId="13" xfId="4" applyFont="1" applyFill="1" applyBorder="1" applyAlignment="1">
      <alignment horizontal="center" vertical="center" wrapText="1"/>
    </xf>
    <xf numFmtId="168" fontId="34" fillId="0" borderId="9" xfId="3" applyFont="1" applyFill="1" applyBorder="1" applyAlignment="1">
      <alignment horizontal="center" vertical="top" wrapText="1"/>
    </xf>
    <xf numFmtId="167" fontId="34" fillId="0" borderId="14" xfId="3" applyNumberFormat="1" applyFont="1" applyFill="1" applyBorder="1" applyAlignment="1">
      <alignment vertical="center" wrapText="1"/>
    </xf>
    <xf numFmtId="9" fontId="51" fillId="0" borderId="9" xfId="4" applyFont="1" applyFill="1" applyBorder="1" applyAlignment="1">
      <alignment horizontal="center" vertical="center" wrapText="1"/>
    </xf>
    <xf numFmtId="167" fontId="51" fillId="0" borderId="9" xfId="3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22" fillId="0" borderId="0" xfId="0" applyFont="1"/>
    <xf numFmtId="0" fontId="42" fillId="0" borderId="0" xfId="11" applyFont="1"/>
    <xf numFmtId="0" fontId="22" fillId="0" borderId="0" xfId="11" applyFont="1"/>
    <xf numFmtId="0" fontId="30" fillId="0" borderId="0" xfId="11" applyFont="1"/>
    <xf numFmtId="167" fontId="30" fillId="0" borderId="0" xfId="11" applyNumberFormat="1" applyFont="1"/>
    <xf numFmtId="0" fontId="43" fillId="0" borderId="0" xfId="11" applyFont="1"/>
    <xf numFmtId="0" fontId="30" fillId="0" borderId="4" xfId="11" applyFont="1" applyBorder="1" applyAlignment="1">
      <alignment horizontal="center" vertical="center" wrapText="1"/>
    </xf>
    <xf numFmtId="167" fontId="30" fillId="0" borderId="4" xfId="11" applyNumberFormat="1" applyFont="1" applyBorder="1" applyAlignment="1">
      <alignment horizontal="center" vertical="center" wrapText="1"/>
    </xf>
    <xf numFmtId="8" fontId="30" fillId="0" borderId="4" xfId="16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11" applyFont="1" applyAlignment="1">
      <alignment wrapText="1"/>
    </xf>
    <xf numFmtId="0" fontId="43" fillId="0" borderId="0" xfId="11" applyFont="1" applyAlignment="1">
      <alignment wrapText="1"/>
    </xf>
    <xf numFmtId="0" fontId="43" fillId="0" borderId="4" xfId="11" applyFont="1" applyBorder="1" applyAlignment="1">
      <alignment horizontal="center" vertical="center" wrapText="1"/>
    </xf>
    <xf numFmtId="0" fontId="43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4" fillId="0" borderId="4" xfId="0" applyFont="1" applyBorder="1" applyAlignment="1">
      <alignment vertical="center"/>
    </xf>
    <xf numFmtId="9" fontId="21" fillId="0" borderId="4" xfId="0" applyNumberFormat="1" applyFont="1" applyFill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8" fontId="45" fillId="0" borderId="17" xfId="3" applyFont="1" applyFill="1" applyBorder="1" applyAlignment="1">
      <alignment horizontal="right" vertical="center" wrapText="1"/>
    </xf>
    <xf numFmtId="168" fontId="52" fillId="0" borderId="18" xfId="3" applyFont="1" applyFill="1" applyBorder="1" applyAlignment="1">
      <alignment horizontal="left" vertical="center" wrapText="1"/>
    </xf>
    <xf numFmtId="0" fontId="0" fillId="0" borderId="10" xfId="0" applyFill="1" applyBorder="1"/>
    <xf numFmtId="168" fontId="51" fillId="0" borderId="17" xfId="3" applyFont="1" applyFill="1" applyBorder="1" applyAlignment="1">
      <alignment horizontal="right" vertical="center" wrapText="1"/>
    </xf>
    <xf numFmtId="168" fontId="53" fillId="0" borderId="18" xfId="3" applyFont="1" applyFill="1" applyBorder="1" applyAlignment="1">
      <alignment horizontal="left" vertical="center" wrapText="1"/>
    </xf>
    <xf numFmtId="0" fontId="29" fillId="0" borderId="10" xfId="0" applyFont="1" applyFill="1" applyBorder="1"/>
    <xf numFmtId="3" fontId="6" fillId="0" borderId="0" xfId="0" applyNumberFormat="1" applyFont="1" applyFill="1"/>
    <xf numFmtId="0" fontId="55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wrapText="1"/>
    </xf>
    <xf numFmtId="3" fontId="3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7" fillId="0" borderId="0" xfId="0" applyNumberFormat="1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/>
    <xf numFmtId="164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/>
    <xf numFmtId="0" fontId="13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7" fillId="0" borderId="0" xfId="0" applyNumberFormat="1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/>
    <xf numFmtId="0" fontId="10" fillId="0" borderId="0" xfId="0" applyNumberFormat="1" applyFont="1" applyFill="1"/>
    <xf numFmtId="164" fontId="10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/>
    <xf numFmtId="0" fontId="13" fillId="0" borderId="0" xfId="0" applyNumberFormat="1" applyFont="1" applyFill="1"/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</cellXfs>
  <cellStyles count="21">
    <cellStyle name="Dziesiętny" xfId="1" builtinId="3"/>
    <cellStyle name="Dziesiętny 3" xfId="2" xr:uid="{00000000-0005-0000-0000-000001000000}"/>
    <cellStyle name="Excel Built-in Normal" xfId="3" xr:uid="{00000000-0005-0000-0000-000002000000}"/>
    <cellStyle name="Excel Built-in Percent" xfId="4" xr:uid="{00000000-0005-0000-0000-000003000000}"/>
    <cellStyle name="Excel_BuiltIn_Comma" xfId="5" xr:uid="{00000000-0005-0000-0000-000004000000}"/>
    <cellStyle name="Excel_BuiltIn_Tekst objaśnienia 1" xfId="6" xr:uid="{00000000-0005-0000-0000-000005000000}"/>
    <cellStyle name="Nagłówek1 1" xfId="7" xr:uid="{00000000-0005-0000-0000-000006000000}"/>
    <cellStyle name="Normal 2 4" xfId="8" xr:uid="{00000000-0005-0000-0000-000007000000}"/>
    <cellStyle name="Normal 3" xfId="9" xr:uid="{00000000-0005-0000-0000-000008000000}"/>
    <cellStyle name="Normal_Sheet1" xfId="10" xr:uid="{00000000-0005-0000-0000-000009000000}"/>
    <cellStyle name="Normalny" xfId="0" builtinId="0"/>
    <cellStyle name="Normalny 2" xfId="11" xr:uid="{00000000-0005-0000-0000-00000B000000}"/>
    <cellStyle name="Normalny 2 3" xfId="12" xr:uid="{00000000-0005-0000-0000-00000C000000}"/>
    <cellStyle name="Normalny 3" xfId="13" xr:uid="{00000000-0005-0000-0000-00000D000000}"/>
    <cellStyle name="Normalny 3 2" xfId="14" xr:uid="{00000000-0005-0000-0000-00000E000000}"/>
    <cellStyle name="Normalny 4" xfId="15" xr:uid="{00000000-0005-0000-0000-00000F000000}"/>
    <cellStyle name="Normalny 4 2" xfId="19" xr:uid="{00000000-0005-0000-0000-00000F000000}"/>
    <cellStyle name="Walutowy" xfId="16" builtinId="4"/>
    <cellStyle name="Walutowy 2" xfId="20" xr:uid="{00000000-0005-0000-0000-000040000000}"/>
    <cellStyle name="Wynik 1" xfId="17" xr:uid="{00000000-0005-0000-0000-000011000000}"/>
    <cellStyle name="Wynik2 1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17365D"/>
      <rgbColor rgb="00339966"/>
      <rgbColor rgb="00000001"/>
      <rgbColor rgb="00333300"/>
      <rgbColor rgb="00993300"/>
      <rgbColor rgb="00993366"/>
      <rgbColor rgb="00333399"/>
      <rgbColor rgb="001C1C1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"/>
  <sheetViews>
    <sheetView view="pageBreakPreview" zoomScaleNormal="147" zoomScaleSheetLayoutView="100" workbookViewId="0">
      <selection activeCell="F27" sqref="F27"/>
    </sheetView>
  </sheetViews>
  <sheetFormatPr defaultColWidth="10.5" defaultRowHeight="14.25"/>
  <cols>
    <col min="1" max="1" width="4.625" style="30" customWidth="1"/>
    <col min="2" max="2" width="35.75" style="134" customWidth="1"/>
    <col min="3" max="3" width="8.75" style="139" customWidth="1"/>
    <col min="4" max="4" width="10.625" style="30" customWidth="1"/>
    <col min="5" max="5" width="10.75" style="30" customWidth="1"/>
    <col min="6" max="6" width="10.75" style="18" customWidth="1"/>
    <col min="7" max="7" width="10.75" style="30" customWidth="1"/>
    <col min="8" max="8" width="10.5" style="30" customWidth="1"/>
    <col min="9" max="9" width="8.625" style="254" customWidth="1"/>
    <col min="10" max="10" width="10.75" style="18" customWidth="1"/>
    <col min="11" max="16384" width="10.5" style="30"/>
  </cols>
  <sheetData>
    <row r="1" spans="1:10">
      <c r="E1" s="17" t="s">
        <v>0</v>
      </c>
      <c r="F1" s="17"/>
      <c r="G1" s="17"/>
    </row>
    <row r="2" spans="1:10">
      <c r="E2" s="17" t="s">
        <v>1</v>
      </c>
      <c r="F2" s="17"/>
      <c r="G2" s="17"/>
    </row>
    <row r="4" spans="1:10" ht="18.75" customHeight="1">
      <c r="A4" s="422" t="s">
        <v>217</v>
      </c>
      <c r="B4" s="422"/>
      <c r="C4" s="422"/>
      <c r="D4" s="423" t="s">
        <v>14</v>
      </c>
      <c r="E4" s="423"/>
      <c r="F4" s="423"/>
    </row>
    <row r="6" spans="1:10" ht="40.35" customHeight="1">
      <c r="A6" s="31" t="s">
        <v>2</v>
      </c>
      <c r="B6" s="32" t="s">
        <v>3</v>
      </c>
      <c r="C6" s="140" t="s">
        <v>126</v>
      </c>
      <c r="D6" s="138" t="s">
        <v>4</v>
      </c>
      <c r="E6" s="138" t="s">
        <v>5</v>
      </c>
      <c r="F6" s="143" t="s">
        <v>6</v>
      </c>
      <c r="G6" s="138" t="s">
        <v>7</v>
      </c>
      <c r="H6" s="138" t="s">
        <v>8</v>
      </c>
      <c r="I6" s="255" t="s">
        <v>9</v>
      </c>
      <c r="J6" s="54" t="s">
        <v>10</v>
      </c>
    </row>
    <row r="7" spans="1:10" ht="36" customHeight="1">
      <c r="A7" s="31">
        <v>1</v>
      </c>
      <c r="B7" s="135" t="s">
        <v>128</v>
      </c>
      <c r="C7" s="141">
        <v>2720</v>
      </c>
      <c r="D7" s="33"/>
      <c r="E7" s="33"/>
      <c r="F7" s="34"/>
      <c r="G7" s="34">
        <f>F7*1.08</f>
        <v>0</v>
      </c>
      <c r="H7" s="34">
        <f>C7*F7</f>
        <v>0</v>
      </c>
      <c r="I7" s="256">
        <v>0.08</v>
      </c>
      <c r="J7" s="27">
        <f>G7*C7</f>
        <v>0</v>
      </c>
    </row>
    <row r="8" spans="1:10" ht="36.75" customHeight="1">
      <c r="A8" s="31">
        <v>2</v>
      </c>
      <c r="B8" s="135" t="s">
        <v>15</v>
      </c>
      <c r="C8" s="141">
        <v>50</v>
      </c>
      <c r="D8" s="33"/>
      <c r="E8" s="33"/>
      <c r="F8" s="34"/>
      <c r="G8" s="34">
        <f t="shared" ref="G8:G24" si="0">F8*1.08</f>
        <v>0</v>
      </c>
      <c r="H8" s="34">
        <f t="shared" ref="H8:H24" si="1">C8*F8</f>
        <v>0</v>
      </c>
      <c r="I8" s="256">
        <v>0.08</v>
      </c>
      <c r="J8" s="27">
        <f t="shared" ref="J8:J24" si="2">G8*C8</f>
        <v>0</v>
      </c>
    </row>
    <row r="9" spans="1:10" ht="27" customHeight="1">
      <c r="A9" s="31">
        <v>3</v>
      </c>
      <c r="B9" s="135" t="s">
        <v>16</v>
      </c>
      <c r="C9" s="141">
        <v>50</v>
      </c>
      <c r="D9" s="33"/>
      <c r="E9" s="33"/>
      <c r="F9" s="34"/>
      <c r="G9" s="34">
        <f t="shared" si="0"/>
        <v>0</v>
      </c>
      <c r="H9" s="34">
        <f t="shared" si="1"/>
        <v>0</v>
      </c>
      <c r="I9" s="256">
        <v>0.08</v>
      </c>
      <c r="J9" s="27">
        <f t="shared" si="2"/>
        <v>0</v>
      </c>
    </row>
    <row r="10" spans="1:10" ht="28.5" customHeight="1">
      <c r="A10" s="31">
        <v>4</v>
      </c>
      <c r="B10" s="135" t="s">
        <v>17</v>
      </c>
      <c r="C10" s="141">
        <v>50</v>
      </c>
      <c r="D10" s="33"/>
      <c r="E10" s="33"/>
      <c r="F10" s="34"/>
      <c r="G10" s="34">
        <f t="shared" si="0"/>
        <v>0</v>
      </c>
      <c r="H10" s="34">
        <f t="shared" si="1"/>
        <v>0</v>
      </c>
      <c r="I10" s="256">
        <v>0.08</v>
      </c>
      <c r="J10" s="27">
        <f t="shared" si="2"/>
        <v>0</v>
      </c>
    </row>
    <row r="11" spans="1:10" ht="194.25" customHeight="1">
      <c r="A11" s="31">
        <v>5</v>
      </c>
      <c r="B11" s="135" t="s">
        <v>18</v>
      </c>
      <c r="C11" s="141">
        <v>50</v>
      </c>
      <c r="D11" s="33"/>
      <c r="E11" s="33"/>
      <c r="F11" s="34"/>
      <c r="G11" s="34">
        <f t="shared" si="0"/>
        <v>0</v>
      </c>
      <c r="H11" s="34">
        <f t="shared" si="1"/>
        <v>0</v>
      </c>
      <c r="I11" s="256">
        <v>0.08</v>
      </c>
      <c r="J11" s="27">
        <f t="shared" si="2"/>
        <v>0</v>
      </c>
    </row>
    <row r="12" spans="1:10" ht="44.25" customHeight="1">
      <c r="A12" s="31">
        <v>6</v>
      </c>
      <c r="B12" s="135" t="s">
        <v>19</v>
      </c>
      <c r="C12" s="141">
        <v>50</v>
      </c>
      <c r="D12" s="33"/>
      <c r="E12" s="33"/>
      <c r="F12" s="34"/>
      <c r="G12" s="34">
        <f t="shared" si="0"/>
        <v>0</v>
      </c>
      <c r="H12" s="34">
        <f t="shared" si="1"/>
        <v>0</v>
      </c>
      <c r="I12" s="256">
        <v>0.08</v>
      </c>
      <c r="J12" s="27">
        <f t="shared" si="2"/>
        <v>0</v>
      </c>
    </row>
    <row r="13" spans="1:10" ht="49.35" customHeight="1">
      <c r="A13" s="31">
        <v>7</v>
      </c>
      <c r="B13" s="135" t="s">
        <v>20</v>
      </c>
      <c r="C13" s="141">
        <v>50</v>
      </c>
      <c r="D13" s="33"/>
      <c r="E13" s="33"/>
      <c r="F13" s="34"/>
      <c r="G13" s="34">
        <f t="shared" si="0"/>
        <v>0</v>
      </c>
      <c r="H13" s="34">
        <f t="shared" si="1"/>
        <v>0</v>
      </c>
      <c r="I13" s="256">
        <v>0.08</v>
      </c>
      <c r="J13" s="27">
        <f t="shared" si="2"/>
        <v>0</v>
      </c>
    </row>
    <row r="14" spans="1:10" ht="44.85" customHeight="1">
      <c r="A14" s="31">
        <v>8</v>
      </c>
      <c r="B14" s="135" t="s">
        <v>21</v>
      </c>
      <c r="C14" s="141">
        <v>95</v>
      </c>
      <c r="D14" s="33"/>
      <c r="E14" s="33"/>
      <c r="F14" s="34"/>
      <c r="G14" s="34">
        <f t="shared" si="0"/>
        <v>0</v>
      </c>
      <c r="H14" s="34">
        <f t="shared" si="1"/>
        <v>0</v>
      </c>
      <c r="I14" s="256">
        <v>0.08</v>
      </c>
      <c r="J14" s="27">
        <f t="shared" si="2"/>
        <v>0</v>
      </c>
    </row>
    <row r="15" spans="1:10" ht="46.35" customHeight="1">
      <c r="A15" s="31">
        <v>9</v>
      </c>
      <c r="B15" s="135" t="s">
        <v>22</v>
      </c>
      <c r="C15" s="141">
        <v>800</v>
      </c>
      <c r="D15" s="33"/>
      <c r="E15" s="33"/>
      <c r="F15" s="34"/>
      <c r="G15" s="34">
        <f t="shared" si="0"/>
        <v>0</v>
      </c>
      <c r="H15" s="34">
        <f t="shared" si="1"/>
        <v>0</v>
      </c>
      <c r="I15" s="256">
        <v>0.08</v>
      </c>
      <c r="J15" s="27">
        <f t="shared" si="2"/>
        <v>0</v>
      </c>
    </row>
    <row r="16" spans="1:10" ht="45.6" customHeight="1">
      <c r="A16" s="31">
        <v>10</v>
      </c>
      <c r="B16" s="135" t="s">
        <v>23</v>
      </c>
      <c r="C16" s="141">
        <v>640</v>
      </c>
      <c r="D16" s="33"/>
      <c r="E16" s="33"/>
      <c r="F16" s="34"/>
      <c r="G16" s="34">
        <f t="shared" si="0"/>
        <v>0</v>
      </c>
      <c r="H16" s="34">
        <f t="shared" si="1"/>
        <v>0</v>
      </c>
      <c r="I16" s="256">
        <v>0.08</v>
      </c>
      <c r="J16" s="27">
        <f t="shared" si="2"/>
        <v>0</v>
      </c>
    </row>
    <row r="17" spans="1:10" ht="42.75" customHeight="1">
      <c r="A17" s="31">
        <v>11</v>
      </c>
      <c r="B17" s="135" t="s">
        <v>24</v>
      </c>
      <c r="C17" s="141">
        <v>640</v>
      </c>
      <c r="D17" s="33"/>
      <c r="E17" s="33"/>
      <c r="F17" s="34"/>
      <c r="G17" s="34">
        <f t="shared" si="0"/>
        <v>0</v>
      </c>
      <c r="H17" s="34">
        <f t="shared" si="1"/>
        <v>0</v>
      </c>
      <c r="I17" s="256">
        <v>0.08</v>
      </c>
      <c r="J17" s="27">
        <f t="shared" si="2"/>
        <v>0</v>
      </c>
    </row>
    <row r="18" spans="1:10" ht="41.1" customHeight="1">
      <c r="A18" s="31">
        <v>12</v>
      </c>
      <c r="B18" s="135" t="s">
        <v>25</v>
      </c>
      <c r="C18" s="141">
        <v>240</v>
      </c>
      <c r="D18" s="33"/>
      <c r="E18" s="33"/>
      <c r="F18" s="34"/>
      <c r="G18" s="34">
        <f t="shared" si="0"/>
        <v>0</v>
      </c>
      <c r="H18" s="34">
        <f t="shared" si="1"/>
        <v>0</v>
      </c>
      <c r="I18" s="256">
        <v>0.08</v>
      </c>
      <c r="J18" s="27">
        <f t="shared" si="2"/>
        <v>0</v>
      </c>
    </row>
    <row r="19" spans="1:10" ht="41.1" customHeight="1">
      <c r="A19" s="31">
        <v>13</v>
      </c>
      <c r="B19" s="135" t="s">
        <v>26</v>
      </c>
      <c r="C19" s="141">
        <v>80</v>
      </c>
      <c r="D19" s="33"/>
      <c r="E19" s="33"/>
      <c r="F19" s="34"/>
      <c r="G19" s="34">
        <f t="shared" si="0"/>
        <v>0</v>
      </c>
      <c r="H19" s="34">
        <f t="shared" si="1"/>
        <v>0</v>
      </c>
      <c r="I19" s="256">
        <v>0.08</v>
      </c>
      <c r="J19" s="27">
        <f t="shared" si="2"/>
        <v>0</v>
      </c>
    </row>
    <row r="20" spans="1:10" ht="46.9" customHeight="1">
      <c r="A20" s="31">
        <v>14</v>
      </c>
      <c r="B20" s="135" t="s">
        <v>27</v>
      </c>
      <c r="C20" s="141">
        <v>35</v>
      </c>
      <c r="D20" s="33"/>
      <c r="E20" s="33"/>
      <c r="F20" s="34"/>
      <c r="G20" s="34">
        <f t="shared" si="0"/>
        <v>0</v>
      </c>
      <c r="H20" s="34">
        <f t="shared" si="1"/>
        <v>0</v>
      </c>
      <c r="I20" s="256">
        <v>0.08</v>
      </c>
      <c r="J20" s="27">
        <f t="shared" si="2"/>
        <v>0</v>
      </c>
    </row>
    <row r="21" spans="1:10" ht="39.75" customHeight="1">
      <c r="A21" s="35">
        <v>15</v>
      </c>
      <c r="B21" s="136" t="s">
        <v>28</v>
      </c>
      <c r="C21" s="142">
        <v>80</v>
      </c>
      <c r="D21" s="36"/>
      <c r="E21" s="36"/>
      <c r="F21" s="37"/>
      <c r="G21" s="34">
        <f t="shared" si="0"/>
        <v>0</v>
      </c>
      <c r="H21" s="34">
        <f t="shared" si="1"/>
        <v>0</v>
      </c>
      <c r="I21" s="256">
        <v>0.08</v>
      </c>
      <c r="J21" s="27">
        <f t="shared" si="2"/>
        <v>0</v>
      </c>
    </row>
    <row r="22" spans="1:10" ht="39.75" customHeight="1">
      <c r="A22" s="38">
        <v>16</v>
      </c>
      <c r="B22" s="100" t="s">
        <v>29</v>
      </c>
      <c r="C22" s="107">
        <v>1440</v>
      </c>
      <c r="D22" s="39"/>
      <c r="E22" s="39"/>
      <c r="F22" s="27"/>
      <c r="G22" s="34">
        <f t="shared" si="0"/>
        <v>0</v>
      </c>
      <c r="H22" s="34">
        <f t="shared" si="1"/>
        <v>0</v>
      </c>
      <c r="I22" s="256">
        <v>0.08</v>
      </c>
      <c r="J22" s="27">
        <f t="shared" si="2"/>
        <v>0</v>
      </c>
    </row>
    <row r="23" spans="1:10" ht="39.75" customHeight="1">
      <c r="A23" s="38">
        <v>17</v>
      </c>
      <c r="B23" s="100" t="s">
        <v>30</v>
      </c>
      <c r="C23" s="107">
        <v>90</v>
      </c>
      <c r="D23" s="39"/>
      <c r="E23" s="39"/>
      <c r="F23" s="27"/>
      <c r="G23" s="34">
        <f t="shared" si="0"/>
        <v>0</v>
      </c>
      <c r="H23" s="34">
        <f t="shared" si="1"/>
        <v>0</v>
      </c>
      <c r="I23" s="256">
        <v>0.08</v>
      </c>
      <c r="J23" s="27">
        <f t="shared" si="2"/>
        <v>0</v>
      </c>
    </row>
    <row r="24" spans="1:10" ht="58.5" customHeight="1">
      <c r="A24" s="38">
        <v>18</v>
      </c>
      <c r="B24" s="100" t="s">
        <v>31</v>
      </c>
      <c r="C24" s="107">
        <v>80</v>
      </c>
      <c r="D24" s="39"/>
      <c r="E24" s="39"/>
      <c r="F24" s="27"/>
      <c r="G24" s="34">
        <f t="shared" si="0"/>
        <v>0</v>
      </c>
      <c r="H24" s="34">
        <f t="shared" si="1"/>
        <v>0</v>
      </c>
      <c r="I24" s="256">
        <v>0.08</v>
      </c>
      <c r="J24" s="27">
        <f t="shared" si="2"/>
        <v>0</v>
      </c>
    </row>
    <row r="25" spans="1:10" ht="33" customHeight="1">
      <c r="A25" s="39"/>
      <c r="B25" s="137" t="s">
        <v>11</v>
      </c>
      <c r="C25" s="107"/>
      <c r="D25" s="39"/>
      <c r="E25" s="39"/>
      <c r="F25" s="27"/>
      <c r="G25" s="41"/>
      <c r="H25" s="24">
        <f>SUM(H7:H24)</f>
        <v>0</v>
      </c>
      <c r="I25" s="258"/>
      <c r="J25" s="22">
        <f>SUM(J7:J24)</f>
        <v>0</v>
      </c>
    </row>
    <row r="27" spans="1:10">
      <c r="E27" s="30" t="s">
        <v>32</v>
      </c>
      <c r="F27" s="18" t="s">
        <v>12</v>
      </c>
    </row>
  </sheetData>
  <sheetProtection selectLockedCells="1" selectUnlockedCells="1"/>
  <mergeCells count="2">
    <mergeCell ref="A4:C4"/>
    <mergeCell ref="D4:F4"/>
  </mergeCells>
  <pageMargins left="0.47222222222222221" right="0.47222222222222221" top="0.61111111111111116" bottom="0.61111111111111116" header="0.47222222222222221" footer="0.47222222222222221"/>
  <pageSetup paperSize="9" scale="69" fitToHeight="0" orientation="portrait" useFirstPageNumber="1" horizontalDpi="300" verticalDpi="300" r:id="rId1"/>
  <headerFooter alignWithMargins="0">
    <oddHeader>&amp;C&amp;10&amp;A</oddHeader>
    <oddFooter>&amp;C&amp;10Strona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14"/>
  <sheetViews>
    <sheetView view="pageBreakPreview" topLeftCell="A3" zoomScaleNormal="147" zoomScaleSheetLayoutView="100" workbookViewId="0">
      <selection activeCell="F12" sqref="F12"/>
    </sheetView>
  </sheetViews>
  <sheetFormatPr defaultColWidth="8.875" defaultRowHeight="15"/>
  <cols>
    <col min="1" max="1" width="3.25" style="190" customWidth="1"/>
    <col min="2" max="2" width="34.5" style="178" customWidth="1"/>
    <col min="3" max="3" width="8" style="179" customWidth="1"/>
    <col min="4" max="8" width="10.625" style="111" customWidth="1"/>
    <col min="9" max="9" width="7.875" style="111" customWidth="1"/>
    <col min="10" max="10" width="10.625" style="111" customWidth="1"/>
    <col min="11" max="16384" width="8.875" style="111"/>
  </cols>
  <sheetData>
    <row r="1" spans="1:10">
      <c r="G1" s="110" t="s">
        <v>0</v>
      </c>
      <c r="H1" s="110"/>
    </row>
    <row r="2" spans="1:10">
      <c r="D2" s="112"/>
      <c r="E2" s="112"/>
      <c r="F2" s="112"/>
      <c r="G2" s="110" t="s">
        <v>1</v>
      </c>
      <c r="H2" s="110"/>
      <c r="I2" s="112"/>
      <c r="J2" s="112"/>
    </row>
    <row r="3" spans="1:10" ht="18.75" customHeight="1">
      <c r="A3" s="435" t="s">
        <v>224</v>
      </c>
      <c r="B3" s="435"/>
      <c r="C3" s="435"/>
      <c r="D3" s="113" t="s">
        <v>88</v>
      </c>
      <c r="E3" s="113"/>
      <c r="F3" s="113"/>
      <c r="G3" s="112"/>
      <c r="H3" s="112"/>
      <c r="I3" s="112"/>
      <c r="J3" s="112"/>
    </row>
    <row r="4" spans="1:10">
      <c r="D4" s="112"/>
      <c r="E4" s="112"/>
      <c r="F4" s="112"/>
      <c r="G4" s="112"/>
      <c r="H4" s="112"/>
      <c r="I4" s="112"/>
      <c r="J4" s="112"/>
    </row>
    <row r="5" spans="1:10">
      <c r="D5" s="112"/>
      <c r="E5" s="112"/>
      <c r="F5" s="112"/>
      <c r="G5" s="112"/>
      <c r="H5" s="112"/>
      <c r="I5" s="112"/>
      <c r="J5" s="112"/>
    </row>
    <row r="6" spans="1:10" ht="42.75">
      <c r="A6" s="191" t="s">
        <v>2</v>
      </c>
      <c r="B6" s="181" t="s">
        <v>3</v>
      </c>
      <c r="C6" s="182" t="s">
        <v>126</v>
      </c>
      <c r="D6" s="180" t="s">
        <v>4</v>
      </c>
      <c r="E6" s="180" t="s">
        <v>5</v>
      </c>
      <c r="F6" s="180" t="s">
        <v>6</v>
      </c>
      <c r="G6" s="180" t="s">
        <v>7</v>
      </c>
      <c r="H6" s="180" t="s">
        <v>8</v>
      </c>
      <c r="I6" s="183" t="s">
        <v>9</v>
      </c>
      <c r="J6" s="180" t="s">
        <v>10</v>
      </c>
    </row>
    <row r="7" spans="1:10" ht="70.5" customHeight="1">
      <c r="A7" s="192">
        <v>1</v>
      </c>
      <c r="B7" s="184" t="s">
        <v>89</v>
      </c>
      <c r="C7" s="185">
        <v>480</v>
      </c>
      <c r="D7" s="186"/>
      <c r="E7" s="186"/>
      <c r="F7" s="187"/>
      <c r="G7" s="27">
        <f>F7+F7*I7</f>
        <v>0</v>
      </c>
      <c r="H7" s="27">
        <f>F7*C7</f>
        <v>0</v>
      </c>
      <c r="I7" s="257">
        <v>0.08</v>
      </c>
      <c r="J7" s="26">
        <f>G7*C7</f>
        <v>0</v>
      </c>
    </row>
    <row r="8" spans="1:10" ht="52.5" customHeight="1">
      <c r="A8" s="192">
        <v>2</v>
      </c>
      <c r="B8" s="184" t="s">
        <v>90</v>
      </c>
      <c r="C8" s="185">
        <v>6400</v>
      </c>
      <c r="D8" s="186"/>
      <c r="E8" s="186"/>
      <c r="F8" s="187"/>
      <c r="G8" s="27">
        <f>F8+F8*I8</f>
        <v>0</v>
      </c>
      <c r="H8" s="27">
        <f>F8*C8</f>
        <v>0</v>
      </c>
      <c r="I8" s="257">
        <v>0.08</v>
      </c>
      <c r="J8" s="26">
        <f>G8*C8</f>
        <v>0</v>
      </c>
    </row>
    <row r="9" spans="1:10" ht="30.75" customHeight="1">
      <c r="A9" s="192">
        <v>3</v>
      </c>
      <c r="B9" s="184" t="s">
        <v>91</v>
      </c>
      <c r="C9" s="185">
        <v>3200</v>
      </c>
      <c r="D9" s="186"/>
      <c r="E9" s="186"/>
      <c r="F9" s="187"/>
      <c r="G9" s="27">
        <f>F9+F9*I9</f>
        <v>0</v>
      </c>
      <c r="H9" s="27">
        <f>F9*C9</f>
        <v>0</v>
      </c>
      <c r="I9" s="257">
        <v>0.08</v>
      </c>
      <c r="J9" s="26">
        <f>G9*C9</f>
        <v>0</v>
      </c>
    </row>
    <row r="10" spans="1:10" ht="33" customHeight="1">
      <c r="A10" s="193"/>
      <c r="B10" s="189" t="s">
        <v>49</v>
      </c>
      <c r="C10" s="185"/>
      <c r="D10" s="186"/>
      <c r="E10" s="186"/>
      <c r="F10" s="187"/>
      <c r="G10" s="187"/>
      <c r="H10" s="187">
        <f>SUM(H7:H9)</f>
        <v>0</v>
      </c>
      <c r="I10" s="188"/>
      <c r="J10" s="271">
        <f>SUM(J7:J9)</f>
        <v>0</v>
      </c>
    </row>
    <row r="11" spans="1:10">
      <c r="A11" s="194"/>
      <c r="D11" s="112"/>
      <c r="E11" s="112"/>
      <c r="F11" s="114"/>
      <c r="G11" s="114"/>
      <c r="H11" s="114"/>
      <c r="I11" s="112"/>
      <c r="J11" s="114"/>
    </row>
    <row r="12" spans="1:10">
      <c r="A12" s="195"/>
    </row>
    <row r="13" spans="1:10">
      <c r="A13" s="195"/>
      <c r="F13" s="111" t="s">
        <v>63</v>
      </c>
    </row>
    <row r="14" spans="1:10">
      <c r="F14" s="111" t="s">
        <v>12</v>
      </c>
    </row>
  </sheetData>
  <sheetProtection selectLockedCells="1" selectUnlockedCells="1"/>
  <mergeCells count="1">
    <mergeCell ref="A3:C3"/>
  </mergeCells>
  <pageMargins left="0.47222222222222221" right="0.47222222222222221" top="0.61111111111111116" bottom="0.61111111111111116" header="0.47222222222222221" footer="0.47222222222222221"/>
  <pageSetup paperSize="9" scale="71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11"/>
  <sheetViews>
    <sheetView view="pageBreakPreview" zoomScaleNormal="147" zoomScaleSheetLayoutView="100" workbookViewId="0">
      <selection activeCell="F8" sqref="F8"/>
    </sheetView>
  </sheetViews>
  <sheetFormatPr defaultColWidth="8.875" defaultRowHeight="15"/>
  <cols>
    <col min="1" max="1" width="4" style="57" customWidth="1"/>
    <col min="2" max="2" width="30.625" style="115" customWidth="1"/>
    <col min="3" max="3" width="8.5" style="1" customWidth="1"/>
    <col min="4" max="8" width="10.625" style="57" customWidth="1"/>
    <col min="9" max="9" width="8.25" style="57" customWidth="1"/>
    <col min="10" max="10" width="10.625" style="57" customWidth="1"/>
    <col min="11" max="16384" width="8.875" style="57"/>
  </cols>
  <sheetData>
    <row r="1" spans="1:10">
      <c r="A1" s="2"/>
      <c r="D1" s="2"/>
      <c r="E1" s="2"/>
      <c r="F1" s="2"/>
      <c r="G1" s="17" t="s">
        <v>0</v>
      </c>
      <c r="H1" s="17"/>
      <c r="I1" s="2"/>
      <c r="J1" s="2"/>
    </row>
    <row r="2" spans="1:10" ht="15" customHeight="1">
      <c r="A2" s="430" t="s">
        <v>225</v>
      </c>
      <c r="B2" s="430"/>
      <c r="C2" s="430"/>
      <c r="D2" s="2"/>
      <c r="E2" s="2"/>
      <c r="F2" s="2"/>
      <c r="G2" s="17" t="s">
        <v>1</v>
      </c>
      <c r="H2" s="17"/>
      <c r="I2" s="2"/>
      <c r="J2" s="2"/>
    </row>
    <row r="3" spans="1:10" ht="18.75" customHeight="1">
      <c r="A3" s="2"/>
      <c r="D3" s="436" t="s">
        <v>92</v>
      </c>
      <c r="E3" s="436"/>
      <c r="F3" s="436"/>
      <c r="G3" s="2"/>
      <c r="H3" s="2"/>
      <c r="I3" s="2"/>
      <c r="J3" s="2"/>
    </row>
    <row r="4" spans="1:10">
      <c r="A4" s="2"/>
      <c r="D4" s="2"/>
      <c r="E4" s="2"/>
      <c r="F4" s="2"/>
      <c r="G4" s="2"/>
      <c r="H4" s="2"/>
      <c r="I4" s="2"/>
      <c r="J4" s="2"/>
    </row>
    <row r="5" spans="1:10" s="1" customFormat="1" ht="38.25">
      <c r="A5" s="66" t="s">
        <v>2</v>
      </c>
      <c r="B5" s="66" t="s">
        <v>3</v>
      </c>
      <c r="C5" s="66" t="s">
        <v>60</v>
      </c>
      <c r="D5" s="66" t="s">
        <v>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66" t="s">
        <v>10</v>
      </c>
    </row>
    <row r="6" spans="1:10" ht="62.25" customHeight="1">
      <c r="A6" s="13">
        <v>1</v>
      </c>
      <c r="B6" s="117" t="s">
        <v>131</v>
      </c>
      <c r="C6" s="338">
        <v>4000</v>
      </c>
      <c r="D6" s="8"/>
      <c r="E6" s="11"/>
      <c r="F6" s="11"/>
      <c r="G6" s="27">
        <f>F6+F6*I6</f>
        <v>0</v>
      </c>
      <c r="H6" s="27">
        <f>F6*C6</f>
        <v>0</v>
      </c>
      <c r="I6" s="257">
        <v>0.08</v>
      </c>
      <c r="J6" s="26">
        <f>G6*C6</f>
        <v>0</v>
      </c>
    </row>
    <row r="10" spans="1:10">
      <c r="F10" s="57" t="s">
        <v>63</v>
      </c>
    </row>
    <row r="11" spans="1:10">
      <c r="F11" s="57" t="s">
        <v>12</v>
      </c>
    </row>
  </sheetData>
  <sheetProtection selectLockedCells="1" selectUnlockedCells="1"/>
  <mergeCells count="2">
    <mergeCell ref="A2:C2"/>
    <mergeCell ref="D3:F3"/>
  </mergeCells>
  <pageMargins left="0.47222222222222221" right="0.47222222222222221" top="0.61111111111111116" bottom="0.61111111111111116" header="0.47222222222222221" footer="0.47222222222222221"/>
  <pageSetup paperSize="9" scale="73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16"/>
  <sheetViews>
    <sheetView view="pageBreakPreview" topLeftCell="A6" zoomScaleNormal="147" zoomScaleSheetLayoutView="100" workbookViewId="0">
      <selection activeCell="F16" sqref="F16"/>
    </sheetView>
  </sheetViews>
  <sheetFormatPr defaultColWidth="8.875" defaultRowHeight="15"/>
  <cols>
    <col min="1" max="1" width="3" style="57" customWidth="1"/>
    <col min="2" max="2" width="26.125" style="115" customWidth="1"/>
    <col min="3" max="3" width="7" style="196" customWidth="1"/>
    <col min="4" max="5" width="8.875" style="60" customWidth="1"/>
    <col min="6" max="6" width="10" style="60" customWidth="1"/>
    <col min="7" max="7" width="11.5" style="60" customWidth="1"/>
    <col min="8" max="8" width="9.75" style="60" customWidth="1"/>
    <col min="9" max="9" width="6.125" style="60" customWidth="1"/>
    <col min="10" max="10" width="10.25" style="60" customWidth="1"/>
    <col min="11" max="16384" width="8.875" style="57"/>
  </cols>
  <sheetData>
    <row r="1" spans="1:10">
      <c r="A1" s="2"/>
      <c r="D1" s="65"/>
      <c r="E1" s="65"/>
      <c r="F1" s="65"/>
      <c r="G1" s="47" t="s">
        <v>0</v>
      </c>
      <c r="H1" s="47"/>
      <c r="J1" s="65"/>
    </row>
    <row r="2" spans="1:10" ht="15" customHeight="1">
      <c r="A2" s="437" t="s">
        <v>226</v>
      </c>
      <c r="B2" s="437"/>
      <c r="C2" s="438"/>
      <c r="D2" s="438"/>
      <c r="E2" s="438"/>
      <c r="F2" s="438"/>
      <c r="G2" s="47" t="s">
        <v>1</v>
      </c>
      <c r="H2" s="47"/>
      <c r="I2" s="65"/>
      <c r="J2" s="65"/>
    </row>
    <row r="3" spans="1:10" ht="18.75" customHeight="1">
      <c r="A3" s="72"/>
      <c r="B3" s="116"/>
      <c r="C3" s="439" t="s">
        <v>94</v>
      </c>
      <c r="D3" s="439"/>
      <c r="E3" s="439"/>
      <c r="F3" s="439"/>
      <c r="G3" s="47"/>
      <c r="H3" s="47"/>
      <c r="I3" s="65"/>
      <c r="J3" s="65"/>
    </row>
    <row r="4" spans="1:10">
      <c r="A4" s="2"/>
      <c r="D4" s="65"/>
      <c r="E4" s="65"/>
      <c r="F4" s="65"/>
      <c r="G4" s="65"/>
      <c r="H4" s="65"/>
      <c r="I4" s="65"/>
      <c r="J4" s="65"/>
    </row>
    <row r="5" spans="1:10" s="130" customFormat="1" ht="36">
      <c r="A5" s="199" t="s">
        <v>2</v>
      </c>
      <c r="B5" s="199" t="s">
        <v>3</v>
      </c>
      <c r="C5" s="197" t="s">
        <v>126</v>
      </c>
      <c r="D5" s="199" t="s">
        <v>4</v>
      </c>
      <c r="E5" s="199" t="s">
        <v>5</v>
      </c>
      <c r="F5" s="199" t="s">
        <v>6</v>
      </c>
      <c r="G5" s="199" t="s">
        <v>7</v>
      </c>
      <c r="H5" s="199" t="s">
        <v>8</v>
      </c>
      <c r="I5" s="199" t="s">
        <v>9</v>
      </c>
      <c r="J5" s="199" t="s">
        <v>10</v>
      </c>
    </row>
    <row r="6" spans="1:10" ht="34.5" customHeight="1">
      <c r="A6" s="119">
        <v>1</v>
      </c>
      <c r="B6" s="120" t="s">
        <v>95</v>
      </c>
      <c r="C6" s="339">
        <v>4800</v>
      </c>
      <c r="D6" s="121"/>
      <c r="E6" s="121"/>
      <c r="F6" s="122"/>
      <c r="G6" s="27">
        <f>F6+F6*I6</f>
        <v>0</v>
      </c>
      <c r="H6" s="27">
        <f t="shared" ref="H6:H12" si="0">F6*C6</f>
        <v>0</v>
      </c>
      <c r="I6" s="257">
        <v>0.08</v>
      </c>
      <c r="J6" s="26">
        <f>G6*C6</f>
        <v>0</v>
      </c>
    </row>
    <row r="7" spans="1:10" ht="22.5" customHeight="1">
      <c r="A7" s="119">
        <v>2</v>
      </c>
      <c r="B7" s="123" t="s">
        <v>96</v>
      </c>
      <c r="C7" s="340">
        <v>800</v>
      </c>
      <c r="D7" s="121"/>
      <c r="E7" s="121"/>
      <c r="F7" s="122"/>
      <c r="G7" s="27">
        <f t="shared" ref="G7:G12" si="1">F7+F7*I7</f>
        <v>0</v>
      </c>
      <c r="H7" s="27">
        <f t="shared" si="0"/>
        <v>0</v>
      </c>
      <c r="I7" s="257">
        <v>0.08</v>
      </c>
      <c r="J7" s="26">
        <f t="shared" ref="J7:J12" si="2">G7*C7</f>
        <v>0</v>
      </c>
    </row>
    <row r="8" spans="1:10" ht="27" customHeight="1">
      <c r="A8" s="119">
        <v>3</v>
      </c>
      <c r="B8" s="123" t="s">
        <v>97</v>
      </c>
      <c r="C8" s="340">
        <v>16000</v>
      </c>
      <c r="D8" s="121"/>
      <c r="E8" s="121"/>
      <c r="F8" s="122"/>
      <c r="G8" s="27">
        <f t="shared" si="1"/>
        <v>0</v>
      </c>
      <c r="H8" s="27">
        <f t="shared" si="0"/>
        <v>0</v>
      </c>
      <c r="I8" s="257">
        <v>0.08</v>
      </c>
      <c r="J8" s="26">
        <f t="shared" si="2"/>
        <v>0</v>
      </c>
    </row>
    <row r="9" spans="1:10" ht="34.5" customHeight="1">
      <c r="A9" s="119">
        <v>4</v>
      </c>
      <c r="B9" s="120" t="s">
        <v>98</v>
      </c>
      <c r="C9" s="339">
        <v>6400</v>
      </c>
      <c r="D9" s="121"/>
      <c r="E9" s="121"/>
      <c r="F9" s="122"/>
      <c r="G9" s="27">
        <f t="shared" si="1"/>
        <v>0</v>
      </c>
      <c r="H9" s="27">
        <f t="shared" si="0"/>
        <v>0</v>
      </c>
      <c r="I9" s="257">
        <v>0.08</v>
      </c>
      <c r="J9" s="26">
        <f t="shared" si="2"/>
        <v>0</v>
      </c>
    </row>
    <row r="10" spans="1:10" ht="32.25" customHeight="1">
      <c r="A10" s="119">
        <v>5</v>
      </c>
      <c r="B10" s="120" t="s">
        <v>99</v>
      </c>
      <c r="C10" s="339">
        <v>2400</v>
      </c>
      <c r="D10" s="121"/>
      <c r="E10" s="121"/>
      <c r="F10" s="122"/>
      <c r="G10" s="27">
        <f t="shared" si="1"/>
        <v>0</v>
      </c>
      <c r="H10" s="27">
        <f t="shared" si="0"/>
        <v>0</v>
      </c>
      <c r="I10" s="257">
        <v>0.08</v>
      </c>
      <c r="J10" s="26">
        <f t="shared" si="2"/>
        <v>0</v>
      </c>
    </row>
    <row r="11" spans="1:10" s="111" customFormat="1" ht="27.75" customHeight="1">
      <c r="A11" s="124">
        <v>6</v>
      </c>
      <c r="B11" s="125" t="s">
        <v>100</v>
      </c>
      <c r="C11" s="341">
        <v>560</v>
      </c>
      <c r="D11" s="126"/>
      <c r="E11" s="126"/>
      <c r="F11" s="127"/>
      <c r="G11" s="27">
        <f t="shared" si="1"/>
        <v>0</v>
      </c>
      <c r="H11" s="27">
        <f t="shared" si="0"/>
        <v>0</v>
      </c>
      <c r="I11" s="257">
        <v>0.08</v>
      </c>
      <c r="J11" s="26">
        <f t="shared" si="2"/>
        <v>0</v>
      </c>
    </row>
    <row r="12" spans="1:10" s="111" customFormat="1" ht="24.75" customHeight="1">
      <c r="A12" s="124">
        <v>7</v>
      </c>
      <c r="B12" s="125" t="s">
        <v>101</v>
      </c>
      <c r="C12" s="341">
        <v>800</v>
      </c>
      <c r="D12" s="126"/>
      <c r="E12" s="126"/>
      <c r="F12" s="127"/>
      <c r="G12" s="27">
        <f t="shared" si="1"/>
        <v>0</v>
      </c>
      <c r="H12" s="27">
        <f t="shared" si="0"/>
        <v>0</v>
      </c>
      <c r="I12" s="257">
        <v>0.08</v>
      </c>
      <c r="J12" s="26">
        <f t="shared" si="2"/>
        <v>0</v>
      </c>
    </row>
    <row r="13" spans="1:10" ht="36" customHeight="1">
      <c r="A13" s="128"/>
      <c r="B13" s="129" t="s">
        <v>49</v>
      </c>
      <c r="C13" s="198"/>
      <c r="D13" s="121"/>
      <c r="E13" s="121"/>
      <c r="F13" s="122"/>
      <c r="G13" s="122">
        <f>SUM(G6:G12)</f>
        <v>0</v>
      </c>
      <c r="H13" s="122">
        <f>SUM(H6:H12)</f>
        <v>0</v>
      </c>
      <c r="I13" s="371">
        <f>SUM(I6:I12)</f>
        <v>0.56000000000000005</v>
      </c>
      <c r="J13" s="273">
        <f>SUM(J6:J12)</f>
        <v>0</v>
      </c>
    </row>
    <row r="14" spans="1:10">
      <c r="A14" s="2"/>
      <c r="D14" s="65"/>
      <c r="E14" s="65"/>
      <c r="F14" s="73"/>
      <c r="G14" s="74"/>
      <c r="H14" s="65"/>
      <c r="I14" s="65"/>
      <c r="J14" s="73"/>
    </row>
    <row r="15" spans="1:10">
      <c r="D15" s="60" t="s">
        <v>61</v>
      </c>
    </row>
    <row r="16" spans="1:10">
      <c r="D16" s="60" t="s">
        <v>12</v>
      </c>
    </row>
  </sheetData>
  <sheetProtection selectLockedCells="1" selectUnlockedCells="1"/>
  <mergeCells count="3">
    <mergeCell ref="A2:B2"/>
    <mergeCell ref="C2:F2"/>
    <mergeCell ref="C3:F3"/>
  </mergeCells>
  <pageMargins left="0.2361111111111111" right="0" top="0.15763888888888888" bottom="0" header="0.51180555555555551" footer="0.51180555555555551"/>
  <pageSetup paperSize="9" scale="89" firstPageNumber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10"/>
  <sheetViews>
    <sheetView view="pageBreakPreview" zoomScaleNormal="147" zoomScaleSheetLayoutView="100" workbookViewId="0">
      <selection activeCell="F8" sqref="F8"/>
    </sheetView>
  </sheetViews>
  <sheetFormatPr defaultColWidth="8.875" defaultRowHeight="15"/>
  <cols>
    <col min="1" max="1" width="4.875" style="57" customWidth="1"/>
    <col min="2" max="2" width="40.125" style="130" customWidth="1"/>
    <col min="3" max="3" width="8.25" style="63" customWidth="1"/>
    <col min="4" max="8" width="8.875" style="57" customWidth="1"/>
    <col min="9" max="9" width="6.875" style="57" customWidth="1"/>
    <col min="10" max="10" width="14.75" style="57" customWidth="1"/>
    <col min="11" max="16384" width="8.875" style="57"/>
  </cols>
  <sheetData>
    <row r="1" spans="1:11">
      <c r="F1" s="17" t="s">
        <v>0</v>
      </c>
      <c r="G1" s="17"/>
    </row>
    <row r="2" spans="1:11">
      <c r="F2" s="17" t="s">
        <v>1</v>
      </c>
      <c r="G2" s="17"/>
      <c r="H2" s="2"/>
    </row>
    <row r="3" spans="1:11" ht="18.75" customHeight="1">
      <c r="A3" s="440" t="s">
        <v>227</v>
      </c>
      <c r="B3" s="440"/>
      <c r="C3" s="200" t="s">
        <v>102</v>
      </c>
      <c r="D3" s="75"/>
      <c r="E3" s="2"/>
      <c r="F3" s="2"/>
      <c r="G3" s="2"/>
      <c r="H3" s="2"/>
      <c r="I3" s="2"/>
      <c r="J3" s="2"/>
      <c r="K3" s="2"/>
    </row>
    <row r="4" spans="1:11">
      <c r="A4" s="2"/>
      <c r="C4" s="64"/>
      <c r="D4" s="2"/>
      <c r="E4" s="2"/>
      <c r="F4" s="2"/>
      <c r="G4" s="2"/>
      <c r="H4" s="2"/>
      <c r="I4" s="2"/>
      <c r="J4" s="2"/>
      <c r="K4" s="2"/>
    </row>
    <row r="5" spans="1:11" s="130" customFormat="1" ht="36">
      <c r="A5" s="177" t="s">
        <v>2</v>
      </c>
      <c r="B5" s="177" t="s">
        <v>3</v>
      </c>
      <c r="C5" s="102" t="s">
        <v>126</v>
      </c>
      <c r="D5" s="177" t="s">
        <v>4</v>
      </c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</row>
    <row r="6" spans="1:11" ht="93.75" customHeight="1">
      <c r="A6" s="7">
        <v>1</v>
      </c>
      <c r="B6" s="117" t="s">
        <v>132</v>
      </c>
      <c r="C6" s="42">
        <v>2400</v>
      </c>
      <c r="D6" s="7"/>
      <c r="E6" s="7"/>
      <c r="F6" s="11"/>
      <c r="G6" s="27">
        <f>F6+F6*I6</f>
        <v>0</v>
      </c>
      <c r="H6" s="27">
        <f>F6*C6</f>
        <v>0</v>
      </c>
      <c r="I6" s="257">
        <v>0.08</v>
      </c>
      <c r="J6" s="26">
        <f>SUM(F6:I6)</f>
        <v>0.08</v>
      </c>
      <c r="K6" s="2"/>
    </row>
    <row r="7" spans="1:11" ht="73.5" customHeight="1">
      <c r="A7" s="9"/>
      <c r="B7" s="175"/>
      <c r="C7" s="201"/>
      <c r="D7" s="9"/>
      <c r="E7" s="9"/>
      <c r="F7" s="14"/>
      <c r="G7" s="9"/>
      <c r="H7" s="9"/>
      <c r="I7" s="9"/>
      <c r="J7" s="14"/>
      <c r="K7" s="2"/>
    </row>
    <row r="9" spans="1:11">
      <c r="E9" s="57" t="s">
        <v>62</v>
      </c>
    </row>
    <row r="10" spans="1:11">
      <c r="E10" s="57" t="s">
        <v>12</v>
      </c>
    </row>
  </sheetData>
  <sheetProtection selectLockedCells="1" selectUnlockedCells="1"/>
  <mergeCells count="1">
    <mergeCell ref="A3:B3"/>
  </mergeCells>
  <pageMargins left="0.7" right="0.7" top="0.43888888888888888" bottom="0.3" header="0.3" footer="0.51180555555555551"/>
  <pageSetup paperSize="9" scale="66" firstPageNumber="0" fitToHeight="0" orientation="portrait" horizontalDpi="300" verticalDpi="300" r:id="rId1"/>
  <headerFooter alignWithMargins="0">
    <oddHeader>&amp;C&amp;10Załącznik 2. &amp;R&amp;10&amp;A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30C3-B1B3-4FFE-B429-2C126EBDE743}">
  <dimension ref="A1:L10"/>
  <sheetViews>
    <sheetView workbookViewId="0">
      <selection activeCell="H14" sqref="H14"/>
    </sheetView>
  </sheetViews>
  <sheetFormatPr defaultRowHeight="14.25"/>
  <cols>
    <col min="2" max="2" width="45.875" customWidth="1"/>
    <col min="3" max="3" width="24.125" customWidth="1"/>
    <col min="5" max="5" width="19.875" customWidth="1"/>
  </cols>
  <sheetData>
    <row r="1" spans="1:12" ht="15">
      <c r="A1" s="495"/>
      <c r="B1" s="495"/>
      <c r="C1" s="495"/>
      <c r="D1" s="495"/>
      <c r="E1" s="495"/>
      <c r="F1" s="503" t="s">
        <v>0</v>
      </c>
      <c r="G1" s="503"/>
      <c r="H1" s="495"/>
      <c r="I1" s="495"/>
      <c r="J1" s="495"/>
      <c r="K1" s="495"/>
      <c r="L1" s="495"/>
    </row>
    <row r="2" spans="1:12" ht="15">
      <c r="A2" s="495"/>
      <c r="B2" s="495"/>
      <c r="C2" s="495"/>
      <c r="D2" s="495"/>
      <c r="E2" s="495"/>
      <c r="F2" s="503" t="s">
        <v>1</v>
      </c>
      <c r="G2" s="503"/>
      <c r="H2" s="496"/>
      <c r="I2" s="495"/>
      <c r="J2" s="495"/>
      <c r="K2" s="495"/>
      <c r="L2" s="495"/>
    </row>
    <row r="3" spans="1:12">
      <c r="A3" s="494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2" ht="15">
      <c r="A4" s="437" t="s">
        <v>254</v>
      </c>
      <c r="B4" s="437"/>
      <c r="C4" s="473" t="s">
        <v>240</v>
      </c>
      <c r="D4" s="473"/>
      <c r="E4" s="473"/>
      <c r="F4" s="496"/>
      <c r="G4" s="496"/>
      <c r="H4" s="496"/>
      <c r="I4" s="496"/>
      <c r="J4" s="496"/>
      <c r="K4" s="496"/>
      <c r="L4" s="496"/>
    </row>
    <row r="5" spans="1:12" ht="15">
      <c r="A5" s="496"/>
      <c r="B5" s="495"/>
      <c r="C5" s="495"/>
      <c r="D5" s="496"/>
      <c r="E5" s="496"/>
      <c r="F5" s="496"/>
      <c r="G5" s="496"/>
      <c r="H5" s="496"/>
      <c r="I5" s="496"/>
      <c r="J5" s="496"/>
      <c r="K5" s="496"/>
      <c r="L5" s="496"/>
    </row>
    <row r="6" spans="1:12" ht="24">
      <c r="A6" s="511" t="s">
        <v>2</v>
      </c>
      <c r="B6" s="511" t="s">
        <v>3</v>
      </c>
      <c r="C6" s="511" t="s">
        <v>241</v>
      </c>
      <c r="D6" s="511" t="s">
        <v>4</v>
      </c>
      <c r="E6" s="511" t="s">
        <v>5</v>
      </c>
      <c r="F6" s="511" t="s">
        <v>6</v>
      </c>
      <c r="G6" s="511" t="s">
        <v>7</v>
      </c>
      <c r="H6" s="511" t="s">
        <v>8</v>
      </c>
      <c r="I6" s="511" t="s">
        <v>9</v>
      </c>
      <c r="J6" s="511" t="s">
        <v>10</v>
      </c>
      <c r="K6" s="507"/>
      <c r="L6" s="507"/>
    </row>
    <row r="7" spans="1:12" ht="84">
      <c r="A7" s="497">
        <v>1</v>
      </c>
      <c r="B7" s="508" t="s">
        <v>242</v>
      </c>
      <c r="C7" s="514">
        <v>160</v>
      </c>
      <c r="D7" s="498"/>
      <c r="E7" s="498"/>
      <c r="F7" s="500"/>
      <c r="G7" s="505"/>
      <c r="H7" s="505"/>
      <c r="I7" s="512">
        <v>0.08</v>
      </c>
      <c r="J7" s="504"/>
      <c r="K7" s="496"/>
      <c r="L7" s="496"/>
    </row>
    <row r="8" spans="1:12" ht="15">
      <c r="A8" s="499"/>
      <c r="B8" s="509"/>
      <c r="C8" s="510"/>
      <c r="D8" s="502"/>
      <c r="E8" s="502"/>
      <c r="F8" s="501"/>
      <c r="G8" s="502"/>
      <c r="H8" s="502"/>
      <c r="I8" s="499"/>
      <c r="J8" s="501"/>
      <c r="K8" s="496"/>
      <c r="L8" s="496"/>
    </row>
    <row r="9" spans="1:12" ht="15">
      <c r="A9" s="495"/>
      <c r="B9" s="495"/>
      <c r="C9" s="495"/>
      <c r="D9" s="506" t="s">
        <v>62</v>
      </c>
      <c r="E9" s="495"/>
      <c r="F9" s="495"/>
      <c r="G9" s="495"/>
      <c r="H9" s="495"/>
      <c r="I9" s="495"/>
      <c r="J9" s="495"/>
      <c r="K9" s="495"/>
      <c r="L9" s="495"/>
    </row>
    <row r="10" spans="1:12" ht="15">
      <c r="A10" s="495"/>
      <c r="B10" s="495"/>
      <c r="C10" s="495"/>
      <c r="D10" s="506" t="s">
        <v>12</v>
      </c>
      <c r="E10" s="495"/>
      <c r="F10" s="495"/>
      <c r="G10" s="495"/>
      <c r="H10" s="495"/>
      <c r="I10" s="495"/>
      <c r="J10" s="495"/>
      <c r="K10" s="495"/>
      <c r="L10" s="495"/>
    </row>
  </sheetData>
  <mergeCells count="2">
    <mergeCell ref="A4:B4"/>
    <mergeCell ref="C4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11"/>
  <sheetViews>
    <sheetView view="pageBreakPreview" zoomScaleNormal="147" zoomScaleSheetLayoutView="100" workbookViewId="0">
      <selection activeCell="F8" sqref="F8"/>
    </sheetView>
  </sheetViews>
  <sheetFormatPr defaultColWidth="8.875" defaultRowHeight="15"/>
  <cols>
    <col min="1" max="1" width="7.25" style="57" customWidth="1"/>
    <col min="2" max="2" width="31.25" style="130" customWidth="1"/>
    <col min="3" max="3" width="6.875" style="204" customWidth="1"/>
    <col min="4" max="5" width="8.875" style="57" customWidth="1"/>
    <col min="6" max="6" width="10.125" style="57" customWidth="1"/>
    <col min="7" max="7" width="11.25" style="57" customWidth="1"/>
    <col min="8" max="8" width="9.125" style="57" customWidth="1"/>
    <col min="9" max="9" width="5.875" style="57" customWidth="1"/>
    <col min="10" max="10" width="10.25" style="57" customWidth="1"/>
    <col min="11" max="16384" width="8.875" style="57"/>
  </cols>
  <sheetData>
    <row r="1" spans="1:13">
      <c r="A1" s="2"/>
      <c r="D1" s="2"/>
      <c r="E1" s="2"/>
      <c r="F1" s="17" t="s">
        <v>0</v>
      </c>
      <c r="G1" s="17"/>
      <c r="I1" s="2"/>
      <c r="J1" s="2"/>
      <c r="K1" s="2"/>
      <c r="L1" s="2"/>
      <c r="M1" s="2"/>
    </row>
    <row r="2" spans="1:13">
      <c r="A2" s="2"/>
      <c r="D2" s="2"/>
      <c r="E2" s="2"/>
      <c r="F2" s="17" t="s">
        <v>1</v>
      </c>
      <c r="G2" s="17"/>
      <c r="H2" s="2"/>
      <c r="I2" s="2"/>
      <c r="J2" s="2"/>
      <c r="K2" s="2"/>
      <c r="L2" s="2"/>
      <c r="M2" s="2"/>
    </row>
    <row r="3" spans="1:13">
      <c r="A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customHeight="1">
      <c r="A4" s="437" t="s">
        <v>228</v>
      </c>
      <c r="B4" s="437"/>
      <c r="C4" s="205" t="s">
        <v>103</v>
      </c>
      <c r="D4" s="76"/>
      <c r="E4" s="76"/>
      <c r="F4" s="62"/>
      <c r="G4" s="2"/>
      <c r="H4" s="2"/>
      <c r="I4" s="2"/>
      <c r="J4" s="2"/>
      <c r="K4" s="2"/>
      <c r="L4" s="2"/>
      <c r="M4" s="2"/>
    </row>
    <row r="5" spans="1:13">
      <c r="A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30" customFormat="1" ht="36">
      <c r="A6" s="177" t="s">
        <v>2</v>
      </c>
      <c r="B6" s="177" t="s">
        <v>3</v>
      </c>
      <c r="C6" s="177" t="s">
        <v>126</v>
      </c>
      <c r="D6" s="177" t="s">
        <v>4</v>
      </c>
      <c r="E6" s="177" t="s">
        <v>5</v>
      </c>
      <c r="F6" s="177" t="s">
        <v>6</v>
      </c>
      <c r="G6" s="177" t="s">
        <v>7</v>
      </c>
      <c r="H6" s="177" t="s">
        <v>8</v>
      </c>
      <c r="I6" s="177" t="s">
        <v>9</v>
      </c>
      <c r="J6" s="177" t="s">
        <v>10</v>
      </c>
    </row>
    <row r="7" spans="1:13" s="79" customFormat="1" ht="116.25" customHeight="1">
      <c r="A7" s="7" t="s">
        <v>93</v>
      </c>
      <c r="B7" s="99" t="s">
        <v>104</v>
      </c>
      <c r="C7" s="176">
        <v>32</v>
      </c>
      <c r="D7" s="77"/>
      <c r="E7" s="77"/>
      <c r="F7" s="11"/>
      <c r="G7" s="27">
        <f>F7+F7*I7</f>
        <v>0</v>
      </c>
      <c r="H7" s="27">
        <f>F7*C7</f>
        <v>0</v>
      </c>
      <c r="I7" s="257">
        <v>0.08</v>
      </c>
      <c r="J7" s="26">
        <f>G7*C7</f>
        <v>0</v>
      </c>
      <c r="K7" s="78"/>
      <c r="L7" s="78"/>
      <c r="M7" s="78"/>
    </row>
    <row r="8" spans="1:13" ht="18.75" customHeight="1"/>
    <row r="10" spans="1:13">
      <c r="E10" s="57" t="s">
        <v>62</v>
      </c>
    </row>
    <row r="11" spans="1:13">
      <c r="E11" s="57" t="s">
        <v>12</v>
      </c>
    </row>
  </sheetData>
  <sheetProtection selectLockedCells="1" selectUnlockedCells="1"/>
  <mergeCells count="1">
    <mergeCell ref="A4:B4"/>
  </mergeCells>
  <pageMargins left="0.7" right="0.7" top="0.3" bottom="0.3" header="0.51180555555555551" footer="0.51180555555555551"/>
  <pageSetup paperSize="9" scale="72" fitToHeight="0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J12"/>
  <sheetViews>
    <sheetView view="pageBreakPreview" topLeftCell="A7" zoomScaleNormal="147" zoomScaleSheetLayoutView="100" workbookViewId="0">
      <selection activeCell="F11" sqref="F11"/>
    </sheetView>
  </sheetViews>
  <sheetFormatPr defaultColWidth="10.5" defaultRowHeight="15"/>
  <cols>
    <col min="1" max="1" width="4" style="206" customWidth="1"/>
    <col min="2" max="2" width="28.125" style="207" customWidth="1"/>
    <col min="3" max="3" width="7.125" style="208" customWidth="1"/>
    <col min="4" max="4" width="10.5" style="81" customWidth="1"/>
    <col min="5" max="5" width="9" style="81" customWidth="1"/>
    <col min="6" max="7" width="10.5" style="81" customWidth="1"/>
    <col min="8" max="8" width="9" style="81" customWidth="1"/>
    <col min="9" max="9" width="6.125" style="81" customWidth="1"/>
    <col min="10" max="10" width="8.875" style="81" customWidth="1"/>
    <col min="11" max="16384" width="10.5" style="81"/>
  </cols>
  <sheetData>
    <row r="1" spans="1:10">
      <c r="D1" s="6"/>
      <c r="E1" s="6"/>
      <c r="F1" s="17" t="s">
        <v>0</v>
      </c>
      <c r="G1" s="17"/>
      <c r="H1" s="57"/>
      <c r="I1" s="6"/>
      <c r="J1" s="6"/>
    </row>
    <row r="2" spans="1:10">
      <c r="D2" s="6"/>
      <c r="E2" s="6"/>
      <c r="F2" s="17" t="s">
        <v>1</v>
      </c>
      <c r="G2" s="17"/>
      <c r="H2" s="2"/>
      <c r="I2" s="6"/>
      <c r="J2" s="6"/>
    </row>
    <row r="3" spans="1:10">
      <c r="D3" s="6"/>
      <c r="E3" s="6"/>
      <c r="F3" s="6"/>
      <c r="G3" s="6"/>
      <c r="H3" s="6"/>
      <c r="I3" s="6"/>
      <c r="J3" s="6"/>
    </row>
    <row r="4" spans="1:10" s="84" customFormat="1" ht="18.75" customHeight="1">
      <c r="A4" s="441" t="s">
        <v>229</v>
      </c>
      <c r="B4" s="441"/>
      <c r="C4" s="442" t="s">
        <v>105</v>
      </c>
      <c r="D4" s="442"/>
      <c r="E4" s="442"/>
      <c r="F4" s="442"/>
      <c r="G4" s="83"/>
      <c r="H4" s="83"/>
      <c r="I4" s="83"/>
      <c r="J4" s="83"/>
    </row>
    <row r="5" spans="1:10">
      <c r="D5" s="6"/>
      <c r="E5" s="6"/>
      <c r="F5" s="6"/>
      <c r="G5" s="6"/>
      <c r="H5" s="6"/>
      <c r="I5" s="6"/>
      <c r="J5" s="6"/>
    </row>
    <row r="6" spans="1:10" s="208" customFormat="1" ht="45.75" customHeight="1">
      <c r="A6" s="177" t="s">
        <v>2</v>
      </c>
      <c r="B6" s="177" t="s">
        <v>3</v>
      </c>
      <c r="C6" s="177" t="s">
        <v>126</v>
      </c>
      <c r="D6" s="177" t="s">
        <v>4</v>
      </c>
      <c r="E6" s="177" t="s">
        <v>5</v>
      </c>
      <c r="F6" s="177" t="s">
        <v>6</v>
      </c>
      <c r="G6" s="177" t="s">
        <v>7</v>
      </c>
      <c r="H6" s="177" t="s">
        <v>8</v>
      </c>
      <c r="I6" s="177" t="s">
        <v>9</v>
      </c>
      <c r="J6" s="177" t="s">
        <v>10</v>
      </c>
    </row>
    <row r="7" spans="1:10" ht="137.25" customHeight="1">
      <c r="A7" s="210">
        <v>1</v>
      </c>
      <c r="B7" s="144" t="s">
        <v>106</v>
      </c>
      <c r="C7" s="211">
        <v>96</v>
      </c>
      <c r="D7" s="85"/>
      <c r="E7" s="85"/>
      <c r="F7" s="11"/>
      <c r="G7" s="27">
        <f>F7+F7*I7</f>
        <v>0</v>
      </c>
      <c r="H7" s="27">
        <f>F7*C7</f>
        <v>0</v>
      </c>
      <c r="I7" s="257">
        <v>0.08</v>
      </c>
      <c r="J7" s="26">
        <f>G7*C7</f>
        <v>0</v>
      </c>
    </row>
    <row r="8" spans="1:10" ht="53.25" customHeight="1">
      <c r="A8" s="211">
        <v>2</v>
      </c>
      <c r="B8" s="117" t="s">
        <v>107</v>
      </c>
      <c r="C8" s="211">
        <v>320</v>
      </c>
      <c r="D8" s="85"/>
      <c r="E8" s="85"/>
      <c r="F8" s="11"/>
      <c r="G8" s="27">
        <f>F8+F8*I8</f>
        <v>0</v>
      </c>
      <c r="H8" s="27">
        <f>F8*C8</f>
        <v>0</v>
      </c>
      <c r="I8" s="257">
        <v>0.08</v>
      </c>
      <c r="J8" s="26">
        <f>G8*C8</f>
        <v>0</v>
      </c>
    </row>
    <row r="9" spans="1:10" ht="36.75" customHeight="1">
      <c r="A9" s="211"/>
      <c r="B9" s="202" t="s">
        <v>49</v>
      </c>
      <c r="C9" s="211"/>
      <c r="D9" s="85"/>
      <c r="E9" s="85"/>
      <c r="F9" s="85"/>
      <c r="G9" s="85"/>
      <c r="H9" s="11">
        <f>SUM(H7:H8)</f>
        <v>0</v>
      </c>
      <c r="I9" s="85"/>
      <c r="J9" s="71">
        <f>SUM(J7:J8)</f>
        <v>0</v>
      </c>
    </row>
    <row r="10" spans="1:10" ht="24.75" customHeight="1">
      <c r="C10" s="206"/>
      <c r="D10" s="82"/>
      <c r="E10" s="82"/>
      <c r="F10" s="82"/>
      <c r="G10" s="82"/>
      <c r="H10" s="291"/>
      <c r="I10" s="82"/>
      <c r="J10" s="14"/>
    </row>
    <row r="11" spans="1:10">
      <c r="E11" s="81" t="s">
        <v>63</v>
      </c>
    </row>
    <row r="12" spans="1:10">
      <c r="E12" s="81" t="s">
        <v>12</v>
      </c>
    </row>
  </sheetData>
  <sheetProtection selectLockedCells="1" selectUnlockedCells="1"/>
  <mergeCells count="2">
    <mergeCell ref="A4:B4"/>
    <mergeCell ref="C4:F4"/>
  </mergeCells>
  <pageMargins left="0.78749999999999998" right="0.78749999999999998" top="1.0249999999999999" bottom="1.0249999999999999" header="0.78749999999999998" footer="0.78749999999999998"/>
  <pageSetup paperSize="9" scale="74" fitToHeight="0" orientation="portrait" useFirstPageNumber="1" horizontalDpi="300" verticalDpi="300" r:id="rId1"/>
  <headerFooter alignWithMargins="0">
    <oddHeader>&amp;C&amp;10&amp;A</oddHeader>
    <oddFooter>&amp;C&amp;10Strona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25"/>
  <sheetViews>
    <sheetView view="pageBreakPreview" topLeftCell="A17" zoomScaleNormal="147" zoomScaleSheetLayoutView="100" workbookViewId="0">
      <selection activeCell="F20" sqref="F20"/>
    </sheetView>
  </sheetViews>
  <sheetFormatPr defaultColWidth="10.5" defaultRowHeight="14.25"/>
  <cols>
    <col min="1" max="1" width="4.25" style="206" customWidth="1"/>
    <col min="2" max="2" width="31.375" style="208" customWidth="1"/>
    <col min="3" max="3" width="9.125" style="212" customWidth="1"/>
    <col min="4" max="8" width="10.5" style="6" customWidth="1"/>
    <col min="9" max="9" width="5.375" style="6" customWidth="1"/>
    <col min="10" max="10" width="13.75" style="6" customWidth="1"/>
    <col min="11" max="16384" width="10.5" style="6"/>
  </cols>
  <sheetData>
    <row r="1" spans="1:10" ht="15">
      <c r="F1" s="17" t="s">
        <v>0</v>
      </c>
      <c r="G1" s="17"/>
      <c r="H1" s="57"/>
    </row>
    <row r="2" spans="1:10" ht="14.25" customHeight="1">
      <c r="A2" s="441" t="s">
        <v>230</v>
      </c>
      <c r="B2" s="441"/>
      <c r="C2" s="443"/>
      <c r="D2" s="443"/>
      <c r="F2" s="17" t="s">
        <v>1</v>
      </c>
      <c r="G2" s="17"/>
      <c r="H2" s="2"/>
    </row>
    <row r="3" spans="1:10" ht="18.75" customHeight="1">
      <c r="A3" s="213"/>
      <c r="B3" s="209"/>
      <c r="C3" s="442" t="s">
        <v>108</v>
      </c>
      <c r="D3" s="442"/>
      <c r="E3" s="442"/>
      <c r="F3" s="86"/>
      <c r="G3" s="17"/>
      <c r="H3" s="2"/>
    </row>
    <row r="5" spans="1:10" s="208" customFormat="1" ht="36">
      <c r="A5" s="177" t="s">
        <v>2</v>
      </c>
      <c r="B5" s="177" t="s">
        <v>3</v>
      </c>
      <c r="C5" s="177" t="s">
        <v>126</v>
      </c>
      <c r="D5" s="177" t="s">
        <v>4</v>
      </c>
      <c r="E5" s="177" t="s">
        <v>5</v>
      </c>
      <c r="F5" s="177" t="s">
        <v>6</v>
      </c>
      <c r="G5" s="177" t="s">
        <v>7</v>
      </c>
      <c r="H5" s="177" t="s">
        <v>8</v>
      </c>
      <c r="I5" s="177" t="s">
        <v>9</v>
      </c>
      <c r="J5" s="177" t="s">
        <v>10</v>
      </c>
    </row>
    <row r="6" spans="1:10" ht="63" customHeight="1">
      <c r="A6" s="211">
        <v>1</v>
      </c>
      <c r="B6" s="445" t="s">
        <v>109</v>
      </c>
      <c r="C6" s="446"/>
      <c r="D6" s="446"/>
      <c r="E6" s="446"/>
      <c r="F6" s="446"/>
      <c r="G6" s="446"/>
      <c r="H6" s="446"/>
      <c r="I6" s="446"/>
      <c r="J6" s="447"/>
    </row>
    <row r="7" spans="1:10">
      <c r="A7" s="211">
        <v>2</v>
      </c>
      <c r="B7" s="214" t="s">
        <v>110</v>
      </c>
      <c r="C7" s="342">
        <v>160</v>
      </c>
      <c r="D7" s="87"/>
      <c r="E7" s="87"/>
      <c r="F7" s="12"/>
      <c r="G7" s="27">
        <f>F7+F7*I7</f>
        <v>0</v>
      </c>
      <c r="H7" s="27">
        <f>F7*C7</f>
        <v>0</v>
      </c>
      <c r="I7" s="257">
        <v>0.08</v>
      </c>
      <c r="J7" s="26">
        <f>G7*C7</f>
        <v>0</v>
      </c>
    </row>
    <row r="8" spans="1:10">
      <c r="A8" s="211">
        <v>3</v>
      </c>
      <c r="B8" s="214" t="s">
        <v>111</v>
      </c>
      <c r="C8" s="342">
        <v>1600</v>
      </c>
      <c r="D8" s="87"/>
      <c r="E8" s="87"/>
      <c r="F8" s="12"/>
      <c r="G8" s="27">
        <f t="shared" ref="G8:G18" si="0">F8+F8*I8</f>
        <v>0</v>
      </c>
      <c r="H8" s="27">
        <f t="shared" ref="H8:H18" si="1">F8*C8</f>
        <v>0</v>
      </c>
      <c r="I8" s="257">
        <v>0.08</v>
      </c>
      <c r="J8" s="26">
        <f t="shared" ref="J8:J18" si="2">G8*C8</f>
        <v>0</v>
      </c>
    </row>
    <row r="9" spans="1:10">
      <c r="A9" s="211">
        <v>4</v>
      </c>
      <c r="B9" s="214" t="s">
        <v>112</v>
      </c>
      <c r="C9" s="342">
        <v>8000</v>
      </c>
      <c r="D9" s="87"/>
      <c r="E9" s="87"/>
      <c r="F9" s="12"/>
      <c r="G9" s="27">
        <f t="shared" si="0"/>
        <v>0</v>
      </c>
      <c r="H9" s="27">
        <f t="shared" si="1"/>
        <v>0</v>
      </c>
      <c r="I9" s="257">
        <v>0.08</v>
      </c>
      <c r="J9" s="26">
        <f t="shared" si="2"/>
        <v>0</v>
      </c>
    </row>
    <row r="10" spans="1:10">
      <c r="A10" s="211">
        <v>5</v>
      </c>
      <c r="B10" s="214" t="s">
        <v>113</v>
      </c>
      <c r="C10" s="342">
        <v>8000</v>
      </c>
      <c r="D10" s="87"/>
      <c r="E10" s="87"/>
      <c r="F10" s="12"/>
      <c r="G10" s="27">
        <f t="shared" si="0"/>
        <v>0</v>
      </c>
      <c r="H10" s="27">
        <f t="shared" si="1"/>
        <v>0</v>
      </c>
      <c r="I10" s="257">
        <v>0.08</v>
      </c>
      <c r="J10" s="26">
        <f t="shared" si="2"/>
        <v>0</v>
      </c>
    </row>
    <row r="11" spans="1:10">
      <c r="A11" s="211">
        <v>6</v>
      </c>
      <c r="B11" s="214" t="s">
        <v>114</v>
      </c>
      <c r="C11" s="343">
        <v>8000</v>
      </c>
      <c r="D11" s="87"/>
      <c r="E11" s="87"/>
      <c r="F11" s="12"/>
      <c r="G11" s="27">
        <f t="shared" si="0"/>
        <v>0</v>
      </c>
      <c r="H11" s="27">
        <f t="shared" si="1"/>
        <v>0</v>
      </c>
      <c r="I11" s="257">
        <v>0.08</v>
      </c>
      <c r="J11" s="26">
        <f t="shared" si="2"/>
        <v>0</v>
      </c>
    </row>
    <row r="12" spans="1:10">
      <c r="A12" s="211">
        <v>7</v>
      </c>
      <c r="B12" s="214" t="s">
        <v>115</v>
      </c>
      <c r="C12" s="342">
        <v>8000</v>
      </c>
      <c r="D12" s="87"/>
      <c r="E12" s="87"/>
      <c r="F12" s="12"/>
      <c r="G12" s="27">
        <f t="shared" si="0"/>
        <v>0</v>
      </c>
      <c r="H12" s="27">
        <f t="shared" si="1"/>
        <v>0</v>
      </c>
      <c r="I12" s="257">
        <v>0.08</v>
      </c>
      <c r="J12" s="26">
        <f t="shared" si="2"/>
        <v>0</v>
      </c>
    </row>
    <row r="13" spans="1:10">
      <c r="A13" s="211">
        <v>8</v>
      </c>
      <c r="B13" s="214" t="s">
        <v>116</v>
      </c>
      <c r="C13" s="342">
        <v>1600</v>
      </c>
      <c r="D13" s="87"/>
      <c r="E13" s="87"/>
      <c r="F13" s="12"/>
      <c r="G13" s="27">
        <f t="shared" si="0"/>
        <v>0</v>
      </c>
      <c r="H13" s="27">
        <f t="shared" si="1"/>
        <v>0</v>
      </c>
      <c r="I13" s="257">
        <v>0.08</v>
      </c>
      <c r="J13" s="26">
        <f t="shared" si="2"/>
        <v>0</v>
      </c>
    </row>
    <row r="14" spans="1:10">
      <c r="A14" s="211">
        <v>9</v>
      </c>
      <c r="B14" s="214" t="s">
        <v>117</v>
      </c>
      <c r="C14" s="342">
        <v>320</v>
      </c>
      <c r="D14" s="87"/>
      <c r="E14" s="87"/>
      <c r="F14" s="12"/>
      <c r="G14" s="27">
        <f t="shared" si="0"/>
        <v>0</v>
      </c>
      <c r="H14" s="27">
        <f t="shared" si="1"/>
        <v>0</v>
      </c>
      <c r="I14" s="257">
        <v>0.08</v>
      </c>
      <c r="J14" s="26">
        <f t="shared" si="2"/>
        <v>0</v>
      </c>
    </row>
    <row r="15" spans="1:10">
      <c r="A15" s="211">
        <v>10</v>
      </c>
      <c r="B15" s="214" t="s">
        <v>118</v>
      </c>
      <c r="C15" s="342">
        <v>320</v>
      </c>
      <c r="D15" s="87"/>
      <c r="E15" s="87"/>
      <c r="F15" s="12"/>
      <c r="G15" s="27">
        <f t="shared" si="0"/>
        <v>0</v>
      </c>
      <c r="H15" s="27">
        <f t="shared" si="1"/>
        <v>0</v>
      </c>
      <c r="I15" s="257">
        <v>0.08</v>
      </c>
      <c r="J15" s="26">
        <f t="shared" si="2"/>
        <v>0</v>
      </c>
    </row>
    <row r="16" spans="1:10" ht="231" customHeight="1">
      <c r="A16" s="211">
        <v>11</v>
      </c>
      <c r="B16" s="131" t="s">
        <v>119</v>
      </c>
      <c r="C16" s="343"/>
      <c r="D16" s="88"/>
      <c r="E16" s="88"/>
      <c r="F16" s="25"/>
      <c r="G16" s="27"/>
      <c r="H16" s="27"/>
      <c r="I16" s="257">
        <v>0.08</v>
      </c>
      <c r="J16" s="26"/>
    </row>
    <row r="17" spans="1:10" ht="19.5" customHeight="1">
      <c r="A17" s="211">
        <v>12</v>
      </c>
      <c r="B17" s="215" t="s">
        <v>113</v>
      </c>
      <c r="C17" s="343">
        <v>320</v>
      </c>
      <c r="D17" s="88"/>
      <c r="E17" s="88"/>
      <c r="F17" s="25"/>
      <c r="G17" s="27">
        <f t="shared" si="0"/>
        <v>0</v>
      </c>
      <c r="H17" s="27">
        <f t="shared" si="1"/>
        <v>0</v>
      </c>
      <c r="I17" s="257">
        <v>0.08</v>
      </c>
      <c r="J17" s="26">
        <f t="shared" si="2"/>
        <v>0</v>
      </c>
    </row>
    <row r="18" spans="1:10" ht="18" customHeight="1">
      <c r="A18" s="211">
        <v>13</v>
      </c>
      <c r="B18" s="215" t="s">
        <v>114</v>
      </c>
      <c r="C18" s="343">
        <v>320</v>
      </c>
      <c r="D18" s="88"/>
      <c r="E18" s="88"/>
      <c r="F18" s="25"/>
      <c r="G18" s="27">
        <f t="shared" si="0"/>
        <v>0</v>
      </c>
      <c r="H18" s="27">
        <f t="shared" si="1"/>
        <v>0</v>
      </c>
      <c r="I18" s="257">
        <v>0.08</v>
      </c>
      <c r="J18" s="26">
        <f t="shared" si="2"/>
        <v>0</v>
      </c>
    </row>
    <row r="19" spans="1:10" ht="28.5" customHeight="1">
      <c r="A19" s="211"/>
      <c r="B19" s="202" t="s">
        <v>49</v>
      </c>
      <c r="C19" s="342"/>
      <c r="D19" s="87"/>
      <c r="E19" s="87"/>
      <c r="F19" s="12"/>
      <c r="G19" s="87"/>
      <c r="H19" s="12">
        <f>SUM(H7:H18)</f>
        <v>0</v>
      </c>
      <c r="I19" s="87"/>
      <c r="J19" s="272">
        <f>SUM(J7:J18)</f>
        <v>0</v>
      </c>
    </row>
    <row r="20" spans="1:10">
      <c r="F20" s="10"/>
    </row>
    <row r="21" spans="1:10" ht="13.5" customHeight="1">
      <c r="B21" s="444" t="s">
        <v>120</v>
      </c>
      <c r="C21" s="444"/>
      <c r="D21" s="444"/>
      <c r="E21" s="444"/>
      <c r="F21" s="444"/>
      <c r="G21" s="444"/>
      <c r="H21" s="444"/>
      <c r="I21" s="444"/>
    </row>
    <row r="22" spans="1:10">
      <c r="B22" s="444"/>
      <c r="C22" s="444"/>
      <c r="D22" s="444"/>
      <c r="E22" s="444"/>
      <c r="F22" s="444"/>
      <c r="G22" s="444"/>
      <c r="H22" s="444"/>
      <c r="I22" s="444"/>
    </row>
    <row r="24" spans="1:10">
      <c r="D24" s="6" t="s">
        <v>33</v>
      </c>
    </row>
    <row r="25" spans="1:10">
      <c r="D25" s="6" t="s">
        <v>12</v>
      </c>
    </row>
  </sheetData>
  <sheetProtection selectLockedCells="1" selectUnlockedCells="1"/>
  <mergeCells count="5">
    <mergeCell ref="A2:B2"/>
    <mergeCell ref="C2:D2"/>
    <mergeCell ref="C3:E3"/>
    <mergeCell ref="B21:I22"/>
    <mergeCell ref="B6:J6"/>
  </mergeCells>
  <pageMargins left="0.78749999999999998" right="0.78749999999999998" top="1.0249999999999999" bottom="1.0249999999999999" header="0.78749999999999998" footer="0.78749999999999998"/>
  <pageSetup paperSize="9" scale="66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J14"/>
  <sheetViews>
    <sheetView view="pageBreakPreview" zoomScaleNormal="147" zoomScaleSheetLayoutView="100" workbookViewId="0">
      <selection activeCell="F10" sqref="F10"/>
    </sheetView>
  </sheetViews>
  <sheetFormatPr defaultColWidth="10.5" defaultRowHeight="15"/>
  <cols>
    <col min="1" max="1" width="5" style="208" customWidth="1"/>
    <col min="2" max="2" width="25.5" style="207" customWidth="1"/>
    <col min="3" max="3" width="7.625" style="208" customWidth="1"/>
    <col min="4" max="4" width="8.25" style="81" customWidth="1"/>
    <col min="5" max="5" width="10.5" style="81" customWidth="1"/>
    <col min="6" max="6" width="8.75" style="289" customWidth="1"/>
    <col min="7" max="7" width="9.25" style="81" customWidth="1"/>
    <col min="8" max="8" width="10.5" style="81" customWidth="1"/>
    <col min="9" max="9" width="6.25" style="81" customWidth="1"/>
    <col min="10" max="10" width="9.625" style="81" customWidth="1"/>
    <col min="11" max="16384" width="10.5" style="81"/>
  </cols>
  <sheetData>
    <row r="1" spans="1:10">
      <c r="D1" s="6"/>
      <c r="E1" s="6"/>
      <c r="F1" s="82"/>
      <c r="G1" s="17" t="s">
        <v>0</v>
      </c>
      <c r="H1" s="17"/>
      <c r="I1" s="6"/>
      <c r="J1" s="6"/>
    </row>
    <row r="2" spans="1:10" ht="15" customHeight="1">
      <c r="A2" s="441" t="s">
        <v>231</v>
      </c>
      <c r="B2" s="441"/>
      <c r="C2" s="218"/>
      <c r="D2" s="83"/>
      <c r="E2" s="83"/>
      <c r="F2" s="288"/>
      <c r="G2" s="17" t="s">
        <v>1</v>
      </c>
      <c r="H2" s="17"/>
      <c r="I2" s="6"/>
      <c r="J2" s="6"/>
    </row>
    <row r="3" spans="1:10" ht="18.75">
      <c r="A3" s="209"/>
      <c r="B3" s="213"/>
      <c r="C3" s="220" t="s">
        <v>121</v>
      </c>
      <c r="D3" s="91"/>
      <c r="E3" s="91"/>
      <c r="F3" s="288"/>
      <c r="G3" s="17"/>
      <c r="H3" s="17"/>
      <c r="I3" s="6"/>
      <c r="J3" s="6"/>
    </row>
    <row r="4" spans="1:10">
      <c r="A4" s="209"/>
      <c r="B4" s="213"/>
      <c r="C4" s="218"/>
      <c r="D4" s="83"/>
      <c r="E4" s="83"/>
      <c r="F4" s="288"/>
      <c r="G4" s="17"/>
      <c r="H4" s="17"/>
      <c r="I4" s="6"/>
      <c r="J4" s="6"/>
    </row>
    <row r="5" spans="1:10">
      <c r="A5" s="209"/>
      <c r="B5" s="213"/>
      <c r="C5" s="218"/>
      <c r="D5" s="83"/>
      <c r="E5" s="83"/>
      <c r="F5" s="288"/>
      <c r="G5" s="17"/>
      <c r="H5" s="17"/>
      <c r="I5" s="6"/>
      <c r="J5" s="6"/>
    </row>
    <row r="6" spans="1:10">
      <c r="D6" s="6"/>
      <c r="E6" s="6"/>
      <c r="F6" s="82"/>
      <c r="G6" s="6"/>
      <c r="H6" s="6"/>
      <c r="I6" s="6"/>
      <c r="J6" s="6"/>
    </row>
    <row r="7" spans="1:10" s="208" customFormat="1" ht="36">
      <c r="A7" s="177" t="s">
        <v>2</v>
      </c>
      <c r="B7" s="177" t="s">
        <v>3</v>
      </c>
      <c r="C7" s="177" t="s">
        <v>60</v>
      </c>
      <c r="D7" s="177" t="s">
        <v>4</v>
      </c>
      <c r="E7" s="177" t="s">
        <v>5</v>
      </c>
      <c r="F7" s="177" t="s">
        <v>6</v>
      </c>
      <c r="G7" s="177" t="s">
        <v>7</v>
      </c>
      <c r="H7" s="177" t="s">
        <v>8</v>
      </c>
      <c r="I7" s="217" t="s">
        <v>9</v>
      </c>
      <c r="J7" s="217" t="s">
        <v>10</v>
      </c>
    </row>
    <row r="8" spans="1:10" ht="45" customHeight="1">
      <c r="A8" s="210">
        <v>1</v>
      </c>
      <c r="B8" s="144" t="s">
        <v>122</v>
      </c>
      <c r="C8" s="211">
        <v>800</v>
      </c>
      <c r="D8" s="90"/>
      <c r="E8" s="90"/>
      <c r="F8" s="11"/>
      <c r="G8" s="27">
        <f>F8+F8*I8</f>
        <v>0</v>
      </c>
      <c r="H8" s="27">
        <f>F8*C8</f>
        <v>0</v>
      </c>
      <c r="I8" s="257">
        <v>0.08</v>
      </c>
      <c r="J8" s="26">
        <f>G8*C8</f>
        <v>0</v>
      </c>
    </row>
    <row r="9" spans="1:10" ht="30.75" customHeight="1">
      <c r="A9" s="210">
        <v>2</v>
      </c>
      <c r="B9" s="144" t="s">
        <v>123</v>
      </c>
      <c r="C9" s="211">
        <v>320</v>
      </c>
      <c r="D9" s="90"/>
      <c r="E9" s="90"/>
      <c r="F9" s="11"/>
      <c r="G9" s="27">
        <f>F9+F9*I9</f>
        <v>0</v>
      </c>
      <c r="H9" s="27">
        <f>F9*C9</f>
        <v>0</v>
      </c>
      <c r="I9" s="257">
        <v>0.08</v>
      </c>
      <c r="J9" s="26">
        <f>G9*C9</f>
        <v>0</v>
      </c>
    </row>
    <row r="10" spans="1:10" ht="30.75" customHeight="1">
      <c r="A10" s="210"/>
      <c r="B10" s="219" t="s">
        <v>49</v>
      </c>
      <c r="C10" s="211"/>
      <c r="D10" s="90"/>
      <c r="E10" s="90"/>
      <c r="F10" s="85"/>
      <c r="G10" s="90"/>
      <c r="H10" s="334">
        <f>SUM(H8:H9)</f>
        <v>0</v>
      </c>
      <c r="I10" s="38"/>
      <c r="J10" s="22">
        <f>SUM(J8:J9)</f>
        <v>0</v>
      </c>
    </row>
    <row r="11" spans="1:10">
      <c r="D11" s="6"/>
      <c r="E11" s="6"/>
      <c r="F11" s="82"/>
      <c r="G11" s="6"/>
      <c r="H11" s="6"/>
      <c r="I11" s="6"/>
      <c r="J11" s="10"/>
    </row>
    <row r="13" spans="1:10">
      <c r="E13" s="81" t="s">
        <v>50</v>
      </c>
    </row>
    <row r="14" spans="1:10">
      <c r="E14" s="81" t="s">
        <v>12</v>
      </c>
    </row>
  </sheetData>
  <sheetProtection selectLockedCells="1" selectUnlockedCells="1"/>
  <mergeCells count="1">
    <mergeCell ref="A2:B2"/>
  </mergeCells>
  <pageMargins left="0.78749999999999998" right="0.78749999999999998" top="1.0249999999999999" bottom="1.0249999999999999" header="0.78749999999999998" footer="0.78749999999999998"/>
  <pageSetup paperSize="9" scale="76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11"/>
  <sheetViews>
    <sheetView view="pageBreakPreview" zoomScaleNormal="147" zoomScaleSheetLayoutView="100" workbookViewId="0">
      <selection activeCell="F7" sqref="F7"/>
    </sheetView>
  </sheetViews>
  <sheetFormatPr defaultColWidth="10.5" defaultRowHeight="15"/>
  <cols>
    <col min="1" max="1" width="4.125" style="221" customWidth="1"/>
    <col min="2" max="2" width="26" style="222" customWidth="1"/>
    <col min="3" max="3" width="7.625" style="221" customWidth="1"/>
    <col min="4" max="4" width="7.75" style="225" customWidth="1"/>
    <col min="5" max="5" width="10.5" style="225" customWidth="1"/>
    <col min="6" max="6" width="9" style="225" customWidth="1"/>
    <col min="7" max="7" width="8.75" style="225" customWidth="1"/>
    <col min="8" max="8" width="8.375" style="225" customWidth="1"/>
    <col min="9" max="9" width="6" style="225" customWidth="1"/>
    <col min="10" max="10" width="8.75" style="225" customWidth="1"/>
    <col min="11" max="16384" width="10.5" style="225"/>
  </cols>
  <sheetData>
    <row r="1" spans="1:11">
      <c r="D1" s="223"/>
      <c r="E1" s="223"/>
      <c r="F1" s="223"/>
      <c r="G1" s="224" t="s">
        <v>0</v>
      </c>
      <c r="H1" s="224"/>
      <c r="I1" s="223"/>
      <c r="J1" s="223"/>
      <c r="K1" s="223"/>
    </row>
    <row r="2" spans="1:11" ht="15" customHeight="1">
      <c r="A2" s="448" t="s">
        <v>232</v>
      </c>
      <c r="B2" s="448"/>
      <c r="C2" s="226"/>
      <c r="D2" s="227"/>
      <c r="E2" s="227"/>
      <c r="F2" s="227"/>
      <c r="G2" s="224" t="s">
        <v>1</v>
      </c>
      <c r="H2" s="224"/>
      <c r="I2" s="223"/>
      <c r="J2" s="223"/>
      <c r="K2" s="223"/>
    </row>
    <row r="3" spans="1:11" ht="18.75">
      <c r="A3" s="228"/>
      <c r="B3" s="229"/>
      <c r="C3" s="230"/>
      <c r="D3" s="231"/>
      <c r="E3" s="231"/>
      <c r="F3" s="227"/>
      <c r="G3" s="224"/>
      <c r="H3" s="224"/>
      <c r="I3" s="223"/>
      <c r="J3" s="223"/>
      <c r="K3" s="223"/>
    </row>
    <row r="4" spans="1:11">
      <c r="A4" s="228"/>
      <c r="B4" s="229"/>
      <c r="C4" s="226"/>
      <c r="D4" s="227"/>
      <c r="E4" s="227"/>
      <c r="F4" s="227"/>
      <c r="G4" s="224"/>
      <c r="H4" s="224"/>
      <c r="I4" s="223"/>
      <c r="J4" s="223"/>
      <c r="K4" s="223"/>
    </row>
    <row r="5" spans="1:11" s="221" customFormat="1" ht="36">
      <c r="A5" s="239" t="s">
        <v>2</v>
      </c>
      <c r="B5" s="239" t="s">
        <v>3</v>
      </c>
      <c r="C5" s="239" t="s">
        <v>126</v>
      </c>
      <c r="D5" s="239" t="s">
        <v>4</v>
      </c>
      <c r="E5" s="239" t="s">
        <v>5</v>
      </c>
      <c r="F5" s="239" t="s">
        <v>6</v>
      </c>
      <c r="G5" s="239" t="s">
        <v>7</v>
      </c>
      <c r="H5" s="239" t="s">
        <v>8</v>
      </c>
      <c r="I5" s="240" t="s">
        <v>9</v>
      </c>
      <c r="J5" s="240" t="s">
        <v>10</v>
      </c>
    </row>
    <row r="6" spans="1:11" ht="111" customHeight="1">
      <c r="A6" s="233">
        <v>1</v>
      </c>
      <c r="B6" s="380" t="s">
        <v>124</v>
      </c>
      <c r="C6" s="234">
        <v>160</v>
      </c>
      <c r="D6" s="235"/>
      <c r="E6" s="235"/>
      <c r="F6" s="245"/>
      <c r="G6" s="27">
        <f>F6+F6*I6</f>
        <v>0</v>
      </c>
      <c r="H6" s="27">
        <f>F6*C6</f>
        <v>0</v>
      </c>
      <c r="I6" s="257">
        <v>0.08</v>
      </c>
      <c r="J6" s="26">
        <f>G6*C6</f>
        <v>0</v>
      </c>
      <c r="K6" s="223"/>
    </row>
    <row r="7" spans="1:11" ht="30.75" customHeight="1">
      <c r="A7" s="233"/>
      <c r="B7" s="237" t="s">
        <v>49</v>
      </c>
      <c r="C7" s="234"/>
      <c r="D7" s="235"/>
      <c r="E7" s="235"/>
      <c r="F7" s="235"/>
      <c r="G7" s="235"/>
      <c r="H7" s="333">
        <f>SUM(H6)</f>
        <v>0</v>
      </c>
      <c r="I7" s="232"/>
      <c r="J7" s="236">
        <f>SUM(J6)</f>
        <v>0</v>
      </c>
      <c r="K7" s="223"/>
    </row>
    <row r="8" spans="1:11">
      <c r="D8" s="223"/>
      <c r="E8" s="223"/>
      <c r="F8" s="223"/>
      <c r="G8" s="223"/>
      <c r="H8" s="223"/>
      <c r="I8" s="223"/>
      <c r="J8" s="238"/>
      <c r="K8" s="223"/>
    </row>
    <row r="10" spans="1:11">
      <c r="E10" s="225" t="s">
        <v>50</v>
      </c>
    </row>
    <row r="11" spans="1:11">
      <c r="E11" s="225" t="s">
        <v>12</v>
      </c>
    </row>
  </sheetData>
  <sheetProtection selectLockedCells="1" selectUnlockedCells="1"/>
  <mergeCells count="1">
    <mergeCell ref="A2:B2"/>
  </mergeCells>
  <pageMargins left="0.7" right="0.7" top="0.75" bottom="0.75" header="0.51180555555555551" footer="0.51180555555555551"/>
  <pageSetup paperSize="9" scale="81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3"/>
  <sheetViews>
    <sheetView view="pageBreakPreview" topLeftCell="A10" zoomScaleNormal="147" zoomScaleSheetLayoutView="100" workbookViewId="0">
      <selection activeCell="F21" sqref="F21"/>
    </sheetView>
  </sheetViews>
  <sheetFormatPr defaultColWidth="8.875" defaultRowHeight="14.25"/>
  <cols>
    <col min="1" max="1" width="4.375" style="17" customWidth="1"/>
    <col min="2" max="2" width="33.125" style="146" customWidth="1"/>
    <col min="3" max="3" width="7.25" style="106" customWidth="1"/>
    <col min="4" max="4" width="10.875" style="47" customWidth="1"/>
    <col min="5" max="5" width="10.75" style="47" customWidth="1"/>
    <col min="6" max="6" width="10.75" style="48" customWidth="1"/>
    <col min="7" max="8" width="10.625" style="47" customWidth="1"/>
    <col min="9" max="9" width="6.125" style="47" customWidth="1"/>
    <col min="10" max="10" width="9.75" style="48" customWidth="1"/>
    <col min="11" max="16384" width="8.875" style="17"/>
  </cols>
  <sheetData>
    <row r="1" spans="1:10">
      <c r="E1" s="47" t="s">
        <v>0</v>
      </c>
      <c r="F1" s="47"/>
    </row>
    <row r="2" spans="1:10">
      <c r="E2" s="47" t="s">
        <v>1</v>
      </c>
      <c r="F2" s="47"/>
    </row>
    <row r="4" spans="1:10" ht="18.75" customHeight="1">
      <c r="A4" s="424" t="s">
        <v>218</v>
      </c>
      <c r="B4" s="424"/>
      <c r="C4" s="424"/>
      <c r="D4" s="425" t="s">
        <v>34</v>
      </c>
      <c r="E4" s="425"/>
      <c r="F4" s="425"/>
      <c r="G4" s="425"/>
      <c r="H4" s="425"/>
    </row>
    <row r="7" spans="1:10" ht="24">
      <c r="A7" s="20" t="s">
        <v>2</v>
      </c>
      <c r="B7" s="103" t="s">
        <v>3</v>
      </c>
      <c r="C7" s="132" t="s">
        <v>126</v>
      </c>
      <c r="D7" s="21" t="s">
        <v>4</v>
      </c>
      <c r="E7" s="21" t="s">
        <v>35</v>
      </c>
      <c r="F7" s="133" t="s">
        <v>6</v>
      </c>
      <c r="G7" s="21" t="s">
        <v>7</v>
      </c>
      <c r="H7" s="21" t="s">
        <v>8</v>
      </c>
      <c r="I7" s="21" t="s">
        <v>9</v>
      </c>
      <c r="J7" s="133" t="s">
        <v>10</v>
      </c>
    </row>
    <row r="8" spans="1:10" ht="36.4" customHeight="1">
      <c r="A8" s="28">
        <v>1</v>
      </c>
      <c r="B8" s="104" t="s">
        <v>36</v>
      </c>
      <c r="C8" s="107">
        <v>3200</v>
      </c>
      <c r="D8" s="28"/>
      <c r="E8" s="28"/>
      <c r="F8" s="27"/>
      <c r="G8" s="27">
        <f>F8+F8*I8</f>
        <v>0</v>
      </c>
      <c r="H8" s="27">
        <f>C8*F8</f>
        <v>0</v>
      </c>
      <c r="I8" s="257">
        <v>0.08</v>
      </c>
      <c r="J8" s="27">
        <f>G8*C8</f>
        <v>0</v>
      </c>
    </row>
    <row r="9" spans="1:10" ht="34.9" customHeight="1">
      <c r="A9" s="28">
        <v>2</v>
      </c>
      <c r="B9" s="104" t="s">
        <v>37</v>
      </c>
      <c r="C9" s="108">
        <v>3200</v>
      </c>
      <c r="D9" s="28"/>
      <c r="E9" s="28"/>
      <c r="F9" s="27"/>
      <c r="G9" s="27">
        <f t="shared" ref="G9:G19" si="0">F9+F9*I9</f>
        <v>0</v>
      </c>
      <c r="H9" s="27">
        <f t="shared" ref="H9:H19" si="1">C9*F9</f>
        <v>0</v>
      </c>
      <c r="I9" s="257">
        <v>0.08</v>
      </c>
      <c r="J9" s="27">
        <f t="shared" ref="J9:J19" si="2">G9*C9</f>
        <v>0</v>
      </c>
    </row>
    <row r="10" spans="1:10" ht="32.25" customHeight="1">
      <c r="A10" s="28">
        <v>3</v>
      </c>
      <c r="B10" s="104" t="s">
        <v>38</v>
      </c>
      <c r="C10" s="107">
        <v>1600</v>
      </c>
      <c r="D10" s="28"/>
      <c r="E10" s="28"/>
      <c r="F10" s="27"/>
      <c r="G10" s="27">
        <f t="shared" si="0"/>
        <v>0</v>
      </c>
      <c r="H10" s="27">
        <f t="shared" si="1"/>
        <v>0</v>
      </c>
      <c r="I10" s="257">
        <v>0.08</v>
      </c>
      <c r="J10" s="27">
        <f t="shared" si="2"/>
        <v>0</v>
      </c>
    </row>
    <row r="11" spans="1:10" ht="24" customHeight="1">
      <c r="A11" s="28">
        <v>4</v>
      </c>
      <c r="B11" s="104" t="s">
        <v>39</v>
      </c>
      <c r="C11" s="107">
        <v>2720</v>
      </c>
      <c r="D11" s="28"/>
      <c r="E11" s="28"/>
      <c r="F11" s="27"/>
      <c r="G11" s="27">
        <f t="shared" si="0"/>
        <v>0</v>
      </c>
      <c r="H11" s="27">
        <f t="shared" si="1"/>
        <v>0</v>
      </c>
      <c r="I11" s="257">
        <v>0.08</v>
      </c>
      <c r="J11" s="27">
        <f t="shared" si="2"/>
        <v>0</v>
      </c>
    </row>
    <row r="12" spans="1:10" ht="33.950000000000003" customHeight="1">
      <c r="A12" s="28">
        <v>5</v>
      </c>
      <c r="B12" s="104" t="s">
        <v>40</v>
      </c>
      <c r="C12" s="107">
        <v>9600</v>
      </c>
      <c r="D12" s="28"/>
      <c r="E12" s="28"/>
      <c r="F12" s="27"/>
      <c r="G12" s="27">
        <f t="shared" si="0"/>
        <v>0</v>
      </c>
      <c r="H12" s="27">
        <f t="shared" si="1"/>
        <v>0</v>
      </c>
      <c r="I12" s="257">
        <v>0.08</v>
      </c>
      <c r="J12" s="27">
        <f t="shared" si="2"/>
        <v>0</v>
      </c>
    </row>
    <row r="13" spans="1:10" s="110" customFormat="1" ht="32.25" customHeight="1">
      <c r="A13" s="28">
        <v>6</v>
      </c>
      <c r="B13" s="147" t="s">
        <v>41</v>
      </c>
      <c r="C13" s="149">
        <v>160</v>
      </c>
      <c r="D13" s="285"/>
      <c r="E13" s="285"/>
      <c r="F13" s="286"/>
      <c r="G13" s="27">
        <f t="shared" si="0"/>
        <v>0</v>
      </c>
      <c r="H13" s="27">
        <f t="shared" si="1"/>
        <v>0</v>
      </c>
      <c r="I13" s="257">
        <v>0.08</v>
      </c>
      <c r="J13" s="27">
        <f t="shared" si="2"/>
        <v>0</v>
      </c>
    </row>
    <row r="14" spans="1:10" s="110" customFormat="1" ht="32.25" customHeight="1">
      <c r="A14" s="28">
        <v>7</v>
      </c>
      <c r="B14" s="147" t="s">
        <v>42</v>
      </c>
      <c r="C14" s="149">
        <v>1280</v>
      </c>
      <c r="D14" s="285"/>
      <c r="E14" s="285"/>
      <c r="F14" s="286"/>
      <c r="G14" s="27">
        <f t="shared" si="0"/>
        <v>0</v>
      </c>
      <c r="H14" s="27">
        <f t="shared" si="1"/>
        <v>0</v>
      </c>
      <c r="I14" s="257">
        <v>0.08</v>
      </c>
      <c r="J14" s="27">
        <f t="shared" si="2"/>
        <v>0</v>
      </c>
    </row>
    <row r="15" spans="1:10" ht="32.25" customHeight="1">
      <c r="A15" s="28">
        <v>8</v>
      </c>
      <c r="B15" s="104" t="s">
        <v>43</v>
      </c>
      <c r="C15" s="108">
        <v>20</v>
      </c>
      <c r="D15" s="28"/>
      <c r="E15" s="28"/>
      <c r="F15" s="27"/>
      <c r="G15" s="27">
        <f t="shared" si="0"/>
        <v>0</v>
      </c>
      <c r="H15" s="27">
        <f t="shared" si="1"/>
        <v>0</v>
      </c>
      <c r="I15" s="257">
        <v>0.08</v>
      </c>
      <c r="J15" s="27">
        <f t="shared" si="2"/>
        <v>0</v>
      </c>
    </row>
    <row r="16" spans="1:10" ht="39" customHeight="1">
      <c r="A16" s="28">
        <v>9</v>
      </c>
      <c r="B16" s="104" t="s">
        <v>44</v>
      </c>
      <c r="C16" s="108">
        <v>1600</v>
      </c>
      <c r="D16" s="28"/>
      <c r="E16" s="28"/>
      <c r="F16" s="27"/>
      <c r="G16" s="27">
        <f t="shared" si="0"/>
        <v>0</v>
      </c>
      <c r="H16" s="27">
        <f t="shared" si="1"/>
        <v>0</v>
      </c>
      <c r="I16" s="257">
        <v>0.08</v>
      </c>
      <c r="J16" s="27">
        <f t="shared" si="2"/>
        <v>0</v>
      </c>
    </row>
    <row r="17" spans="1:10" ht="37.5" customHeight="1">
      <c r="A17" s="28">
        <v>10</v>
      </c>
      <c r="B17" s="104" t="s">
        <v>45</v>
      </c>
      <c r="C17" s="107">
        <v>800</v>
      </c>
      <c r="D17" s="28"/>
      <c r="E17" s="28"/>
      <c r="F17" s="27"/>
      <c r="G17" s="27">
        <f t="shared" si="0"/>
        <v>0</v>
      </c>
      <c r="H17" s="27">
        <f t="shared" si="1"/>
        <v>0</v>
      </c>
      <c r="I17" s="257">
        <v>0.08</v>
      </c>
      <c r="J17" s="27">
        <f t="shared" si="2"/>
        <v>0</v>
      </c>
    </row>
    <row r="18" spans="1:10" s="110" customFormat="1" ht="48" customHeight="1">
      <c r="A18" s="28">
        <v>11</v>
      </c>
      <c r="B18" s="147" t="s">
        <v>46</v>
      </c>
      <c r="C18" s="150">
        <v>160</v>
      </c>
      <c r="D18" s="285"/>
      <c r="E18" s="285"/>
      <c r="F18" s="286"/>
      <c r="G18" s="27">
        <f t="shared" si="0"/>
        <v>0</v>
      </c>
      <c r="H18" s="27">
        <f t="shared" si="1"/>
        <v>0</v>
      </c>
      <c r="I18" s="257">
        <v>0.08</v>
      </c>
      <c r="J18" s="27">
        <f t="shared" si="2"/>
        <v>0</v>
      </c>
    </row>
    <row r="19" spans="1:10" s="110" customFormat="1" ht="37.5" customHeight="1">
      <c r="A19" s="28">
        <v>12</v>
      </c>
      <c r="B19" s="147" t="s">
        <v>47</v>
      </c>
      <c r="C19" s="150">
        <v>800</v>
      </c>
      <c r="D19" s="285"/>
      <c r="E19" s="285"/>
      <c r="F19" s="286"/>
      <c r="G19" s="27">
        <f t="shared" si="0"/>
        <v>0</v>
      </c>
      <c r="H19" s="27">
        <f t="shared" si="1"/>
        <v>0</v>
      </c>
      <c r="I19" s="257">
        <v>0.08</v>
      </c>
      <c r="J19" s="27">
        <f t="shared" si="2"/>
        <v>0</v>
      </c>
    </row>
    <row r="20" spans="1:10" ht="25.5" customHeight="1">
      <c r="A20" s="45"/>
      <c r="B20" s="105" t="s">
        <v>11</v>
      </c>
      <c r="C20" s="107"/>
      <c r="D20" s="28"/>
      <c r="E20" s="283"/>
      <c r="F20" s="284"/>
      <c r="G20" s="50"/>
      <c r="H20" s="336">
        <f>SUM(H8:H19)</f>
        <v>0</v>
      </c>
      <c r="I20" s="50"/>
      <c r="J20" s="287">
        <f>SUM(J8:J19)</f>
        <v>0</v>
      </c>
    </row>
    <row r="21" spans="1:10" ht="25.5" customHeight="1">
      <c r="A21" s="46"/>
      <c r="B21" s="148"/>
      <c r="C21" s="109"/>
      <c r="D21" s="29"/>
      <c r="E21" s="280"/>
      <c r="F21" s="281"/>
      <c r="G21" s="282"/>
      <c r="H21" s="282"/>
      <c r="I21" s="282"/>
      <c r="J21" s="281"/>
    </row>
    <row r="22" spans="1:10">
      <c r="F22" s="48" t="s">
        <v>48</v>
      </c>
    </row>
    <row r="23" spans="1:10">
      <c r="F23" s="48" t="s">
        <v>12</v>
      </c>
    </row>
  </sheetData>
  <sheetProtection selectLockedCells="1" selectUnlockedCells="1"/>
  <mergeCells count="2">
    <mergeCell ref="A4:C4"/>
    <mergeCell ref="D4:H4"/>
  </mergeCells>
  <pageMargins left="0.47222222222222221" right="0.47222222222222221" top="0.61111111111111116" bottom="0.61111111111111116" header="0.47222222222222221" footer="0.47222222222222221"/>
  <pageSetup paperSize="9" scale="73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12"/>
  <sheetViews>
    <sheetView view="pageBreakPreview" topLeftCell="A4" zoomScaleNormal="147" zoomScaleSheetLayoutView="100" workbookViewId="0">
      <selection activeCell="F11" sqref="F11"/>
    </sheetView>
  </sheetViews>
  <sheetFormatPr defaultColWidth="10.5" defaultRowHeight="15"/>
  <cols>
    <col min="1" max="1" width="5" style="207" customWidth="1"/>
    <col min="2" max="2" width="30.375" style="207" customWidth="1"/>
    <col min="3" max="3" width="6.5" style="207" customWidth="1"/>
    <col min="4" max="4" width="8.5" style="92" customWidth="1"/>
    <col min="5" max="5" width="9.625" style="92" customWidth="1"/>
    <col min="6" max="6" width="10.5" style="289" customWidth="1"/>
    <col min="7" max="7" width="10.5" style="92" customWidth="1"/>
    <col min="8" max="8" width="10.125" style="92" customWidth="1"/>
    <col min="9" max="9" width="6.25" style="92" customWidth="1"/>
    <col min="10" max="16384" width="10.5" style="92"/>
  </cols>
  <sheetData>
    <row r="1" spans="1:11">
      <c r="D1" s="74"/>
      <c r="E1" s="74"/>
      <c r="F1" s="82"/>
      <c r="G1" s="47" t="s">
        <v>0</v>
      </c>
      <c r="H1" s="47"/>
      <c r="I1" s="74"/>
      <c r="J1" s="74"/>
      <c r="K1" s="74"/>
    </row>
    <row r="2" spans="1:11" ht="15" customHeight="1">
      <c r="A2" s="449" t="s">
        <v>233</v>
      </c>
      <c r="B2" s="449"/>
      <c r="C2" s="241"/>
      <c r="D2" s="93"/>
      <c r="E2" s="93"/>
      <c r="F2" s="288"/>
      <c r="G2" s="47" t="s">
        <v>1</v>
      </c>
      <c r="H2" s="47"/>
      <c r="I2" s="74"/>
      <c r="J2" s="74"/>
      <c r="K2" s="74"/>
    </row>
    <row r="3" spans="1:11" ht="18.75">
      <c r="A3" s="213"/>
      <c r="B3" s="213"/>
      <c r="D3" s="80"/>
      <c r="E3" s="80"/>
      <c r="F3" s="288"/>
      <c r="G3" s="47"/>
      <c r="H3" s="47"/>
      <c r="I3" s="74"/>
      <c r="J3" s="74"/>
      <c r="K3" s="74"/>
    </row>
    <row r="4" spans="1:11">
      <c r="A4" s="213"/>
      <c r="B4" s="213"/>
      <c r="C4" s="241"/>
      <c r="D4" s="93"/>
      <c r="E4" s="93"/>
      <c r="F4" s="288"/>
      <c r="G4" s="47"/>
      <c r="H4" s="47"/>
      <c r="I4" s="74"/>
      <c r="J4" s="74"/>
      <c r="K4" s="74"/>
    </row>
    <row r="5" spans="1:11" s="207" customFormat="1" ht="36">
      <c r="A5" s="177" t="s">
        <v>2</v>
      </c>
      <c r="B5" s="177" t="s">
        <v>3</v>
      </c>
      <c r="C5" s="177" t="s">
        <v>126</v>
      </c>
      <c r="D5" s="177" t="s">
        <v>4</v>
      </c>
      <c r="E5" s="177" t="s">
        <v>5</v>
      </c>
      <c r="F5" s="177" t="s">
        <v>6</v>
      </c>
      <c r="G5" s="177" t="s">
        <v>7</v>
      </c>
      <c r="H5" s="177" t="s">
        <v>8</v>
      </c>
      <c r="I5" s="217" t="s">
        <v>9</v>
      </c>
      <c r="J5" s="217" t="s">
        <v>10</v>
      </c>
    </row>
    <row r="6" spans="1:11" ht="105" customHeight="1">
      <c r="A6" s="210">
        <v>1</v>
      </c>
      <c r="B6" s="144" t="s">
        <v>125</v>
      </c>
      <c r="C6" s="211">
        <v>16</v>
      </c>
      <c r="D6" s="94"/>
      <c r="E6" s="94"/>
      <c r="F6" s="11"/>
      <c r="G6" s="27">
        <f>F6+F6*I6</f>
        <v>0</v>
      </c>
      <c r="H6" s="27">
        <f>F6*C6</f>
        <v>0</v>
      </c>
      <c r="I6" s="257">
        <v>0.08</v>
      </c>
      <c r="J6" s="26">
        <f>G6*C6</f>
        <v>0</v>
      </c>
      <c r="K6" s="74"/>
    </row>
    <row r="7" spans="1:11" ht="65.25" customHeight="1">
      <c r="A7" s="250">
        <v>2</v>
      </c>
      <c r="B7" s="251" t="s">
        <v>160</v>
      </c>
      <c r="C7" s="252">
        <v>16</v>
      </c>
      <c r="D7" s="253"/>
      <c r="E7" s="253"/>
      <c r="F7" s="290"/>
      <c r="G7" s="27">
        <f>F7+F7*I7</f>
        <v>0</v>
      </c>
      <c r="H7" s="27">
        <f>F7*C7</f>
        <v>0</v>
      </c>
      <c r="I7" s="257">
        <v>0.08</v>
      </c>
      <c r="J7" s="26">
        <f>G7*C7</f>
        <v>0</v>
      </c>
      <c r="K7" s="74"/>
    </row>
    <row r="8" spans="1:11" ht="40.5" customHeight="1">
      <c r="A8" s="210"/>
      <c r="B8" s="219" t="s">
        <v>49</v>
      </c>
      <c r="C8" s="211"/>
      <c r="D8" s="94"/>
      <c r="E8" s="94"/>
      <c r="F8" s="85"/>
      <c r="G8" s="94"/>
      <c r="H8" s="332">
        <f>SUM(H6:H7)</f>
        <v>0</v>
      </c>
      <c r="I8" s="38"/>
      <c r="J8" s="22">
        <f>SUM(J6:J7)</f>
        <v>0</v>
      </c>
      <c r="K8" s="74"/>
    </row>
    <row r="9" spans="1:11">
      <c r="D9" s="74"/>
      <c r="E9" s="74"/>
      <c r="F9" s="82"/>
      <c r="G9" s="74"/>
      <c r="H9" s="74"/>
      <c r="I9" s="74"/>
      <c r="J9" s="73"/>
      <c r="K9" s="74"/>
    </row>
    <row r="11" spans="1:11">
      <c r="E11" s="92" t="s">
        <v>50</v>
      </c>
    </row>
    <row r="12" spans="1:11">
      <c r="E12" s="92" t="s">
        <v>12</v>
      </c>
    </row>
  </sheetData>
  <sheetProtection selectLockedCells="1" selectUnlockedCells="1"/>
  <mergeCells count="1">
    <mergeCell ref="A2:B2"/>
  </mergeCells>
  <pageMargins left="0.7" right="0.7" top="0.75" bottom="0.75" header="0.51180555555555551" footer="0.51180555555555551"/>
  <pageSetup paperSize="9" scale="73" firstPageNumber="0" fitToHeight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12"/>
  <sheetViews>
    <sheetView view="pageBreakPreview" zoomScaleNormal="147" zoomScaleSheetLayoutView="100" workbookViewId="0">
      <selection activeCell="F8" sqref="F8"/>
    </sheetView>
  </sheetViews>
  <sheetFormatPr defaultColWidth="10.5" defaultRowHeight="15"/>
  <cols>
    <col min="1" max="1" width="3" style="208" customWidth="1"/>
    <col min="2" max="2" width="23.25" style="207" customWidth="1"/>
    <col min="3" max="3" width="7.625" style="208" customWidth="1"/>
    <col min="4" max="4" width="8.375" style="81" customWidth="1"/>
    <col min="5" max="5" width="9.625" style="81" customWidth="1"/>
    <col min="6" max="8" width="9" style="289" customWidth="1"/>
    <col min="9" max="9" width="6.125" style="289" customWidth="1"/>
    <col min="10" max="10" width="9.125" style="289" customWidth="1"/>
    <col min="11" max="16384" width="10.5" style="81"/>
  </cols>
  <sheetData>
    <row r="1" spans="1:11">
      <c r="D1" s="6"/>
      <c r="E1" s="6"/>
      <c r="F1" s="82"/>
      <c r="G1" s="49" t="s">
        <v>0</v>
      </c>
      <c r="H1" s="49"/>
      <c r="I1" s="82"/>
      <c r="J1" s="82"/>
      <c r="K1" s="6"/>
    </row>
    <row r="2" spans="1:11" ht="15" customHeight="1">
      <c r="A2" s="441" t="s">
        <v>234</v>
      </c>
      <c r="B2" s="441"/>
      <c r="C2" s="218"/>
      <c r="D2" s="83"/>
      <c r="E2" s="83"/>
      <c r="F2" s="288"/>
      <c r="G2" s="49" t="s">
        <v>1</v>
      </c>
      <c r="H2" s="49"/>
      <c r="I2" s="82"/>
      <c r="J2" s="82"/>
      <c r="K2" s="6"/>
    </row>
    <row r="3" spans="1:11" ht="18.75">
      <c r="A3" s="209"/>
      <c r="B3" s="213"/>
      <c r="C3" s="220"/>
      <c r="D3" s="330" t="s">
        <v>167</v>
      </c>
      <c r="E3" s="91"/>
      <c r="F3" s="288"/>
      <c r="G3" s="49"/>
      <c r="H3" s="49"/>
      <c r="I3" s="82"/>
      <c r="J3" s="82"/>
      <c r="K3" s="6"/>
    </row>
    <row r="4" spans="1:11">
      <c r="A4" s="209"/>
      <c r="B4" s="213"/>
      <c r="C4" s="218"/>
      <c r="D4" s="83"/>
      <c r="E4" s="83"/>
      <c r="F4" s="288"/>
      <c r="G4" s="49"/>
      <c r="H4" s="49"/>
      <c r="I4" s="82"/>
      <c r="J4" s="82"/>
      <c r="K4" s="6"/>
    </row>
    <row r="5" spans="1:11">
      <c r="D5" s="6"/>
      <c r="E5" s="6"/>
      <c r="F5" s="82"/>
      <c r="G5" s="82"/>
      <c r="H5" s="82"/>
      <c r="I5" s="82"/>
      <c r="J5" s="82"/>
      <c r="K5" s="6"/>
    </row>
    <row r="6" spans="1:11" s="208" customFormat="1" ht="36">
      <c r="A6" s="177" t="s">
        <v>2</v>
      </c>
      <c r="B6" s="177" t="s">
        <v>3</v>
      </c>
      <c r="C6" s="177" t="s">
        <v>126</v>
      </c>
      <c r="D6" s="177" t="s">
        <v>4</v>
      </c>
      <c r="E6" s="177" t="s">
        <v>5</v>
      </c>
      <c r="F6" s="177" t="s">
        <v>6</v>
      </c>
      <c r="G6" s="177" t="s">
        <v>7</v>
      </c>
      <c r="H6" s="177" t="s">
        <v>8</v>
      </c>
      <c r="I6" s="217" t="s">
        <v>9</v>
      </c>
      <c r="J6" s="217" t="s">
        <v>10</v>
      </c>
    </row>
    <row r="7" spans="1:11" ht="45" customHeight="1">
      <c r="A7" s="210">
        <v>1</v>
      </c>
      <c r="B7" s="144" t="s">
        <v>168</v>
      </c>
      <c r="C7" s="211">
        <v>16</v>
      </c>
      <c r="D7" s="90"/>
      <c r="E7" s="90"/>
      <c r="F7" s="11"/>
      <c r="G7" s="11">
        <f>F7+I7*F7</f>
        <v>0</v>
      </c>
      <c r="H7" s="11">
        <f>C7*F7</f>
        <v>0</v>
      </c>
      <c r="I7" s="257">
        <v>0.08</v>
      </c>
      <c r="J7" s="11">
        <f>G7*C7</f>
        <v>0</v>
      </c>
      <c r="K7" s="6"/>
    </row>
    <row r="8" spans="1:11" ht="30.75" customHeight="1">
      <c r="A8" s="210"/>
      <c r="B8" s="219" t="s">
        <v>49</v>
      </c>
      <c r="C8" s="211"/>
      <c r="D8" s="90"/>
      <c r="E8" s="90"/>
      <c r="F8" s="85"/>
      <c r="G8" s="85"/>
      <c r="H8" s="11">
        <f>SUM(H7)</f>
        <v>0</v>
      </c>
      <c r="I8" s="38"/>
      <c r="J8" s="22">
        <f>SUM(J7)</f>
        <v>0</v>
      </c>
      <c r="K8" s="6"/>
    </row>
    <row r="9" spans="1:11">
      <c r="D9" s="6"/>
      <c r="E9" s="6"/>
      <c r="F9" s="82"/>
      <c r="G9" s="82"/>
      <c r="H9" s="82"/>
      <c r="I9" s="82"/>
      <c r="J9" s="291"/>
      <c r="K9" s="6"/>
    </row>
    <row r="11" spans="1:11">
      <c r="E11" s="81" t="s">
        <v>50</v>
      </c>
    </row>
    <row r="12" spans="1:11">
      <c r="E12" s="81" t="s">
        <v>12</v>
      </c>
    </row>
  </sheetData>
  <sheetProtection selectLockedCells="1" selectUnlockedCells="1"/>
  <mergeCells count="1">
    <mergeCell ref="A2:B2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portrait" horizontalDpi="300" verticalDpi="300" r:id="rId1"/>
  <headerFooter alignWithMargins="0">
    <oddHeader>&amp;A</oddHeader>
    <oddFooter>&amp;A&amp;RStrona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20"/>
  <sheetViews>
    <sheetView view="pageBreakPreview" topLeftCell="A13" zoomScaleNormal="147" zoomScaleSheetLayoutView="100" workbookViewId="0">
      <selection activeCell="F17" sqref="F17"/>
    </sheetView>
  </sheetViews>
  <sheetFormatPr defaultColWidth="10.5" defaultRowHeight="15"/>
  <cols>
    <col min="1" max="1" width="3" style="208" customWidth="1"/>
    <col min="2" max="2" width="25.375" style="207" customWidth="1"/>
    <col min="3" max="3" width="7.625" style="208" customWidth="1"/>
    <col min="4" max="4" width="8.375" style="81" customWidth="1"/>
    <col min="5" max="5" width="9.625" style="81" customWidth="1"/>
    <col min="6" max="8" width="9" style="289" customWidth="1"/>
    <col min="9" max="9" width="6.125" style="289" customWidth="1"/>
    <col min="10" max="10" width="9.125" style="289" customWidth="1"/>
    <col min="11" max="16384" width="10.5" style="81"/>
  </cols>
  <sheetData>
    <row r="1" spans="1:10">
      <c r="D1" s="6"/>
      <c r="E1" s="6"/>
      <c r="F1" s="82"/>
      <c r="G1" s="49" t="s">
        <v>0</v>
      </c>
      <c r="H1" s="49"/>
      <c r="I1" s="82"/>
      <c r="J1" s="82"/>
    </row>
    <row r="2" spans="1:10" ht="15" customHeight="1">
      <c r="A2" s="441" t="s">
        <v>235</v>
      </c>
      <c r="B2" s="441"/>
      <c r="C2" s="218"/>
      <c r="D2" s="83"/>
      <c r="E2" s="83"/>
      <c r="F2" s="288"/>
      <c r="G2" s="49" t="s">
        <v>1</v>
      </c>
      <c r="H2" s="49"/>
      <c r="I2" s="82"/>
      <c r="J2" s="82"/>
    </row>
    <row r="3" spans="1:10" ht="18.75">
      <c r="A3" s="209"/>
      <c r="B3" s="213"/>
      <c r="C3" s="220"/>
      <c r="D3" s="91"/>
      <c r="E3" s="91"/>
      <c r="F3" s="288"/>
      <c r="G3" s="49"/>
      <c r="H3" s="49"/>
      <c r="I3" s="82"/>
      <c r="J3" s="82"/>
    </row>
    <row r="4" spans="1:10">
      <c r="A4" s="209"/>
      <c r="B4" s="213"/>
      <c r="C4" s="218"/>
      <c r="D4" s="83"/>
      <c r="E4" s="83"/>
      <c r="F4" s="288"/>
      <c r="G4" s="49"/>
      <c r="H4" s="49"/>
      <c r="I4" s="82"/>
      <c r="J4" s="82"/>
    </row>
    <row r="5" spans="1:10">
      <c r="D5" s="6"/>
      <c r="E5" s="6"/>
      <c r="F5" s="82"/>
      <c r="G5" s="82"/>
      <c r="H5" s="82"/>
      <c r="I5" s="82"/>
      <c r="J5" s="82"/>
    </row>
    <row r="6" spans="1:10" s="208" customFormat="1" ht="36">
      <c r="A6" s="177" t="s">
        <v>2</v>
      </c>
      <c r="B6" s="177" t="s">
        <v>3</v>
      </c>
      <c r="C6" s="177" t="s">
        <v>126</v>
      </c>
      <c r="D6" s="177" t="s">
        <v>4</v>
      </c>
      <c r="E6" s="177" t="s">
        <v>5</v>
      </c>
      <c r="F6" s="177" t="s">
        <v>6</v>
      </c>
      <c r="G6" s="177" t="s">
        <v>7</v>
      </c>
      <c r="H6" s="177" t="s">
        <v>8</v>
      </c>
      <c r="I6" s="217" t="s">
        <v>9</v>
      </c>
      <c r="J6" s="217" t="s">
        <v>10</v>
      </c>
    </row>
    <row r="7" spans="1:10" ht="65.25" customHeight="1">
      <c r="A7" s="210">
        <v>1</v>
      </c>
      <c r="B7" s="144" t="s">
        <v>135</v>
      </c>
      <c r="C7" s="211">
        <v>24</v>
      </c>
      <c r="D7" s="90"/>
      <c r="E7" s="90"/>
      <c r="F7" s="11"/>
      <c r="G7" s="11">
        <f>F7+I7*F7</f>
        <v>0</v>
      </c>
      <c r="H7" s="11">
        <f>C7*F7</f>
        <v>0</v>
      </c>
      <c r="I7" s="257">
        <v>0.08</v>
      </c>
      <c r="J7" s="11">
        <f>G7*C7</f>
        <v>0</v>
      </c>
    </row>
    <row r="8" spans="1:10" ht="123" customHeight="1">
      <c r="A8" s="210">
        <v>2</v>
      </c>
      <c r="B8" s="144" t="s">
        <v>136</v>
      </c>
      <c r="C8" s="211">
        <v>3</v>
      </c>
      <c r="D8" s="90"/>
      <c r="E8" s="90"/>
      <c r="F8" s="11"/>
      <c r="G8" s="11">
        <f t="shared" ref="G8:G15" si="0">F8+I8*F8</f>
        <v>0</v>
      </c>
      <c r="H8" s="11">
        <f t="shared" ref="H8:H15" si="1">C8*F8</f>
        <v>0</v>
      </c>
      <c r="I8" s="257">
        <v>0.08</v>
      </c>
      <c r="J8" s="11">
        <f t="shared" ref="J8:J15" si="2">G8*C8</f>
        <v>0</v>
      </c>
    </row>
    <row r="9" spans="1:10" ht="106.5" customHeight="1">
      <c r="A9" s="210">
        <v>3</v>
      </c>
      <c r="B9" s="144" t="s">
        <v>137</v>
      </c>
      <c r="C9" s="211">
        <v>3</v>
      </c>
      <c r="D9" s="90"/>
      <c r="E9" s="90"/>
      <c r="F9" s="11"/>
      <c r="G9" s="11">
        <f t="shared" si="0"/>
        <v>0</v>
      </c>
      <c r="H9" s="11">
        <f t="shared" si="1"/>
        <v>0</v>
      </c>
      <c r="I9" s="257">
        <v>0.08</v>
      </c>
      <c r="J9" s="11">
        <f t="shared" si="2"/>
        <v>0</v>
      </c>
    </row>
    <row r="10" spans="1:10" ht="97.5" customHeight="1">
      <c r="A10" s="210">
        <v>4</v>
      </c>
      <c r="B10" s="144" t="s">
        <v>138</v>
      </c>
      <c r="C10" s="211">
        <v>3</v>
      </c>
      <c r="D10" s="90"/>
      <c r="E10" s="90"/>
      <c r="F10" s="11"/>
      <c r="G10" s="11">
        <f t="shared" si="0"/>
        <v>0</v>
      </c>
      <c r="H10" s="11">
        <f t="shared" si="1"/>
        <v>0</v>
      </c>
      <c r="I10" s="257">
        <v>0.08</v>
      </c>
      <c r="J10" s="11">
        <f t="shared" si="2"/>
        <v>0</v>
      </c>
    </row>
    <row r="11" spans="1:10" ht="128.25" customHeight="1">
      <c r="A11" s="210">
        <v>5</v>
      </c>
      <c r="B11" s="144" t="s">
        <v>139</v>
      </c>
      <c r="C11" s="211">
        <v>16</v>
      </c>
      <c r="D11" s="90"/>
      <c r="E11" s="90"/>
      <c r="F11" s="11"/>
      <c r="G11" s="11">
        <f t="shared" si="0"/>
        <v>0</v>
      </c>
      <c r="H11" s="11">
        <f t="shared" si="1"/>
        <v>0</v>
      </c>
      <c r="I11" s="257">
        <v>0.08</v>
      </c>
      <c r="J11" s="11">
        <f t="shared" si="2"/>
        <v>0</v>
      </c>
    </row>
    <row r="12" spans="1:10" ht="114" customHeight="1">
      <c r="A12" s="210">
        <v>6</v>
      </c>
      <c r="B12" s="144" t="s">
        <v>140</v>
      </c>
      <c r="C12" s="211">
        <v>16</v>
      </c>
      <c r="D12" s="90"/>
      <c r="E12" s="90"/>
      <c r="F12" s="11"/>
      <c r="G12" s="11">
        <f t="shared" si="0"/>
        <v>0</v>
      </c>
      <c r="H12" s="11">
        <f t="shared" si="1"/>
        <v>0</v>
      </c>
      <c r="I12" s="257">
        <v>0.08</v>
      </c>
      <c r="J12" s="11">
        <f t="shared" si="2"/>
        <v>0</v>
      </c>
    </row>
    <row r="13" spans="1:10" ht="52.5" customHeight="1">
      <c r="A13" s="210">
        <v>7</v>
      </c>
      <c r="B13" s="144" t="s">
        <v>212</v>
      </c>
      <c r="C13" s="211">
        <v>1280</v>
      </c>
      <c r="D13" s="90"/>
      <c r="E13" s="90"/>
      <c r="F13" s="11"/>
      <c r="G13" s="11">
        <f t="shared" si="0"/>
        <v>0</v>
      </c>
      <c r="H13" s="11">
        <f t="shared" si="1"/>
        <v>0</v>
      </c>
      <c r="I13" s="257">
        <v>0.08</v>
      </c>
      <c r="J13" s="11">
        <f t="shared" si="2"/>
        <v>0</v>
      </c>
    </row>
    <row r="14" spans="1:10" ht="51.75" customHeight="1">
      <c r="A14" s="210">
        <v>8</v>
      </c>
      <c r="B14" s="144" t="s">
        <v>141</v>
      </c>
      <c r="C14" s="211">
        <v>800</v>
      </c>
      <c r="D14" s="90"/>
      <c r="E14" s="90"/>
      <c r="F14" s="11"/>
      <c r="G14" s="11">
        <f t="shared" si="0"/>
        <v>0</v>
      </c>
      <c r="H14" s="11">
        <f t="shared" si="1"/>
        <v>0</v>
      </c>
      <c r="I14" s="257">
        <v>0.08</v>
      </c>
      <c r="J14" s="11">
        <f t="shared" si="2"/>
        <v>0</v>
      </c>
    </row>
    <row r="15" spans="1:10" ht="68.25" customHeight="1">
      <c r="A15" s="210">
        <v>9</v>
      </c>
      <c r="B15" s="144" t="s">
        <v>142</v>
      </c>
      <c r="C15" s="211">
        <v>3</v>
      </c>
      <c r="D15" s="90"/>
      <c r="E15" s="90"/>
      <c r="F15" s="11"/>
      <c r="G15" s="11">
        <f t="shared" si="0"/>
        <v>0</v>
      </c>
      <c r="H15" s="11">
        <f t="shared" si="1"/>
        <v>0</v>
      </c>
      <c r="I15" s="257">
        <v>0.08</v>
      </c>
      <c r="J15" s="11">
        <f t="shared" si="2"/>
        <v>0</v>
      </c>
    </row>
    <row r="16" spans="1:10" ht="30.75" customHeight="1">
      <c r="A16" s="210"/>
      <c r="B16" s="219" t="s">
        <v>49</v>
      </c>
      <c r="C16" s="211"/>
      <c r="D16" s="90"/>
      <c r="E16" s="90"/>
      <c r="F16" s="85"/>
      <c r="G16" s="85"/>
      <c r="H16" s="11">
        <f>SUM(H7:H15)</f>
        <v>0</v>
      </c>
      <c r="I16" s="38"/>
      <c r="J16" s="22">
        <f>SUM(J7:J15)</f>
        <v>0</v>
      </c>
    </row>
    <row r="17" spans="4:10">
      <c r="D17" s="6"/>
      <c r="E17" s="6"/>
      <c r="F17" s="82"/>
      <c r="G17" s="82"/>
      <c r="H17" s="82"/>
      <c r="I17" s="82"/>
      <c r="J17" s="291"/>
    </row>
    <row r="19" spans="4:10">
      <c r="E19" s="81" t="s">
        <v>50</v>
      </c>
    </row>
    <row r="20" spans="4:10">
      <c r="E20" s="81" t="s">
        <v>12</v>
      </c>
    </row>
  </sheetData>
  <sheetProtection selectLockedCells="1" selectUnlockedCells="1"/>
  <mergeCells count="1">
    <mergeCell ref="A2:B2"/>
  </mergeCells>
  <pageMargins left="0.70866141732283472" right="0.70866141732283472" top="0.74803149606299213" bottom="0.74803149606299213" header="0.51181102362204722" footer="0.51181102362204722"/>
  <pageSetup paperSize="9" scale="82" firstPageNumber="0" fitToHeight="0" orientation="portrait" horizontalDpi="300" verticalDpi="300" r:id="rId1"/>
  <headerFooter alignWithMargins="0">
    <oddHeader>&amp;A</oddHeader>
    <oddFooter>&amp;A&amp;RStrona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J18"/>
  <sheetViews>
    <sheetView view="pageBreakPreview" topLeftCell="A13" zoomScaleNormal="147" zoomScaleSheetLayoutView="100" workbookViewId="0">
      <selection activeCell="F14" sqref="F14"/>
    </sheetView>
  </sheetViews>
  <sheetFormatPr defaultColWidth="10.5" defaultRowHeight="15"/>
  <cols>
    <col min="1" max="1" width="3" style="208" customWidth="1"/>
    <col min="2" max="2" width="24.625" style="207" customWidth="1"/>
    <col min="3" max="3" width="6.25" style="208" customWidth="1"/>
    <col min="4" max="4" width="11.375" style="81" customWidth="1"/>
    <col min="5" max="5" width="12.875" style="81" customWidth="1"/>
    <col min="6" max="6" width="12.75" style="289" customWidth="1"/>
    <col min="7" max="7" width="16.375" style="289" customWidth="1"/>
    <col min="8" max="8" width="14.25" style="289" customWidth="1"/>
    <col min="9" max="9" width="5.5" style="289" customWidth="1"/>
    <col min="10" max="10" width="14.625" style="289" customWidth="1"/>
    <col min="11" max="16384" width="10.5" style="81"/>
  </cols>
  <sheetData>
    <row r="1" spans="1:10">
      <c r="D1" s="6"/>
      <c r="E1" s="6"/>
      <c r="F1" s="82"/>
      <c r="G1" s="49" t="s">
        <v>0</v>
      </c>
      <c r="H1" s="49"/>
      <c r="I1" s="82"/>
      <c r="J1" s="82"/>
    </row>
    <row r="2" spans="1:10" ht="15" customHeight="1">
      <c r="A2" s="441" t="s">
        <v>236</v>
      </c>
      <c r="B2" s="441"/>
      <c r="C2" s="218"/>
      <c r="D2" s="83"/>
      <c r="E2" s="83"/>
      <c r="F2" s="288"/>
      <c r="G2" s="49" t="s">
        <v>1</v>
      </c>
      <c r="H2" s="49"/>
      <c r="I2" s="82"/>
      <c r="J2" s="82"/>
    </row>
    <row r="3" spans="1:10" ht="18.75">
      <c r="A3" s="209"/>
      <c r="B3" s="213"/>
      <c r="C3" s="220"/>
      <c r="D3" s="91"/>
      <c r="E3" s="91"/>
      <c r="F3" s="288"/>
      <c r="G3" s="49"/>
      <c r="H3" s="49"/>
      <c r="I3" s="82"/>
      <c r="J3" s="82"/>
    </row>
    <row r="4" spans="1:10">
      <c r="A4" s="209"/>
      <c r="B4" s="213"/>
      <c r="C4" s="218"/>
      <c r="D4" s="83"/>
      <c r="E4" s="83"/>
      <c r="F4" s="288"/>
      <c r="G4" s="49"/>
      <c r="H4" s="49"/>
      <c r="I4" s="82"/>
      <c r="J4" s="82"/>
    </row>
    <row r="5" spans="1:10">
      <c r="D5" s="6"/>
      <c r="E5" s="6"/>
      <c r="F5" s="82"/>
      <c r="G5" s="82"/>
      <c r="H5" s="82"/>
      <c r="I5" s="82"/>
      <c r="J5" s="82"/>
    </row>
    <row r="6" spans="1:10" s="208" customFormat="1" ht="22.5">
      <c r="A6" s="177" t="s">
        <v>2</v>
      </c>
      <c r="B6" s="177" t="s">
        <v>3</v>
      </c>
      <c r="C6" s="177" t="s">
        <v>126</v>
      </c>
      <c r="D6" s="177" t="s">
        <v>4</v>
      </c>
      <c r="E6" s="242" t="s">
        <v>5</v>
      </c>
      <c r="F6" s="177" t="s">
        <v>6</v>
      </c>
      <c r="G6" s="177" t="s">
        <v>7</v>
      </c>
      <c r="H6" s="177" t="s">
        <v>8</v>
      </c>
      <c r="I6" s="217" t="s">
        <v>9</v>
      </c>
      <c r="J6" s="217" t="s">
        <v>10</v>
      </c>
    </row>
    <row r="7" spans="1:10" ht="62.25" customHeight="1">
      <c r="A7" s="210">
        <v>1</v>
      </c>
      <c r="B7" s="144" t="s">
        <v>143</v>
      </c>
      <c r="C7" s="211">
        <v>800</v>
      </c>
      <c r="D7" s="90"/>
      <c r="E7" s="90"/>
      <c r="F7" s="11"/>
      <c r="G7" s="11">
        <f>F7+I7*F7</f>
        <v>0</v>
      </c>
      <c r="H7" s="11">
        <f>C7*F7</f>
        <v>0</v>
      </c>
      <c r="I7" s="257">
        <v>0.08</v>
      </c>
      <c r="J7" s="11">
        <f>G7*C7</f>
        <v>0</v>
      </c>
    </row>
    <row r="8" spans="1:10" ht="57.75" customHeight="1">
      <c r="A8" s="210">
        <v>2</v>
      </c>
      <c r="B8" s="144" t="s">
        <v>144</v>
      </c>
      <c r="C8" s="211">
        <v>160</v>
      </c>
      <c r="D8" s="90"/>
      <c r="E8" s="90"/>
      <c r="F8" s="11"/>
      <c r="G8" s="11">
        <f t="shared" ref="G8:G13" si="0">F8+I8*F8</f>
        <v>0</v>
      </c>
      <c r="H8" s="11">
        <f t="shared" ref="H8:H13" si="1">C8*F8</f>
        <v>0</v>
      </c>
      <c r="I8" s="257">
        <v>0.08</v>
      </c>
      <c r="J8" s="11">
        <f t="shared" ref="J8:J13" si="2">G8*C8</f>
        <v>0</v>
      </c>
    </row>
    <row r="9" spans="1:10" ht="132" customHeight="1">
      <c r="A9" s="210">
        <v>3</v>
      </c>
      <c r="B9" s="144" t="s">
        <v>145</v>
      </c>
      <c r="C9" s="211">
        <v>160</v>
      </c>
      <c r="D9" s="90"/>
      <c r="E9" s="90"/>
      <c r="F9" s="11"/>
      <c r="G9" s="11">
        <f t="shared" si="0"/>
        <v>0</v>
      </c>
      <c r="H9" s="11">
        <f t="shared" si="1"/>
        <v>0</v>
      </c>
      <c r="I9" s="257">
        <v>0.08</v>
      </c>
      <c r="J9" s="11">
        <f t="shared" si="2"/>
        <v>0</v>
      </c>
    </row>
    <row r="10" spans="1:10" ht="102.75" customHeight="1">
      <c r="A10" s="210">
        <v>4</v>
      </c>
      <c r="B10" s="144" t="s">
        <v>146</v>
      </c>
      <c r="C10" s="211">
        <v>160</v>
      </c>
      <c r="D10" s="90"/>
      <c r="E10" s="90"/>
      <c r="F10" s="11"/>
      <c r="G10" s="11">
        <f t="shared" si="0"/>
        <v>0</v>
      </c>
      <c r="H10" s="11">
        <f t="shared" si="1"/>
        <v>0</v>
      </c>
      <c r="I10" s="257">
        <v>0.08</v>
      </c>
      <c r="J10" s="11">
        <f t="shared" si="2"/>
        <v>0</v>
      </c>
    </row>
    <row r="11" spans="1:10" ht="37.5" customHeight="1">
      <c r="A11" s="210">
        <v>5</v>
      </c>
      <c r="B11" s="144" t="s">
        <v>147</v>
      </c>
      <c r="C11" s="211">
        <v>32</v>
      </c>
      <c r="D11" s="90"/>
      <c r="E11" s="90"/>
      <c r="F11" s="11"/>
      <c r="G11" s="11">
        <f t="shared" si="0"/>
        <v>0</v>
      </c>
      <c r="H11" s="11">
        <f t="shared" si="1"/>
        <v>0</v>
      </c>
      <c r="I11" s="257">
        <v>0.23</v>
      </c>
      <c r="J11" s="11">
        <f t="shared" si="2"/>
        <v>0</v>
      </c>
    </row>
    <row r="12" spans="1:10" ht="312" customHeight="1">
      <c r="A12" s="210">
        <v>6</v>
      </c>
      <c r="B12" s="144" t="s">
        <v>148</v>
      </c>
      <c r="C12" s="211">
        <v>80</v>
      </c>
      <c r="D12" s="90"/>
      <c r="E12" s="90"/>
      <c r="F12" s="11"/>
      <c r="G12" s="11">
        <f t="shared" si="0"/>
        <v>0</v>
      </c>
      <c r="H12" s="11">
        <f t="shared" si="1"/>
        <v>0</v>
      </c>
      <c r="I12" s="257">
        <v>0.08</v>
      </c>
      <c r="J12" s="11">
        <f t="shared" si="2"/>
        <v>0</v>
      </c>
    </row>
    <row r="13" spans="1:10" ht="86.25" customHeight="1">
      <c r="A13" s="210">
        <v>7</v>
      </c>
      <c r="B13" s="144" t="s">
        <v>149</v>
      </c>
      <c r="C13" s="211">
        <v>80</v>
      </c>
      <c r="D13" s="90"/>
      <c r="E13" s="90"/>
      <c r="F13" s="11"/>
      <c r="G13" s="11">
        <f t="shared" si="0"/>
        <v>0</v>
      </c>
      <c r="H13" s="11">
        <f t="shared" si="1"/>
        <v>0</v>
      </c>
      <c r="I13" s="257">
        <v>0.08</v>
      </c>
      <c r="J13" s="11">
        <f t="shared" si="2"/>
        <v>0</v>
      </c>
    </row>
    <row r="14" spans="1:10" ht="30.75" customHeight="1">
      <c r="A14" s="210"/>
      <c r="B14" s="219" t="s">
        <v>49</v>
      </c>
      <c r="C14" s="211"/>
      <c r="D14" s="90"/>
      <c r="E14" s="90"/>
      <c r="F14" s="85"/>
      <c r="G14" s="85"/>
      <c r="H14" s="11">
        <f>SUM(H7:H13)</f>
        <v>0</v>
      </c>
      <c r="I14" s="38"/>
      <c r="J14" s="22">
        <f>SUM(J7:J13)</f>
        <v>0</v>
      </c>
    </row>
    <row r="15" spans="1:10">
      <c r="D15" s="6"/>
      <c r="E15" s="6"/>
      <c r="F15" s="82"/>
      <c r="G15" s="82"/>
      <c r="H15" s="82"/>
      <c r="I15" s="82"/>
      <c r="J15" s="291"/>
    </row>
    <row r="17" spans="5:5">
      <c r="E17" s="81" t="s">
        <v>50</v>
      </c>
    </row>
    <row r="18" spans="5:5">
      <c r="E18" s="81" t="s">
        <v>12</v>
      </c>
    </row>
  </sheetData>
  <sheetProtection selectLockedCells="1" selectUnlockedCells="1"/>
  <mergeCells count="1">
    <mergeCell ref="A2:B2"/>
  </mergeCells>
  <pageMargins left="0.23622047244094491" right="0.23622047244094491" top="0.74803149606299213" bottom="0.74803149606299213" header="0.31496062992125984" footer="0.31496062992125984"/>
  <pageSetup paperSize="9" scale="73" firstPageNumber="0" fitToHeight="0" orientation="portrait" horizontalDpi="300" verticalDpi="300" r:id="rId1"/>
  <headerFooter alignWithMargins="0">
    <oddHeader>&amp;A</oddHeader>
    <oddFooter>&amp;A&amp;RStrona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J19"/>
  <sheetViews>
    <sheetView view="pageBreakPreview" topLeftCell="A10" zoomScaleNormal="100" zoomScaleSheetLayoutView="100" workbookViewId="0">
      <selection activeCell="F15" sqref="F15"/>
    </sheetView>
  </sheetViews>
  <sheetFormatPr defaultColWidth="9" defaultRowHeight="12"/>
  <cols>
    <col min="1" max="1" width="3.5" style="298" customWidth="1"/>
    <col min="2" max="2" width="31.25" style="101" customWidth="1"/>
    <col min="3" max="3" width="8.875" style="298" customWidth="1"/>
    <col min="4" max="4" width="9.75" style="298" customWidth="1"/>
    <col min="5" max="5" width="11.125" style="298" customWidth="1"/>
    <col min="6" max="6" width="10.375" style="298" customWidth="1"/>
    <col min="7" max="7" width="9" style="298"/>
    <col min="8" max="8" width="11" style="298" customWidth="1"/>
    <col min="9" max="9" width="6.75" style="298" customWidth="1"/>
    <col min="10" max="10" width="11.875" style="298" customWidth="1"/>
    <col min="11" max="16384" width="9" style="261"/>
  </cols>
  <sheetData>
    <row r="1" spans="1:10">
      <c r="B1" s="292"/>
      <c r="C1" s="294"/>
      <c r="D1" s="294"/>
      <c r="E1" s="294"/>
      <c r="F1" s="294"/>
      <c r="G1" s="294"/>
      <c r="H1" s="294"/>
      <c r="I1" s="294"/>
      <c r="J1" s="294"/>
    </row>
    <row r="2" spans="1:10">
      <c r="B2" s="203"/>
      <c r="C2" s="293"/>
      <c r="D2" s="293"/>
      <c r="E2" s="293"/>
      <c r="F2" s="293"/>
      <c r="G2" s="293"/>
      <c r="H2" s="295" t="s">
        <v>0</v>
      </c>
      <c r="I2" s="295"/>
      <c r="J2" s="293"/>
    </row>
    <row r="3" spans="1:10">
      <c r="B3" s="441" t="s">
        <v>237</v>
      </c>
      <c r="C3" s="441"/>
      <c r="D3" s="213"/>
      <c r="E3" s="213"/>
      <c r="F3" s="213"/>
      <c r="G3" s="213"/>
      <c r="H3" s="295" t="s">
        <v>1</v>
      </c>
      <c r="I3" s="295"/>
      <c r="J3" s="293"/>
    </row>
    <row r="4" spans="1:10" ht="14.25" customHeight="1">
      <c r="B4" s="213"/>
      <c r="C4" s="213"/>
      <c r="D4" s="293"/>
      <c r="E4" s="450" t="s">
        <v>166</v>
      </c>
      <c r="F4" s="450"/>
      <c r="G4" s="203"/>
      <c r="H4" s="295"/>
      <c r="I4" s="295"/>
      <c r="J4" s="293"/>
    </row>
    <row r="5" spans="1:10">
      <c r="B5" s="203"/>
      <c r="C5" s="293"/>
      <c r="D5" s="293"/>
      <c r="E5" s="293"/>
      <c r="F5" s="293"/>
      <c r="G5" s="293"/>
      <c r="H5" s="293"/>
      <c r="I5" s="293"/>
      <c r="J5" s="293"/>
    </row>
    <row r="6" spans="1:10" ht="36">
      <c r="A6" s="199" t="s">
        <v>2</v>
      </c>
      <c r="B6" s="243" t="s">
        <v>150</v>
      </c>
      <c r="C6" s="296" t="s">
        <v>126</v>
      </c>
      <c r="D6" s="296" t="s">
        <v>4</v>
      </c>
      <c r="E6" s="296" t="s">
        <v>151</v>
      </c>
      <c r="F6" s="296" t="s">
        <v>152</v>
      </c>
      <c r="G6" s="296" t="s">
        <v>7</v>
      </c>
      <c r="H6" s="296" t="s">
        <v>8</v>
      </c>
      <c r="I6" s="296" t="s">
        <v>9</v>
      </c>
      <c r="J6" s="296" t="s">
        <v>10</v>
      </c>
    </row>
    <row r="7" spans="1:10" ht="60">
      <c r="A7" s="372">
        <v>1</v>
      </c>
      <c r="B7" s="373" t="s">
        <v>191</v>
      </c>
      <c r="C7" s="372">
        <v>16</v>
      </c>
      <c r="D7" s="372"/>
      <c r="E7" s="372"/>
      <c r="F7" s="374"/>
      <c r="G7" s="375">
        <f>F7+I7*F7</f>
        <v>0</v>
      </c>
      <c r="H7" s="375">
        <f>C7*F7</f>
        <v>0</v>
      </c>
      <c r="I7" s="376">
        <v>0.08</v>
      </c>
      <c r="J7" s="11">
        <f>G7*C7</f>
        <v>0</v>
      </c>
    </row>
    <row r="8" spans="1:10" ht="60">
      <c r="A8" s="372">
        <v>2</v>
      </c>
      <c r="B8" s="373" t="s">
        <v>192</v>
      </c>
      <c r="C8" s="372">
        <v>16</v>
      </c>
      <c r="D8" s="372"/>
      <c r="E8" s="372"/>
      <c r="F8" s="374"/>
      <c r="G8" s="375">
        <f t="shared" ref="G8:G14" si="0">F8+I8*F8</f>
        <v>0</v>
      </c>
      <c r="H8" s="375">
        <f t="shared" ref="H8:H14" si="1">C8*F8</f>
        <v>0</v>
      </c>
      <c r="I8" s="376">
        <v>0.08</v>
      </c>
      <c r="J8" s="11">
        <f t="shared" ref="J8:J14" si="2">G8*C8</f>
        <v>0</v>
      </c>
    </row>
    <row r="9" spans="1:10" ht="60">
      <c r="A9" s="372">
        <v>3</v>
      </c>
      <c r="B9" s="373" t="s">
        <v>193</v>
      </c>
      <c r="C9" s="372">
        <v>16</v>
      </c>
      <c r="D9" s="372"/>
      <c r="E9" s="372"/>
      <c r="F9" s="374"/>
      <c r="G9" s="375">
        <f t="shared" si="0"/>
        <v>0</v>
      </c>
      <c r="H9" s="375">
        <f t="shared" si="1"/>
        <v>0</v>
      </c>
      <c r="I9" s="376">
        <v>0.08</v>
      </c>
      <c r="J9" s="11">
        <f t="shared" si="2"/>
        <v>0</v>
      </c>
    </row>
    <row r="10" spans="1:10" ht="36">
      <c r="A10" s="372">
        <v>4</v>
      </c>
      <c r="B10" s="373" t="s">
        <v>198</v>
      </c>
      <c r="C10" s="372">
        <v>400</v>
      </c>
      <c r="D10" s="372"/>
      <c r="E10" s="372"/>
      <c r="F10" s="374"/>
      <c r="G10" s="375">
        <f t="shared" si="0"/>
        <v>0</v>
      </c>
      <c r="H10" s="375">
        <f t="shared" si="1"/>
        <v>0</v>
      </c>
      <c r="I10" s="376">
        <v>0.23</v>
      </c>
      <c r="J10" s="11">
        <f t="shared" si="2"/>
        <v>0</v>
      </c>
    </row>
    <row r="11" spans="1:10" ht="48.75" customHeight="1">
      <c r="A11" s="372">
        <v>5</v>
      </c>
      <c r="B11" s="373" t="s">
        <v>194</v>
      </c>
      <c r="C11" s="372">
        <v>10</v>
      </c>
      <c r="D11" s="372"/>
      <c r="E11" s="372"/>
      <c r="F11" s="374"/>
      <c r="G11" s="375">
        <f t="shared" si="0"/>
        <v>0</v>
      </c>
      <c r="H11" s="375">
        <f t="shared" si="1"/>
        <v>0</v>
      </c>
      <c r="I11" s="376">
        <v>0.23</v>
      </c>
      <c r="J11" s="11">
        <f t="shared" si="2"/>
        <v>0</v>
      </c>
    </row>
    <row r="12" spans="1:10" ht="60">
      <c r="A12" s="366">
        <v>6</v>
      </c>
      <c r="B12" s="373" t="s">
        <v>196</v>
      </c>
      <c r="C12" s="366">
        <v>10</v>
      </c>
      <c r="D12" s="366"/>
      <c r="E12" s="366"/>
      <c r="F12" s="374"/>
      <c r="G12" s="375">
        <f t="shared" si="0"/>
        <v>0</v>
      </c>
      <c r="H12" s="375">
        <f t="shared" si="1"/>
        <v>0</v>
      </c>
      <c r="I12" s="376">
        <v>0.23</v>
      </c>
      <c r="J12" s="11">
        <f t="shared" si="2"/>
        <v>0</v>
      </c>
    </row>
    <row r="13" spans="1:10" ht="72">
      <c r="A13" s="366">
        <v>7</v>
      </c>
      <c r="B13" s="377" t="s">
        <v>195</v>
      </c>
      <c r="C13" s="372">
        <v>10</v>
      </c>
      <c r="D13" s="372"/>
      <c r="E13" s="372"/>
      <c r="F13" s="374"/>
      <c r="G13" s="375">
        <f t="shared" si="0"/>
        <v>0</v>
      </c>
      <c r="H13" s="375">
        <f t="shared" si="1"/>
        <v>0</v>
      </c>
      <c r="I13" s="376">
        <v>0.08</v>
      </c>
      <c r="J13" s="11">
        <f t="shared" si="2"/>
        <v>0</v>
      </c>
    </row>
    <row r="14" spans="1:10" ht="72">
      <c r="A14" s="372">
        <v>8</v>
      </c>
      <c r="B14" s="377" t="s">
        <v>197</v>
      </c>
      <c r="C14" s="372">
        <v>13</v>
      </c>
      <c r="D14" s="372"/>
      <c r="E14" s="372"/>
      <c r="F14" s="374"/>
      <c r="G14" s="375">
        <f t="shared" si="0"/>
        <v>0</v>
      </c>
      <c r="H14" s="375">
        <f t="shared" si="1"/>
        <v>0</v>
      </c>
      <c r="I14" s="376">
        <v>0.23</v>
      </c>
      <c r="J14" s="11">
        <f t="shared" si="2"/>
        <v>0</v>
      </c>
    </row>
    <row r="15" spans="1:10" ht="22.5" customHeight="1">
      <c r="A15" s="366"/>
      <c r="B15" s="379" t="s">
        <v>49</v>
      </c>
      <c r="C15" s="366"/>
      <c r="D15" s="366"/>
      <c r="E15" s="366"/>
      <c r="F15" s="366"/>
      <c r="G15" s="366"/>
      <c r="H15" s="378">
        <f>SUM(H7:H14)</f>
        <v>0</v>
      </c>
      <c r="I15" s="366"/>
      <c r="J15" s="297">
        <f>SUM(J7:J14)</f>
        <v>0</v>
      </c>
    </row>
    <row r="16" spans="1:10" s="81" customFormat="1" ht="15">
      <c r="A16" s="367"/>
      <c r="B16" s="368"/>
      <c r="C16" s="367"/>
      <c r="D16" s="369"/>
      <c r="E16" s="369"/>
      <c r="F16" s="369"/>
      <c r="G16" s="369"/>
      <c r="H16" s="369"/>
      <c r="I16" s="369"/>
      <c r="J16" s="291"/>
    </row>
    <row r="17" spans="1:10" s="81" customFormat="1" ht="15">
      <c r="A17" s="367"/>
      <c r="B17" s="368"/>
      <c r="C17" s="367"/>
      <c r="D17" s="370"/>
      <c r="E17" s="370"/>
      <c r="F17" s="370"/>
      <c r="G17" s="370"/>
      <c r="H17" s="370"/>
      <c r="I17" s="370"/>
      <c r="J17" s="289"/>
    </row>
    <row r="18" spans="1:10" s="81" customFormat="1" ht="15">
      <c r="A18" s="367"/>
      <c r="B18" s="368"/>
      <c r="C18" s="367"/>
      <c r="D18" s="370"/>
      <c r="E18" s="370" t="s">
        <v>50</v>
      </c>
      <c r="F18" s="370"/>
      <c r="G18" s="370"/>
      <c r="H18" s="370"/>
      <c r="I18" s="370"/>
      <c r="J18" s="289"/>
    </row>
    <row r="19" spans="1:10" s="81" customFormat="1" ht="15">
      <c r="A19" s="367"/>
      <c r="B19" s="368"/>
      <c r="C19" s="367"/>
      <c r="D19" s="370"/>
      <c r="E19" s="370" t="s">
        <v>12</v>
      </c>
      <c r="F19" s="370"/>
      <c r="G19" s="370"/>
      <c r="H19" s="370"/>
      <c r="I19" s="370"/>
      <c r="J19" s="289"/>
    </row>
  </sheetData>
  <mergeCells count="2">
    <mergeCell ref="B3:C3"/>
    <mergeCell ref="E4:F4"/>
  </mergeCells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&amp;A</oddHeader>
    <oddFooter>&amp;A&amp;RStrona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J12"/>
  <sheetViews>
    <sheetView view="pageBreakPreview" zoomScaleNormal="100" zoomScaleSheetLayoutView="100" workbookViewId="0">
      <selection activeCell="F8" sqref="F8"/>
    </sheetView>
  </sheetViews>
  <sheetFormatPr defaultRowHeight="14.25"/>
  <cols>
    <col min="1" max="1" width="4.375" style="324" customWidth="1"/>
    <col min="2" max="2" width="17.125" customWidth="1"/>
  </cols>
  <sheetData>
    <row r="1" spans="1:10">
      <c r="A1" s="293"/>
      <c r="B1" s="203"/>
      <c r="C1" s="299"/>
      <c r="D1" s="216"/>
      <c r="E1" s="216"/>
      <c r="F1" s="303"/>
      <c r="G1" s="295" t="s">
        <v>0</v>
      </c>
      <c r="H1" s="295"/>
      <c r="I1" s="293"/>
      <c r="J1" s="294"/>
    </row>
    <row r="2" spans="1:10">
      <c r="A2" s="441" t="s">
        <v>238</v>
      </c>
      <c r="B2" s="441"/>
      <c r="C2" s="300"/>
      <c r="D2" s="262"/>
      <c r="E2" s="262"/>
      <c r="F2" s="96"/>
      <c r="G2" s="295" t="s">
        <v>1</v>
      </c>
      <c r="H2" s="295"/>
      <c r="I2" s="293"/>
      <c r="J2" s="294"/>
    </row>
    <row r="3" spans="1:10">
      <c r="A3" s="213"/>
      <c r="B3" s="213"/>
      <c r="C3" s="299"/>
      <c r="D3" s="216"/>
      <c r="E3" s="451" t="s">
        <v>161</v>
      </c>
      <c r="F3" s="451"/>
      <c r="G3" s="295"/>
      <c r="H3" s="295"/>
      <c r="I3" s="293"/>
      <c r="J3" s="294"/>
    </row>
    <row r="4" spans="1:10">
      <c r="A4" s="213"/>
      <c r="B4" s="213"/>
      <c r="C4" s="300"/>
      <c r="D4" s="262"/>
      <c r="E4" s="262"/>
      <c r="F4" s="96"/>
      <c r="G4" s="295"/>
      <c r="H4" s="295"/>
      <c r="I4" s="293"/>
      <c r="J4" s="294"/>
    </row>
    <row r="5" spans="1:10" ht="36">
      <c r="A5" s="296" t="s">
        <v>162</v>
      </c>
      <c r="B5" s="243" t="s">
        <v>153</v>
      </c>
      <c r="C5" s="301" t="s">
        <v>86</v>
      </c>
      <c r="D5" s="296" t="s">
        <v>4</v>
      </c>
      <c r="E5" s="296" t="s">
        <v>151</v>
      </c>
      <c r="F5" s="304" t="s">
        <v>152</v>
      </c>
      <c r="G5" s="296" t="s">
        <v>154</v>
      </c>
      <c r="H5" s="296" t="s">
        <v>155</v>
      </c>
      <c r="I5" s="296" t="s">
        <v>9</v>
      </c>
      <c r="J5" s="296" t="s">
        <v>156</v>
      </c>
    </row>
    <row r="6" spans="1:10" ht="95.25" customHeight="1">
      <c r="A6" s="265">
        <v>2</v>
      </c>
      <c r="B6" s="243" t="s">
        <v>163</v>
      </c>
      <c r="C6" s="301">
        <v>32</v>
      </c>
      <c r="D6" s="263"/>
      <c r="E6" s="263"/>
      <c r="F6" s="305"/>
      <c r="G6" s="315">
        <f>F6+I6*F6</f>
        <v>0</v>
      </c>
      <c r="H6" s="315">
        <f>C6*F6</f>
        <v>0</v>
      </c>
      <c r="I6" s="318">
        <v>0.08</v>
      </c>
      <c r="J6" s="315">
        <f>G6*C6</f>
        <v>0</v>
      </c>
    </row>
    <row r="7" spans="1:10" ht="72" customHeight="1">
      <c r="A7" s="265">
        <v>3</v>
      </c>
      <c r="B7" s="243" t="s">
        <v>164</v>
      </c>
      <c r="C7" s="301">
        <v>32</v>
      </c>
      <c r="D7" s="263"/>
      <c r="E7" s="263"/>
      <c r="F7" s="305"/>
      <c r="G7" s="315">
        <f>F7+I7*F7</f>
        <v>0</v>
      </c>
      <c r="H7" s="315">
        <f>C7*F7</f>
        <v>0</v>
      </c>
      <c r="I7" s="318">
        <v>0.08</v>
      </c>
      <c r="J7" s="315">
        <f>G7*C7</f>
        <v>0</v>
      </c>
    </row>
    <row r="8" spans="1:10" ht="27" customHeight="1">
      <c r="A8" s="265"/>
      <c r="B8" s="270" t="s">
        <v>49</v>
      </c>
      <c r="C8" s="302"/>
      <c r="D8" s="264"/>
      <c r="E8" s="264"/>
      <c r="F8" s="306"/>
      <c r="G8" s="306"/>
      <c r="H8" s="331">
        <f>SUM(H6:H7)</f>
        <v>0</v>
      </c>
      <c r="I8" s="306"/>
      <c r="J8" s="321">
        <f>SUM(J6:J7)</f>
        <v>0</v>
      </c>
    </row>
    <row r="9" spans="1:10" ht="15">
      <c r="A9" s="206"/>
      <c r="B9" s="207"/>
      <c r="C9" s="145"/>
      <c r="D9" s="6"/>
      <c r="E9" s="6"/>
      <c r="F9" s="307"/>
      <c r="G9" s="82"/>
      <c r="H9" s="82"/>
      <c r="I9" s="82"/>
      <c r="J9" s="291"/>
    </row>
    <row r="10" spans="1:10" ht="15">
      <c r="A10" s="206"/>
      <c r="B10" s="207"/>
      <c r="C10" s="145"/>
      <c r="D10" s="81"/>
      <c r="E10" s="81"/>
      <c r="F10" s="307"/>
      <c r="G10" s="289"/>
      <c r="H10" s="289"/>
      <c r="I10" s="289"/>
      <c r="J10" s="289"/>
    </row>
    <row r="11" spans="1:10" ht="15">
      <c r="A11" s="206"/>
      <c r="B11" s="207"/>
      <c r="C11" s="145"/>
      <c r="D11" s="81"/>
      <c r="E11" s="81" t="s">
        <v>50</v>
      </c>
      <c r="F11" s="307"/>
      <c r="G11" s="289"/>
      <c r="H11" s="289"/>
      <c r="I11" s="289"/>
      <c r="J11" s="289"/>
    </row>
    <row r="12" spans="1:10" ht="15">
      <c r="A12" s="206"/>
      <c r="B12" s="207"/>
      <c r="C12" s="145"/>
      <c r="D12" s="81"/>
      <c r="E12" s="81" t="s">
        <v>12</v>
      </c>
      <c r="F12" s="307"/>
      <c r="G12" s="289"/>
      <c r="H12" s="289"/>
      <c r="I12" s="289"/>
      <c r="J12" s="289"/>
    </row>
  </sheetData>
  <mergeCells count="2">
    <mergeCell ref="A2:B2"/>
    <mergeCell ref="E3:F3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>
    <oddHeader>&amp;A</oddHeader>
    <oddFooter>&amp;A&amp;RStrona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J15"/>
  <sheetViews>
    <sheetView tabSelected="1" view="pageBreakPreview" zoomScale="90" zoomScaleNormal="100" zoomScaleSheetLayoutView="90" workbookViewId="0">
      <selection activeCell="E11" sqref="E11"/>
    </sheetView>
  </sheetViews>
  <sheetFormatPr defaultColWidth="9" defaultRowHeight="12.75"/>
  <cols>
    <col min="1" max="1" width="4.75" style="101" customWidth="1"/>
    <col min="2" max="2" width="39.25" style="101" customWidth="1"/>
    <col min="3" max="4" width="9" style="101"/>
    <col min="5" max="5" width="10.5" style="308" customWidth="1"/>
    <col min="6" max="9" width="9" style="308"/>
    <col min="10" max="10" width="9.875" style="308" bestFit="1" customWidth="1"/>
    <col min="11" max="16384" width="9" style="101"/>
  </cols>
  <sheetData>
    <row r="1" spans="1:10">
      <c r="A1" s="207"/>
      <c r="B1" s="207"/>
      <c r="C1" s="207"/>
      <c r="D1" s="207"/>
      <c r="E1" s="307"/>
      <c r="F1" s="307"/>
      <c r="G1" s="319" t="s">
        <v>0</v>
      </c>
      <c r="H1" s="319"/>
      <c r="I1" s="307"/>
      <c r="J1" s="307"/>
    </row>
    <row r="2" spans="1:10">
      <c r="A2" s="449" t="s">
        <v>239</v>
      </c>
      <c r="B2" s="449"/>
      <c r="C2" s="241"/>
      <c r="D2" s="241"/>
      <c r="E2" s="320"/>
      <c r="F2" s="320"/>
      <c r="G2" s="319" t="s">
        <v>1</v>
      </c>
      <c r="H2" s="319"/>
      <c r="I2" s="307"/>
      <c r="J2" s="307"/>
    </row>
    <row r="3" spans="1:10">
      <c r="A3" s="213"/>
      <c r="B3" s="213"/>
      <c r="C3" s="207"/>
      <c r="D3" s="207"/>
      <c r="E3" s="307"/>
      <c r="F3" s="320"/>
      <c r="G3" s="319"/>
      <c r="H3" s="319"/>
      <c r="I3" s="307"/>
      <c r="J3" s="307"/>
    </row>
    <row r="4" spans="1:10">
      <c r="A4" s="213"/>
      <c r="B4" s="213" t="s">
        <v>190</v>
      </c>
      <c r="C4" s="241"/>
      <c r="D4" s="241"/>
      <c r="E4" s="320"/>
      <c r="F4" s="320"/>
      <c r="G4" s="319"/>
      <c r="H4" s="319"/>
      <c r="I4" s="307"/>
      <c r="J4" s="307"/>
    </row>
    <row r="5" spans="1:10">
      <c r="A5" s="213"/>
      <c r="B5" s="213"/>
      <c r="C5" s="241"/>
      <c r="D5" s="241"/>
      <c r="E5" s="320"/>
      <c r="F5" s="320"/>
      <c r="G5" s="319"/>
      <c r="H5" s="319"/>
      <c r="I5" s="307"/>
      <c r="J5" s="307"/>
    </row>
    <row r="6" spans="1:10">
      <c r="A6" s="207"/>
      <c r="B6" s="207"/>
      <c r="C6" s="207"/>
      <c r="D6" s="207"/>
      <c r="E6" s="307"/>
      <c r="F6" s="307"/>
      <c r="G6" s="307"/>
      <c r="H6" s="307"/>
      <c r="I6" s="307"/>
      <c r="J6" s="307"/>
    </row>
    <row r="7" spans="1:10" ht="38.25">
      <c r="A7" s="267" t="s">
        <v>2</v>
      </c>
      <c r="B7" s="267" t="s">
        <v>3</v>
      </c>
      <c r="C7" s="267" t="s">
        <v>127</v>
      </c>
      <c r="D7" s="267" t="s">
        <v>4</v>
      </c>
      <c r="E7" s="311" t="s">
        <v>5</v>
      </c>
      <c r="F7" s="311" t="s">
        <v>6</v>
      </c>
      <c r="G7" s="311" t="s">
        <v>7</v>
      </c>
      <c r="H7" s="311" t="s">
        <v>8</v>
      </c>
      <c r="I7" s="312" t="s">
        <v>9</v>
      </c>
      <c r="J7" s="312" t="s">
        <v>10</v>
      </c>
    </row>
    <row r="8" spans="1:10" ht="156">
      <c r="A8" s="244">
        <v>1</v>
      </c>
      <c r="B8" s="120" t="s">
        <v>158</v>
      </c>
      <c r="C8" s="199">
        <v>24</v>
      </c>
      <c r="D8" s="199"/>
      <c r="E8" s="313"/>
      <c r="F8" s="314"/>
      <c r="G8" s="315">
        <f>F8+I8*F8</f>
        <v>0</v>
      </c>
      <c r="H8" s="315">
        <f>C8*F8</f>
        <v>0</v>
      </c>
      <c r="I8" s="316">
        <v>0.08</v>
      </c>
      <c r="J8" s="315">
        <f>G8*C8</f>
        <v>0</v>
      </c>
    </row>
    <row r="9" spans="1:10" ht="72">
      <c r="A9" s="269">
        <v>2</v>
      </c>
      <c r="B9" s="243" t="s">
        <v>159</v>
      </c>
      <c r="C9" s="265">
        <v>32</v>
      </c>
      <c r="D9" s="270"/>
      <c r="E9" s="306"/>
      <c r="F9" s="317"/>
      <c r="G9" s="315">
        <f>F9+I9*F9</f>
        <v>0</v>
      </c>
      <c r="H9" s="315">
        <f>C9*F9</f>
        <v>0</v>
      </c>
      <c r="I9" s="318">
        <v>0.08</v>
      </c>
      <c r="J9" s="315">
        <f>G9*C9</f>
        <v>0</v>
      </c>
    </row>
    <row r="10" spans="1:10" ht="165">
      <c r="A10" s="265">
        <v>3</v>
      </c>
      <c r="B10" s="415" t="s">
        <v>245</v>
      </c>
      <c r="C10" s="265">
        <v>25</v>
      </c>
      <c r="D10" s="270"/>
      <c r="E10" s="306"/>
      <c r="F10" s="306"/>
      <c r="G10" s="420">
        <v>0</v>
      </c>
      <c r="H10" s="331">
        <f>SUM(H8:H9)</f>
        <v>0</v>
      </c>
      <c r="I10" s="421">
        <v>0.08</v>
      </c>
      <c r="J10" s="321">
        <f>SUM(J8:J9)</f>
        <v>0</v>
      </c>
    </row>
    <row r="11" spans="1:10" ht="202.5" customHeight="1">
      <c r="A11" s="265">
        <v>4</v>
      </c>
      <c r="B11" s="415" t="s">
        <v>246</v>
      </c>
      <c r="C11" s="513">
        <v>25</v>
      </c>
      <c r="D11" s="418"/>
      <c r="E11" s="306"/>
      <c r="F11" s="317"/>
      <c r="G11" s="305">
        <v>0</v>
      </c>
      <c r="H11" s="305">
        <v>0</v>
      </c>
      <c r="I11" s="419">
        <v>0.08</v>
      </c>
      <c r="J11" s="305">
        <v>0</v>
      </c>
    </row>
    <row r="12" spans="1:10" ht="20.25" customHeight="1">
      <c r="A12" s="416"/>
      <c r="B12" s="416"/>
      <c r="C12" s="416"/>
      <c r="D12" s="416"/>
      <c r="E12" s="417"/>
      <c r="F12" s="417"/>
      <c r="G12" s="417"/>
      <c r="H12" s="417"/>
      <c r="I12" s="417"/>
      <c r="J12" s="305"/>
    </row>
    <row r="13" spans="1:10" ht="22.5" customHeight="1">
      <c r="A13" s="416"/>
      <c r="B13" s="416"/>
      <c r="C13" s="416"/>
      <c r="D13" s="416"/>
      <c r="E13" s="417"/>
      <c r="F13" s="417"/>
      <c r="G13" s="417"/>
      <c r="H13" s="417"/>
      <c r="I13" s="417"/>
      <c r="J13" s="417"/>
    </row>
    <row r="14" spans="1:10" ht="24.75" customHeight="1">
      <c r="A14" s="416"/>
      <c r="B14" s="416"/>
      <c r="C14" s="416"/>
      <c r="D14" s="416"/>
      <c r="E14" s="417"/>
      <c r="F14" s="417"/>
      <c r="G14" s="417"/>
      <c r="H14" s="417"/>
      <c r="I14" s="417"/>
      <c r="J14" s="417"/>
    </row>
    <row r="15" spans="1:10" ht="27" customHeight="1">
      <c r="A15" s="452" t="s">
        <v>12</v>
      </c>
      <c r="B15" s="453"/>
      <c r="C15" s="453"/>
      <c r="D15" s="453"/>
      <c r="E15" s="453"/>
      <c r="F15" s="453"/>
      <c r="G15" s="453"/>
      <c r="H15" s="453"/>
      <c r="I15" s="453"/>
      <c r="J15" s="454"/>
    </row>
  </sheetData>
  <mergeCells count="2">
    <mergeCell ref="A2:B2"/>
    <mergeCell ref="A15:J15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>
    <oddHeader>&amp;A</oddHeader>
    <oddFooter>&amp;A&amp;RStrona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J12"/>
  <sheetViews>
    <sheetView topLeftCell="A6" workbookViewId="0">
      <selection activeCell="F10" sqref="F10"/>
    </sheetView>
  </sheetViews>
  <sheetFormatPr defaultColWidth="9" defaultRowHeight="15"/>
  <cols>
    <col min="1" max="1" width="5.125" style="401" customWidth="1"/>
    <col min="2" max="2" width="27.75" style="410" customWidth="1"/>
    <col min="3" max="5" width="9" style="401"/>
    <col min="6" max="7" width="10.875" style="401" customWidth="1"/>
    <col min="8" max="8" width="17.375" style="401" customWidth="1"/>
    <col min="9" max="9" width="12.75" style="401" customWidth="1"/>
    <col min="10" max="10" width="16.75" style="401" customWidth="1"/>
    <col min="11" max="16384" width="9" style="401"/>
  </cols>
  <sheetData>
    <row r="1" spans="1:10">
      <c r="E1" s="401" t="s">
        <v>204</v>
      </c>
    </row>
    <row r="2" spans="1:10">
      <c r="A2" s="402"/>
      <c r="B2" s="411"/>
      <c r="C2" s="403"/>
      <c r="D2" s="404"/>
      <c r="E2" s="405" t="s">
        <v>169</v>
      </c>
      <c r="F2" s="405"/>
      <c r="G2" s="405"/>
      <c r="H2" s="404"/>
    </row>
    <row r="3" spans="1:10">
      <c r="A3" s="406"/>
      <c r="B3" s="412" t="s">
        <v>170</v>
      </c>
      <c r="C3" s="404"/>
      <c r="D3" s="404"/>
      <c r="E3" s="405"/>
      <c r="F3" s="405"/>
      <c r="G3" s="405"/>
      <c r="H3" s="404"/>
    </row>
    <row r="4" spans="1:10" ht="36">
      <c r="A4" s="177" t="s">
        <v>2</v>
      </c>
      <c r="B4" s="4" t="s">
        <v>3</v>
      </c>
      <c r="C4" s="177" t="s">
        <v>126</v>
      </c>
      <c r="D4" s="177" t="s">
        <v>4</v>
      </c>
      <c r="E4" s="177" t="s">
        <v>5</v>
      </c>
      <c r="F4" s="177" t="s">
        <v>6</v>
      </c>
      <c r="G4" s="177" t="s">
        <v>7</v>
      </c>
      <c r="H4" s="177" t="s">
        <v>8</v>
      </c>
      <c r="I4" s="217" t="s">
        <v>9</v>
      </c>
      <c r="J4" s="217" t="s">
        <v>10</v>
      </c>
    </row>
    <row r="5" spans="1:10" ht="102">
      <c r="A5" s="210">
        <v>1</v>
      </c>
      <c r="B5" s="413" t="s">
        <v>171</v>
      </c>
      <c r="C5" s="407">
        <v>3</v>
      </c>
      <c r="D5" s="90"/>
      <c r="E5" s="90"/>
      <c r="F5" s="408"/>
      <c r="G5" s="11">
        <f>F5+I5*F5</f>
        <v>0</v>
      </c>
      <c r="H5" s="11">
        <f>C5*F5</f>
        <v>0</v>
      </c>
      <c r="I5" s="257">
        <v>0.08</v>
      </c>
      <c r="J5" s="11">
        <f>G5*C5</f>
        <v>0</v>
      </c>
    </row>
    <row r="6" spans="1:10" ht="102">
      <c r="A6" s="210">
        <v>2</v>
      </c>
      <c r="B6" s="413" t="s">
        <v>172</v>
      </c>
      <c r="C6" s="407">
        <v>320</v>
      </c>
      <c r="D6" s="90"/>
      <c r="E6" s="90"/>
      <c r="F6" s="408"/>
      <c r="G6" s="11">
        <f>F6+I6*F6</f>
        <v>0</v>
      </c>
      <c r="H6" s="11">
        <f>C6*F6</f>
        <v>0</v>
      </c>
      <c r="I6" s="257">
        <v>0.08</v>
      </c>
      <c r="J6" s="11">
        <f>G6*C6</f>
        <v>0</v>
      </c>
    </row>
    <row r="7" spans="1:10" ht="63.75">
      <c r="A7" s="210">
        <v>3</v>
      </c>
      <c r="B7" s="414" t="s">
        <v>173</v>
      </c>
      <c r="C7" s="407">
        <v>800</v>
      </c>
      <c r="D7" s="90"/>
      <c r="E7" s="90"/>
      <c r="F7" s="409"/>
      <c r="G7" s="11">
        <f>F7+I7*F7</f>
        <v>0</v>
      </c>
      <c r="H7" s="11">
        <f>C7*F7</f>
        <v>0</v>
      </c>
      <c r="I7" s="257">
        <v>0.08</v>
      </c>
      <c r="J7" s="11">
        <f>G7*C7</f>
        <v>0</v>
      </c>
    </row>
    <row r="8" spans="1:10">
      <c r="A8" s="210"/>
      <c r="B8" s="97" t="s">
        <v>49</v>
      </c>
      <c r="C8" s="211"/>
      <c r="D8" s="90"/>
      <c r="E8" s="90"/>
      <c r="F8" s="85"/>
      <c r="G8" s="85"/>
      <c r="H8" s="11">
        <f>SUM(H5:H7)</f>
        <v>0</v>
      </c>
      <c r="I8" s="38"/>
      <c r="J8" s="22">
        <f>SUM(J5:J7)</f>
        <v>0</v>
      </c>
    </row>
    <row r="9" spans="1:10">
      <c r="A9" s="322"/>
      <c r="B9" s="95"/>
      <c r="C9" s="82"/>
      <c r="D9" s="82"/>
      <c r="E9" s="82"/>
      <c r="F9" s="82"/>
      <c r="G9" s="82"/>
      <c r="H9" s="82"/>
      <c r="I9" s="82"/>
      <c r="J9" s="291"/>
    </row>
    <row r="10" spans="1:10">
      <c r="A10" s="323"/>
      <c r="B10" s="95"/>
      <c r="C10" s="289"/>
      <c r="D10" s="289"/>
      <c r="E10" s="289"/>
      <c r="F10" s="289"/>
      <c r="G10" s="289"/>
      <c r="H10" s="289"/>
      <c r="I10" s="289"/>
      <c r="J10" s="289"/>
    </row>
    <row r="11" spans="1:10">
      <c r="A11" s="323"/>
      <c r="B11" s="95"/>
      <c r="C11" s="289"/>
      <c r="D11" s="289"/>
      <c r="E11" s="289" t="s">
        <v>50</v>
      </c>
      <c r="F11" s="289"/>
      <c r="G11" s="289"/>
      <c r="H11" s="289"/>
      <c r="I11" s="289"/>
      <c r="J11" s="289"/>
    </row>
    <row r="12" spans="1:10">
      <c r="A12" s="323"/>
      <c r="B12" s="95"/>
      <c r="C12" s="289"/>
      <c r="D12" s="289"/>
      <c r="E12" s="289" t="s">
        <v>12</v>
      </c>
      <c r="F12" s="289"/>
      <c r="G12" s="289"/>
      <c r="H12" s="289"/>
      <c r="I12" s="289"/>
      <c r="J12" s="289"/>
    </row>
  </sheetData>
  <pageMargins left="0.25" right="0.25" top="0.75" bottom="0.75" header="0.3" footer="0.3"/>
  <pageSetup paperSize="9" scale="7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L13"/>
  <sheetViews>
    <sheetView topLeftCell="A4" workbookViewId="0">
      <selection activeCell="A8" sqref="A8:F8"/>
    </sheetView>
  </sheetViews>
  <sheetFormatPr defaultRowHeight="14.25"/>
  <cols>
    <col min="1" max="1" width="4.125" customWidth="1"/>
    <col min="2" max="2" width="25.5" customWidth="1"/>
  </cols>
  <sheetData>
    <row r="1" spans="1:12">
      <c r="A1" s="212"/>
      <c r="B1" s="207"/>
      <c r="C1" s="206"/>
      <c r="D1" s="206"/>
      <c r="E1" s="206"/>
      <c r="F1" s="206"/>
      <c r="G1" s="309" t="s">
        <v>0</v>
      </c>
      <c r="H1" s="309"/>
      <c r="I1" s="206"/>
      <c r="J1" s="206"/>
    </row>
    <row r="2" spans="1:12">
      <c r="A2" s="441" t="s">
        <v>203</v>
      </c>
      <c r="B2" s="441"/>
      <c r="C2" s="310"/>
      <c r="D2" s="310"/>
      <c r="E2" s="310"/>
      <c r="F2" s="310"/>
      <c r="G2" s="309" t="s">
        <v>1</v>
      </c>
      <c r="H2" s="309"/>
      <c r="I2" s="206"/>
      <c r="J2" s="206"/>
    </row>
    <row r="3" spans="1:12">
      <c r="A3" s="209"/>
      <c r="B3" s="213"/>
      <c r="C3" s="206"/>
      <c r="D3" s="206" t="s">
        <v>174</v>
      </c>
      <c r="E3" s="206"/>
      <c r="F3" s="310"/>
      <c r="G3" s="309"/>
      <c r="H3" s="309"/>
      <c r="I3" s="206"/>
      <c r="J3" s="206"/>
    </row>
    <row r="4" spans="1:12">
      <c r="A4" s="212"/>
      <c r="B4" s="207"/>
      <c r="C4" s="206"/>
      <c r="D4" s="206"/>
      <c r="E4" s="206"/>
      <c r="F4" s="206"/>
      <c r="G4" s="206"/>
      <c r="H4" s="206"/>
      <c r="I4" s="206"/>
      <c r="J4" s="206"/>
    </row>
    <row r="5" spans="1:12" s="89" customFormat="1" ht="14.25" customHeight="1">
      <c r="A5" s="455" t="s">
        <v>175</v>
      </c>
      <c r="B5" s="455"/>
      <c r="C5" s="362">
        <v>61</v>
      </c>
      <c r="D5" s="456" t="s">
        <v>186</v>
      </c>
      <c r="E5" s="456"/>
      <c r="F5" s="456"/>
      <c r="G5" s="456"/>
      <c r="H5" s="456"/>
      <c r="I5" s="456"/>
      <c r="J5" s="456"/>
      <c r="K5" s="456"/>
      <c r="L5" s="456"/>
    </row>
    <row r="6" spans="1:12" ht="36">
      <c r="A6" s="347" t="s">
        <v>13</v>
      </c>
      <c r="B6" s="347" t="s">
        <v>0</v>
      </c>
      <c r="C6" s="358" t="s">
        <v>176</v>
      </c>
      <c r="D6" s="347" t="s">
        <v>177</v>
      </c>
      <c r="E6" s="348" t="s">
        <v>86</v>
      </c>
      <c r="F6" s="359" t="s">
        <v>184</v>
      </c>
      <c r="G6" s="363" t="s">
        <v>178</v>
      </c>
      <c r="H6" s="349" t="s">
        <v>179</v>
      </c>
      <c r="I6" s="363" t="s">
        <v>180</v>
      </c>
      <c r="J6" s="363" t="s">
        <v>181</v>
      </c>
      <c r="K6" s="360" t="s">
        <v>185</v>
      </c>
      <c r="L6" s="360" t="s">
        <v>182</v>
      </c>
    </row>
    <row r="7" spans="1:12" ht="107.25">
      <c r="A7" s="350">
        <v>1</v>
      </c>
      <c r="B7" s="351" t="s">
        <v>187</v>
      </c>
      <c r="C7" s="351" t="s">
        <v>188</v>
      </c>
      <c r="D7" s="350" t="s">
        <v>189</v>
      </c>
      <c r="E7" s="352">
        <v>16</v>
      </c>
      <c r="F7" s="353"/>
      <c r="G7" s="11">
        <f>F7+H7*F7</f>
        <v>0</v>
      </c>
      <c r="H7" s="354">
        <v>0.08</v>
      </c>
      <c r="I7" s="364">
        <f>ROUND(E7*F7,2)</f>
        <v>0</v>
      </c>
      <c r="J7" s="364">
        <f>ROUND(I7*(1+H7),2)</f>
        <v>0</v>
      </c>
      <c r="K7" s="355"/>
      <c r="L7" s="350"/>
    </row>
    <row r="8" spans="1:12">
      <c r="A8" s="457"/>
      <c r="B8" s="457"/>
      <c r="C8" s="457"/>
      <c r="D8" s="457"/>
      <c r="E8" s="457"/>
      <c r="F8" s="457"/>
      <c r="G8" s="356"/>
      <c r="H8" s="357" t="s">
        <v>183</v>
      </c>
      <c r="I8" s="365">
        <f>SUM(I7)</f>
        <v>0</v>
      </c>
      <c r="J8" s="365">
        <f>SUM(J7)</f>
        <v>0</v>
      </c>
      <c r="K8" s="346"/>
      <c r="L8" s="345"/>
    </row>
    <row r="9" spans="1:12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</row>
    <row r="10" spans="1:12" ht="15">
      <c r="A10" s="322"/>
      <c r="B10" s="95"/>
      <c r="C10" s="82"/>
      <c r="D10" s="82"/>
      <c r="E10" s="82"/>
      <c r="F10" s="82"/>
      <c r="G10" s="82"/>
      <c r="H10" s="82"/>
      <c r="I10" s="82"/>
      <c r="J10" s="291"/>
    </row>
    <row r="11" spans="1:12" ht="15">
      <c r="A11" s="323"/>
      <c r="B11" s="95"/>
      <c r="C11" s="289"/>
      <c r="D11" s="289"/>
      <c r="E11" s="289"/>
      <c r="F11" s="289"/>
      <c r="G11" s="289"/>
      <c r="H11" s="289"/>
      <c r="I11" s="289"/>
      <c r="J11" s="289"/>
    </row>
    <row r="12" spans="1:12" ht="15">
      <c r="A12" s="323"/>
      <c r="B12" s="95"/>
      <c r="C12" s="289"/>
      <c r="D12" s="289"/>
      <c r="E12" s="289" t="s">
        <v>50</v>
      </c>
      <c r="F12" s="289"/>
      <c r="G12" s="289"/>
      <c r="H12" s="289"/>
      <c r="I12" s="289"/>
      <c r="J12" s="289"/>
    </row>
    <row r="13" spans="1:12" ht="15">
      <c r="A13" s="323"/>
      <c r="B13" s="95"/>
      <c r="C13" s="289"/>
      <c r="D13" s="289"/>
      <c r="E13" s="289" t="s">
        <v>12</v>
      </c>
      <c r="F13" s="289"/>
      <c r="G13" s="289"/>
      <c r="H13" s="289"/>
      <c r="I13" s="289"/>
      <c r="J13" s="289"/>
    </row>
  </sheetData>
  <mergeCells count="4">
    <mergeCell ref="A2:B2"/>
    <mergeCell ref="A5:B5"/>
    <mergeCell ref="D5:L5"/>
    <mergeCell ref="A8:F8"/>
  </mergeCells>
  <pageMargins left="0.25" right="0.25" top="0.75" bottom="0.75" header="0.3" footer="0.3"/>
  <pageSetup paperSize="9" scale="76" fitToHeight="0" orientation="portrait" r:id="rId1"/>
  <headerFooter>
    <oddHeader>&amp;A</oddHeader>
    <oddFooter>&amp;A&amp;RStrona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L13"/>
  <sheetViews>
    <sheetView workbookViewId="0">
      <selection activeCell="A8" sqref="A8:F8"/>
    </sheetView>
  </sheetViews>
  <sheetFormatPr defaultRowHeight="14.25"/>
  <cols>
    <col min="2" max="2" width="20.5" customWidth="1"/>
    <col min="6" max="6" width="11.625" customWidth="1"/>
    <col min="7" max="7" width="14.375" customWidth="1"/>
    <col min="8" max="8" width="12" customWidth="1"/>
    <col min="9" max="9" width="10" customWidth="1"/>
    <col min="10" max="10" width="12.25" customWidth="1"/>
  </cols>
  <sheetData>
    <row r="1" spans="1:12">
      <c r="A1" s="212"/>
      <c r="B1" s="207"/>
      <c r="C1" s="206"/>
      <c r="D1" s="206"/>
      <c r="E1" s="206"/>
      <c r="F1" s="206"/>
      <c r="G1" s="309" t="s">
        <v>0</v>
      </c>
      <c r="H1" s="309"/>
      <c r="I1" s="206"/>
      <c r="J1" s="206"/>
    </row>
    <row r="2" spans="1:12">
      <c r="A2" s="441" t="s">
        <v>202</v>
      </c>
      <c r="B2" s="441"/>
      <c r="C2" s="310"/>
      <c r="D2" s="310"/>
      <c r="E2" s="310"/>
      <c r="F2" s="310"/>
      <c r="G2" s="309" t="s">
        <v>1</v>
      </c>
      <c r="H2" s="309"/>
      <c r="I2" s="206"/>
      <c r="J2" s="206"/>
    </row>
    <row r="3" spans="1:12">
      <c r="A3" s="209"/>
      <c r="B3" s="213"/>
      <c r="C3" s="206"/>
      <c r="D3" s="206" t="s">
        <v>199</v>
      </c>
      <c r="E3" s="206"/>
      <c r="F3" s="310" t="s">
        <v>200</v>
      </c>
      <c r="G3" s="309"/>
      <c r="H3" s="309"/>
      <c r="I3" s="206"/>
      <c r="J3" s="206"/>
    </row>
    <row r="4" spans="1:12">
      <c r="A4" s="212"/>
      <c r="B4" s="207"/>
      <c r="C4" s="206"/>
      <c r="D4" s="206"/>
      <c r="E4" s="206"/>
      <c r="F4" s="206"/>
      <c r="G4" s="206"/>
      <c r="H4" s="206"/>
      <c r="I4" s="206"/>
      <c r="J4" s="206"/>
    </row>
    <row r="5" spans="1:12">
      <c r="A5" s="458"/>
      <c r="B5" s="458"/>
      <c r="C5" s="381"/>
      <c r="D5" s="459"/>
      <c r="E5" s="459"/>
      <c r="F5" s="459"/>
      <c r="G5" s="459"/>
      <c r="H5" s="459"/>
      <c r="I5" s="459"/>
      <c r="J5" s="459"/>
      <c r="K5" s="459"/>
      <c r="L5" s="459"/>
    </row>
    <row r="6" spans="1:12" ht="63.75">
      <c r="A6" s="382" t="s">
        <v>13</v>
      </c>
      <c r="B6" s="382" t="s">
        <v>0</v>
      </c>
      <c r="C6" s="383"/>
      <c r="D6" s="382"/>
      <c r="E6" s="384"/>
      <c r="F6" s="385" t="s">
        <v>184</v>
      </c>
      <c r="G6" s="386" t="s">
        <v>178</v>
      </c>
      <c r="H6" s="387" t="s">
        <v>179</v>
      </c>
      <c r="I6" s="386" t="s">
        <v>180</v>
      </c>
      <c r="J6" s="386" t="s">
        <v>181</v>
      </c>
      <c r="K6" s="388" t="s">
        <v>185</v>
      </c>
      <c r="L6" s="388" t="s">
        <v>182</v>
      </c>
    </row>
    <row r="7" spans="1:12" ht="51">
      <c r="A7" s="389">
        <v>1</v>
      </c>
      <c r="B7" s="390" t="s">
        <v>201</v>
      </c>
      <c r="C7" s="389">
        <v>3</v>
      </c>
      <c r="D7" s="389"/>
      <c r="E7" s="391"/>
      <c r="F7" s="392"/>
      <c r="G7" s="266">
        <f>F7+H7*F7</f>
        <v>0</v>
      </c>
      <c r="H7" s="394">
        <v>0.08</v>
      </c>
      <c r="I7" s="393">
        <f>F7*C7</f>
        <v>0</v>
      </c>
      <c r="J7" s="393">
        <f>G7*C7</f>
        <v>0</v>
      </c>
      <c r="K7" s="395"/>
      <c r="L7" s="389"/>
    </row>
    <row r="8" spans="1:12">
      <c r="A8" s="460"/>
      <c r="B8" s="460"/>
      <c r="C8" s="460"/>
      <c r="D8" s="460"/>
      <c r="E8" s="460"/>
      <c r="F8" s="460"/>
      <c r="G8" s="396"/>
      <c r="H8" s="397" t="s">
        <v>183</v>
      </c>
      <c r="I8" s="398">
        <f>SUM(I7)</f>
        <v>0</v>
      </c>
      <c r="J8" s="398">
        <f>SUM(J7)</f>
        <v>0</v>
      </c>
      <c r="K8" s="399"/>
      <c r="L8" s="400"/>
    </row>
    <row r="9" spans="1:12">
      <c r="A9" s="361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</row>
    <row r="10" spans="1:12" ht="15">
      <c r="A10" s="322"/>
      <c r="B10" s="95"/>
      <c r="C10" s="82"/>
      <c r="D10" s="82"/>
      <c r="E10" s="82"/>
      <c r="F10" s="82"/>
      <c r="G10" s="82"/>
      <c r="H10" s="82"/>
      <c r="I10" s="82"/>
      <c r="J10" s="291"/>
    </row>
    <row r="11" spans="1:12" ht="15">
      <c r="A11" s="323"/>
      <c r="B11" s="95"/>
      <c r="C11" s="289"/>
      <c r="D11" s="289"/>
      <c r="E11" s="289"/>
      <c r="F11" s="289"/>
      <c r="G11" s="289"/>
      <c r="H11" s="289"/>
      <c r="I11" s="289"/>
      <c r="J11" s="289"/>
    </row>
    <row r="12" spans="1:12" ht="15">
      <c r="A12" s="323"/>
      <c r="B12" s="95"/>
      <c r="C12" s="289"/>
      <c r="D12" s="289"/>
      <c r="E12" s="289" t="s">
        <v>50</v>
      </c>
      <c r="F12" s="289"/>
      <c r="G12" s="289"/>
      <c r="H12" s="289"/>
      <c r="I12" s="289"/>
      <c r="J12" s="289"/>
    </row>
    <row r="13" spans="1:12" ht="15">
      <c r="A13" s="323"/>
      <c r="B13" s="95"/>
      <c r="C13" s="289"/>
      <c r="D13" s="289"/>
      <c r="E13" s="289" t="s">
        <v>12</v>
      </c>
      <c r="F13" s="289"/>
      <c r="G13" s="289"/>
      <c r="H13" s="289"/>
      <c r="I13" s="289"/>
      <c r="J13" s="289"/>
    </row>
  </sheetData>
  <mergeCells count="4">
    <mergeCell ref="A2:B2"/>
    <mergeCell ref="A5:B5"/>
    <mergeCell ref="D5:L5"/>
    <mergeCell ref="A8:F8"/>
  </mergeCells>
  <pageMargins left="0.25" right="0.25" top="0.75" bottom="0.75" header="0.3" footer="0.3"/>
  <pageSetup paperSize="9" scale="67" fitToHeight="0" orientation="portrait" r:id="rId1"/>
  <headerFooter>
    <oddHeader>&amp;A</oddHeader>
    <oddFooter>&amp;A&amp;RStrona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1"/>
  <sheetViews>
    <sheetView view="pageBreakPreview" zoomScaleNormal="147" zoomScaleSheetLayoutView="100" workbookViewId="0">
      <selection activeCell="B15" sqref="B15"/>
    </sheetView>
  </sheetViews>
  <sheetFormatPr defaultColWidth="8.875" defaultRowHeight="15"/>
  <cols>
    <col min="1" max="1" width="4.875" style="152" customWidth="1"/>
    <col min="2" max="2" width="29.375" style="165" customWidth="1"/>
    <col min="3" max="3" width="6.25" style="152" customWidth="1"/>
    <col min="4" max="5" width="10.625" style="152" customWidth="1"/>
    <col min="6" max="6" width="10.625" style="153" customWidth="1"/>
    <col min="7" max="7" width="10.75" style="152" customWidth="1"/>
    <col min="8" max="9" width="10.625" style="152" customWidth="1"/>
    <col min="10" max="10" width="12" style="153" customWidth="1"/>
    <col min="11" max="16384" width="8.875" style="152"/>
  </cols>
  <sheetData>
    <row r="1" spans="1:11">
      <c r="G1" s="154" t="s">
        <v>0</v>
      </c>
      <c r="H1" s="154"/>
      <c r="I1" s="154"/>
    </row>
    <row r="2" spans="1:11" ht="15" customHeight="1">
      <c r="A2" s="426"/>
      <c r="B2" s="426"/>
      <c r="C2" s="426"/>
      <c r="D2" s="155"/>
      <c r="E2" s="155"/>
      <c r="F2" s="156"/>
      <c r="G2" s="154" t="s">
        <v>1</v>
      </c>
      <c r="H2" s="154"/>
      <c r="I2" s="154"/>
      <c r="J2" s="156"/>
    </row>
    <row r="3" spans="1:11" ht="18.75" customHeight="1">
      <c r="A3" s="427" t="s">
        <v>219</v>
      </c>
      <c r="B3" s="427"/>
      <c r="C3" s="427"/>
      <c r="D3" s="428"/>
      <c r="E3" s="428"/>
      <c r="F3" s="428"/>
      <c r="G3" s="155"/>
      <c r="H3" s="155"/>
      <c r="I3" s="155"/>
      <c r="J3" s="156"/>
    </row>
    <row r="4" spans="1:11">
      <c r="A4" s="155"/>
      <c r="C4" s="155"/>
      <c r="D4" s="155"/>
      <c r="E4" s="155"/>
      <c r="F4" s="156"/>
      <c r="G4" s="155"/>
      <c r="H4" s="155"/>
      <c r="I4" s="155"/>
      <c r="J4" s="156"/>
    </row>
    <row r="5" spans="1:11" ht="38.25">
      <c r="A5" s="161" t="s">
        <v>13</v>
      </c>
      <c r="B5" s="166" t="s">
        <v>3</v>
      </c>
      <c r="C5" s="157" t="s">
        <v>126</v>
      </c>
      <c r="D5" s="157" t="s">
        <v>4</v>
      </c>
      <c r="E5" s="157" t="s">
        <v>5</v>
      </c>
      <c r="F5" s="158" t="s">
        <v>6</v>
      </c>
      <c r="G5" s="157" t="s">
        <v>7</v>
      </c>
      <c r="H5" s="157" t="s">
        <v>8</v>
      </c>
      <c r="I5" s="157" t="s">
        <v>9</v>
      </c>
      <c r="J5" s="158" t="s">
        <v>10</v>
      </c>
    </row>
    <row r="6" spans="1:11" s="151" customFormat="1" ht="106.5" customHeight="1">
      <c r="A6" s="246"/>
      <c r="B6" s="247" t="s">
        <v>133</v>
      </c>
      <c r="C6" s="248">
        <v>3</v>
      </c>
      <c r="D6" s="246"/>
      <c r="E6" s="246"/>
      <c r="F6" s="249"/>
      <c r="G6" s="27">
        <f>F6+F6*I6</f>
        <v>0</v>
      </c>
      <c r="H6" s="27">
        <f>F6*C6</f>
        <v>0</v>
      </c>
      <c r="I6" s="257">
        <v>0.08</v>
      </c>
      <c r="J6" s="26">
        <f>G6*C6</f>
        <v>0</v>
      </c>
      <c r="K6" s="159"/>
    </row>
    <row r="7" spans="1:11" s="151" customFormat="1" ht="74.25" customHeight="1">
      <c r="A7" s="246"/>
      <c r="B7" s="247" t="s">
        <v>134</v>
      </c>
      <c r="C7" s="248">
        <v>3</v>
      </c>
      <c r="D7" s="246"/>
      <c r="E7" s="246"/>
      <c r="F7" s="249"/>
      <c r="G7" s="27">
        <f>F7+F7*I7</f>
        <v>0</v>
      </c>
      <c r="H7" s="27">
        <f>F7*C7</f>
        <v>0</v>
      </c>
      <c r="I7" s="257">
        <v>0.08</v>
      </c>
      <c r="J7" s="26">
        <f>G7*C7</f>
        <v>0</v>
      </c>
      <c r="K7" s="159"/>
    </row>
    <row r="8" spans="1:11" ht="27" customHeight="1">
      <c r="A8" s="163"/>
      <c r="B8" s="167" t="s">
        <v>11</v>
      </c>
      <c r="C8" s="160"/>
      <c r="D8" s="160"/>
      <c r="E8" s="160"/>
      <c r="F8" s="164"/>
      <c r="G8" s="157"/>
      <c r="H8" s="337">
        <f>SUM(H6:H7)</f>
        <v>0</v>
      </c>
      <c r="I8" s="161"/>
      <c r="J8" s="158">
        <f>SUM(J6:J7)</f>
        <v>0</v>
      </c>
      <c r="K8" s="162"/>
    </row>
    <row r="11" spans="1:11">
      <c r="F11" s="153" t="s">
        <v>12</v>
      </c>
    </row>
  </sheetData>
  <sheetProtection selectLockedCells="1" selectUnlockedCells="1"/>
  <mergeCells count="3">
    <mergeCell ref="A2:C2"/>
    <mergeCell ref="A3:C3"/>
    <mergeCell ref="D3:F3"/>
  </mergeCells>
  <pageMargins left="0.47222222222222221" right="0.47222222222222221" top="0.61111111111111116" bottom="0.61111111111111116" header="0.47222222222222221" footer="0.47222222222222221"/>
  <pageSetup paperSize="9" scale="72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J17"/>
  <sheetViews>
    <sheetView topLeftCell="A10" workbookViewId="0">
      <selection activeCell="A13" sqref="A13"/>
    </sheetView>
  </sheetViews>
  <sheetFormatPr defaultRowHeight="14.25"/>
  <cols>
    <col min="2" max="2" width="27.875" customWidth="1"/>
    <col min="5" max="5" width="9" customWidth="1"/>
    <col min="8" max="8" width="12.375" customWidth="1"/>
    <col min="9" max="9" width="13.875" customWidth="1"/>
    <col min="10" max="10" width="14.875" customWidth="1"/>
  </cols>
  <sheetData>
    <row r="1" spans="1:10" ht="15">
      <c r="A1" s="208"/>
      <c r="B1" s="207"/>
      <c r="C1" s="208"/>
      <c r="D1" s="6"/>
      <c r="E1" s="6"/>
      <c r="F1" s="82"/>
      <c r="G1" s="49" t="s">
        <v>0</v>
      </c>
      <c r="H1" s="49"/>
      <c r="I1" s="82"/>
      <c r="J1" s="82"/>
    </row>
    <row r="2" spans="1:10" ht="15">
      <c r="A2" s="441" t="s">
        <v>205</v>
      </c>
      <c r="B2" s="441"/>
      <c r="C2" s="218"/>
      <c r="D2" s="83"/>
      <c r="E2" s="83"/>
      <c r="F2" s="288"/>
      <c r="G2" s="49" t="s">
        <v>1</v>
      </c>
      <c r="H2" s="49"/>
      <c r="I2" s="82"/>
      <c r="J2" s="82"/>
    </row>
    <row r="3" spans="1:10" ht="18.75">
      <c r="A3" s="209"/>
      <c r="B3" s="213"/>
      <c r="C3" s="220" t="s">
        <v>216</v>
      </c>
      <c r="D3" s="91"/>
      <c r="E3" s="91"/>
      <c r="F3" s="288"/>
      <c r="G3" s="49"/>
      <c r="H3" s="49"/>
      <c r="I3" s="82"/>
      <c r="J3" s="82"/>
    </row>
    <row r="4" spans="1:10" ht="15">
      <c r="A4" s="209"/>
      <c r="B4" s="213"/>
      <c r="C4" s="218"/>
      <c r="D4" s="83"/>
      <c r="E4" s="83"/>
      <c r="F4" s="288"/>
      <c r="G4" s="49"/>
      <c r="H4" s="49"/>
      <c r="I4" s="82"/>
      <c r="J4" s="82"/>
    </row>
    <row r="5" spans="1:10" ht="15">
      <c r="A5" s="208"/>
      <c r="B5" s="207"/>
      <c r="C5" s="208"/>
      <c r="D5" s="6"/>
      <c r="E5" s="6"/>
      <c r="F5" s="82"/>
      <c r="G5" s="82"/>
      <c r="H5" s="82"/>
      <c r="I5" s="82"/>
      <c r="J5" s="82"/>
    </row>
    <row r="6" spans="1:10" ht="33.75">
      <c r="A6" s="177" t="s">
        <v>2</v>
      </c>
      <c r="B6" s="177" t="s">
        <v>3</v>
      </c>
      <c r="C6" s="177" t="s">
        <v>126</v>
      </c>
      <c r="D6" s="177" t="s">
        <v>4</v>
      </c>
      <c r="E6" s="242" t="s">
        <v>5</v>
      </c>
      <c r="F6" s="177" t="s">
        <v>6</v>
      </c>
      <c r="G6" s="177" t="s">
        <v>7</v>
      </c>
      <c r="H6" s="177" t="s">
        <v>8</v>
      </c>
      <c r="I6" s="217" t="s">
        <v>9</v>
      </c>
      <c r="J6" s="217" t="s">
        <v>10</v>
      </c>
    </row>
    <row r="7" spans="1:10" ht="156">
      <c r="A7" s="210">
        <v>1</v>
      </c>
      <c r="B7" s="144" t="s">
        <v>206</v>
      </c>
      <c r="C7" s="211">
        <v>160</v>
      </c>
      <c r="D7" s="90"/>
      <c r="E7" s="85" t="s">
        <v>207</v>
      </c>
      <c r="F7" s="11"/>
      <c r="G7" s="11">
        <f>F7+I7*F7</f>
        <v>0</v>
      </c>
      <c r="H7" s="11">
        <f>C7*F7</f>
        <v>0</v>
      </c>
      <c r="I7" s="257">
        <v>0.08</v>
      </c>
      <c r="J7" s="11">
        <f>G7*C7</f>
        <v>0</v>
      </c>
    </row>
    <row r="8" spans="1:10" ht="216">
      <c r="A8" s="210">
        <v>2</v>
      </c>
      <c r="B8" s="144" t="s">
        <v>208</v>
      </c>
      <c r="C8" s="211">
        <v>130</v>
      </c>
      <c r="D8" s="90"/>
      <c r="E8" s="90"/>
      <c r="F8" s="11"/>
      <c r="G8" s="11">
        <f>F8+I8*F8</f>
        <v>0</v>
      </c>
      <c r="H8" s="11">
        <f>C8*F8</f>
        <v>0</v>
      </c>
      <c r="I8" s="257">
        <v>0.08</v>
      </c>
      <c r="J8" s="11">
        <f>G8*C8</f>
        <v>0</v>
      </c>
    </row>
    <row r="9" spans="1:10" ht="72">
      <c r="A9" s="210">
        <v>3</v>
      </c>
      <c r="B9" s="144" t="s">
        <v>210</v>
      </c>
      <c r="C9" s="211">
        <v>2</v>
      </c>
      <c r="D9" s="90"/>
      <c r="E9" s="94" t="s">
        <v>209</v>
      </c>
      <c r="F9" s="11"/>
      <c r="G9" s="11">
        <f>F9+I9*F9</f>
        <v>0</v>
      </c>
      <c r="H9" s="11">
        <f>C9*F9</f>
        <v>0</v>
      </c>
      <c r="I9" s="257">
        <v>0.08</v>
      </c>
      <c r="J9" s="11">
        <f>G9*C9</f>
        <v>0</v>
      </c>
    </row>
    <row r="10" spans="1:10" ht="252">
      <c r="A10" s="210">
        <v>4</v>
      </c>
      <c r="B10" s="144" t="s">
        <v>213</v>
      </c>
      <c r="C10" s="211">
        <v>80</v>
      </c>
      <c r="D10" s="90"/>
      <c r="E10" s="94" t="s">
        <v>215</v>
      </c>
      <c r="F10" s="11"/>
      <c r="G10" s="11">
        <f>F10+I10*F10</f>
        <v>0</v>
      </c>
      <c r="H10" s="11">
        <f>C10*F10</f>
        <v>0</v>
      </c>
      <c r="I10" s="257">
        <v>0.08</v>
      </c>
      <c r="J10" s="11">
        <f>G10*C10</f>
        <v>0</v>
      </c>
    </row>
    <row r="11" spans="1:10" ht="24">
      <c r="A11" s="210">
        <v>5</v>
      </c>
      <c r="B11" s="144" t="s">
        <v>214</v>
      </c>
      <c r="C11" s="211">
        <v>5</v>
      </c>
      <c r="D11" s="90"/>
      <c r="E11" s="90" t="s">
        <v>211</v>
      </c>
      <c r="F11" s="11"/>
      <c r="G11" s="11">
        <f>F11+I11*F11</f>
        <v>0</v>
      </c>
      <c r="H11" s="11">
        <f>C11*F11</f>
        <v>0</v>
      </c>
      <c r="I11" s="257">
        <v>0.08</v>
      </c>
      <c r="J11" s="11">
        <f>G11*C11</f>
        <v>0</v>
      </c>
    </row>
    <row r="12" spans="1:10" ht="15">
      <c r="A12" s="210"/>
      <c r="B12" s="144" t="s">
        <v>183</v>
      </c>
      <c r="C12" s="211"/>
      <c r="D12" s="90"/>
      <c r="E12" s="90"/>
      <c r="F12" s="11"/>
      <c r="G12" s="11"/>
      <c r="H12" s="11">
        <f>SUM(H7:H11)</f>
        <v>0</v>
      </c>
      <c r="I12" s="257"/>
      <c r="J12" s="71">
        <f>SUM(J7:J11)</f>
        <v>0</v>
      </c>
    </row>
    <row r="14" spans="1:10" ht="15">
      <c r="A14" s="322"/>
      <c r="B14" s="95"/>
      <c r="C14" s="82"/>
      <c r="D14" s="82"/>
      <c r="E14" s="82"/>
      <c r="F14" s="82"/>
      <c r="G14" s="82"/>
      <c r="H14" s="82"/>
      <c r="I14" s="82"/>
      <c r="J14" s="291"/>
    </row>
    <row r="15" spans="1:10" ht="15">
      <c r="A15" s="323"/>
      <c r="B15" s="95"/>
      <c r="C15" s="289"/>
      <c r="D15" s="289"/>
      <c r="E15" s="289"/>
      <c r="F15" s="289"/>
      <c r="G15" s="289"/>
      <c r="H15" s="289"/>
      <c r="I15" s="289"/>
      <c r="J15" s="289"/>
    </row>
    <row r="16" spans="1:10" ht="15">
      <c r="A16" s="323"/>
      <c r="B16" s="95"/>
      <c r="C16" s="289"/>
      <c r="D16" s="289"/>
      <c r="E16" s="289" t="s">
        <v>50</v>
      </c>
      <c r="F16" s="289"/>
      <c r="G16" s="289"/>
      <c r="H16" s="289"/>
      <c r="I16" s="289"/>
      <c r="J16" s="289"/>
    </row>
    <row r="17" spans="1:10" ht="15">
      <c r="A17" s="323"/>
      <c r="B17" s="95"/>
      <c r="C17" s="289"/>
      <c r="D17" s="289"/>
      <c r="E17" s="289" t="s">
        <v>12</v>
      </c>
      <c r="F17" s="289"/>
      <c r="G17" s="289"/>
      <c r="H17" s="289"/>
      <c r="I17" s="289"/>
      <c r="J17" s="289"/>
    </row>
  </sheetData>
  <mergeCells count="1">
    <mergeCell ref="A2:B2"/>
  </mergeCells>
  <pageMargins left="0.25" right="0.25" top="0.75" bottom="0.75" header="0.3" footer="0.3"/>
  <pageSetup paperSize="9" scale="74" fitToHeight="0" orientation="portrait" r:id="rId1"/>
  <headerFooter>
    <oddHeader>&amp;A</oddHeader>
    <oddFooter>&amp;A&amp;RStrona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7"/>
  <sheetViews>
    <sheetView view="pageBreakPreview" zoomScaleNormal="147" zoomScaleSheetLayoutView="100" workbookViewId="0">
      <selection activeCell="F17" sqref="F17"/>
    </sheetView>
  </sheetViews>
  <sheetFormatPr defaultColWidth="8.875" defaultRowHeight="15"/>
  <cols>
    <col min="1" max="1" width="4.875" style="53" customWidth="1"/>
    <col min="2" max="2" width="39.125" style="168" customWidth="1"/>
    <col min="3" max="3" width="8.875" style="55" customWidth="1"/>
    <col min="4" max="8" width="10.625" style="51" customWidth="1"/>
    <col min="9" max="9" width="8.25" style="51" customWidth="1"/>
    <col min="10" max="10" width="10.875" style="51" customWidth="1"/>
    <col min="11" max="16384" width="8.875" style="51"/>
  </cols>
  <sheetData>
    <row r="1" spans="1:10">
      <c r="G1" s="17" t="s">
        <v>0</v>
      </c>
      <c r="H1" s="17"/>
      <c r="I1" s="17"/>
    </row>
    <row r="2" spans="1:10" ht="18.75" customHeight="1">
      <c r="A2" s="424" t="s">
        <v>220</v>
      </c>
      <c r="B2" s="424"/>
      <c r="C2" s="424"/>
      <c r="D2" s="429" t="s">
        <v>51</v>
      </c>
      <c r="E2" s="429"/>
      <c r="F2" s="429"/>
      <c r="G2" s="17" t="s">
        <v>1</v>
      </c>
      <c r="H2" s="17"/>
      <c r="I2" s="17"/>
      <c r="J2" s="17"/>
    </row>
    <row r="3" spans="1:10">
      <c r="C3" s="56"/>
      <c r="D3" s="17"/>
      <c r="E3" s="17"/>
      <c r="F3" s="17"/>
      <c r="G3" s="17"/>
      <c r="H3" s="17"/>
      <c r="I3" s="17"/>
      <c r="J3" s="17"/>
    </row>
    <row r="4" spans="1:10">
      <c r="C4" s="56"/>
      <c r="D4" s="17"/>
      <c r="E4" s="17"/>
      <c r="F4" s="17"/>
      <c r="G4" s="17"/>
      <c r="H4" s="17"/>
      <c r="I4" s="17"/>
      <c r="J4" s="17"/>
    </row>
    <row r="5" spans="1:10" s="16" customFormat="1" ht="36">
      <c r="A5" s="19" t="s">
        <v>13</v>
      </c>
      <c r="B5" s="21" t="s">
        <v>3</v>
      </c>
      <c r="C5" s="132" t="s">
        <v>127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</row>
    <row r="6" spans="1:10" ht="181.5" customHeight="1">
      <c r="A6" s="52">
        <v>1</v>
      </c>
      <c r="B6" s="104" t="s">
        <v>52</v>
      </c>
      <c r="C6" s="40">
        <v>785</v>
      </c>
      <c r="D6" s="23"/>
      <c r="E6" s="23"/>
      <c r="F6" s="27"/>
      <c r="G6" s="27">
        <f>F6+F6*I6</f>
        <v>0</v>
      </c>
      <c r="H6" s="27">
        <f>F6*C6</f>
        <v>0</v>
      </c>
      <c r="I6" s="257">
        <v>0.08</v>
      </c>
      <c r="J6" s="26">
        <f>G6*C6</f>
        <v>0</v>
      </c>
    </row>
    <row r="7" spans="1:10" ht="24.75" customHeight="1">
      <c r="A7" s="52">
        <v>2</v>
      </c>
      <c r="B7" s="104" t="s">
        <v>53</v>
      </c>
      <c r="C7" s="40">
        <v>5880</v>
      </c>
      <c r="D7" s="23"/>
      <c r="E7" s="23"/>
      <c r="F7" s="27"/>
      <c r="G7" s="27">
        <f t="shared" ref="G7:G14" si="0">F7+F7*I7</f>
        <v>0</v>
      </c>
      <c r="H7" s="27">
        <f t="shared" ref="H7:H14" si="1">F7*C7</f>
        <v>0</v>
      </c>
      <c r="I7" s="257">
        <v>0.08</v>
      </c>
      <c r="J7" s="26">
        <f t="shared" ref="J7:J14" si="2">G7*C7</f>
        <v>0</v>
      </c>
    </row>
    <row r="8" spans="1:10" ht="27" customHeight="1">
      <c r="A8" s="52">
        <v>3</v>
      </c>
      <c r="B8" s="104" t="s">
        <v>54</v>
      </c>
      <c r="C8" s="40">
        <v>9800</v>
      </c>
      <c r="D8" s="23"/>
      <c r="E8" s="23"/>
      <c r="F8" s="27"/>
      <c r="G8" s="27">
        <f t="shared" si="0"/>
        <v>0</v>
      </c>
      <c r="H8" s="27">
        <f t="shared" si="1"/>
        <v>0</v>
      </c>
      <c r="I8" s="257">
        <v>0.08</v>
      </c>
      <c r="J8" s="26">
        <f t="shared" si="2"/>
        <v>0</v>
      </c>
    </row>
    <row r="9" spans="1:10" ht="28.5" customHeight="1">
      <c r="A9" s="52">
        <v>4</v>
      </c>
      <c r="B9" s="104" t="s">
        <v>55</v>
      </c>
      <c r="C9" s="40">
        <v>11760</v>
      </c>
      <c r="D9" s="23"/>
      <c r="E9" s="23"/>
      <c r="F9" s="27"/>
      <c r="G9" s="27">
        <f t="shared" si="0"/>
        <v>0</v>
      </c>
      <c r="H9" s="27">
        <f t="shared" si="1"/>
        <v>0</v>
      </c>
      <c r="I9" s="257">
        <v>0.08</v>
      </c>
      <c r="J9" s="26">
        <f t="shared" si="2"/>
        <v>0</v>
      </c>
    </row>
    <row r="10" spans="1:10" ht="28.5" customHeight="1">
      <c r="A10" s="52">
        <v>5</v>
      </c>
      <c r="B10" s="104" t="s">
        <v>56</v>
      </c>
      <c r="C10" s="40">
        <v>11760</v>
      </c>
      <c r="D10" s="23"/>
      <c r="E10" s="23"/>
      <c r="F10" s="27"/>
      <c r="G10" s="27">
        <f t="shared" si="0"/>
        <v>0</v>
      </c>
      <c r="H10" s="27">
        <f t="shared" si="1"/>
        <v>0</v>
      </c>
      <c r="I10" s="257">
        <v>0.08</v>
      </c>
      <c r="J10" s="26">
        <f t="shared" si="2"/>
        <v>0</v>
      </c>
    </row>
    <row r="11" spans="1:10" ht="38.1" customHeight="1">
      <c r="A11" s="52">
        <v>6</v>
      </c>
      <c r="B11" s="104" t="s">
        <v>57</v>
      </c>
      <c r="C11" s="40">
        <v>5880</v>
      </c>
      <c r="D11" s="23"/>
      <c r="E11" s="23"/>
      <c r="F11" s="27"/>
      <c r="G11" s="27">
        <f t="shared" si="0"/>
        <v>0</v>
      </c>
      <c r="H11" s="27">
        <f t="shared" si="1"/>
        <v>0</v>
      </c>
      <c r="I11" s="257">
        <v>0.08</v>
      </c>
      <c r="J11" s="26">
        <f t="shared" si="2"/>
        <v>0</v>
      </c>
    </row>
    <row r="12" spans="1:10" ht="30.75" customHeight="1">
      <c r="A12" s="52">
        <v>7</v>
      </c>
      <c r="B12" s="169" t="s">
        <v>58</v>
      </c>
      <c r="C12" s="44">
        <v>196</v>
      </c>
      <c r="D12" s="23"/>
      <c r="E12" s="23"/>
      <c r="F12" s="27"/>
      <c r="G12" s="27">
        <f t="shared" si="0"/>
        <v>0</v>
      </c>
      <c r="H12" s="27">
        <f t="shared" si="1"/>
        <v>0</v>
      </c>
      <c r="I12" s="257">
        <v>0.08</v>
      </c>
      <c r="J12" s="26">
        <f t="shared" si="2"/>
        <v>0</v>
      </c>
    </row>
    <row r="13" spans="1:10" ht="177.75" customHeight="1">
      <c r="A13" s="52">
        <v>8</v>
      </c>
      <c r="B13" s="104" t="s">
        <v>59</v>
      </c>
      <c r="C13" s="40">
        <v>60</v>
      </c>
      <c r="D13" s="23"/>
      <c r="E13" s="23"/>
      <c r="F13" s="27"/>
      <c r="G13" s="27">
        <f t="shared" si="0"/>
        <v>0</v>
      </c>
      <c r="H13" s="27">
        <f t="shared" si="1"/>
        <v>0</v>
      </c>
      <c r="I13" s="257">
        <v>0.08</v>
      </c>
      <c r="J13" s="26">
        <f t="shared" si="2"/>
        <v>0</v>
      </c>
    </row>
    <row r="14" spans="1:10" ht="60.75" customHeight="1">
      <c r="A14" s="52">
        <v>9</v>
      </c>
      <c r="B14" s="104" t="s">
        <v>157</v>
      </c>
      <c r="C14" s="344">
        <v>23550</v>
      </c>
      <c r="D14" s="23"/>
      <c r="E14" s="23"/>
      <c r="F14" s="27"/>
      <c r="G14" s="27">
        <f t="shared" si="0"/>
        <v>0</v>
      </c>
      <c r="H14" s="27">
        <f t="shared" si="1"/>
        <v>0</v>
      </c>
      <c r="I14" s="257">
        <v>0.08</v>
      </c>
      <c r="J14" s="26">
        <f t="shared" si="2"/>
        <v>0</v>
      </c>
    </row>
    <row r="15" spans="1:10" ht="33" customHeight="1">
      <c r="A15" s="52"/>
      <c r="B15" s="105" t="s">
        <v>11</v>
      </c>
      <c r="C15" s="44"/>
      <c r="D15" s="43"/>
      <c r="E15" s="43"/>
      <c r="F15" s="43"/>
      <c r="G15" s="43"/>
      <c r="H15" s="335">
        <f>SUM(H6:H14)</f>
        <v>0</v>
      </c>
      <c r="I15" s="43"/>
      <c r="J15" s="259">
        <f>SUM(J6:J14)</f>
        <v>0</v>
      </c>
    </row>
    <row r="17" spans="6:6">
      <c r="F17" s="51" t="s">
        <v>12</v>
      </c>
    </row>
  </sheetData>
  <sheetProtection selectLockedCells="1" selectUnlockedCells="1"/>
  <mergeCells count="2">
    <mergeCell ref="A2:C2"/>
    <mergeCell ref="D2:F2"/>
  </mergeCells>
  <pageMargins left="0.47222222222222221" right="0.47222222222222221" top="0.61111111111111116" bottom="0.61111111111111116" header="0.47222222222222221" footer="0.47222222222222221"/>
  <pageSetup paperSize="9" scale="67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02D9-0661-43BE-BA54-C1354083BF77}">
  <sheetPr>
    <pageSetUpPr fitToPage="1"/>
  </sheetPr>
  <dimension ref="A1:J16"/>
  <sheetViews>
    <sheetView view="pageBreakPreview" topLeftCell="A9" zoomScale="90" zoomScaleNormal="147" zoomScaleSheetLayoutView="90" workbookViewId="0">
      <selection activeCell="E29" sqref="E29"/>
    </sheetView>
  </sheetViews>
  <sheetFormatPr defaultColWidth="8.875" defaultRowHeight="15"/>
  <cols>
    <col min="1" max="1" width="4.125" style="57" customWidth="1"/>
    <col min="2" max="2" width="42.625" style="115" customWidth="1"/>
    <col min="3" max="3" width="9.25" style="461" customWidth="1"/>
    <col min="4" max="4" width="10.625" style="57" customWidth="1"/>
    <col min="5" max="5" width="11.25" style="57" customWidth="1"/>
    <col min="6" max="8" width="10.625" style="57" customWidth="1"/>
    <col min="9" max="9" width="8.625" style="57" customWidth="1"/>
    <col min="10" max="10" width="10.625" style="57" customWidth="1"/>
    <col min="11" max="16384" width="8.875" style="57"/>
  </cols>
  <sheetData>
    <row r="1" spans="1:10">
      <c r="F1" s="17" t="s">
        <v>0</v>
      </c>
      <c r="G1" s="17"/>
    </row>
    <row r="2" spans="1:10">
      <c r="F2" s="17" t="s">
        <v>1</v>
      </c>
      <c r="G2" s="17"/>
    </row>
    <row r="4" spans="1:10" ht="18.75" customHeight="1">
      <c r="A4" s="472" t="s">
        <v>252</v>
      </c>
      <c r="B4" s="472"/>
      <c r="C4" s="472"/>
      <c r="D4" s="436" t="s">
        <v>251</v>
      </c>
      <c r="E4" s="436"/>
      <c r="F4" s="436"/>
      <c r="G4" s="436"/>
      <c r="H4" s="436"/>
      <c r="I4" s="436"/>
      <c r="J4" s="2"/>
    </row>
    <row r="5" spans="1:10">
      <c r="A5" s="2"/>
      <c r="D5" s="2"/>
      <c r="E5" s="2"/>
      <c r="F5" s="2"/>
      <c r="G5" s="2"/>
      <c r="H5" s="2"/>
      <c r="I5" s="2"/>
      <c r="J5" s="2"/>
    </row>
    <row r="6" spans="1:10">
      <c r="A6" s="2"/>
      <c r="D6" s="2"/>
      <c r="E6" s="2"/>
      <c r="F6" s="2"/>
      <c r="G6" s="2"/>
      <c r="H6" s="2"/>
      <c r="I6" s="2"/>
      <c r="J6" s="2"/>
    </row>
    <row r="7" spans="1:10" ht="42.75">
      <c r="A7" s="470" t="s">
        <v>13</v>
      </c>
      <c r="B7" s="3" t="s">
        <v>3</v>
      </c>
      <c r="C7" s="471" t="s">
        <v>126</v>
      </c>
      <c r="D7" s="470" t="s">
        <v>4</v>
      </c>
      <c r="E7" s="470" t="s">
        <v>5</v>
      </c>
      <c r="F7" s="470" t="s">
        <v>6</v>
      </c>
      <c r="G7" s="470" t="s">
        <v>7</v>
      </c>
      <c r="H7" s="470" t="s">
        <v>8</v>
      </c>
      <c r="I7" s="470" t="s">
        <v>250</v>
      </c>
      <c r="J7" s="470" t="s">
        <v>10</v>
      </c>
    </row>
    <row r="8" spans="1:10" ht="374.25" customHeight="1">
      <c r="A8" s="5">
        <v>1</v>
      </c>
      <c r="B8" s="99" t="s">
        <v>249</v>
      </c>
      <c r="C8" s="469">
        <v>48000</v>
      </c>
      <c r="D8" s="468"/>
      <c r="E8" s="468"/>
      <c r="F8" s="58"/>
      <c r="G8" s="27">
        <f>F8+F8*I8</f>
        <v>0</v>
      </c>
      <c r="H8" s="27">
        <f>F8*C8</f>
        <v>0</v>
      </c>
      <c r="I8" s="257">
        <v>0.08</v>
      </c>
      <c r="J8" s="26">
        <f>G8*C8</f>
        <v>0</v>
      </c>
    </row>
    <row r="9" spans="1:10" ht="52.5" customHeight="1">
      <c r="A9" s="5">
        <v>2</v>
      </c>
      <c r="B9" s="99" t="s">
        <v>248</v>
      </c>
      <c r="C9" s="469">
        <v>160000</v>
      </c>
      <c r="D9" s="468"/>
      <c r="E9" s="468"/>
      <c r="F9" s="58"/>
      <c r="G9" s="27">
        <f>F9+F9*I9</f>
        <v>0</v>
      </c>
      <c r="H9" s="27">
        <f>F9*C9</f>
        <v>0</v>
      </c>
      <c r="I9" s="257">
        <v>0.08</v>
      </c>
      <c r="J9" s="26">
        <f>G9*C9</f>
        <v>0</v>
      </c>
    </row>
    <row r="10" spans="1:10" ht="53.25" customHeight="1">
      <c r="A10" s="5">
        <v>3</v>
      </c>
      <c r="B10" s="99" t="s">
        <v>247</v>
      </c>
      <c r="C10" s="469">
        <v>160000</v>
      </c>
      <c r="D10" s="468"/>
      <c r="E10" s="468"/>
      <c r="F10" s="58"/>
      <c r="G10" s="27">
        <f>F10+F10*I10</f>
        <v>0</v>
      </c>
      <c r="H10" s="27">
        <f>F10*C10</f>
        <v>0</v>
      </c>
      <c r="I10" s="257">
        <v>0.08</v>
      </c>
      <c r="J10" s="26">
        <f>G10*C10</f>
        <v>0</v>
      </c>
    </row>
    <row r="11" spans="1:10" s="60" customFormat="1" ht="36.75" customHeight="1">
      <c r="A11" s="59"/>
      <c r="B11" s="118" t="s">
        <v>11</v>
      </c>
      <c r="C11" s="467"/>
      <c r="D11" s="59"/>
      <c r="E11" s="59"/>
      <c r="F11" s="11"/>
      <c r="G11" s="11"/>
      <c r="H11" s="11">
        <f>SUM(H8:H10)</f>
        <v>0</v>
      </c>
      <c r="I11" s="11"/>
      <c r="J11" s="71">
        <f>SUM(J8:J10)</f>
        <v>0</v>
      </c>
    </row>
    <row r="13" spans="1:10">
      <c r="B13" s="466"/>
      <c r="C13" s="139"/>
      <c r="D13" s="51"/>
      <c r="E13" s="51"/>
      <c r="F13" s="51" t="s">
        <v>61</v>
      </c>
      <c r="G13" s="51"/>
      <c r="H13" s="51"/>
    </row>
    <row r="14" spans="1:10">
      <c r="B14" s="466"/>
      <c r="C14" s="139"/>
      <c r="D14" s="51"/>
      <c r="E14" s="51"/>
      <c r="F14" s="51" t="s">
        <v>12</v>
      </c>
      <c r="G14" s="51"/>
      <c r="H14" s="51"/>
    </row>
    <row r="15" spans="1:10" ht="15.75">
      <c r="B15" s="465"/>
      <c r="J15" s="462"/>
    </row>
    <row r="16" spans="1:10" ht="15.75">
      <c r="A16" s="462"/>
      <c r="B16" s="464"/>
      <c r="C16" s="463"/>
      <c r="D16" s="462"/>
      <c r="E16" s="462"/>
      <c r="F16" s="462"/>
      <c r="G16" s="462"/>
      <c r="H16" s="462"/>
      <c r="I16" s="462"/>
      <c r="J16" s="462"/>
    </row>
  </sheetData>
  <sheetProtection selectLockedCells="1" selectUnlockedCells="1"/>
  <mergeCells count="2">
    <mergeCell ref="A4:C4"/>
    <mergeCell ref="D4:I4"/>
  </mergeCells>
  <pageMargins left="0.47222222222222221" right="0.47222222222222221" top="0.61111111111111116" bottom="0.61111111111111116" header="0.47222222222222221" footer="0.47222222222222221"/>
  <pageSetup paperSize="9" scale="65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12"/>
  <sheetViews>
    <sheetView view="pageBreakPreview" zoomScaleNormal="147" zoomScaleSheetLayoutView="100" workbookViewId="0">
      <selection activeCell="F11" sqref="F11"/>
    </sheetView>
  </sheetViews>
  <sheetFormatPr defaultColWidth="8.875" defaultRowHeight="15"/>
  <cols>
    <col min="1" max="1" width="3.875" style="57" customWidth="1"/>
    <col min="2" max="2" width="37.25" style="130" customWidth="1"/>
    <col min="3" max="3" width="6.625" style="1" customWidth="1"/>
    <col min="4" max="5" width="10.625" style="57" customWidth="1"/>
    <col min="6" max="6" width="10.625" style="61" customWidth="1"/>
    <col min="7" max="7" width="10.625" style="57" customWidth="1"/>
    <col min="8" max="8" width="9.75" style="57" customWidth="1"/>
    <col min="9" max="9" width="6.875" style="57" customWidth="1"/>
    <col min="10" max="10" width="10.625" style="61" customWidth="1"/>
    <col min="11" max="16384" width="8.875" style="57"/>
  </cols>
  <sheetData>
    <row r="1" spans="1:10">
      <c r="A1" s="2"/>
      <c r="D1" s="2"/>
      <c r="E1" s="2"/>
      <c r="F1" s="17" t="s">
        <v>0</v>
      </c>
      <c r="G1" s="17"/>
      <c r="I1" s="2"/>
      <c r="J1" s="10"/>
    </row>
    <row r="2" spans="1:10">
      <c r="A2" s="2"/>
      <c r="D2" s="2"/>
      <c r="E2" s="2"/>
      <c r="F2" s="17" t="s">
        <v>1</v>
      </c>
      <c r="G2" s="17"/>
      <c r="H2" s="2"/>
      <c r="I2" s="2"/>
      <c r="J2" s="10"/>
    </row>
    <row r="3" spans="1:10">
      <c r="A3" s="2"/>
      <c r="D3" s="2"/>
      <c r="E3" s="2"/>
      <c r="F3" s="10"/>
      <c r="G3" s="2"/>
      <c r="H3" s="2"/>
      <c r="I3" s="2"/>
      <c r="J3" s="10"/>
    </row>
    <row r="4" spans="1:10" ht="18.75" customHeight="1">
      <c r="A4" s="430" t="s">
        <v>221</v>
      </c>
      <c r="B4" s="430"/>
      <c r="C4" s="430"/>
      <c r="D4" s="431"/>
      <c r="E4" s="431"/>
      <c r="F4" s="431"/>
      <c r="G4" s="431"/>
      <c r="H4" s="431"/>
      <c r="I4" s="2"/>
      <c r="J4" s="10"/>
    </row>
    <row r="5" spans="1:10">
      <c r="A5" s="2"/>
      <c r="D5" s="2"/>
      <c r="E5" s="2"/>
      <c r="F5" s="10"/>
      <c r="G5" s="2"/>
      <c r="H5" s="2"/>
      <c r="I5" s="2"/>
      <c r="J5" s="10"/>
    </row>
    <row r="6" spans="1:10">
      <c r="A6" s="2"/>
      <c r="D6" s="2"/>
      <c r="E6" s="2"/>
      <c r="F6" s="10"/>
      <c r="G6" s="2"/>
      <c r="H6" s="2"/>
      <c r="I6" s="2"/>
      <c r="J6" s="10"/>
    </row>
    <row r="7" spans="1:10" s="115" customFormat="1" ht="24">
      <c r="A7" s="171" t="s">
        <v>2</v>
      </c>
      <c r="B7" s="171" t="s">
        <v>3</v>
      </c>
      <c r="C7" s="3" t="s">
        <v>129</v>
      </c>
      <c r="D7" s="3" t="s">
        <v>4</v>
      </c>
      <c r="E7" s="3" t="s">
        <v>35</v>
      </c>
      <c r="F7" s="170" t="s">
        <v>6</v>
      </c>
      <c r="G7" s="3" t="s">
        <v>7</v>
      </c>
      <c r="H7" s="3" t="s">
        <v>8</v>
      </c>
      <c r="I7" s="3" t="s">
        <v>9</v>
      </c>
      <c r="J7" s="170" t="s">
        <v>10</v>
      </c>
    </row>
    <row r="8" spans="1:10" ht="132.75" customHeight="1">
      <c r="A8" s="5">
        <v>1</v>
      </c>
      <c r="B8" s="99" t="s">
        <v>64</v>
      </c>
      <c r="C8" s="4">
        <v>32</v>
      </c>
      <c r="D8" s="5"/>
      <c r="E8" s="5"/>
      <c r="F8" s="58"/>
      <c r="G8" s="27">
        <f>F8+F8*I8</f>
        <v>0</v>
      </c>
      <c r="H8" s="27">
        <f>F8*C8</f>
        <v>0</v>
      </c>
      <c r="I8" s="257">
        <v>0.08</v>
      </c>
      <c r="J8" s="26">
        <f>G8*C8</f>
        <v>0</v>
      </c>
    </row>
    <row r="9" spans="1:10" ht="150.75" customHeight="1">
      <c r="A9" s="5">
        <v>2</v>
      </c>
      <c r="B9" s="99" t="s">
        <v>65</v>
      </c>
      <c r="C9" s="4">
        <v>32</v>
      </c>
      <c r="D9" s="5"/>
      <c r="E9" s="5"/>
      <c r="F9" s="58"/>
      <c r="G9" s="27">
        <f>F9+F9*I9</f>
        <v>0</v>
      </c>
      <c r="H9" s="27">
        <f>F9*C9</f>
        <v>0</v>
      </c>
      <c r="I9" s="257">
        <v>0.08</v>
      </c>
      <c r="J9" s="26">
        <f>G9*C9</f>
        <v>0</v>
      </c>
    </row>
    <row r="10" spans="1:10" s="60" customFormat="1" ht="30" customHeight="1">
      <c r="A10" s="59"/>
      <c r="B10" s="118" t="s">
        <v>11</v>
      </c>
      <c r="C10" s="69"/>
      <c r="D10" s="7"/>
      <c r="E10" s="7"/>
      <c r="F10" s="11"/>
      <c r="G10" s="7"/>
      <c r="H10" s="11">
        <f>SUM(H8:H9)</f>
        <v>0</v>
      </c>
      <c r="I10" s="7"/>
      <c r="J10" s="71">
        <f>SUM(J8:J9)</f>
        <v>0</v>
      </c>
    </row>
    <row r="12" spans="1:10">
      <c r="F12" s="61" t="s">
        <v>12</v>
      </c>
    </row>
  </sheetData>
  <sheetProtection selectLockedCells="1" selectUnlockedCells="1"/>
  <mergeCells count="2">
    <mergeCell ref="A4:C4"/>
    <mergeCell ref="D4:H4"/>
  </mergeCells>
  <pageMargins left="0.47222222222222221" right="0.47222222222222221" top="0.61111111111111116" bottom="0.61111111111111116" header="0.47222222222222221" footer="0.47222222222222221"/>
  <pageSetup paperSize="9" scale="71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30"/>
  <sheetViews>
    <sheetView view="pageBreakPreview" zoomScale="80" zoomScaleNormal="147" zoomScaleSheetLayoutView="80" workbookViewId="0">
      <selection activeCell="A4" sqref="A4:C4"/>
    </sheetView>
  </sheetViews>
  <sheetFormatPr defaultColWidth="10.625" defaultRowHeight="12"/>
  <cols>
    <col min="1" max="1" width="4.625" style="130" customWidth="1"/>
    <col min="2" max="2" width="52.5" style="115" customWidth="1"/>
    <col min="3" max="5" width="10.625" style="204" customWidth="1"/>
    <col min="6" max="6" width="10.625" style="277" customWidth="1"/>
    <col min="7" max="7" width="10.625" style="204" customWidth="1"/>
    <col min="8" max="8" width="10.75" style="204" customWidth="1"/>
    <col min="9" max="9" width="8" style="204" customWidth="1"/>
    <col min="10" max="10" width="10.625" style="277" customWidth="1"/>
    <col min="11" max="16384" width="10.625" style="130"/>
  </cols>
  <sheetData>
    <row r="1" spans="1:10">
      <c r="E1" s="16" t="s">
        <v>0</v>
      </c>
      <c r="F1" s="16"/>
      <c r="G1" s="130"/>
    </row>
    <row r="2" spans="1:10">
      <c r="E2" s="16" t="s">
        <v>1</v>
      </c>
      <c r="F2" s="16"/>
      <c r="G2" s="130"/>
    </row>
    <row r="4" spans="1:10" ht="18.75" customHeight="1">
      <c r="A4" s="432" t="s">
        <v>223</v>
      </c>
      <c r="B4" s="432"/>
      <c r="C4" s="432"/>
      <c r="D4" s="433" t="s">
        <v>66</v>
      </c>
      <c r="E4" s="433"/>
      <c r="F4" s="433"/>
    </row>
    <row r="6" spans="1:10" ht="36">
      <c r="A6" s="3" t="s">
        <v>2</v>
      </c>
      <c r="B6" s="3" t="s">
        <v>3</v>
      </c>
      <c r="C6" s="3" t="s">
        <v>126</v>
      </c>
      <c r="D6" s="3" t="s">
        <v>4</v>
      </c>
      <c r="E6" s="3" t="s">
        <v>5</v>
      </c>
      <c r="F6" s="170" t="s">
        <v>6</v>
      </c>
      <c r="G6" s="3" t="s">
        <v>7</v>
      </c>
      <c r="H6" s="3" t="s">
        <v>8</v>
      </c>
      <c r="I6" s="3" t="s">
        <v>9</v>
      </c>
      <c r="J6" s="170" t="s">
        <v>10</v>
      </c>
    </row>
    <row r="7" spans="1:10" ht="354" customHeight="1">
      <c r="A7" s="3">
        <v>1</v>
      </c>
      <c r="B7" s="325" t="s">
        <v>165</v>
      </c>
      <c r="C7" s="177">
        <v>48</v>
      </c>
      <c r="D7" s="177"/>
      <c r="E7" s="177"/>
      <c r="F7" s="274"/>
      <c r="G7" s="275">
        <f>F7+F7*I7</f>
        <v>0</v>
      </c>
      <c r="H7" s="275">
        <f>F7*C7</f>
        <v>0</v>
      </c>
      <c r="I7" s="260">
        <v>0.08</v>
      </c>
      <c r="J7" s="276">
        <f>G7*C7</f>
        <v>0</v>
      </c>
    </row>
    <row r="8" spans="1:10" ht="89.25" customHeight="1">
      <c r="A8" s="3">
        <v>2</v>
      </c>
      <c r="B8" s="173" t="s">
        <v>67</v>
      </c>
      <c r="C8" s="177">
        <v>8</v>
      </c>
      <c r="D8" s="177"/>
      <c r="E8" s="177"/>
      <c r="F8" s="274"/>
      <c r="G8" s="275">
        <f>F8+F8*I8</f>
        <v>0</v>
      </c>
      <c r="H8" s="275">
        <f>F8*C8</f>
        <v>0</v>
      </c>
      <c r="I8" s="260">
        <v>0.08</v>
      </c>
      <c r="J8" s="276">
        <f>G8*C8</f>
        <v>0</v>
      </c>
    </row>
    <row r="9" spans="1:10" ht="84" customHeight="1">
      <c r="A9" s="3">
        <v>3</v>
      </c>
      <c r="B9" s="173" t="s">
        <v>68</v>
      </c>
      <c r="C9" s="177">
        <v>8</v>
      </c>
      <c r="D9" s="177"/>
      <c r="E9" s="177"/>
      <c r="F9" s="274"/>
      <c r="G9" s="275">
        <f>F9+F9*I9</f>
        <v>0</v>
      </c>
      <c r="H9" s="275">
        <f>F9*C9</f>
        <v>0</v>
      </c>
      <c r="I9" s="260">
        <v>0.08</v>
      </c>
      <c r="J9" s="276">
        <f>G9*C9</f>
        <v>0</v>
      </c>
    </row>
    <row r="10" spans="1:10" ht="96" customHeight="1">
      <c r="A10" s="3">
        <v>4</v>
      </c>
      <c r="B10" s="117" t="s">
        <v>69</v>
      </c>
      <c r="C10" s="177">
        <v>20</v>
      </c>
      <c r="D10" s="177"/>
      <c r="E10" s="177"/>
      <c r="F10" s="274"/>
      <c r="G10" s="275">
        <f>F10+F10*I10</f>
        <v>0</v>
      </c>
      <c r="H10" s="275">
        <f>F10*C10</f>
        <v>0</v>
      </c>
      <c r="I10" s="260">
        <v>0.08</v>
      </c>
      <c r="J10" s="276">
        <f>G10*C10</f>
        <v>0</v>
      </c>
    </row>
    <row r="11" spans="1:10" ht="84.75" customHeight="1">
      <c r="A11" s="3">
        <v>5</v>
      </c>
      <c r="B11" s="117" t="s">
        <v>70</v>
      </c>
      <c r="C11" s="177">
        <v>20</v>
      </c>
      <c r="D11" s="177"/>
      <c r="E11" s="177"/>
      <c r="F11" s="274"/>
      <c r="G11" s="275">
        <f t="shared" ref="G11:G26" si="0">F11+F11*I11</f>
        <v>0</v>
      </c>
      <c r="H11" s="275">
        <f t="shared" ref="H11:H26" si="1">F11*C11</f>
        <v>0</v>
      </c>
      <c r="I11" s="260">
        <v>0.08</v>
      </c>
      <c r="J11" s="276">
        <f t="shared" ref="J11:J26" si="2">G11*C11</f>
        <v>0</v>
      </c>
    </row>
    <row r="12" spans="1:10" ht="90" customHeight="1">
      <c r="A12" s="3">
        <v>6</v>
      </c>
      <c r="B12" s="117" t="s">
        <v>71</v>
      </c>
      <c r="C12" s="177">
        <v>8</v>
      </c>
      <c r="D12" s="177"/>
      <c r="E12" s="177"/>
      <c r="F12" s="274"/>
      <c r="G12" s="275">
        <f t="shared" si="0"/>
        <v>0</v>
      </c>
      <c r="H12" s="275">
        <f t="shared" si="1"/>
        <v>0</v>
      </c>
      <c r="I12" s="260">
        <v>0.08</v>
      </c>
      <c r="J12" s="276">
        <f t="shared" si="2"/>
        <v>0</v>
      </c>
    </row>
    <row r="13" spans="1:10" ht="77.25" customHeight="1">
      <c r="A13" s="177">
        <v>7</v>
      </c>
      <c r="B13" s="117" t="s">
        <v>72</v>
      </c>
      <c r="C13" s="177">
        <v>8</v>
      </c>
      <c r="D13" s="177"/>
      <c r="E13" s="177"/>
      <c r="F13" s="274"/>
      <c r="G13" s="275">
        <f t="shared" si="0"/>
        <v>0</v>
      </c>
      <c r="H13" s="275">
        <f t="shared" si="1"/>
        <v>0</v>
      </c>
      <c r="I13" s="260">
        <v>0.08</v>
      </c>
      <c r="J13" s="276">
        <f t="shared" si="2"/>
        <v>0</v>
      </c>
    </row>
    <row r="14" spans="1:10" ht="85.5" customHeight="1">
      <c r="A14" s="176">
        <v>8</v>
      </c>
      <c r="B14" s="117" t="s">
        <v>73</v>
      </c>
      <c r="C14" s="177">
        <v>8</v>
      </c>
      <c r="D14" s="176"/>
      <c r="E14" s="176"/>
      <c r="F14" s="268"/>
      <c r="G14" s="275">
        <f t="shared" si="0"/>
        <v>0</v>
      </c>
      <c r="H14" s="275">
        <f t="shared" si="1"/>
        <v>0</v>
      </c>
      <c r="I14" s="260">
        <v>0.08</v>
      </c>
      <c r="J14" s="276">
        <f t="shared" si="2"/>
        <v>0</v>
      </c>
    </row>
    <row r="15" spans="1:10" ht="77.25" customHeight="1">
      <c r="A15" s="176"/>
      <c r="B15" s="173" t="s">
        <v>74</v>
      </c>
      <c r="C15" s="177">
        <v>16</v>
      </c>
      <c r="D15" s="176"/>
      <c r="E15" s="176"/>
      <c r="F15" s="268"/>
      <c r="G15" s="275">
        <f t="shared" si="0"/>
        <v>0</v>
      </c>
      <c r="H15" s="275">
        <f t="shared" si="1"/>
        <v>0</v>
      </c>
      <c r="I15" s="260">
        <v>0.08</v>
      </c>
      <c r="J15" s="276">
        <f t="shared" si="2"/>
        <v>0</v>
      </c>
    </row>
    <row r="16" spans="1:10" ht="74.25" customHeight="1">
      <c r="A16" s="176"/>
      <c r="B16" s="173" t="s">
        <v>75</v>
      </c>
      <c r="C16" s="177">
        <v>16</v>
      </c>
      <c r="D16" s="176"/>
      <c r="E16" s="176"/>
      <c r="F16" s="268"/>
      <c r="G16" s="275">
        <f t="shared" si="0"/>
        <v>0</v>
      </c>
      <c r="H16" s="275">
        <f t="shared" si="1"/>
        <v>0</v>
      </c>
      <c r="I16" s="260">
        <v>0.08</v>
      </c>
      <c r="J16" s="276">
        <f t="shared" si="2"/>
        <v>0</v>
      </c>
    </row>
    <row r="17" spans="1:10" ht="77.25" customHeight="1">
      <c r="A17" s="176"/>
      <c r="B17" s="173" t="s">
        <v>76</v>
      </c>
      <c r="C17" s="177">
        <v>8</v>
      </c>
      <c r="D17" s="176"/>
      <c r="E17" s="176"/>
      <c r="F17" s="268"/>
      <c r="G17" s="275">
        <f t="shared" si="0"/>
        <v>0</v>
      </c>
      <c r="H17" s="275">
        <f t="shared" si="1"/>
        <v>0</v>
      </c>
      <c r="I17" s="260">
        <v>0.08</v>
      </c>
      <c r="J17" s="276">
        <f t="shared" si="2"/>
        <v>0</v>
      </c>
    </row>
    <row r="18" spans="1:10" ht="79.5" customHeight="1">
      <c r="A18" s="176">
        <v>9</v>
      </c>
      <c r="B18" s="117" t="s">
        <v>77</v>
      </c>
      <c r="C18" s="177">
        <v>8</v>
      </c>
      <c r="D18" s="176"/>
      <c r="E18" s="176"/>
      <c r="F18" s="268"/>
      <c r="G18" s="275">
        <f t="shared" si="0"/>
        <v>0</v>
      </c>
      <c r="H18" s="275">
        <f t="shared" si="1"/>
        <v>0</v>
      </c>
      <c r="I18" s="260">
        <v>0.08</v>
      </c>
      <c r="J18" s="276">
        <f t="shared" si="2"/>
        <v>0</v>
      </c>
    </row>
    <row r="19" spans="1:10" ht="29.85" customHeight="1">
      <c r="A19" s="176">
        <v>10</v>
      </c>
      <c r="B19" s="117" t="s">
        <v>78</v>
      </c>
      <c r="C19" s="177">
        <v>8</v>
      </c>
      <c r="D19" s="176"/>
      <c r="E19" s="176"/>
      <c r="F19" s="268"/>
      <c r="G19" s="275">
        <f t="shared" si="0"/>
        <v>0</v>
      </c>
      <c r="H19" s="275">
        <f t="shared" si="1"/>
        <v>0</v>
      </c>
      <c r="I19" s="260">
        <v>0.08</v>
      </c>
      <c r="J19" s="276">
        <f t="shared" si="2"/>
        <v>0</v>
      </c>
    </row>
    <row r="20" spans="1:10" ht="31.5" customHeight="1">
      <c r="A20" s="176">
        <v>11</v>
      </c>
      <c r="B20" s="117" t="s">
        <v>79</v>
      </c>
      <c r="C20" s="177">
        <v>16</v>
      </c>
      <c r="D20" s="176"/>
      <c r="E20" s="176"/>
      <c r="F20" s="268"/>
      <c r="G20" s="275">
        <f t="shared" si="0"/>
        <v>0</v>
      </c>
      <c r="H20" s="275">
        <f t="shared" si="1"/>
        <v>0</v>
      </c>
      <c r="I20" s="260">
        <v>0.08</v>
      </c>
      <c r="J20" s="276">
        <f t="shared" si="2"/>
        <v>0</v>
      </c>
    </row>
    <row r="21" spans="1:10" ht="30.6" customHeight="1">
      <c r="A21" s="176">
        <v>12</v>
      </c>
      <c r="B21" s="117" t="s">
        <v>80</v>
      </c>
      <c r="C21" s="177">
        <v>16</v>
      </c>
      <c r="D21" s="176"/>
      <c r="E21" s="176"/>
      <c r="F21" s="268"/>
      <c r="G21" s="275">
        <f t="shared" si="0"/>
        <v>0</v>
      </c>
      <c r="H21" s="275">
        <f t="shared" si="1"/>
        <v>0</v>
      </c>
      <c r="I21" s="260">
        <v>0.08</v>
      </c>
      <c r="J21" s="276">
        <f t="shared" si="2"/>
        <v>0</v>
      </c>
    </row>
    <row r="22" spans="1:10" ht="30.6" customHeight="1">
      <c r="A22" s="176">
        <v>13</v>
      </c>
      <c r="B22" s="117" t="s">
        <v>81</v>
      </c>
      <c r="C22" s="177">
        <v>16</v>
      </c>
      <c r="D22" s="176"/>
      <c r="E22" s="176"/>
      <c r="F22" s="268"/>
      <c r="G22" s="275">
        <f t="shared" si="0"/>
        <v>0</v>
      </c>
      <c r="H22" s="275">
        <f t="shared" si="1"/>
        <v>0</v>
      </c>
      <c r="I22" s="260">
        <v>0.08</v>
      </c>
      <c r="J22" s="276">
        <f t="shared" si="2"/>
        <v>0</v>
      </c>
    </row>
    <row r="23" spans="1:10" ht="31.5" customHeight="1">
      <c r="A23" s="176">
        <v>14</v>
      </c>
      <c r="B23" s="117" t="s">
        <v>82</v>
      </c>
      <c r="C23" s="177">
        <v>8</v>
      </c>
      <c r="D23" s="176"/>
      <c r="E23" s="176"/>
      <c r="F23" s="268"/>
      <c r="G23" s="275">
        <f t="shared" si="0"/>
        <v>0</v>
      </c>
      <c r="H23" s="275">
        <f t="shared" si="1"/>
        <v>0</v>
      </c>
      <c r="I23" s="260">
        <v>0.08</v>
      </c>
      <c r="J23" s="276">
        <f t="shared" si="2"/>
        <v>0</v>
      </c>
    </row>
    <row r="24" spans="1:10" ht="66" customHeight="1">
      <c r="A24" s="176">
        <v>22</v>
      </c>
      <c r="B24" s="174" t="s">
        <v>83</v>
      </c>
      <c r="C24" s="176">
        <v>24</v>
      </c>
      <c r="D24" s="176"/>
      <c r="E24" s="176"/>
      <c r="F24" s="268"/>
      <c r="G24" s="275">
        <f t="shared" si="0"/>
        <v>0</v>
      </c>
      <c r="H24" s="275">
        <f t="shared" si="1"/>
        <v>0</v>
      </c>
      <c r="I24" s="260">
        <v>0.08</v>
      </c>
      <c r="J24" s="276">
        <f t="shared" si="2"/>
        <v>0</v>
      </c>
    </row>
    <row r="25" spans="1:10" ht="105" customHeight="1">
      <c r="A25" s="176">
        <v>24</v>
      </c>
      <c r="B25" s="172" t="s">
        <v>84</v>
      </c>
      <c r="C25" s="176">
        <v>32</v>
      </c>
      <c r="D25" s="176"/>
      <c r="E25" s="176"/>
      <c r="F25" s="268"/>
      <c r="G25" s="275">
        <f t="shared" si="0"/>
        <v>0</v>
      </c>
      <c r="H25" s="275">
        <f t="shared" si="1"/>
        <v>0</v>
      </c>
      <c r="I25" s="260">
        <v>0.08</v>
      </c>
      <c r="J25" s="276">
        <f t="shared" si="2"/>
        <v>0</v>
      </c>
    </row>
    <row r="26" spans="1:10" ht="120" customHeight="1">
      <c r="A26" s="176">
        <v>26</v>
      </c>
      <c r="B26" s="98" t="s">
        <v>130</v>
      </c>
      <c r="C26" s="176">
        <v>1600</v>
      </c>
      <c r="D26" s="176"/>
      <c r="E26" s="176"/>
      <c r="F26" s="268"/>
      <c r="G26" s="275">
        <f t="shared" si="0"/>
        <v>0</v>
      </c>
      <c r="H26" s="275">
        <f t="shared" si="1"/>
        <v>0</v>
      </c>
      <c r="I26" s="260">
        <v>0.08</v>
      </c>
      <c r="J26" s="276">
        <f t="shared" si="2"/>
        <v>0</v>
      </c>
    </row>
    <row r="27" spans="1:10" s="115" customFormat="1" ht="30" customHeight="1">
      <c r="A27" s="278"/>
      <c r="B27" s="118" t="s">
        <v>11</v>
      </c>
      <c r="C27" s="176"/>
      <c r="D27" s="176"/>
      <c r="E27" s="176"/>
      <c r="F27" s="268"/>
      <c r="G27" s="176"/>
      <c r="H27" s="268">
        <f>SUM(H7:H26)</f>
        <v>0</v>
      </c>
      <c r="I27" s="176"/>
      <c r="J27" s="279">
        <f>SUM(J7:J26)</f>
        <v>0</v>
      </c>
    </row>
    <row r="29" spans="1:10">
      <c r="F29" s="277" t="s">
        <v>50</v>
      </c>
    </row>
    <row r="30" spans="1:10">
      <c r="F30" s="277" t="s">
        <v>12</v>
      </c>
    </row>
  </sheetData>
  <sheetProtection selectLockedCells="1" selectUnlockedCells="1"/>
  <mergeCells count="2">
    <mergeCell ref="A4:C4"/>
    <mergeCell ref="D4:F4"/>
  </mergeCells>
  <pageMargins left="0.47222222222222221" right="0.47222222222222221" top="0.61111111111111116" bottom="0.61111111111111116" header="0.47222222222222221" footer="0.47222222222222221"/>
  <pageSetup paperSize="9" scale="60" firstPageNumber="0" fitToHeight="0" orientation="portrait" horizontalDpi="300" verticalDpi="300" r:id="rId1"/>
  <headerFooter alignWithMargins="0">
    <oddHeader>&amp;C&amp;10&amp;A</oddHeader>
    <oddFooter>&amp;C&amp;10Strona &amp;P</oddFooter>
  </headerFooter>
  <rowBreaks count="1" manualBreakCount="1">
    <brk id="1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30"/>
  <sheetViews>
    <sheetView view="pageBreakPreview" zoomScaleNormal="147" zoomScaleSheetLayoutView="100" workbookViewId="0">
      <selection activeCell="A4" sqref="A4:C4"/>
    </sheetView>
  </sheetViews>
  <sheetFormatPr defaultColWidth="10.625" defaultRowHeight="15"/>
  <cols>
    <col min="1" max="1" width="3.75" style="57" customWidth="1"/>
    <col min="2" max="2" width="33.625" style="130" customWidth="1"/>
    <col min="3" max="3" width="8" style="130" customWidth="1"/>
    <col min="4" max="5" width="10.625" style="57" customWidth="1"/>
    <col min="6" max="6" width="7.25" style="57" customWidth="1"/>
    <col min="7" max="8" width="10.625" style="57"/>
    <col min="9" max="9" width="7" style="57" customWidth="1"/>
    <col min="10" max="16384" width="10.625" style="57"/>
  </cols>
  <sheetData>
    <row r="1" spans="1:10">
      <c r="A1" s="70"/>
      <c r="B1" s="327"/>
      <c r="C1" s="327"/>
      <c r="D1" s="15"/>
      <c r="E1" s="15"/>
      <c r="F1" s="328" t="s">
        <v>0</v>
      </c>
      <c r="G1" s="328"/>
      <c r="H1" s="15"/>
      <c r="I1" s="15"/>
      <c r="J1" s="15"/>
    </row>
    <row r="2" spans="1:10">
      <c r="A2" s="70"/>
      <c r="B2" s="327"/>
      <c r="C2" s="327"/>
      <c r="D2" s="15"/>
      <c r="E2" s="15"/>
      <c r="F2" s="328" t="s">
        <v>1</v>
      </c>
      <c r="G2" s="328"/>
      <c r="H2" s="15"/>
      <c r="I2" s="15"/>
      <c r="J2" s="15"/>
    </row>
    <row r="3" spans="1:10">
      <c r="A3" s="70"/>
      <c r="B3" s="327"/>
      <c r="C3" s="327"/>
      <c r="D3" s="15"/>
      <c r="E3" s="15"/>
      <c r="F3" s="15"/>
      <c r="G3" s="15"/>
      <c r="H3" s="15"/>
      <c r="I3" s="15"/>
      <c r="J3" s="15"/>
    </row>
    <row r="4" spans="1:10" ht="18.75" customHeight="1">
      <c r="A4" s="434" t="s">
        <v>222</v>
      </c>
      <c r="B4" s="434"/>
      <c r="C4" s="434"/>
      <c r="D4" s="329" t="s">
        <v>85</v>
      </c>
      <c r="E4" s="15"/>
      <c r="F4" s="15"/>
      <c r="G4" s="15"/>
      <c r="H4" s="15"/>
      <c r="I4" s="15"/>
      <c r="J4" s="15"/>
    </row>
    <row r="5" spans="1:10">
      <c r="A5" s="70"/>
      <c r="B5" s="327"/>
      <c r="C5" s="327"/>
      <c r="D5" s="15"/>
      <c r="E5" s="15"/>
      <c r="F5" s="15"/>
      <c r="G5" s="15"/>
      <c r="H5" s="15"/>
      <c r="I5" s="15"/>
      <c r="J5" s="15"/>
    </row>
    <row r="6" spans="1:10">
      <c r="A6" s="70"/>
      <c r="B6" s="327"/>
      <c r="C6" s="327"/>
      <c r="D6" s="15"/>
      <c r="E6" s="15"/>
      <c r="F6" s="15"/>
      <c r="G6" s="15"/>
      <c r="H6" s="15"/>
      <c r="I6" s="15"/>
      <c r="J6" s="15"/>
    </row>
    <row r="7" spans="1:10" s="130" customFormat="1" ht="36">
      <c r="A7" s="326" t="s">
        <v>2</v>
      </c>
      <c r="B7" s="326" t="s">
        <v>3</v>
      </c>
      <c r="C7" s="326" t="s">
        <v>86</v>
      </c>
      <c r="D7" s="326" t="s">
        <v>4</v>
      </c>
      <c r="E7" s="326" t="s">
        <v>5</v>
      </c>
      <c r="F7" s="326" t="s">
        <v>6</v>
      </c>
      <c r="G7" s="326" t="s">
        <v>7</v>
      </c>
      <c r="H7" s="326" t="s">
        <v>8</v>
      </c>
      <c r="I7" s="326" t="s">
        <v>9</v>
      </c>
      <c r="J7" s="326" t="s">
        <v>10</v>
      </c>
    </row>
    <row r="8" spans="1:10" ht="64.5" customHeight="1">
      <c r="A8" s="67">
        <v>1</v>
      </c>
      <c r="B8" s="117" t="s">
        <v>87</v>
      </c>
      <c r="C8" s="176">
        <v>800</v>
      </c>
      <c r="D8" s="7"/>
      <c r="E8" s="7"/>
      <c r="F8" s="11"/>
      <c r="G8" s="27">
        <f>F8+F8*I8</f>
        <v>0</v>
      </c>
      <c r="H8" s="27">
        <f>F8*C8</f>
        <v>0</v>
      </c>
      <c r="I8" s="257">
        <v>0.08</v>
      </c>
      <c r="J8" s="26">
        <f>G8*C8</f>
        <v>0</v>
      </c>
    </row>
    <row r="9" spans="1:10" ht="41.25" customHeight="1">
      <c r="A9" s="68"/>
      <c r="B9" s="175"/>
      <c r="C9" s="116"/>
      <c r="D9" s="9"/>
      <c r="E9" s="9"/>
      <c r="F9" s="14"/>
      <c r="G9" s="14"/>
      <c r="H9" s="14"/>
      <c r="I9" s="9"/>
      <c r="J9" s="14"/>
    </row>
    <row r="10" spans="1:10" ht="32.85" customHeight="1">
      <c r="E10" s="57" t="s">
        <v>62</v>
      </c>
    </row>
    <row r="11" spans="1:10" ht="32.85" customHeight="1">
      <c r="E11" s="57" t="s">
        <v>12</v>
      </c>
    </row>
    <row r="12" spans="1:10" ht="32.85" customHeight="1"/>
    <row r="13" spans="1:10" ht="32.85" customHeight="1"/>
    <row r="14" spans="1:10" ht="32.85" customHeight="1"/>
    <row r="15" spans="1:10" ht="32.85" customHeight="1"/>
    <row r="16" spans="1:10" ht="32.85" customHeight="1"/>
    <row r="17" ht="32.85" customHeight="1"/>
    <row r="18" ht="32.85" customHeight="1"/>
    <row r="19" ht="32.85" customHeight="1"/>
    <row r="20" ht="32.85" customHeight="1"/>
    <row r="21" ht="32.85" customHeight="1"/>
    <row r="22" ht="32.85" customHeight="1"/>
    <row r="23" ht="32.85" customHeight="1"/>
    <row r="24" ht="32.85" customHeight="1"/>
    <row r="25" ht="32.85" customHeight="1"/>
    <row r="26" ht="32.85" customHeight="1"/>
    <row r="27" ht="32.85" customHeight="1"/>
    <row r="28" ht="32.85" customHeight="1"/>
    <row r="29" ht="32.85" customHeight="1"/>
    <row r="30" ht="32.85" customHeight="1"/>
  </sheetData>
  <sheetProtection selectLockedCells="1" selectUnlockedCells="1"/>
  <mergeCells count="1">
    <mergeCell ref="A4:C4"/>
  </mergeCells>
  <pageMargins left="0.47222222222222221" right="0.47222222222222221" top="0.61111111111111116" bottom="0.61111111111111116" header="0.47222222222222221" footer="0.47222222222222221"/>
  <pageSetup paperSize="9" scale="74" firstPageNumber="0" fitToHeight="0" orientation="portrait" horizontalDpi="300" verticalDpi="300" r:id="rId1"/>
  <headerFooter alignWithMargins="0">
    <oddHeader>&amp;C&amp;10&amp;A</oddHeader>
    <oddFooter>&amp;C&amp;10Strona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19AE-E004-4A3F-9372-5C394DD170CB}">
  <dimension ref="A1:J11"/>
  <sheetViews>
    <sheetView workbookViewId="0">
      <selection activeCell="H14" sqref="H14"/>
    </sheetView>
  </sheetViews>
  <sheetFormatPr defaultRowHeight="14.25"/>
  <cols>
    <col min="1" max="1" width="4.375" customWidth="1"/>
    <col min="2" max="2" width="35.75" customWidth="1"/>
    <col min="8" max="8" width="10.75" customWidth="1"/>
    <col min="10" max="10" width="11" customWidth="1"/>
  </cols>
  <sheetData>
    <row r="1" spans="1:10" ht="15">
      <c r="A1" s="475"/>
      <c r="B1" s="475"/>
      <c r="C1" s="475"/>
      <c r="D1" s="475"/>
      <c r="E1" s="475"/>
      <c r="F1" s="475"/>
      <c r="G1" s="484" t="s">
        <v>0</v>
      </c>
      <c r="H1" s="484"/>
      <c r="I1" s="475"/>
      <c r="J1" s="475"/>
    </row>
    <row r="2" spans="1:10" ht="15">
      <c r="A2" s="476"/>
      <c r="B2" s="475"/>
      <c r="C2" s="475"/>
      <c r="D2" s="476"/>
      <c r="E2" s="476"/>
      <c r="F2" s="476"/>
      <c r="G2" s="484" t="s">
        <v>1</v>
      </c>
      <c r="H2" s="484"/>
      <c r="I2" s="476"/>
      <c r="J2" s="476"/>
    </row>
    <row r="3" spans="1:10" ht="18.75">
      <c r="A3" s="440" t="s">
        <v>253</v>
      </c>
      <c r="B3" s="440"/>
      <c r="C3" s="440"/>
      <c r="D3" s="436" t="s">
        <v>243</v>
      </c>
      <c r="E3" s="436"/>
      <c r="F3" s="436"/>
      <c r="G3" s="476"/>
      <c r="H3" s="476"/>
      <c r="I3" s="476"/>
      <c r="J3" s="476"/>
    </row>
    <row r="4" spans="1:10" ht="15">
      <c r="A4" s="476"/>
      <c r="B4" s="475"/>
      <c r="C4" s="475"/>
      <c r="D4" s="476"/>
      <c r="E4" s="476"/>
      <c r="F4" s="476"/>
      <c r="G4" s="476"/>
      <c r="H4" s="476"/>
      <c r="I4" s="476"/>
      <c r="J4" s="476"/>
    </row>
    <row r="5" spans="1:10" ht="15">
      <c r="A5" s="476"/>
      <c r="B5" s="475"/>
      <c r="C5" s="475"/>
      <c r="D5" s="476"/>
      <c r="E5" s="476"/>
      <c r="F5" s="476"/>
      <c r="G5" s="476"/>
      <c r="H5" s="476"/>
      <c r="I5" s="476"/>
      <c r="J5" s="476"/>
    </row>
    <row r="6" spans="1:10" ht="36">
      <c r="A6" s="491" t="s">
        <v>2</v>
      </c>
      <c r="B6" s="477" t="s">
        <v>3</v>
      </c>
      <c r="C6" s="477" t="s">
        <v>126</v>
      </c>
      <c r="D6" s="477" t="s">
        <v>4</v>
      </c>
      <c r="E6" s="477" t="s">
        <v>5</v>
      </c>
      <c r="F6" s="477" t="s">
        <v>6</v>
      </c>
      <c r="G6" s="477" t="s">
        <v>7</v>
      </c>
      <c r="H6" s="477" t="s">
        <v>8</v>
      </c>
      <c r="I6" s="477" t="s">
        <v>9</v>
      </c>
      <c r="J6" s="477" t="s">
        <v>10</v>
      </c>
    </row>
    <row r="7" spans="1:10" ht="84">
      <c r="A7" s="482">
        <v>1</v>
      </c>
      <c r="B7" s="493" t="s">
        <v>244</v>
      </c>
      <c r="C7" s="489">
        <v>240</v>
      </c>
      <c r="D7" s="478"/>
      <c r="E7" s="478"/>
      <c r="F7" s="481"/>
      <c r="G7" s="486"/>
      <c r="H7" s="486"/>
      <c r="I7" s="492">
        <v>0.08</v>
      </c>
      <c r="J7" s="485"/>
    </row>
    <row r="8" spans="1:10">
      <c r="A8" s="479"/>
      <c r="B8" s="490"/>
      <c r="C8" s="488"/>
      <c r="D8" s="480"/>
      <c r="E8" s="480"/>
      <c r="F8" s="483"/>
      <c r="G8" s="480"/>
      <c r="H8" s="480"/>
      <c r="I8" s="480"/>
      <c r="J8" s="483"/>
    </row>
    <row r="9" spans="1:10">
      <c r="A9" s="474"/>
      <c r="B9" s="474"/>
      <c r="C9" s="474"/>
      <c r="D9" s="474"/>
      <c r="E9" s="474"/>
      <c r="F9" s="474"/>
      <c r="G9" s="474"/>
      <c r="H9" s="474"/>
      <c r="I9" s="474"/>
      <c r="J9" s="474"/>
    </row>
    <row r="10" spans="1:10" ht="15">
      <c r="A10" s="475"/>
      <c r="B10" s="475"/>
      <c r="C10" s="475"/>
      <c r="D10" s="475"/>
      <c r="E10" s="475"/>
      <c r="F10" s="487" t="s">
        <v>62</v>
      </c>
      <c r="G10" s="475"/>
      <c r="H10" s="475"/>
      <c r="I10" s="475"/>
      <c r="J10" s="475"/>
    </row>
    <row r="11" spans="1:10" ht="15">
      <c r="A11" s="475"/>
      <c r="B11" s="475"/>
      <c r="C11" s="475"/>
      <c r="D11" s="475"/>
      <c r="E11" s="475"/>
      <c r="F11" s="487" t="s">
        <v>12</v>
      </c>
      <c r="G11" s="475"/>
      <c r="H11" s="475"/>
      <c r="I11" s="475"/>
      <c r="J11" s="475"/>
    </row>
  </sheetData>
  <mergeCells count="2">
    <mergeCell ref="A3:C3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30</vt:i4>
      </vt:variant>
      <vt:variant>
        <vt:lpstr>Nazwane zakresy</vt:lpstr>
      </vt:variant>
      <vt:variant>
        <vt:i4>19</vt:i4>
      </vt:variant>
    </vt:vector>
  </HeadingPairs>
  <TitlesOfParts>
    <vt:vector size="49" baseType="lpstr">
      <vt:lpstr>4</vt:lpstr>
      <vt:lpstr>7</vt:lpstr>
      <vt:lpstr>12</vt:lpstr>
      <vt:lpstr>13</vt:lpstr>
      <vt:lpstr>15</vt:lpstr>
      <vt:lpstr>18</vt:lpstr>
      <vt:lpstr>21</vt:lpstr>
      <vt:lpstr>23</vt:lpstr>
      <vt:lpstr>24</vt:lpstr>
      <vt:lpstr>25</vt:lpstr>
      <vt:lpstr>27</vt:lpstr>
      <vt:lpstr>30</vt:lpstr>
      <vt:lpstr>31</vt:lpstr>
      <vt:lpstr>32</vt:lpstr>
      <vt:lpstr>34</vt:lpstr>
      <vt:lpstr>35</vt:lpstr>
      <vt:lpstr>36</vt:lpstr>
      <vt:lpstr>40</vt:lpstr>
      <vt:lpstr>41</vt:lpstr>
      <vt:lpstr>42</vt:lpstr>
      <vt:lpstr>44</vt:lpstr>
      <vt:lpstr>46</vt:lpstr>
      <vt:lpstr>47</vt:lpstr>
      <vt:lpstr>50</vt:lpstr>
      <vt:lpstr>51</vt:lpstr>
      <vt:lpstr>53</vt:lpstr>
      <vt:lpstr>58</vt:lpstr>
      <vt:lpstr>61</vt:lpstr>
      <vt:lpstr>62</vt:lpstr>
      <vt:lpstr>63</vt:lpstr>
      <vt:lpstr>'12'!Obszar_wydruku</vt:lpstr>
      <vt:lpstr>'13'!Obszar_wydruku</vt:lpstr>
      <vt:lpstr>'15'!Obszar_wydruku</vt:lpstr>
      <vt:lpstr>'18'!Obszar_wydruku</vt:lpstr>
      <vt:lpstr>'21'!Obszar_wydruku</vt:lpstr>
      <vt:lpstr>'23'!Obszar_wydruku</vt:lpstr>
      <vt:lpstr>'25'!Obszar_wydruku</vt:lpstr>
      <vt:lpstr>'27'!Obszar_wydruku</vt:lpstr>
      <vt:lpstr>'30'!Obszar_wydruku</vt:lpstr>
      <vt:lpstr>'31'!Obszar_wydruku</vt:lpstr>
      <vt:lpstr>'34'!Obszar_wydruku</vt:lpstr>
      <vt:lpstr>'35'!Obszar_wydruku</vt:lpstr>
      <vt:lpstr>'36'!Obszar_wydruku</vt:lpstr>
      <vt:lpstr>'4'!Obszar_wydruku</vt:lpstr>
      <vt:lpstr>'40'!Obszar_wydruku</vt:lpstr>
      <vt:lpstr>'41'!Obszar_wydruku</vt:lpstr>
      <vt:lpstr>'50'!Obszar_wydruku</vt:lpstr>
      <vt:lpstr>'53'!Obszar_wydruku</vt:lpstr>
      <vt:lpstr>'7'!Obszar_wydruku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Katarzyna</cp:lastModifiedBy>
  <cp:lastPrinted>2020-09-11T07:13:32Z</cp:lastPrinted>
  <dcterms:created xsi:type="dcterms:W3CDTF">2019-11-04T08:26:36Z</dcterms:created>
  <dcterms:modified xsi:type="dcterms:W3CDTF">2020-12-21T10:31:00Z</dcterms:modified>
</cp:coreProperties>
</file>