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>
    <definedName name="_xlnm.Print_Area" localSheetId="1">'część (1)'!$A$1:$N$17</definedName>
    <definedName name="_xlnm.Print_Area" localSheetId="14">'część (14)'!$A$1:$N$13</definedName>
    <definedName name="_xlnm.Print_Area" localSheetId="15">'część (15)'!$A$1:$N$14</definedName>
    <definedName name="_xlnm.Print_Area" localSheetId="16">'część (16)'!$A$1:$N$14</definedName>
    <definedName name="_xlnm.Print_Area" localSheetId="2">'część (2)'!$A$1:$N$14</definedName>
    <definedName name="_xlnm.Print_Area" localSheetId="3">'część (3)'!$A$1:$N$14</definedName>
    <definedName name="_xlnm.Print_Area" localSheetId="0">'formularz oferty'!$A$1:$E$73</definedName>
  </definedNames>
  <calcPr fullCalcOnLoad="1"/>
</workbook>
</file>

<file path=xl/sharedStrings.xml><?xml version="1.0" encoding="utf-8"?>
<sst xmlns="http://schemas.openxmlformats.org/spreadsheetml/2006/main" count="649" uniqueCount="219">
  <si>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</si>
  <si>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</si>
  <si>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</si>
  <si>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</si>
  <si>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</si>
  <si>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</si>
  <si>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</si>
  <si>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</si>
  <si>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</si>
  <si>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</si>
  <si>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</si>
  <si>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</si>
  <si>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</si>
  <si>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</si>
  <si>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</si>
  <si>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</si>
  <si>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</si>
  <si>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</si>
  <si>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</si>
  <si>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</si>
  <si>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</si>
  <si>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</si>
  <si>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</si>
  <si>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</si>
  <si>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</si>
  <si>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</si>
  <si>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</si>
  <si>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</si>
  <si>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</si>
  <si>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</si>
  <si>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</si>
  <si>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</si>
  <si>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</si>
  <si>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</si>
  <si>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</si>
  <si>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</si>
  <si>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</si>
  <si>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</si>
  <si>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</si>
  <si>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</si>
  <si>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</si>
  <si>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</si>
  <si>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</si>
  <si>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</si>
  <si>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</si>
  <si>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</si>
  <si>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</si>
  <si>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</si>
  <si>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</si>
  <si>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</si>
  <si>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</si>
  <si>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</si>
  <si>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</si>
  <si>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</si>
  <si>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</si>
  <si>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</si>
  <si>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</si>
  <si>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</si>
  <si>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</si>
  <si>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</si>
  <si>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</si>
  <si>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</si>
  <si>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</si>
  <si>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</si>
  <si>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Postać/Opakowanie</t>
  </si>
  <si>
    <t xml:space="preserve">Ilość </t>
  </si>
  <si>
    <t>stała postać doustna</t>
  </si>
  <si>
    <t>Nazwa handlowa:
Dawka: 
Postać / Opakowanie:</t>
  </si>
  <si>
    <t>sztuk</t>
  </si>
  <si>
    <t>opakowań</t>
  </si>
  <si>
    <t>Postać / Opakowanie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</si>
  <si>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</si>
  <si>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</si>
  <si>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</si>
  <si>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</si>
  <si>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</si>
  <si>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</si>
  <si>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</si>
  <si>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</si>
  <si>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</si>
  <si>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</si>
  <si>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</si>
  <si>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</si>
  <si>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</si>
  <si>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</si>
  <si>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</si>
  <si>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</si>
  <si>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13.</t>
  </si>
  <si>
    <t>14.</t>
  </si>
  <si>
    <t>roztwór do infuzji</t>
  </si>
  <si>
    <t>Producent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</si>
  <si>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</si>
  <si>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</si>
  <si>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 xml:space="preserve">Podmiot Odpowiedzialny </t>
  </si>
  <si>
    <t>90 mg</t>
  </si>
  <si>
    <t>koncentrat do sporządzania roztworu do infuzji, fiol.</t>
  </si>
  <si>
    <t>Amphotericinum B</t>
  </si>
  <si>
    <t>5 mg/ml, 20 ml</t>
  </si>
  <si>
    <t>koncentrat do sporządzania zawiesiny do infuzji, zawiera amfoterycynę B w kompleksach lipidowych.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</si>
  <si>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</si>
  <si>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</si>
  <si>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</si>
  <si>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</si>
  <si>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DFP.271.51.2022.LS</t>
  </si>
  <si>
    <t>Dostawa produktów leczniczych i dietetycznych środków spożywczych specjalnego przeznaczenia medycznego do Apteki Szpitala Uniwersyteckiego w Krakowie.</t>
  </si>
  <si>
    <t>Oświadczamy, że zamówienie będziemy wykonywać do czasu wyczerpania kwoty wynagrodzenia umownego, nie dłużej jednak niż przez 18 miesięcy (w częściach 1, 3-17) / 24 miesiące (w cześci 2) od dnia zawarcia umowy.</t>
  </si>
  <si>
    <t xml:space="preserve">Oświadczamy, że oferowane przez nas produkty lecznicze, stanowiące przedmiot zamówienia w częściach: 1-14, 16,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</si>
  <si>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dietetyczne środki spożywcze specjalnego przeznaczenia medycznego, stanowiące przedmiot zamówienia w częściach: 17,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</si>
  <si>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Ustekinumab * ^</t>
  </si>
  <si>
    <t>130 mg/ 30 ml</t>
  </si>
  <si>
    <t>* wymagany jeden podmiot odpowiedzialny</t>
  </si>
  <si>
    <t>roztwór do wstrzykiwań w ampułko-strzykawce</t>
  </si>
  <si>
    <t>Do zakupu w różnych dawkach</t>
  </si>
  <si>
    <t>dawek a 1g</t>
  </si>
  <si>
    <t>Oferowana ilość dawek a 1g</t>
  </si>
  <si>
    <t>Cena brutto*** jednej oferowanej dawki a 1g</t>
  </si>
  <si>
    <t>Dla dawek:</t>
  </si>
  <si>
    <t>* wykaz B Obwieszczenia Ministra Zdrowia  aktualny na dzień składania oferty</t>
  </si>
  <si>
    <t>Nazwa handlowa:
Dawki: 
Postać / Opakowanie:</t>
  </si>
  <si>
    <t>250 mcg/0,5 ml</t>
  </si>
  <si>
    <t>^ Lek stosowany w ramach Ratunkowego Dostępu do technologii Lekowej</t>
  </si>
  <si>
    <t>Ropeginterferon alfa-2b ^</t>
  </si>
  <si>
    <t>roztwór do wstrzykiwań we wstrzykiwaczu</t>
  </si>
  <si>
    <t>Albuminum humanum</t>
  </si>
  <si>
    <t>200 mg/ml;  do zakupu w rozlewie: 50 ml i 100 ml</t>
  </si>
  <si>
    <t>roztw. do inf. doż.</t>
  </si>
  <si>
    <t>dawek a 50ml</t>
  </si>
  <si>
    <t>Dla dawki 50ml:
Nazwa handlowa:
Dawka: 
Postać / Opakowanie:
Dla dawki 100ml:
Nazwa handlowa:
Dawka: 
Postać / Opakowanie:</t>
  </si>
  <si>
    <t xml:space="preserve">Dla dawki 50ml:
Dla dawki 100ml:
</t>
  </si>
  <si>
    <t>Oferowana ilość dawek a 50ml</t>
  </si>
  <si>
    <t>Cena brutto*** jednej oferowanej dawki a 50ml</t>
  </si>
  <si>
    <t>Dexmedetomidinum*</t>
  </si>
  <si>
    <t>200 mcg</t>
  </si>
  <si>
    <t>400 mcg</t>
  </si>
  <si>
    <t>koncentrat do sporządzania roztworu do infuzji, fiol.**</t>
  </si>
  <si>
    <t>1mg</t>
  </si>
  <si>
    <t>** opakowanie jednostkowe nie większe niż 5 szt.</t>
  </si>
  <si>
    <t>Cloxacillinum</t>
  </si>
  <si>
    <t>1 g</t>
  </si>
  <si>
    <t>proszek do sporządzania roztworu do wstrzykiwań domięśniowych i dożylnych</t>
  </si>
  <si>
    <t>2 g</t>
  </si>
  <si>
    <t>Isavuconazolum*</t>
  </si>
  <si>
    <t xml:space="preserve">200 mg </t>
  </si>
  <si>
    <t xml:space="preserve">Isavuconazolum* </t>
  </si>
  <si>
    <t xml:space="preserve">100 mg </t>
  </si>
  <si>
    <t>Aripiprazolum</t>
  </si>
  <si>
    <t>400 mg</t>
  </si>
  <si>
    <t>proszek i rozpuszczalnik do sporządzania zawiesiny do wstrzykiwań o przedłużonym uwalnianiu, 1 fiol. proszku + fiol. rozp.</t>
  </si>
  <si>
    <t>Levetiracetamum</t>
  </si>
  <si>
    <t>100 mg/ml; 5 ml</t>
  </si>
  <si>
    <t>12 mg/ 0,6 ml</t>
  </si>
  <si>
    <t>roztwór do wstrzykiwań, fiolka</t>
  </si>
  <si>
    <t>Methylnaltrexoni bromidum</t>
  </si>
  <si>
    <t>Aqua pro iniectione*</t>
  </si>
  <si>
    <t xml:space="preserve">100 ml </t>
  </si>
  <si>
    <t xml:space="preserve">500 ml </t>
  </si>
  <si>
    <t>Glucosum*</t>
  </si>
  <si>
    <t>50mg/ml; 250 ml</t>
  </si>
  <si>
    <t>50mg/ml; 500 ml</t>
  </si>
  <si>
    <t>Natrii chloridum*</t>
  </si>
  <si>
    <t>9mg/ml; 100 ml</t>
  </si>
  <si>
    <t>9mg/ml; 250 ml</t>
  </si>
  <si>
    <t>9mg/ml; 500 ml</t>
  </si>
  <si>
    <t>* W przypadku tej samej substancji czynnej wymagany jeden podmiot odpowiedzialny</t>
  </si>
  <si>
    <t>Jeden ml roztworu zawiera 50 mg lub 100mg immunoglobuliny ludzkiej normalnej (IVIg), *</t>
  </si>
  <si>
    <t>15.</t>
  </si>
  <si>
    <t>Gliclazide</t>
  </si>
  <si>
    <t>60 mg</t>
  </si>
  <si>
    <t xml:space="preserve">tabl. o zmodyf. uwalnianiu </t>
  </si>
  <si>
    <t>Indapamide</t>
  </si>
  <si>
    <t>1,5 mg</t>
  </si>
  <si>
    <t xml:space="preserve">tabl. powl. o przedł. uwalnianiu </t>
  </si>
  <si>
    <t>Ivabradine *</t>
  </si>
  <si>
    <t>5 mg</t>
  </si>
  <si>
    <t>tabletki powlekane</t>
  </si>
  <si>
    <t>7,5 mg</t>
  </si>
  <si>
    <t>Perindopril arginine *</t>
  </si>
  <si>
    <t>10 mg</t>
  </si>
  <si>
    <t>5 mg + 5 mg</t>
  </si>
  <si>
    <t>Tianeptine sodium</t>
  </si>
  <si>
    <t>12,5 mg</t>
  </si>
  <si>
    <t>postać stała doustna</t>
  </si>
  <si>
    <t>Trimetazidine dihydrochloride</t>
  </si>
  <si>
    <t>35 mg</t>
  </si>
  <si>
    <t>Perindoprilum argininum + Amlodipinum *</t>
  </si>
  <si>
    <t>Perindoprilum argininum + Indapamidum *</t>
  </si>
  <si>
    <t>5 mg + 10 mg</t>
  </si>
  <si>
    <t>10 mg + 5 mg</t>
  </si>
  <si>
    <t>10 mg + 10 mg</t>
  </si>
  <si>
    <t>2,5 mg + 0,625 mg</t>
  </si>
  <si>
    <t>5 mg + 1,25 mg</t>
  </si>
  <si>
    <t>10 mg + 2,5 mg</t>
  </si>
  <si>
    <t>proszek do sporządzania koncentratu roztworu do infuzji</t>
  </si>
  <si>
    <t>Dinatrii gadoxetas</t>
  </si>
  <si>
    <t>0,25 mmol/ml (181,43 mg/ml) ; 10 ml</t>
  </si>
  <si>
    <t>roztwór do wstrzykiwań; amp-strzykawka</t>
  </si>
  <si>
    <t>Aztreonamum ^</t>
  </si>
  <si>
    <t>proszek do sporządzenia roztworu do wstrzykiwań domięśniowych i dożylnych</t>
  </si>
  <si>
    <t>^ Import docelowy</t>
  </si>
  <si>
    <t>Ketaminum^^</t>
  </si>
  <si>
    <t>50 mg/ml; 10 ml</t>
  </si>
  <si>
    <t>roztwór do wstrz.</t>
  </si>
  <si>
    <t>^^ Możliwe czasowe dopuszczenie</t>
  </si>
  <si>
    <t># Wymagany jeden producent</t>
  </si>
  <si>
    <t>100 ml : wartość energetyczna: 630 kJ/150 kcal; białko 10 g, węglowodany 12,1 g, tłuszcz 6,7 g; błonnik 0,5g składniki mineralne,pierwiastki śladowe,  witaminy, cholina 69 mg; o smaku czekoladowym, orzech lub poziomka</t>
  </si>
  <si>
    <t>Butelka plastikowa: płyn 200 ml.</t>
  </si>
  <si>
    <t>100 ml : wartość energetyczna: 630 kJ/150 kcal; białko 7,5 g, węglowodany 13,1 g, tłuszcz 7 g; błonnik 2 g składniki mineralne,pierwiastki śladowe,  witaminy, cholina 69 mg; o smaku owocy leśnych</t>
  </si>
  <si>
    <t>100 ml : wartość energetyczna:130 kcal; białko 4 g, węglowodany 17,4 g, tłuszcz 4,7 g; błonnik 1 g składniki mineralne,pierwiastki śladowe,  witaminy, cholina 28 mg; o smaku cappuccino</t>
  </si>
  <si>
    <t>Dieta kompletna, hiperkaloryczna (1,5 kcal/ml), bogatobiałkowa, bezresztkowa, w postaci napoju mlecznego, do leczenia żywieniowego drogą przewodu pok. #</t>
  </si>
  <si>
    <t>Dieta kompletna u chorych na cukrzycę, hiperkaloryczna (1,5 kcal/ml), bogatobiałkowa, bogatoresztkowa, w postaci napoju mlecznego, do leczenia żywieniowego drogą przewodu pok. #</t>
  </si>
  <si>
    <t>Dieta kompletna w chorobach wątroby, hiperkaloryczna (1,3 kcal/ml), normobiałkowa, bogatoresztkowa, w postaci napoju mlecznego, do leczenia żywieniowego drogą przewodu pok. #</t>
  </si>
  <si>
    <t>Butelka PE.
 Dwa porty równej wielkości niewymagające dezynfekcji przed pierwszym użyciem^</t>
  </si>
  <si>
    <t>kapsułki twarde</t>
  </si>
  <si>
    <r>
      <t>Oświadczamy, że oferowane przez nas produkty lecznicze, stanowiące przedmiot zamówienia w częściach: 15, są dopuszczone do obrotu na terenie Polski na zasadach określonych w art.</t>
    </r>
    <r>
      <rPr>
        <sz val="11"/>
        <color indexed="8"/>
        <rFont val="Times New Roman"/>
        <family val="1"/>
      </rPr>
      <t xml:space="preserve"> 4 ust. 1 i 2</t>
    </r>
    <r>
      <rPr>
        <sz val="11"/>
        <color indexed="8"/>
        <rFont val="Times New Roman"/>
        <family val="1"/>
      </rPr>
      <t xml:space="preserve"> ustawy prawo farmaceutyczne. Jednocześnie oświadczamy, że na każdorazowe wezwanie Zamawiającego przedstawimy dokumenty dopuszczające do obrotu na terenie Polski. (dotyczy wykonawców oferujących produkty lecznicze) </t>
    </r>
  </si>
  <si>
    <t>^ wykaz B Obwieszczenia MZ aktualny na dzień składania oferty. Zamawiający będzie stosował leki w ramach programów lekowych NFZ, incydentalnie w ramach innych sposobów finansowania np. Ratunkowy dostęp do technologii lekowej</t>
  </si>
  <si>
    <t>koncentrat do sporządzania roztworu do infuzji, fiol</t>
  </si>
  <si>
    <t xml:space="preserve">^ Potwierdzone w Charakterystyce produktu leczniczego lub w oświadczeniu Podmiotu Odpowiedzielnego (zgodnie z wymogiem pkt 10.2.3 SWZ).
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</si>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</sst>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70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11" xfId="55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55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7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105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3" fontId="47" fillId="0" borderId="13" xfId="55" applyNumberFormat="1" applyFont="1" applyFill="1" applyBorder="1" applyAlignment="1">
      <alignment horizontal="right" vertical="top" wrapText="1"/>
    </xf>
    <xf numFmtId="4" fontId="4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50" fillId="0" borderId="13" xfId="0" applyFont="1" applyFill="1" applyBorder="1" applyAlignment="1" applyProtection="1">
      <alignment horizontal="justify" vertical="top" wrapText="1"/>
      <protection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7" fillId="0" borderId="14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14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13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49" fontId="47" fillId="0" borderId="15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4"/>
  <sheetViews>
    <sheetView showGridLines="0" tabSelected="1" view="pageBreakPreview" zoomScale="120" zoomScaleNormal="80" zoomScaleSheetLayoutView="120" zoomScalePageLayoutView="115" workbookViewId="0" topLeftCell="A43">
      <selection activeCell="C45" sqref="C45:E45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67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59</v>
      </c>
    </row>
    <row r="2" spans="3:5" ht="15">
      <c r="C2" s="26"/>
      <c r="D2" s="26" t="s">
        <v>57</v>
      </c>
      <c r="E2" s="26"/>
    </row>
    <row r="4" spans="3:4" ht="15">
      <c r="C4" s="11" t="s">
        <v>49</v>
      </c>
      <c r="D4" s="11" t="s">
        <v>103</v>
      </c>
    </row>
    <row r="6" spans="3:5" ht="39" customHeight="1">
      <c r="C6" s="11" t="s">
        <v>48</v>
      </c>
      <c r="D6" s="90" t="s">
        <v>104</v>
      </c>
      <c r="E6" s="90"/>
    </row>
    <row r="8" spans="3:5" ht="15">
      <c r="C8" s="21" t="s">
        <v>44</v>
      </c>
      <c r="D8" s="93"/>
      <c r="E8" s="94"/>
    </row>
    <row r="9" spans="3:5" ht="15">
      <c r="C9" s="21" t="s">
        <v>50</v>
      </c>
      <c r="D9" s="100"/>
      <c r="E9" s="101"/>
    </row>
    <row r="10" spans="3:5" ht="15">
      <c r="C10" s="21" t="s">
        <v>43</v>
      </c>
      <c r="D10" s="91"/>
      <c r="E10" s="92"/>
    </row>
    <row r="11" spans="3:5" ht="15">
      <c r="C11" s="21" t="s">
        <v>51</v>
      </c>
      <c r="D11" s="91"/>
      <c r="E11" s="92"/>
    </row>
    <row r="12" spans="3:5" ht="15">
      <c r="C12" s="21" t="s">
        <v>52</v>
      </c>
      <c r="D12" s="91"/>
      <c r="E12" s="92"/>
    </row>
    <row r="13" spans="3:5" ht="15">
      <c r="C13" s="21" t="s">
        <v>53</v>
      </c>
      <c r="D13" s="91"/>
      <c r="E13" s="92"/>
    </row>
    <row r="14" spans="3:5" ht="15">
      <c r="C14" s="21" t="s">
        <v>54</v>
      </c>
      <c r="D14" s="91"/>
      <c r="E14" s="92"/>
    </row>
    <row r="15" spans="3:5" ht="15">
      <c r="C15" s="21" t="s">
        <v>55</v>
      </c>
      <c r="D15" s="91"/>
      <c r="E15" s="92"/>
    </row>
    <row r="16" spans="3:5" ht="15">
      <c r="C16" s="21" t="s">
        <v>56</v>
      </c>
      <c r="D16" s="91"/>
      <c r="E16" s="92"/>
    </row>
    <row r="17" spans="4:5" ht="15">
      <c r="D17" s="9"/>
      <c r="E17" s="27"/>
    </row>
    <row r="18" spans="2:5" ht="15" customHeight="1">
      <c r="B18" s="11" t="s">
        <v>2</v>
      </c>
      <c r="C18" s="106" t="s">
        <v>71</v>
      </c>
      <c r="D18" s="107"/>
      <c r="E18" s="108"/>
    </row>
    <row r="19" spans="4:5" ht="15">
      <c r="D19" s="2"/>
      <c r="E19" s="4"/>
    </row>
    <row r="20" spans="3:5" ht="21" customHeight="1">
      <c r="C20" s="8" t="s">
        <v>17</v>
      </c>
      <c r="D20" s="28" t="s">
        <v>99</v>
      </c>
      <c r="E20" s="9"/>
    </row>
    <row r="21" spans="3:5" ht="15">
      <c r="C21" s="21" t="s">
        <v>23</v>
      </c>
      <c r="D21" s="29">
        <f>'część (1)'!H$6</f>
        <v>0</v>
      </c>
      <c r="E21" s="30"/>
    </row>
    <row r="22" spans="3:5" ht="15">
      <c r="C22" s="44" t="s">
        <v>24</v>
      </c>
      <c r="D22" s="29">
        <f>'część (2)'!H$6</f>
        <v>0</v>
      </c>
      <c r="E22" s="30"/>
    </row>
    <row r="23" spans="3:5" ht="15">
      <c r="C23" s="44" t="s">
        <v>25</v>
      </c>
      <c r="D23" s="29">
        <f>'część (3)'!H$6</f>
        <v>0</v>
      </c>
      <c r="E23" s="30"/>
    </row>
    <row r="24" spans="3:5" ht="15">
      <c r="C24" s="44" t="s">
        <v>26</v>
      </c>
      <c r="D24" s="29">
        <f>'część (4)'!H$6</f>
        <v>0</v>
      </c>
      <c r="E24" s="30"/>
    </row>
    <row r="25" spans="3:5" ht="15">
      <c r="C25" s="44" t="s">
        <v>27</v>
      </c>
      <c r="D25" s="29">
        <f>'część (5)'!H$6</f>
        <v>0</v>
      </c>
      <c r="E25" s="30"/>
    </row>
    <row r="26" spans="3:5" ht="15">
      <c r="C26" s="44" t="s">
        <v>28</v>
      </c>
      <c r="D26" s="29">
        <f>'część (6)'!H$6</f>
        <v>0</v>
      </c>
      <c r="E26" s="30"/>
    </row>
    <row r="27" spans="3:5" ht="15">
      <c r="C27" s="44" t="s">
        <v>29</v>
      </c>
      <c r="D27" s="29">
        <f>'część (7)'!H$6</f>
        <v>0</v>
      </c>
      <c r="E27" s="30"/>
    </row>
    <row r="28" spans="3:5" ht="15">
      <c r="C28" s="44" t="s">
        <v>30</v>
      </c>
      <c r="D28" s="29">
        <f>'część (8)'!H$6</f>
        <v>0</v>
      </c>
      <c r="E28" s="30"/>
    </row>
    <row r="29" spans="3:5" ht="15">
      <c r="C29" s="44" t="s">
        <v>31</v>
      </c>
      <c r="D29" s="29">
        <f>'część (9)'!H$6</f>
        <v>0</v>
      </c>
      <c r="E29" s="30"/>
    </row>
    <row r="30" spans="3:5" ht="15">
      <c r="C30" s="44" t="s">
        <v>32</v>
      </c>
      <c r="D30" s="29">
        <f>'część (10)'!H$6</f>
        <v>0</v>
      </c>
      <c r="E30" s="30"/>
    </row>
    <row r="31" spans="3:5" ht="15">
      <c r="C31" s="44" t="s">
        <v>33</v>
      </c>
      <c r="D31" s="29">
        <f>'część (11)'!H$6</f>
        <v>0</v>
      </c>
      <c r="E31" s="30"/>
    </row>
    <row r="32" spans="3:5" ht="15">
      <c r="C32" s="44" t="s">
        <v>34</v>
      </c>
      <c r="D32" s="29">
        <f>'część (12)'!H$6</f>
        <v>0</v>
      </c>
      <c r="E32" s="30"/>
    </row>
    <row r="33" spans="3:5" ht="15">
      <c r="C33" s="44" t="s">
        <v>35</v>
      </c>
      <c r="D33" s="29">
        <f>'część (13)'!H$6</f>
        <v>0</v>
      </c>
      <c r="E33" s="30"/>
    </row>
    <row r="34" spans="3:5" ht="15">
      <c r="C34" s="44" t="s">
        <v>36</v>
      </c>
      <c r="D34" s="29">
        <f>'część (14)'!H$6</f>
        <v>0</v>
      </c>
      <c r="E34" s="30"/>
    </row>
    <row r="35" spans="3:5" ht="15">
      <c r="C35" s="44" t="s">
        <v>37</v>
      </c>
      <c r="D35" s="29">
        <f>'część (15)'!H$6</f>
        <v>0</v>
      </c>
      <c r="E35" s="30"/>
    </row>
    <row r="36" spans="3:5" ht="15">
      <c r="C36" s="44" t="s">
        <v>38</v>
      </c>
      <c r="D36" s="29">
        <f>'część (16)'!H$6</f>
        <v>0</v>
      </c>
      <c r="E36" s="30"/>
    </row>
    <row r="37" spans="3:5" ht="15">
      <c r="C37" s="44" t="s">
        <v>39</v>
      </c>
      <c r="D37" s="29">
        <f>'część (17)'!H$6</f>
        <v>0</v>
      </c>
      <c r="E37" s="30"/>
    </row>
    <row r="38" spans="4:5" s="40" customFormat="1" ht="16.5" customHeight="1">
      <c r="D38" s="31"/>
      <c r="E38" s="30"/>
    </row>
    <row r="39" spans="3:5" s="63" customFormat="1" ht="48.75" customHeight="1">
      <c r="C39" s="103" t="s">
        <v>100</v>
      </c>
      <c r="D39" s="103"/>
      <c r="E39" s="103"/>
    </row>
    <row r="40" spans="2:5" s="40" customFormat="1" ht="34.5" customHeight="1">
      <c r="B40" s="40" t="s">
        <v>3</v>
      </c>
      <c r="C40" s="102" t="s">
        <v>72</v>
      </c>
      <c r="D40" s="102"/>
      <c r="E40" s="102"/>
    </row>
    <row r="41" spans="3:5" s="40" customFormat="1" ht="56.25" customHeight="1">
      <c r="C41" s="97" t="s">
        <v>73</v>
      </c>
      <c r="D41" s="98"/>
      <c r="E41" s="32" t="s">
        <v>85</v>
      </c>
    </row>
    <row r="42" spans="3:5" s="40" customFormat="1" ht="57" customHeight="1">
      <c r="C42" s="96" t="s">
        <v>74</v>
      </c>
      <c r="D42" s="96"/>
      <c r="E42" s="96"/>
    </row>
    <row r="43" spans="2:5" s="40" customFormat="1" ht="31.5" customHeight="1">
      <c r="B43" s="40" t="s">
        <v>4</v>
      </c>
      <c r="C43" s="99" t="s">
        <v>75</v>
      </c>
      <c r="D43" s="99"/>
      <c r="E43" s="99"/>
    </row>
    <row r="44" spans="3:5" s="40" customFormat="1" ht="33" customHeight="1">
      <c r="C44" s="97" t="s">
        <v>76</v>
      </c>
      <c r="D44" s="98"/>
      <c r="E44" s="32" t="s">
        <v>77</v>
      </c>
    </row>
    <row r="45" spans="3:5" s="40" customFormat="1" ht="97.5" customHeight="1">
      <c r="C45" s="105" t="s">
        <v>217</v>
      </c>
      <c r="D45" s="105"/>
      <c r="E45" s="105"/>
    </row>
    <row r="46" spans="2:5" s="40" customFormat="1" ht="18.75" customHeight="1">
      <c r="B46" s="40" t="s">
        <v>5</v>
      </c>
      <c r="C46" s="99" t="s">
        <v>78</v>
      </c>
      <c r="D46" s="99"/>
      <c r="E46" s="99"/>
    </row>
    <row r="47" spans="3:5" s="40" customFormat="1" ht="94.5" customHeight="1">
      <c r="C47" s="109" t="s">
        <v>79</v>
      </c>
      <c r="D47" s="110"/>
      <c r="E47" s="32" t="s">
        <v>80</v>
      </c>
    </row>
    <row r="48" spans="3:5" s="40" customFormat="1" ht="25.5" customHeight="1">
      <c r="C48" s="105" t="s">
        <v>86</v>
      </c>
      <c r="D48" s="105"/>
      <c r="E48" s="105"/>
    </row>
    <row r="49" spans="2:5" s="40" customFormat="1" ht="32.25" customHeight="1">
      <c r="B49" s="40" t="s">
        <v>42</v>
      </c>
      <c r="C49" s="95" t="s">
        <v>81</v>
      </c>
      <c r="D49" s="95"/>
      <c r="E49" s="95"/>
    </row>
    <row r="50" spans="2:5" s="40" customFormat="1" ht="27.75" customHeight="1">
      <c r="B50" s="40" t="s">
        <v>47</v>
      </c>
      <c r="C50" s="118" t="s">
        <v>82</v>
      </c>
      <c r="D50" s="118"/>
      <c r="E50" s="118"/>
    </row>
    <row r="51" spans="2:5" s="40" customFormat="1" ht="36" customHeight="1">
      <c r="B51" s="40" t="s">
        <v>6</v>
      </c>
      <c r="C51" s="104" t="s">
        <v>105</v>
      </c>
      <c r="D51" s="104"/>
      <c r="E51" s="104"/>
    </row>
    <row r="52" spans="2:5" s="40" customFormat="1" ht="60" customHeight="1">
      <c r="B52" s="40" t="s">
        <v>7</v>
      </c>
      <c r="C52" s="90" t="s">
        <v>106</v>
      </c>
      <c r="D52" s="90"/>
      <c r="E52" s="90"/>
    </row>
    <row r="53" spans="2:5" s="50" customFormat="1" ht="72" customHeight="1">
      <c r="B53" s="69" t="s">
        <v>19</v>
      </c>
      <c r="C53" s="90" t="s">
        <v>213</v>
      </c>
      <c r="D53" s="90"/>
      <c r="E53" s="90"/>
    </row>
    <row r="54" spans="2:5" s="40" customFormat="1" ht="77.25" customHeight="1">
      <c r="B54" s="69" t="s">
        <v>46</v>
      </c>
      <c r="C54" s="90" t="s">
        <v>107</v>
      </c>
      <c r="D54" s="90"/>
      <c r="E54" s="90"/>
    </row>
    <row r="55" spans="2:5" s="40" customFormat="1" ht="43.5" customHeight="1">
      <c r="B55" s="69" t="s">
        <v>1</v>
      </c>
      <c r="C55" s="90" t="s">
        <v>91</v>
      </c>
      <c r="D55" s="90"/>
      <c r="E55" s="90"/>
    </row>
    <row r="56" spans="2:5" s="33" customFormat="1" ht="29.25" customHeight="1">
      <c r="B56" s="69" t="s">
        <v>0</v>
      </c>
      <c r="C56" s="90" t="s">
        <v>83</v>
      </c>
      <c r="D56" s="90"/>
      <c r="E56" s="90"/>
    </row>
    <row r="57" spans="2:5" s="33" customFormat="1" ht="42.75" customHeight="1">
      <c r="B57" s="69" t="s">
        <v>87</v>
      </c>
      <c r="C57" s="90" t="s">
        <v>92</v>
      </c>
      <c r="D57" s="90"/>
      <c r="E57" s="90"/>
    </row>
    <row r="58" spans="2:5" s="40" customFormat="1" ht="18" customHeight="1">
      <c r="B58" s="69" t="s">
        <v>88</v>
      </c>
      <c r="C58" s="39" t="s">
        <v>8</v>
      </c>
      <c r="D58" s="39"/>
      <c r="E58" s="38"/>
    </row>
    <row r="59" spans="3:5" s="40" customFormat="1" ht="18" customHeight="1">
      <c r="C59" s="41"/>
      <c r="D59" s="41"/>
      <c r="E59" s="14"/>
    </row>
    <row r="60" spans="3:5" s="40" customFormat="1" ht="18" customHeight="1">
      <c r="C60" s="114" t="s">
        <v>20</v>
      </c>
      <c r="D60" s="119"/>
      <c r="E60" s="115"/>
    </row>
    <row r="61" spans="3:5" s="40" customFormat="1" ht="18" customHeight="1">
      <c r="C61" s="114" t="s">
        <v>9</v>
      </c>
      <c r="D61" s="115"/>
      <c r="E61" s="44" t="s">
        <v>10</v>
      </c>
    </row>
    <row r="62" spans="3:5" s="40" customFormat="1" ht="18" customHeight="1">
      <c r="C62" s="116"/>
      <c r="D62" s="117"/>
      <c r="E62" s="44"/>
    </row>
    <row r="63" spans="3:5" s="40" customFormat="1" ht="18" customHeight="1">
      <c r="C63" s="116"/>
      <c r="D63" s="117"/>
      <c r="E63" s="44"/>
    </row>
    <row r="64" spans="3:5" s="40" customFormat="1" ht="18" customHeight="1">
      <c r="C64" s="34" t="s">
        <v>11</v>
      </c>
      <c r="D64" s="34"/>
      <c r="E64" s="14"/>
    </row>
    <row r="65" spans="3:5" s="40" customFormat="1" ht="18" customHeight="1">
      <c r="C65" s="114" t="s">
        <v>21</v>
      </c>
      <c r="D65" s="119"/>
      <c r="E65" s="115"/>
    </row>
    <row r="66" spans="3:5" s="40" customFormat="1" ht="18" customHeight="1">
      <c r="C66" s="45" t="s">
        <v>9</v>
      </c>
      <c r="D66" s="42" t="s">
        <v>10</v>
      </c>
      <c r="E66" s="35" t="s">
        <v>12</v>
      </c>
    </row>
    <row r="67" spans="3:5" s="40" customFormat="1" ht="18" customHeight="1">
      <c r="C67" s="36"/>
      <c r="D67" s="42"/>
      <c r="E67" s="37"/>
    </row>
    <row r="68" spans="3:5" s="40" customFormat="1" ht="18" customHeight="1">
      <c r="C68" s="36"/>
      <c r="D68" s="42"/>
      <c r="E68" s="37"/>
    </row>
    <row r="69" spans="3:5" s="40" customFormat="1" ht="18" customHeight="1">
      <c r="C69" s="34"/>
      <c r="D69" s="34"/>
      <c r="E69" s="14"/>
    </row>
    <row r="70" spans="3:5" s="40" customFormat="1" ht="18" customHeight="1">
      <c r="C70" s="114" t="s">
        <v>22</v>
      </c>
      <c r="D70" s="119"/>
      <c r="E70" s="115"/>
    </row>
    <row r="71" spans="3:5" s="40" customFormat="1" ht="18" customHeight="1">
      <c r="C71" s="114" t="s">
        <v>13</v>
      </c>
      <c r="D71" s="115"/>
      <c r="E71" s="44" t="s">
        <v>84</v>
      </c>
    </row>
    <row r="72" spans="2:5" s="40" customFormat="1" ht="18" customHeight="1">
      <c r="B72" s="11"/>
      <c r="C72" s="112"/>
      <c r="D72" s="113"/>
      <c r="E72" s="44"/>
    </row>
    <row r="73" spans="2:5" s="40" customFormat="1" ht="34.5" customHeight="1">
      <c r="B73" s="11"/>
      <c r="E73" s="10"/>
    </row>
    <row r="74" spans="2:5" s="40" customFormat="1" ht="21" customHeight="1">
      <c r="B74" s="11"/>
      <c r="C74" s="111"/>
      <c r="D74" s="111"/>
      <c r="E74" s="111"/>
    </row>
  </sheetData>
  <sheetProtection/>
  <mergeCells count="39">
    <mergeCell ref="C74:E74"/>
    <mergeCell ref="C72:D72"/>
    <mergeCell ref="C71:D71"/>
    <mergeCell ref="C63:D63"/>
    <mergeCell ref="C62:D62"/>
    <mergeCell ref="C50:E50"/>
    <mergeCell ref="C65:E65"/>
    <mergeCell ref="C60:E60"/>
    <mergeCell ref="C70:E70"/>
    <mergeCell ref="C61:D61"/>
    <mergeCell ref="C18:E18"/>
    <mergeCell ref="C47:D47"/>
    <mergeCell ref="C48:E48"/>
    <mergeCell ref="C52:E52"/>
    <mergeCell ref="C53:E53"/>
    <mergeCell ref="C57:E57"/>
    <mergeCell ref="C56:E56"/>
    <mergeCell ref="C41:D41"/>
    <mergeCell ref="C55:E55"/>
    <mergeCell ref="D15:E15"/>
    <mergeCell ref="C54:E54"/>
    <mergeCell ref="D9:E9"/>
    <mergeCell ref="D10:E10"/>
    <mergeCell ref="C40:E40"/>
    <mergeCell ref="D16:E16"/>
    <mergeCell ref="C39:E39"/>
    <mergeCell ref="C51:E51"/>
    <mergeCell ref="C45:E45"/>
    <mergeCell ref="C43:E43"/>
    <mergeCell ref="D6:E6"/>
    <mergeCell ref="D13:E13"/>
    <mergeCell ref="D11:E11"/>
    <mergeCell ref="D14:E14"/>
    <mergeCell ref="D8:E8"/>
    <mergeCell ref="C49:E49"/>
    <mergeCell ref="C42:E42"/>
    <mergeCell ref="C44:D44"/>
    <mergeCell ref="C46:E46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70" customWidth="1"/>
    <col min="2" max="2" width="25.125" style="70" customWidth="1"/>
    <col min="3" max="3" width="16.00390625" style="70" customWidth="1"/>
    <col min="4" max="4" width="21.75390625" style="70" customWidth="1"/>
    <col min="5" max="5" width="12.25390625" style="4" customWidth="1"/>
    <col min="6" max="6" width="10.75390625" style="70" customWidth="1"/>
    <col min="7" max="7" width="36.125" style="70" customWidth="1"/>
    <col min="8" max="8" width="30.25390625" style="70" customWidth="1"/>
    <col min="9" max="9" width="17.625" style="70" customWidth="1"/>
    <col min="10" max="10" width="26.75390625" style="70" customWidth="1"/>
    <col min="11" max="11" width="16.125" style="70" customWidth="1"/>
    <col min="12" max="12" width="15.75390625" style="70" customWidth="1"/>
    <col min="13" max="14" width="16.00390625" style="70" customWidth="1"/>
    <col min="15" max="15" width="8.00390625" style="70" customWidth="1"/>
    <col min="16" max="16" width="15.875" style="70" customWidth="1"/>
    <col min="17" max="17" width="15.875" style="6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67" t="s">
        <v>14</v>
      </c>
      <c r="C4" s="72">
        <v>9</v>
      </c>
      <c r="D4" s="9"/>
      <c r="E4" s="10"/>
      <c r="F4" s="69"/>
      <c r="G4" s="12" t="s">
        <v>18</v>
      </c>
      <c r="H4" s="69"/>
      <c r="I4" s="9"/>
      <c r="J4" s="69"/>
      <c r="K4" s="69"/>
      <c r="L4" s="69"/>
      <c r="M4" s="69"/>
      <c r="N4" s="69"/>
      <c r="Q4" s="70"/>
    </row>
    <row r="5" spans="2:17" ht="15">
      <c r="B5" s="67"/>
      <c r="C5" s="9"/>
      <c r="D5" s="9"/>
      <c r="E5" s="10"/>
      <c r="F5" s="69"/>
      <c r="G5" s="12"/>
      <c r="H5" s="69"/>
      <c r="I5" s="9"/>
      <c r="J5" s="69"/>
      <c r="K5" s="69"/>
      <c r="L5" s="69"/>
      <c r="M5" s="69"/>
      <c r="N5" s="69"/>
      <c r="Q5" s="70"/>
    </row>
    <row r="6" spans="1:17" ht="15">
      <c r="A6" s="67"/>
      <c r="B6" s="67"/>
      <c r="C6" s="13"/>
      <c r="D6" s="13"/>
      <c r="E6" s="14"/>
      <c r="F6" s="69"/>
      <c r="G6" s="71" t="s">
        <v>99</v>
      </c>
      <c r="H6" s="120">
        <f>SUM(N11:N11)</f>
        <v>0</v>
      </c>
      <c r="I6" s="121"/>
      <c r="Q6" s="70"/>
    </row>
    <row r="7" spans="1:17" ht="15">
      <c r="A7" s="67"/>
      <c r="C7" s="69"/>
      <c r="D7" s="69"/>
      <c r="E7" s="14"/>
      <c r="F7" s="69"/>
      <c r="G7" s="69"/>
      <c r="H7" s="69"/>
      <c r="I7" s="69"/>
      <c r="J7" s="69"/>
      <c r="K7" s="69"/>
      <c r="L7" s="69"/>
      <c r="Q7" s="70"/>
    </row>
    <row r="8" spans="1:17" ht="15">
      <c r="A8" s="6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0"/>
    </row>
    <row r="9" spans="2:17" ht="15">
      <c r="B9" s="67"/>
      <c r="E9" s="18"/>
      <c r="Q9" s="70"/>
    </row>
    <row r="10" spans="1:14" s="67" customFormat="1" ht="74.25" customHeight="1">
      <c r="A10" s="72" t="s">
        <v>45</v>
      </c>
      <c r="B10" s="72" t="s">
        <v>15</v>
      </c>
      <c r="C10" s="72" t="s">
        <v>16</v>
      </c>
      <c r="D10" s="72" t="s">
        <v>58</v>
      </c>
      <c r="E10" s="19" t="s">
        <v>62</v>
      </c>
      <c r="F10" s="68"/>
      <c r="G10" s="72" t="str">
        <f>"Nazwa handlowa /
"&amp;C10&amp;" / 
"&amp;D10</f>
        <v>Nazwa handlowa /
Dawka / 
Postać /Opakowanie</v>
      </c>
      <c r="H10" s="72" t="s">
        <v>61</v>
      </c>
      <c r="I10" s="72" t="str">
        <f>B10</f>
        <v>Skład</v>
      </c>
      <c r="J10" s="72" t="s">
        <v>218</v>
      </c>
      <c r="K10" s="72" t="s">
        <v>40</v>
      </c>
      <c r="L10" s="72" t="s">
        <v>41</v>
      </c>
      <c r="M10" s="72" t="s">
        <v>101</v>
      </c>
      <c r="N10" s="72" t="s">
        <v>102</v>
      </c>
    </row>
    <row r="11" spans="1:14" ht="45">
      <c r="A11" s="73" t="s">
        <v>2</v>
      </c>
      <c r="B11" s="1" t="s">
        <v>148</v>
      </c>
      <c r="C11" s="1" t="s">
        <v>149</v>
      </c>
      <c r="D11" s="53" t="s">
        <v>215</v>
      </c>
      <c r="E11" s="22">
        <v>5050</v>
      </c>
      <c r="F11" s="68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46.5" customHeight="1">
      <c r="B13" s="107" t="s">
        <v>100</v>
      </c>
      <c r="C13" s="107"/>
      <c r="D13" s="107"/>
      <c r="E13" s="107"/>
      <c r="F13" s="10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C54" sqref="C54:E54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6" t="s">
        <v>14</v>
      </c>
      <c r="C4" s="43">
        <v>10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62" t="s">
        <v>99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218</v>
      </c>
      <c r="K10" s="43" t="s">
        <v>40</v>
      </c>
      <c r="L10" s="43" t="s">
        <v>41</v>
      </c>
      <c r="M10" s="65" t="s">
        <v>101</v>
      </c>
      <c r="N10" s="65" t="s">
        <v>102</v>
      </c>
    </row>
    <row r="11" spans="1:14" ht="45">
      <c r="A11" s="44" t="s">
        <v>2</v>
      </c>
      <c r="B11" s="1" t="s">
        <v>152</v>
      </c>
      <c r="C11" s="1" t="s">
        <v>150</v>
      </c>
      <c r="D11" s="1" t="s">
        <v>151</v>
      </c>
      <c r="E11" s="22">
        <v>210</v>
      </c>
      <c r="F11" s="20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64" customFormat="1" ht="46.5" customHeight="1">
      <c r="B13" s="107" t="s">
        <v>100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70" customWidth="1"/>
    <col min="2" max="2" width="25.125" style="70" customWidth="1"/>
    <col min="3" max="3" width="19.375" style="70" customWidth="1"/>
    <col min="4" max="4" width="25.25390625" style="70" customWidth="1"/>
    <col min="5" max="5" width="9.00390625" style="4" customWidth="1"/>
    <col min="6" max="6" width="10.75390625" style="70" customWidth="1"/>
    <col min="7" max="7" width="36.125" style="70" customWidth="1"/>
    <col min="8" max="8" width="30.25390625" style="70" customWidth="1"/>
    <col min="9" max="9" width="17.625" style="70" customWidth="1"/>
    <col min="10" max="10" width="22.875" style="70" customWidth="1"/>
    <col min="11" max="11" width="16.125" style="70" customWidth="1"/>
    <col min="12" max="12" width="15.75390625" style="70" customWidth="1"/>
    <col min="13" max="14" width="16.00390625" style="70" customWidth="1"/>
    <col min="15" max="15" width="8.00390625" style="70" customWidth="1"/>
    <col min="16" max="16" width="15.875" style="70" customWidth="1"/>
    <col min="17" max="17" width="15.875" style="6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67" t="s">
        <v>14</v>
      </c>
      <c r="C4" s="72">
        <v>11</v>
      </c>
      <c r="D4" s="9"/>
      <c r="E4" s="10"/>
      <c r="F4" s="69"/>
      <c r="G4" s="12" t="s">
        <v>18</v>
      </c>
      <c r="H4" s="69"/>
      <c r="I4" s="9"/>
      <c r="J4" s="69"/>
      <c r="K4" s="69"/>
      <c r="L4" s="69"/>
      <c r="M4" s="69"/>
      <c r="N4" s="69"/>
      <c r="Q4" s="70"/>
    </row>
    <row r="5" spans="2:17" ht="15">
      <c r="B5" s="67"/>
      <c r="C5" s="9"/>
      <c r="D5" s="9"/>
      <c r="E5" s="10"/>
      <c r="F5" s="69"/>
      <c r="G5" s="12"/>
      <c r="H5" s="69"/>
      <c r="I5" s="9"/>
      <c r="J5" s="69"/>
      <c r="K5" s="69"/>
      <c r="L5" s="69"/>
      <c r="M5" s="69"/>
      <c r="N5" s="69"/>
      <c r="Q5" s="70"/>
    </row>
    <row r="6" spans="1:17" ht="15">
      <c r="A6" s="67"/>
      <c r="B6" s="67"/>
      <c r="C6" s="13"/>
      <c r="D6" s="13"/>
      <c r="E6" s="14"/>
      <c r="F6" s="69"/>
      <c r="G6" s="71" t="s">
        <v>99</v>
      </c>
      <c r="H6" s="120">
        <f>SUM(N11:N17)</f>
        <v>0</v>
      </c>
      <c r="I6" s="121"/>
      <c r="Q6" s="70"/>
    </row>
    <row r="7" spans="1:17" ht="15">
      <c r="A7" s="67"/>
      <c r="C7" s="69"/>
      <c r="D7" s="69"/>
      <c r="E7" s="14"/>
      <c r="F7" s="69"/>
      <c r="G7" s="69"/>
      <c r="H7" s="69"/>
      <c r="I7" s="69"/>
      <c r="J7" s="69"/>
      <c r="K7" s="69"/>
      <c r="L7" s="69"/>
      <c r="Q7" s="70"/>
    </row>
    <row r="8" spans="1:17" ht="15">
      <c r="A8" s="6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0"/>
    </row>
    <row r="9" spans="2:17" ht="15">
      <c r="B9" s="67"/>
      <c r="E9" s="18"/>
      <c r="Q9" s="70"/>
    </row>
    <row r="10" spans="1:14" s="67" customFormat="1" ht="74.25" customHeight="1">
      <c r="A10" s="72" t="s">
        <v>45</v>
      </c>
      <c r="B10" s="72" t="s">
        <v>15</v>
      </c>
      <c r="C10" s="72" t="s">
        <v>16</v>
      </c>
      <c r="D10" s="72" t="s">
        <v>58</v>
      </c>
      <c r="E10" s="19" t="s">
        <v>62</v>
      </c>
      <c r="F10" s="68"/>
      <c r="G10" s="72" t="str">
        <f>"Nazwa handlowa /
"&amp;C10&amp;" / 
"&amp;D10</f>
        <v>Nazwa handlowa /
Dawka / 
Postać /Opakowanie</v>
      </c>
      <c r="H10" s="72" t="s">
        <v>61</v>
      </c>
      <c r="I10" s="72" t="str">
        <f>B10</f>
        <v>Skład</v>
      </c>
      <c r="J10" s="72" t="s">
        <v>218</v>
      </c>
      <c r="K10" s="72" t="s">
        <v>40</v>
      </c>
      <c r="L10" s="72" t="s">
        <v>41</v>
      </c>
      <c r="M10" s="72" t="s">
        <v>101</v>
      </c>
      <c r="N10" s="72" t="s">
        <v>102</v>
      </c>
    </row>
    <row r="11" spans="1:14" ht="75">
      <c r="A11" s="61" t="s">
        <v>2</v>
      </c>
      <c r="B11" s="53" t="s">
        <v>153</v>
      </c>
      <c r="C11" s="53" t="s">
        <v>154</v>
      </c>
      <c r="D11" s="53" t="s">
        <v>211</v>
      </c>
      <c r="E11" s="22">
        <v>10000</v>
      </c>
      <c r="F11" s="68" t="s">
        <v>68</v>
      </c>
      <c r="G11" s="23" t="s">
        <v>67</v>
      </c>
      <c r="H11" s="23"/>
      <c r="I11" s="23"/>
      <c r="J11" s="24"/>
      <c r="K11" s="23"/>
      <c r="L11" s="23" t="str">
        <f aca="true" t="shared" si="0" ref="L11:L17">IF(K11=0,"0,00",IF(K11&gt;0,ROUND(E11/K11,2)))</f>
        <v>0,00</v>
      </c>
      <c r="M11" s="23"/>
      <c r="N11" s="25">
        <f aca="true" t="shared" si="1" ref="N11:N17">ROUND(L11*ROUND(M11,2),2)</f>
        <v>0</v>
      </c>
    </row>
    <row r="12" spans="1:14" ht="75">
      <c r="A12" s="61" t="s">
        <v>3</v>
      </c>
      <c r="B12" s="53" t="s">
        <v>153</v>
      </c>
      <c r="C12" s="53" t="s">
        <v>155</v>
      </c>
      <c r="D12" s="53" t="s">
        <v>211</v>
      </c>
      <c r="E12" s="22">
        <v>17000</v>
      </c>
      <c r="F12" s="68" t="s">
        <v>68</v>
      </c>
      <c r="G12" s="23" t="s">
        <v>67</v>
      </c>
      <c r="H12" s="23"/>
      <c r="I12" s="23"/>
      <c r="J12" s="24"/>
      <c r="K12" s="23"/>
      <c r="L12" s="23" t="str">
        <f t="shared" si="0"/>
        <v>0,00</v>
      </c>
      <c r="M12" s="23"/>
      <c r="N12" s="25">
        <f t="shared" si="1"/>
        <v>0</v>
      </c>
    </row>
    <row r="13" spans="1:14" ht="75">
      <c r="A13" s="61" t="s">
        <v>4</v>
      </c>
      <c r="B13" s="53" t="s">
        <v>156</v>
      </c>
      <c r="C13" s="53" t="s">
        <v>157</v>
      </c>
      <c r="D13" s="53" t="s">
        <v>211</v>
      </c>
      <c r="E13" s="22">
        <v>5000</v>
      </c>
      <c r="F13" s="68" t="s">
        <v>68</v>
      </c>
      <c r="G13" s="23" t="s">
        <v>67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75">
      <c r="A14" s="61" t="s">
        <v>5</v>
      </c>
      <c r="B14" s="53" t="s">
        <v>156</v>
      </c>
      <c r="C14" s="53" t="s">
        <v>158</v>
      </c>
      <c r="D14" s="53" t="s">
        <v>211</v>
      </c>
      <c r="E14" s="22">
        <v>9000</v>
      </c>
      <c r="F14" s="68" t="s">
        <v>68</v>
      </c>
      <c r="G14" s="23" t="s">
        <v>67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75">
      <c r="A15" s="61" t="s">
        <v>42</v>
      </c>
      <c r="B15" s="53" t="s">
        <v>159</v>
      </c>
      <c r="C15" s="53" t="s">
        <v>160</v>
      </c>
      <c r="D15" s="53" t="s">
        <v>211</v>
      </c>
      <c r="E15" s="22">
        <v>230000</v>
      </c>
      <c r="F15" s="68" t="s">
        <v>68</v>
      </c>
      <c r="G15" s="23" t="s">
        <v>67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75">
      <c r="A16" s="61" t="s">
        <v>47</v>
      </c>
      <c r="B16" s="53" t="s">
        <v>159</v>
      </c>
      <c r="C16" s="53" t="s">
        <v>161</v>
      </c>
      <c r="D16" s="53" t="s">
        <v>211</v>
      </c>
      <c r="E16" s="22">
        <v>40000</v>
      </c>
      <c r="F16" s="68" t="s">
        <v>68</v>
      </c>
      <c r="G16" s="23" t="s">
        <v>67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75">
      <c r="A17" s="61" t="s">
        <v>6</v>
      </c>
      <c r="B17" s="53" t="s">
        <v>159</v>
      </c>
      <c r="C17" s="53" t="s">
        <v>162</v>
      </c>
      <c r="D17" s="53" t="s">
        <v>211</v>
      </c>
      <c r="E17" s="22">
        <v>50000</v>
      </c>
      <c r="F17" s="68" t="s">
        <v>68</v>
      </c>
      <c r="G17" s="23" t="s">
        <v>67</v>
      </c>
      <c r="H17" s="23"/>
      <c r="I17" s="23"/>
      <c r="J17" s="24"/>
      <c r="K17" s="23"/>
      <c r="L17" s="23" t="str">
        <f t="shared" si="0"/>
        <v>0,00</v>
      </c>
      <c r="M17" s="23"/>
      <c r="N17" s="25">
        <f t="shared" si="1"/>
        <v>0</v>
      </c>
    </row>
    <row r="18" spans="1:17" s="81" customFormat="1" ht="15">
      <c r="A18" s="83"/>
      <c r="B18" s="84"/>
      <c r="C18" s="84"/>
      <c r="D18" s="85"/>
      <c r="E18" s="86"/>
      <c r="F18" s="80"/>
      <c r="G18" s="87"/>
      <c r="H18" s="87"/>
      <c r="I18" s="87"/>
      <c r="J18" s="88"/>
      <c r="K18" s="87"/>
      <c r="L18" s="87"/>
      <c r="M18" s="87"/>
      <c r="N18" s="89"/>
      <c r="Q18" s="6"/>
    </row>
    <row r="19" spans="2:6" ht="43.5" customHeight="1">
      <c r="B19" s="123" t="s">
        <v>216</v>
      </c>
      <c r="C19" s="123"/>
      <c r="D19" s="123"/>
      <c r="E19" s="123"/>
      <c r="F19" s="123"/>
    </row>
    <row r="20" spans="2:6" ht="32.25" customHeight="1">
      <c r="B20" s="122" t="s">
        <v>163</v>
      </c>
      <c r="C20" s="122"/>
      <c r="D20" s="122"/>
      <c r="E20" s="122"/>
      <c r="F20" s="122"/>
    </row>
    <row r="21" spans="2:6" ht="46.5" customHeight="1">
      <c r="B21" s="107" t="s">
        <v>100</v>
      </c>
      <c r="C21" s="107"/>
      <c r="D21" s="107"/>
      <c r="E21" s="107"/>
      <c r="F21" s="107"/>
    </row>
  </sheetData>
  <sheetProtection/>
  <mergeCells count="5">
    <mergeCell ref="G2:I2"/>
    <mergeCell ref="H6:I6"/>
    <mergeCell ref="B20:F20"/>
    <mergeCell ref="B21:F21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8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77" customWidth="1"/>
    <col min="2" max="2" width="25.125" style="77" customWidth="1"/>
    <col min="3" max="3" width="19.375" style="77" customWidth="1"/>
    <col min="4" max="4" width="25.25390625" style="77" customWidth="1"/>
    <col min="5" max="5" width="9.00390625" style="4" customWidth="1"/>
    <col min="6" max="6" width="10.75390625" style="77" customWidth="1"/>
    <col min="7" max="7" width="36.125" style="77" customWidth="1"/>
    <col min="8" max="8" width="30.25390625" style="77" customWidth="1"/>
    <col min="9" max="9" width="17.625" style="77" customWidth="1"/>
    <col min="10" max="10" width="22.875" style="77" customWidth="1"/>
    <col min="11" max="11" width="16.125" style="77" customWidth="1"/>
    <col min="12" max="12" width="15.75390625" style="77" customWidth="1"/>
    <col min="13" max="14" width="16.00390625" style="77" customWidth="1"/>
    <col min="15" max="15" width="8.00390625" style="77" customWidth="1"/>
    <col min="16" max="16" width="15.875" style="77" customWidth="1"/>
    <col min="17" max="17" width="15.875" style="6" customWidth="1"/>
    <col min="18" max="18" width="15.875" style="77" customWidth="1"/>
    <col min="19" max="20" width="14.25390625" style="77" customWidth="1"/>
    <col min="21" max="21" width="15.25390625" style="77" customWidth="1"/>
    <col min="22" max="16384" width="9.125" style="77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78" t="s">
        <v>14</v>
      </c>
      <c r="C4" s="75">
        <v>12</v>
      </c>
      <c r="D4" s="9"/>
      <c r="E4" s="10"/>
      <c r="F4" s="76"/>
      <c r="G4" s="12" t="s">
        <v>18</v>
      </c>
      <c r="H4" s="76"/>
      <c r="I4" s="9"/>
      <c r="J4" s="76"/>
      <c r="K4" s="76"/>
      <c r="L4" s="76"/>
      <c r="M4" s="76"/>
      <c r="N4" s="76"/>
      <c r="Q4" s="77"/>
    </row>
    <row r="5" spans="2:17" ht="15">
      <c r="B5" s="78"/>
      <c r="C5" s="9"/>
      <c r="D5" s="9"/>
      <c r="E5" s="10"/>
      <c r="F5" s="76"/>
      <c r="G5" s="12"/>
      <c r="H5" s="76"/>
      <c r="I5" s="9"/>
      <c r="J5" s="76"/>
      <c r="K5" s="76"/>
      <c r="L5" s="76"/>
      <c r="M5" s="76"/>
      <c r="N5" s="76"/>
      <c r="Q5" s="77"/>
    </row>
    <row r="6" spans="1:17" ht="15">
      <c r="A6" s="78"/>
      <c r="B6" s="78"/>
      <c r="C6" s="13"/>
      <c r="D6" s="13"/>
      <c r="E6" s="14"/>
      <c r="F6" s="76"/>
      <c r="G6" s="74" t="s">
        <v>99</v>
      </c>
      <c r="H6" s="120">
        <f>SUM(N11:N25)</f>
        <v>0</v>
      </c>
      <c r="I6" s="121"/>
      <c r="Q6" s="77"/>
    </row>
    <row r="7" spans="1:17" ht="15">
      <c r="A7" s="78"/>
      <c r="C7" s="76"/>
      <c r="D7" s="76"/>
      <c r="E7" s="14"/>
      <c r="F7" s="76"/>
      <c r="G7" s="76"/>
      <c r="H7" s="76"/>
      <c r="I7" s="76"/>
      <c r="J7" s="76"/>
      <c r="K7" s="76"/>
      <c r="L7" s="76"/>
      <c r="Q7" s="77"/>
    </row>
    <row r="8" spans="1:17" ht="15">
      <c r="A8" s="7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7"/>
    </row>
    <row r="9" spans="2:17" ht="15">
      <c r="B9" s="78"/>
      <c r="E9" s="18"/>
      <c r="Q9" s="77"/>
    </row>
    <row r="10" spans="1:14" s="78" customFormat="1" ht="74.25" customHeight="1">
      <c r="A10" s="75" t="s">
        <v>45</v>
      </c>
      <c r="B10" s="75" t="s">
        <v>15</v>
      </c>
      <c r="C10" s="75" t="s">
        <v>16</v>
      </c>
      <c r="D10" s="75" t="s">
        <v>58</v>
      </c>
      <c r="E10" s="19" t="s">
        <v>62</v>
      </c>
      <c r="F10" s="79"/>
      <c r="G10" s="75" t="str">
        <f>"Nazwa handlowa /
"&amp;C10&amp;" / 
"&amp;D10</f>
        <v>Nazwa handlowa /
Dawka / 
Postać /Opakowanie</v>
      </c>
      <c r="H10" s="75" t="s">
        <v>61</v>
      </c>
      <c r="I10" s="75" t="str">
        <f>B10</f>
        <v>Skład</v>
      </c>
      <c r="J10" s="75" t="s">
        <v>218</v>
      </c>
      <c r="K10" s="75" t="s">
        <v>40</v>
      </c>
      <c r="L10" s="75" t="s">
        <v>41</v>
      </c>
      <c r="M10" s="75" t="s">
        <v>101</v>
      </c>
      <c r="N10" s="75" t="s">
        <v>102</v>
      </c>
    </row>
    <row r="11" spans="1:14" ht="45">
      <c r="A11" s="61" t="s">
        <v>2</v>
      </c>
      <c r="B11" s="53" t="s">
        <v>166</v>
      </c>
      <c r="C11" s="53" t="s">
        <v>167</v>
      </c>
      <c r="D11" s="53" t="s">
        <v>168</v>
      </c>
      <c r="E11" s="22">
        <v>6750</v>
      </c>
      <c r="F11" s="79" t="s">
        <v>68</v>
      </c>
      <c r="G11" s="23" t="s">
        <v>67</v>
      </c>
      <c r="H11" s="23"/>
      <c r="I11" s="23"/>
      <c r="J11" s="24"/>
      <c r="K11" s="23"/>
      <c r="L11" s="23" t="str">
        <f aca="true" t="shared" si="0" ref="L11:L16">IF(K11=0,"0,00",IF(K11&gt;0,ROUND(E11/K11,2)))</f>
        <v>0,00</v>
      </c>
      <c r="M11" s="23"/>
      <c r="N11" s="25">
        <f aca="true" t="shared" si="1" ref="N11:N16">ROUND(L11*ROUND(M11,2),2)</f>
        <v>0</v>
      </c>
    </row>
    <row r="12" spans="1:14" ht="45">
      <c r="A12" s="61" t="s">
        <v>3</v>
      </c>
      <c r="B12" s="53" t="s">
        <v>169</v>
      </c>
      <c r="C12" s="53" t="s">
        <v>170</v>
      </c>
      <c r="D12" s="53" t="s">
        <v>171</v>
      </c>
      <c r="E12" s="22">
        <v>17000</v>
      </c>
      <c r="F12" s="79" t="s">
        <v>68</v>
      </c>
      <c r="G12" s="23" t="s">
        <v>67</v>
      </c>
      <c r="H12" s="23"/>
      <c r="I12" s="23"/>
      <c r="J12" s="24"/>
      <c r="K12" s="23"/>
      <c r="L12" s="23" t="str">
        <f t="shared" si="0"/>
        <v>0,00</v>
      </c>
      <c r="M12" s="23"/>
      <c r="N12" s="25">
        <f t="shared" si="1"/>
        <v>0</v>
      </c>
    </row>
    <row r="13" spans="1:14" ht="45">
      <c r="A13" s="61" t="s">
        <v>4</v>
      </c>
      <c r="B13" s="53" t="s">
        <v>172</v>
      </c>
      <c r="C13" s="53" t="s">
        <v>173</v>
      </c>
      <c r="D13" s="53" t="s">
        <v>174</v>
      </c>
      <c r="E13" s="22">
        <v>4592</v>
      </c>
      <c r="F13" s="79" t="s">
        <v>68</v>
      </c>
      <c r="G13" s="23" t="s">
        <v>67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45">
      <c r="A14" s="61" t="s">
        <v>5</v>
      </c>
      <c r="B14" s="53" t="s">
        <v>172</v>
      </c>
      <c r="C14" s="53" t="s">
        <v>175</v>
      </c>
      <c r="D14" s="53" t="s">
        <v>174</v>
      </c>
      <c r="E14" s="22">
        <v>672</v>
      </c>
      <c r="F14" s="79" t="s">
        <v>68</v>
      </c>
      <c r="G14" s="23" t="s">
        <v>67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45">
      <c r="A15" s="61" t="s">
        <v>42</v>
      </c>
      <c r="B15" s="53" t="s">
        <v>176</v>
      </c>
      <c r="C15" s="53" t="s">
        <v>177</v>
      </c>
      <c r="D15" s="53" t="s">
        <v>66</v>
      </c>
      <c r="E15" s="22">
        <v>8100</v>
      </c>
      <c r="F15" s="79" t="s">
        <v>68</v>
      </c>
      <c r="G15" s="23" t="s">
        <v>67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45">
      <c r="A16" s="61" t="s">
        <v>47</v>
      </c>
      <c r="B16" s="53" t="s">
        <v>176</v>
      </c>
      <c r="C16" s="53" t="s">
        <v>173</v>
      </c>
      <c r="D16" s="53" t="s">
        <v>66</v>
      </c>
      <c r="E16" s="22">
        <v>23220</v>
      </c>
      <c r="F16" s="79" t="s">
        <v>68</v>
      </c>
      <c r="G16" s="23" t="s">
        <v>67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45">
      <c r="A17" s="61" t="s">
        <v>6</v>
      </c>
      <c r="B17" s="53" t="s">
        <v>184</v>
      </c>
      <c r="C17" s="53" t="s">
        <v>178</v>
      </c>
      <c r="D17" s="53" t="s">
        <v>66</v>
      </c>
      <c r="E17" s="22">
        <v>1800</v>
      </c>
      <c r="F17" s="79" t="s">
        <v>68</v>
      </c>
      <c r="G17" s="23" t="s">
        <v>67</v>
      </c>
      <c r="H17" s="23"/>
      <c r="I17" s="23"/>
      <c r="J17" s="24"/>
      <c r="K17" s="23"/>
      <c r="L17" s="23" t="str">
        <f aca="true" t="shared" si="2" ref="L17:L25">IF(K17=0,"0,00",IF(K17&gt;0,ROUND(E17/K17,2)))</f>
        <v>0,00</v>
      </c>
      <c r="M17" s="23"/>
      <c r="N17" s="25">
        <f aca="true" t="shared" si="3" ref="N17:N25">ROUND(L17*ROUND(M17,2),2)</f>
        <v>0</v>
      </c>
    </row>
    <row r="18" spans="1:14" ht="45">
      <c r="A18" s="61" t="s">
        <v>7</v>
      </c>
      <c r="B18" s="53" t="s">
        <v>184</v>
      </c>
      <c r="C18" s="53" t="s">
        <v>186</v>
      </c>
      <c r="D18" s="53" t="s">
        <v>66</v>
      </c>
      <c r="E18" s="22">
        <v>540</v>
      </c>
      <c r="F18" s="79" t="s">
        <v>68</v>
      </c>
      <c r="G18" s="23" t="s">
        <v>67</v>
      </c>
      <c r="H18" s="23"/>
      <c r="I18" s="23"/>
      <c r="J18" s="24"/>
      <c r="K18" s="23"/>
      <c r="L18" s="23" t="str">
        <f t="shared" si="2"/>
        <v>0,00</v>
      </c>
      <c r="M18" s="23"/>
      <c r="N18" s="25">
        <f t="shared" si="3"/>
        <v>0</v>
      </c>
    </row>
    <row r="19" spans="1:14" ht="45">
      <c r="A19" s="61" t="s">
        <v>19</v>
      </c>
      <c r="B19" s="53" t="s">
        <v>184</v>
      </c>
      <c r="C19" s="53" t="s">
        <v>187</v>
      </c>
      <c r="D19" s="53" t="s">
        <v>66</v>
      </c>
      <c r="E19" s="22">
        <v>1080</v>
      </c>
      <c r="F19" s="79" t="s">
        <v>68</v>
      </c>
      <c r="G19" s="23" t="s">
        <v>67</v>
      </c>
      <c r="H19" s="23"/>
      <c r="I19" s="23"/>
      <c r="J19" s="24"/>
      <c r="K19" s="23"/>
      <c r="L19" s="23" t="str">
        <f t="shared" si="2"/>
        <v>0,00</v>
      </c>
      <c r="M19" s="23"/>
      <c r="N19" s="25">
        <f t="shared" si="3"/>
        <v>0</v>
      </c>
    </row>
    <row r="20" spans="1:14" ht="45">
      <c r="A20" s="61" t="s">
        <v>46</v>
      </c>
      <c r="B20" s="53" t="s">
        <v>184</v>
      </c>
      <c r="C20" s="53" t="s">
        <v>188</v>
      </c>
      <c r="D20" s="53" t="s">
        <v>66</v>
      </c>
      <c r="E20" s="22">
        <v>540</v>
      </c>
      <c r="F20" s="79" t="s">
        <v>68</v>
      </c>
      <c r="G20" s="23" t="s">
        <v>67</v>
      </c>
      <c r="H20" s="23"/>
      <c r="I20" s="23"/>
      <c r="J20" s="24"/>
      <c r="K20" s="23"/>
      <c r="L20" s="23" t="str">
        <f t="shared" si="2"/>
        <v>0,00</v>
      </c>
      <c r="M20" s="23"/>
      <c r="N20" s="25">
        <f t="shared" si="3"/>
        <v>0</v>
      </c>
    </row>
    <row r="21" spans="1:14" ht="45">
      <c r="A21" s="61" t="s">
        <v>1</v>
      </c>
      <c r="B21" s="53" t="s">
        <v>185</v>
      </c>
      <c r="C21" s="53" t="s">
        <v>189</v>
      </c>
      <c r="D21" s="53" t="s">
        <v>174</v>
      </c>
      <c r="E21" s="22">
        <v>1800</v>
      </c>
      <c r="F21" s="79" t="s">
        <v>68</v>
      </c>
      <c r="G21" s="23" t="s">
        <v>67</v>
      </c>
      <c r="H21" s="23"/>
      <c r="I21" s="23"/>
      <c r="J21" s="24"/>
      <c r="K21" s="23"/>
      <c r="L21" s="23" t="str">
        <f t="shared" si="2"/>
        <v>0,00</v>
      </c>
      <c r="M21" s="23"/>
      <c r="N21" s="25">
        <f t="shared" si="3"/>
        <v>0</v>
      </c>
    </row>
    <row r="22" spans="1:14" ht="45">
      <c r="A22" s="61" t="s">
        <v>0</v>
      </c>
      <c r="B22" s="53" t="s">
        <v>185</v>
      </c>
      <c r="C22" s="53" t="s">
        <v>190</v>
      </c>
      <c r="D22" s="53" t="s">
        <v>174</v>
      </c>
      <c r="E22" s="22">
        <v>5400</v>
      </c>
      <c r="F22" s="79" t="s">
        <v>68</v>
      </c>
      <c r="G22" s="23" t="s">
        <v>67</v>
      </c>
      <c r="H22" s="23"/>
      <c r="I22" s="23"/>
      <c r="J22" s="24"/>
      <c r="K22" s="23"/>
      <c r="L22" s="23" t="str">
        <f t="shared" si="2"/>
        <v>0,00</v>
      </c>
      <c r="M22" s="23"/>
      <c r="N22" s="25">
        <f t="shared" si="3"/>
        <v>0</v>
      </c>
    </row>
    <row r="23" spans="1:14" ht="45">
      <c r="A23" s="61" t="s">
        <v>87</v>
      </c>
      <c r="B23" s="53" t="s">
        <v>185</v>
      </c>
      <c r="C23" s="53" t="s">
        <v>191</v>
      </c>
      <c r="D23" s="53" t="s">
        <v>174</v>
      </c>
      <c r="E23" s="22">
        <v>540</v>
      </c>
      <c r="F23" s="79" t="s">
        <v>68</v>
      </c>
      <c r="G23" s="23" t="s">
        <v>67</v>
      </c>
      <c r="H23" s="23"/>
      <c r="I23" s="23"/>
      <c r="J23" s="24"/>
      <c r="K23" s="23"/>
      <c r="L23" s="23" t="str">
        <f t="shared" si="2"/>
        <v>0,00</v>
      </c>
      <c r="M23" s="23"/>
      <c r="N23" s="25">
        <f t="shared" si="3"/>
        <v>0</v>
      </c>
    </row>
    <row r="24" spans="1:14" ht="45">
      <c r="A24" s="61" t="s">
        <v>88</v>
      </c>
      <c r="B24" s="53" t="s">
        <v>179</v>
      </c>
      <c r="C24" s="53" t="s">
        <v>180</v>
      </c>
      <c r="D24" s="53" t="s">
        <v>181</v>
      </c>
      <c r="E24" s="22">
        <v>2160</v>
      </c>
      <c r="F24" s="79" t="s">
        <v>68</v>
      </c>
      <c r="G24" s="23" t="s">
        <v>67</v>
      </c>
      <c r="H24" s="23"/>
      <c r="I24" s="23"/>
      <c r="J24" s="24"/>
      <c r="K24" s="23"/>
      <c r="L24" s="23" t="str">
        <f t="shared" si="2"/>
        <v>0,00</v>
      </c>
      <c r="M24" s="23"/>
      <c r="N24" s="25">
        <f t="shared" si="3"/>
        <v>0</v>
      </c>
    </row>
    <row r="25" spans="1:14" ht="45">
      <c r="A25" s="61" t="s">
        <v>165</v>
      </c>
      <c r="B25" s="53" t="s">
        <v>182</v>
      </c>
      <c r="C25" s="53" t="s">
        <v>183</v>
      </c>
      <c r="D25" s="53" t="s">
        <v>168</v>
      </c>
      <c r="E25" s="22">
        <v>6480</v>
      </c>
      <c r="F25" s="79" t="s">
        <v>68</v>
      </c>
      <c r="G25" s="23" t="s">
        <v>67</v>
      </c>
      <c r="H25" s="23"/>
      <c r="I25" s="23"/>
      <c r="J25" s="24"/>
      <c r="K25" s="23"/>
      <c r="L25" s="23" t="str">
        <f t="shared" si="2"/>
        <v>0,00</v>
      </c>
      <c r="M25" s="23"/>
      <c r="N25" s="25">
        <f t="shared" si="3"/>
        <v>0</v>
      </c>
    </row>
    <row r="26" spans="2:4" ht="15">
      <c r="B26" s="66"/>
      <c r="C26" s="66"/>
      <c r="D26" s="66"/>
    </row>
    <row r="27" spans="2:6" ht="32.25" customHeight="1">
      <c r="B27" s="122" t="s">
        <v>163</v>
      </c>
      <c r="C27" s="122"/>
      <c r="D27" s="122"/>
      <c r="E27" s="122"/>
      <c r="F27" s="122"/>
    </row>
    <row r="28" spans="2:6" ht="46.5" customHeight="1">
      <c r="B28" s="107" t="s">
        <v>100</v>
      </c>
      <c r="C28" s="107"/>
      <c r="D28" s="107"/>
      <c r="E28" s="107"/>
      <c r="F28" s="107"/>
    </row>
  </sheetData>
  <sheetProtection/>
  <mergeCells count="4">
    <mergeCell ref="G2:I2"/>
    <mergeCell ref="H6:I6"/>
    <mergeCell ref="B27:F27"/>
    <mergeCell ref="B28:F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6.00390625" style="51" customWidth="1"/>
    <col min="4" max="4" width="21.75390625" style="51" customWidth="1"/>
    <col min="5" max="5" width="12.25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8" t="s">
        <v>14</v>
      </c>
      <c r="C4" s="49">
        <v>13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62" t="s">
        <v>99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45</v>
      </c>
      <c r="B10" s="49" t="s">
        <v>15</v>
      </c>
      <c r="C10" s="49" t="s">
        <v>16</v>
      </c>
      <c r="D10" s="49" t="s">
        <v>58</v>
      </c>
      <c r="E10" s="19" t="s">
        <v>62</v>
      </c>
      <c r="F10" s="52"/>
      <c r="G10" s="49" t="str">
        <f>"Nazwa handlowa /
"&amp;C10&amp;" / 
"&amp;D10</f>
        <v>Nazwa handlowa /
Dawka / 
Postać /Opakowanie</v>
      </c>
      <c r="H10" s="49" t="s">
        <v>61</v>
      </c>
      <c r="I10" s="49" t="str">
        <f>B10</f>
        <v>Skład</v>
      </c>
      <c r="J10" s="49" t="s">
        <v>218</v>
      </c>
      <c r="K10" s="49" t="s">
        <v>40</v>
      </c>
      <c r="L10" s="49" t="s">
        <v>41</v>
      </c>
      <c r="M10" s="65" t="s">
        <v>101</v>
      </c>
      <c r="N10" s="65" t="s">
        <v>102</v>
      </c>
    </row>
    <row r="11" spans="1:14" ht="45">
      <c r="A11" s="47" t="s">
        <v>2</v>
      </c>
      <c r="B11" s="1" t="s">
        <v>193</v>
      </c>
      <c r="C11" s="1" t="s">
        <v>194</v>
      </c>
      <c r="D11" s="1" t="s">
        <v>195</v>
      </c>
      <c r="E11" s="22">
        <v>65</v>
      </c>
      <c r="F11" s="52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64" customFormat="1" ht="46.5" customHeight="1">
      <c r="B13" s="107" t="s">
        <v>100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4.00390625" style="51" customWidth="1"/>
    <col min="4" max="4" width="24.625" style="51" customWidth="1"/>
    <col min="5" max="5" width="9.2539062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8" t="s">
        <v>14</v>
      </c>
      <c r="C4" s="49">
        <v>14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62" t="s">
        <v>99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45</v>
      </c>
      <c r="B10" s="49" t="s">
        <v>15</v>
      </c>
      <c r="C10" s="49" t="s">
        <v>16</v>
      </c>
      <c r="D10" s="49" t="s">
        <v>58</v>
      </c>
      <c r="E10" s="19" t="s">
        <v>62</v>
      </c>
      <c r="F10" s="52"/>
      <c r="G10" s="49" t="str">
        <f>"Nazwa handlowa /
"&amp;C10&amp;" / 
"&amp;D10</f>
        <v>Nazwa handlowa /
Dawka / 
Postać /Opakowanie</v>
      </c>
      <c r="H10" s="49" t="s">
        <v>61</v>
      </c>
      <c r="I10" s="49" t="str">
        <f>B10</f>
        <v>Skład</v>
      </c>
      <c r="J10" s="49" t="s">
        <v>218</v>
      </c>
      <c r="K10" s="49" t="s">
        <v>40</v>
      </c>
      <c r="L10" s="49" t="s">
        <v>41</v>
      </c>
      <c r="M10" s="65" t="s">
        <v>101</v>
      </c>
      <c r="N10" s="65" t="s">
        <v>102</v>
      </c>
    </row>
    <row r="11" spans="1:14" ht="60">
      <c r="A11" s="47" t="s">
        <v>2</v>
      </c>
      <c r="B11" s="1" t="s">
        <v>96</v>
      </c>
      <c r="C11" s="1" t="s">
        <v>97</v>
      </c>
      <c r="D11" s="1" t="s">
        <v>98</v>
      </c>
      <c r="E11" s="22">
        <v>200</v>
      </c>
      <c r="F11" s="52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64" customFormat="1" ht="46.5" customHeight="1">
      <c r="B13" s="107" t="s">
        <v>100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00390625" style="51" customWidth="1"/>
    <col min="4" max="4" width="24.875" style="51" customWidth="1"/>
    <col min="5" max="5" width="11.125" style="4" customWidth="1"/>
    <col min="6" max="6" width="10.37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8" t="s">
        <v>14</v>
      </c>
      <c r="C4" s="49">
        <v>15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62" t="s">
        <v>99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45</v>
      </c>
      <c r="B10" s="49" t="s">
        <v>15</v>
      </c>
      <c r="C10" s="49" t="s">
        <v>16</v>
      </c>
      <c r="D10" s="49" t="s">
        <v>58</v>
      </c>
      <c r="E10" s="19" t="s">
        <v>62</v>
      </c>
      <c r="F10" s="52"/>
      <c r="G10" s="49" t="str">
        <f>"Nazwa handlowa /
"&amp;C10&amp;" / 
"&amp;D10</f>
        <v>Nazwa handlowa /
Dawka / 
Postać /Opakowanie</v>
      </c>
      <c r="H10" s="49" t="s">
        <v>61</v>
      </c>
      <c r="I10" s="49" t="str">
        <f>B10</f>
        <v>Skład</v>
      </c>
      <c r="J10" s="49" t="s">
        <v>218</v>
      </c>
      <c r="K10" s="49" t="s">
        <v>40</v>
      </c>
      <c r="L10" s="49" t="s">
        <v>41</v>
      </c>
      <c r="M10" s="65" t="s">
        <v>101</v>
      </c>
      <c r="N10" s="65" t="s">
        <v>102</v>
      </c>
    </row>
    <row r="11" spans="1:14" ht="45">
      <c r="A11" s="47" t="s">
        <v>2</v>
      </c>
      <c r="B11" s="1" t="s">
        <v>196</v>
      </c>
      <c r="C11" s="1" t="s">
        <v>138</v>
      </c>
      <c r="D11" s="1" t="s">
        <v>197</v>
      </c>
      <c r="E11" s="22">
        <v>550</v>
      </c>
      <c r="F11" s="52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7" customFormat="1" ht="24" customHeight="1">
      <c r="B13" s="107" t="s">
        <v>198</v>
      </c>
      <c r="C13" s="107"/>
      <c r="D13" s="107"/>
      <c r="E13" s="107"/>
      <c r="F13" s="107"/>
      <c r="Q13" s="6"/>
    </row>
    <row r="14" spans="2:17" s="64" customFormat="1" ht="46.5" customHeight="1">
      <c r="B14" s="107" t="s">
        <v>100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C54" sqref="C54:E54"/>
    </sheetView>
  </sheetViews>
  <sheetFormatPr defaultColWidth="9.00390625" defaultRowHeight="12.75"/>
  <cols>
    <col min="1" max="1" width="5.375" style="2" customWidth="1"/>
    <col min="2" max="2" width="24.375" style="2" customWidth="1"/>
    <col min="3" max="3" width="15.625" style="2" customWidth="1"/>
    <col min="4" max="4" width="35.875" style="2" customWidth="1"/>
    <col min="5" max="5" width="7.625" style="4" customWidth="1"/>
    <col min="6" max="6" width="10.375" style="2" customWidth="1"/>
    <col min="7" max="7" width="30.625" style="2" customWidth="1"/>
    <col min="8" max="8" width="27.37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7" t="s">
        <v>14</v>
      </c>
      <c r="C4" s="8">
        <v>16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62" t="s">
        <v>99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45</v>
      </c>
      <c r="B10" s="8" t="s">
        <v>15</v>
      </c>
      <c r="C10" s="8" t="s">
        <v>16</v>
      </c>
      <c r="D10" s="8" t="s">
        <v>64</v>
      </c>
      <c r="E10" s="19" t="s">
        <v>62</v>
      </c>
      <c r="F10" s="20"/>
      <c r="G10" s="8" t="str">
        <f>"Nazwa handlowa /
"&amp;C10&amp;" / 
"&amp;D10</f>
        <v>Nazwa handlowa /
Dawka / 
Postać/Opakowanie</v>
      </c>
      <c r="H10" s="8" t="s">
        <v>61</v>
      </c>
      <c r="I10" s="8" t="str">
        <f>B10</f>
        <v>Skład</v>
      </c>
      <c r="J10" s="8" t="s">
        <v>218</v>
      </c>
      <c r="K10" s="8" t="s">
        <v>40</v>
      </c>
      <c r="L10" s="8" t="s">
        <v>41</v>
      </c>
      <c r="M10" s="65" t="s">
        <v>101</v>
      </c>
      <c r="N10" s="65" t="s">
        <v>102</v>
      </c>
    </row>
    <row r="11" spans="1:14" ht="45">
      <c r="A11" s="21" t="s">
        <v>2</v>
      </c>
      <c r="B11" s="1" t="s">
        <v>199</v>
      </c>
      <c r="C11" s="1" t="s">
        <v>200</v>
      </c>
      <c r="D11" s="1" t="s">
        <v>201</v>
      </c>
      <c r="E11" s="22">
        <v>22800</v>
      </c>
      <c r="F11" s="20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7" customFormat="1" ht="24.75" customHeight="1">
      <c r="B13" s="107" t="s">
        <v>202</v>
      </c>
      <c r="C13" s="107"/>
      <c r="D13" s="107"/>
      <c r="E13" s="107"/>
      <c r="F13" s="107"/>
      <c r="Q13" s="6"/>
    </row>
    <row r="14" spans="2:17" s="64" customFormat="1" ht="46.5" customHeight="1">
      <c r="B14" s="107" t="s">
        <v>100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7">
      <selection activeCell="C54" sqref="C54:E54"/>
    </sheetView>
  </sheetViews>
  <sheetFormatPr defaultColWidth="9.00390625" defaultRowHeight="12.75"/>
  <cols>
    <col min="1" max="1" width="5.375" style="77" customWidth="1"/>
    <col min="2" max="2" width="29.875" style="77" customWidth="1"/>
    <col min="3" max="3" width="31.625" style="77" customWidth="1"/>
    <col min="4" max="4" width="20.375" style="77" customWidth="1"/>
    <col min="5" max="5" width="9.00390625" style="4" customWidth="1"/>
    <col min="6" max="6" width="10.75390625" style="77" customWidth="1"/>
    <col min="7" max="7" width="30.125" style="77" customWidth="1"/>
    <col min="8" max="8" width="19.00390625" style="77" customWidth="1"/>
    <col min="9" max="9" width="24.25390625" style="77" customWidth="1"/>
    <col min="10" max="10" width="19.75390625" style="77" customWidth="1"/>
    <col min="11" max="11" width="16.125" style="77" customWidth="1"/>
    <col min="12" max="12" width="15.75390625" style="77" customWidth="1"/>
    <col min="13" max="14" width="16.00390625" style="77" customWidth="1"/>
    <col min="15" max="15" width="8.00390625" style="77" customWidth="1"/>
    <col min="16" max="16" width="15.875" style="77" customWidth="1"/>
    <col min="17" max="17" width="15.875" style="6" customWidth="1"/>
    <col min="18" max="18" width="15.875" style="77" customWidth="1"/>
    <col min="19" max="20" width="14.25390625" style="77" customWidth="1"/>
    <col min="21" max="21" width="15.25390625" style="77" customWidth="1"/>
    <col min="22" max="16384" width="9.125" style="77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78" t="s">
        <v>14</v>
      </c>
      <c r="C4" s="75">
        <v>17</v>
      </c>
      <c r="D4" s="9"/>
      <c r="E4" s="10"/>
      <c r="F4" s="76"/>
      <c r="G4" s="12" t="s">
        <v>18</v>
      </c>
      <c r="H4" s="76"/>
      <c r="I4" s="9"/>
      <c r="J4" s="76"/>
      <c r="K4" s="76"/>
      <c r="L4" s="76"/>
      <c r="M4" s="76"/>
      <c r="N4" s="76"/>
      <c r="Q4" s="77"/>
    </row>
    <row r="5" spans="2:17" ht="15">
      <c r="B5" s="78"/>
      <c r="C5" s="9"/>
      <c r="D5" s="9"/>
      <c r="E5" s="10"/>
      <c r="F5" s="76"/>
      <c r="G5" s="12"/>
      <c r="H5" s="76"/>
      <c r="I5" s="9"/>
      <c r="J5" s="76"/>
      <c r="K5" s="76"/>
      <c r="L5" s="76"/>
      <c r="M5" s="76"/>
      <c r="N5" s="76"/>
      <c r="Q5" s="77"/>
    </row>
    <row r="6" spans="1:17" ht="15">
      <c r="A6" s="78"/>
      <c r="B6" s="78"/>
      <c r="C6" s="13"/>
      <c r="D6" s="13"/>
      <c r="E6" s="14"/>
      <c r="F6" s="76"/>
      <c r="G6" s="74" t="s">
        <v>99</v>
      </c>
      <c r="H6" s="120">
        <f>SUM(N11:N13)</f>
        <v>0</v>
      </c>
      <c r="I6" s="121"/>
      <c r="Q6" s="77"/>
    </row>
    <row r="7" spans="1:17" ht="15">
      <c r="A7" s="78"/>
      <c r="C7" s="76"/>
      <c r="D7" s="76"/>
      <c r="E7" s="14"/>
      <c r="F7" s="76"/>
      <c r="G7" s="76"/>
      <c r="H7" s="76"/>
      <c r="I7" s="76"/>
      <c r="J7" s="76"/>
      <c r="K7" s="76"/>
      <c r="L7" s="76"/>
      <c r="Q7" s="77"/>
    </row>
    <row r="8" spans="1:17" ht="15">
      <c r="A8" s="7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7"/>
    </row>
    <row r="9" spans="2:17" ht="15">
      <c r="B9" s="78"/>
      <c r="E9" s="18"/>
      <c r="Q9" s="77"/>
    </row>
    <row r="10" spans="1:14" s="78" customFormat="1" ht="74.25" customHeight="1">
      <c r="A10" s="75" t="s">
        <v>45</v>
      </c>
      <c r="B10" s="75" t="s">
        <v>15</v>
      </c>
      <c r="C10" s="75" t="s">
        <v>16</v>
      </c>
      <c r="D10" s="75" t="s">
        <v>58</v>
      </c>
      <c r="E10" s="19" t="s">
        <v>62</v>
      </c>
      <c r="F10" s="79"/>
      <c r="G10" s="75" t="str">
        <f>"Nazwa handlowa /
"&amp;C10&amp;" / 
"&amp;D10</f>
        <v>Nazwa handlowa /
Dawka / 
Postać /Opakowanie</v>
      </c>
      <c r="H10" s="75" t="s">
        <v>90</v>
      </c>
      <c r="I10" s="75" t="str">
        <f>B10</f>
        <v>Skład</v>
      </c>
      <c r="J10" s="75" t="s">
        <v>218</v>
      </c>
      <c r="K10" s="75" t="s">
        <v>40</v>
      </c>
      <c r="L10" s="75" t="s">
        <v>41</v>
      </c>
      <c r="M10" s="75" t="s">
        <v>101</v>
      </c>
      <c r="N10" s="75" t="s">
        <v>102</v>
      </c>
    </row>
    <row r="11" spans="1:14" ht="120">
      <c r="A11" s="61" t="s">
        <v>2</v>
      </c>
      <c r="B11" s="53" t="s">
        <v>208</v>
      </c>
      <c r="C11" s="53" t="s">
        <v>204</v>
      </c>
      <c r="D11" s="53" t="s">
        <v>205</v>
      </c>
      <c r="E11" s="22">
        <v>6500</v>
      </c>
      <c r="F11" s="79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105">
      <c r="A12" s="61" t="s">
        <v>3</v>
      </c>
      <c r="B12" s="53" t="s">
        <v>209</v>
      </c>
      <c r="C12" s="53" t="s">
        <v>206</v>
      </c>
      <c r="D12" s="53" t="s">
        <v>205</v>
      </c>
      <c r="E12" s="22">
        <v>12000</v>
      </c>
      <c r="F12" s="79" t="s">
        <v>68</v>
      </c>
      <c r="G12" s="23" t="s">
        <v>67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4" ht="105">
      <c r="A13" s="61" t="s">
        <v>4</v>
      </c>
      <c r="B13" s="53" t="s">
        <v>210</v>
      </c>
      <c r="C13" s="53" t="s">
        <v>207</v>
      </c>
      <c r="D13" s="53" t="s">
        <v>205</v>
      </c>
      <c r="E13" s="22">
        <v>3600</v>
      </c>
      <c r="F13" s="79" t="s">
        <v>68</v>
      </c>
      <c r="G13" s="23" t="s">
        <v>67</v>
      </c>
      <c r="H13" s="23"/>
      <c r="I13" s="23"/>
      <c r="J13" s="24"/>
      <c r="K13" s="23"/>
      <c r="L13" s="23" t="str">
        <f>IF(K13=0,"0,00",IF(K13&gt;0,ROUND(E13/K13,2)))</f>
        <v>0,00</v>
      </c>
      <c r="M13" s="23"/>
      <c r="N13" s="25">
        <f>ROUND(L13*ROUND(M13,2),2)</f>
        <v>0</v>
      </c>
    </row>
    <row r="14" spans="2:4" ht="15">
      <c r="B14" s="66"/>
      <c r="C14" s="66"/>
      <c r="D14" s="66"/>
    </row>
    <row r="15" spans="2:6" ht="27" customHeight="1">
      <c r="B15" s="122" t="s">
        <v>203</v>
      </c>
      <c r="C15" s="122"/>
      <c r="D15" s="122"/>
      <c r="E15" s="122"/>
      <c r="F15" s="122"/>
    </row>
    <row r="16" spans="2:6" ht="46.5" customHeight="1">
      <c r="B16" s="107" t="s">
        <v>100</v>
      </c>
      <c r="C16" s="107"/>
      <c r="D16" s="107"/>
      <c r="E16" s="107"/>
      <c r="F16" s="107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5">
      <selection activeCell="C54" sqref="C54:E54"/>
    </sheetView>
  </sheetViews>
  <sheetFormatPr defaultColWidth="9.00390625" defaultRowHeight="12.75"/>
  <cols>
    <col min="1" max="1" width="5.375" style="57" customWidth="1"/>
    <col min="2" max="2" width="25.125" style="57" customWidth="1"/>
    <col min="3" max="3" width="26.625" style="57" customWidth="1"/>
    <col min="4" max="4" width="27.75390625" style="57" customWidth="1"/>
    <col min="5" max="5" width="9.875" style="4" customWidth="1"/>
    <col min="6" max="6" width="10.75390625" style="57" customWidth="1"/>
    <col min="7" max="7" width="31.625" style="57" customWidth="1"/>
    <col min="8" max="8" width="26.875" style="57" customWidth="1"/>
    <col min="9" max="9" width="17.625" style="57" customWidth="1"/>
    <col min="10" max="10" width="22.875" style="57" customWidth="1"/>
    <col min="11" max="11" width="16.125" style="57" customWidth="1"/>
    <col min="12" max="12" width="15.75390625" style="57" customWidth="1"/>
    <col min="13" max="14" width="16.00390625" style="57" customWidth="1"/>
    <col min="15" max="15" width="8.00390625" style="57" customWidth="1"/>
    <col min="16" max="16" width="15.875" style="57" customWidth="1"/>
    <col min="17" max="17" width="15.875" style="6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54" t="s">
        <v>14</v>
      </c>
      <c r="C4" s="59">
        <v>1</v>
      </c>
      <c r="D4" s="9"/>
      <c r="E4" s="10"/>
      <c r="F4" s="56"/>
      <c r="G4" s="12" t="s">
        <v>18</v>
      </c>
      <c r="H4" s="56"/>
      <c r="I4" s="9"/>
      <c r="J4" s="56"/>
      <c r="K4" s="56"/>
      <c r="L4" s="56"/>
      <c r="M4" s="56"/>
      <c r="N4" s="56"/>
      <c r="Q4" s="57"/>
    </row>
    <row r="5" spans="2:17" ht="15">
      <c r="B5" s="54"/>
      <c r="C5" s="9"/>
      <c r="D5" s="9"/>
      <c r="E5" s="10"/>
      <c r="F5" s="56"/>
      <c r="G5" s="12"/>
      <c r="H5" s="56"/>
      <c r="I5" s="9"/>
      <c r="J5" s="56"/>
      <c r="K5" s="56"/>
      <c r="L5" s="56"/>
      <c r="M5" s="56"/>
      <c r="N5" s="56"/>
      <c r="Q5" s="57"/>
    </row>
    <row r="6" spans="1:17" ht="15">
      <c r="A6" s="54"/>
      <c r="B6" s="54"/>
      <c r="C6" s="13"/>
      <c r="D6" s="13"/>
      <c r="E6" s="14"/>
      <c r="F6" s="56"/>
      <c r="G6" s="58" t="s">
        <v>99</v>
      </c>
      <c r="H6" s="120">
        <f>SUM(N11:N12)</f>
        <v>0</v>
      </c>
      <c r="I6" s="121"/>
      <c r="Q6" s="57"/>
    </row>
    <row r="7" spans="1:17" ht="15">
      <c r="A7" s="54"/>
      <c r="C7" s="56"/>
      <c r="D7" s="56"/>
      <c r="E7" s="14"/>
      <c r="F7" s="56"/>
      <c r="G7" s="56"/>
      <c r="H7" s="56"/>
      <c r="I7" s="56"/>
      <c r="J7" s="56"/>
      <c r="K7" s="56"/>
      <c r="L7" s="56"/>
      <c r="Q7" s="57"/>
    </row>
    <row r="8" spans="1:17" ht="15">
      <c r="A8" s="5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7"/>
    </row>
    <row r="9" spans="2:17" ht="15">
      <c r="B9" s="54"/>
      <c r="E9" s="18"/>
      <c r="Q9" s="57"/>
    </row>
    <row r="10" spans="1:14" s="54" customFormat="1" ht="74.25" customHeight="1">
      <c r="A10" s="59" t="s">
        <v>45</v>
      </c>
      <c r="B10" s="59" t="s">
        <v>15</v>
      </c>
      <c r="C10" s="59" t="s">
        <v>16</v>
      </c>
      <c r="D10" s="59" t="s">
        <v>58</v>
      </c>
      <c r="E10" s="19" t="s">
        <v>62</v>
      </c>
      <c r="F10" s="55"/>
      <c r="G10" s="59" t="str">
        <f>"Nazwa handlowa /
"&amp;C10&amp;" / 
"&amp;D10</f>
        <v>Nazwa handlowa /
Dawka / 
Postać /Opakowanie</v>
      </c>
      <c r="H10" s="59" t="s">
        <v>93</v>
      </c>
      <c r="I10" s="59" t="str">
        <f>B10</f>
        <v>Skład</v>
      </c>
      <c r="J10" s="59" t="s">
        <v>218</v>
      </c>
      <c r="K10" s="59" t="s">
        <v>40</v>
      </c>
      <c r="L10" s="59" t="s">
        <v>41</v>
      </c>
      <c r="M10" s="59" t="s">
        <v>101</v>
      </c>
      <c r="N10" s="59" t="s">
        <v>102</v>
      </c>
    </row>
    <row r="11" spans="1:14" ht="45">
      <c r="A11" s="60" t="s">
        <v>2</v>
      </c>
      <c r="B11" s="1" t="s">
        <v>108</v>
      </c>
      <c r="C11" s="1" t="s">
        <v>109</v>
      </c>
      <c r="D11" s="1" t="s">
        <v>95</v>
      </c>
      <c r="E11" s="22">
        <v>450</v>
      </c>
      <c r="F11" s="55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60" t="s">
        <v>3</v>
      </c>
      <c r="B12" s="1" t="s">
        <v>108</v>
      </c>
      <c r="C12" s="1" t="s">
        <v>94</v>
      </c>
      <c r="D12" s="1" t="s">
        <v>111</v>
      </c>
      <c r="E12" s="22">
        <v>55</v>
      </c>
      <c r="F12" s="55" t="s">
        <v>68</v>
      </c>
      <c r="G12" s="23" t="s">
        <v>67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4" spans="2:6" ht="27" customHeight="1">
      <c r="B14" s="107" t="s">
        <v>110</v>
      </c>
      <c r="C14" s="107"/>
      <c r="D14" s="107"/>
      <c r="E14" s="107"/>
      <c r="F14" s="107"/>
    </row>
    <row r="15" spans="2:6" ht="57" customHeight="1">
      <c r="B15" s="122" t="s">
        <v>214</v>
      </c>
      <c r="C15" s="122"/>
      <c r="D15" s="122"/>
      <c r="E15" s="122"/>
      <c r="F15" s="122"/>
    </row>
    <row r="16" spans="2:6" ht="46.5" customHeight="1">
      <c r="B16" s="107" t="s">
        <v>100</v>
      </c>
      <c r="C16" s="107"/>
      <c r="D16" s="107"/>
      <c r="E16" s="107"/>
      <c r="F16" s="107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C54" sqref="C54:E54"/>
    </sheetView>
  </sheetViews>
  <sheetFormatPr defaultColWidth="9.00390625" defaultRowHeight="12.75"/>
  <cols>
    <col min="1" max="1" width="5.375" style="41" customWidth="1"/>
    <col min="2" max="2" width="26.625" style="41" customWidth="1"/>
    <col min="3" max="3" width="18.375" style="41" customWidth="1"/>
    <col min="4" max="4" width="23.37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hidden="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16384" width="9.125" style="4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6" t="s">
        <v>14</v>
      </c>
      <c r="C4" s="43">
        <v>2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62" t="s">
        <v>99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65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218</v>
      </c>
      <c r="K10" s="43"/>
      <c r="L10" s="43" t="s">
        <v>114</v>
      </c>
      <c r="M10" s="65" t="s">
        <v>115</v>
      </c>
      <c r="N10" s="65" t="s">
        <v>102</v>
      </c>
    </row>
    <row r="11" spans="1:14" ht="60.75" customHeight="1">
      <c r="A11" s="44" t="s">
        <v>2</v>
      </c>
      <c r="B11" s="1" t="s">
        <v>164</v>
      </c>
      <c r="C11" s="1" t="s">
        <v>112</v>
      </c>
      <c r="D11" s="1" t="s">
        <v>89</v>
      </c>
      <c r="E11" s="22">
        <v>50000</v>
      </c>
      <c r="F11" s="20" t="s">
        <v>113</v>
      </c>
      <c r="G11" s="23" t="s">
        <v>118</v>
      </c>
      <c r="H11" s="23"/>
      <c r="I11" s="23"/>
      <c r="J11" s="24" t="s">
        <v>116</v>
      </c>
      <c r="K11" s="23"/>
      <c r="L11" s="23"/>
      <c r="M11" s="23"/>
      <c r="N11" s="25">
        <f>ROUND(L11*ROUND(M11,2),2)</f>
        <v>0</v>
      </c>
    </row>
    <row r="13" spans="2:6" ht="25.5" customHeight="1">
      <c r="B13" s="107" t="s">
        <v>117</v>
      </c>
      <c r="C13" s="107"/>
      <c r="D13" s="107"/>
      <c r="E13" s="107"/>
      <c r="F13" s="107"/>
    </row>
    <row r="14" spans="2:17" s="64" customFormat="1" ht="46.5" customHeight="1">
      <c r="B14" s="107" t="s">
        <v>100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C54" sqref="C54:E54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62" t="s">
        <v>99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45</v>
      </c>
      <c r="B10" s="8" t="s">
        <v>15</v>
      </c>
      <c r="C10" s="8" t="s">
        <v>16</v>
      </c>
      <c r="D10" s="8" t="s">
        <v>58</v>
      </c>
      <c r="E10" s="19" t="s">
        <v>65</v>
      </c>
      <c r="F10" s="20"/>
      <c r="G10" s="8" t="str">
        <f>"Nazwa handlowa /
"&amp;C10&amp;" / 
"&amp;D10</f>
        <v>Nazwa handlowa /
Dawka / 
Postać /Opakowanie</v>
      </c>
      <c r="H10" s="8" t="s">
        <v>61</v>
      </c>
      <c r="I10" s="8" t="str">
        <f>B10</f>
        <v>Skład</v>
      </c>
      <c r="J10" s="8" t="s">
        <v>218</v>
      </c>
      <c r="K10" s="8" t="s">
        <v>40</v>
      </c>
      <c r="L10" s="8" t="s">
        <v>41</v>
      </c>
      <c r="M10" s="65" t="s">
        <v>101</v>
      </c>
      <c r="N10" s="65" t="s">
        <v>102</v>
      </c>
    </row>
    <row r="11" spans="1:14" ht="45">
      <c r="A11" s="21" t="s">
        <v>2</v>
      </c>
      <c r="B11" s="53" t="s">
        <v>121</v>
      </c>
      <c r="C11" s="53" t="s">
        <v>119</v>
      </c>
      <c r="D11" s="53" t="s">
        <v>122</v>
      </c>
      <c r="E11" s="22">
        <v>240</v>
      </c>
      <c r="F11" s="20" t="s">
        <v>69</v>
      </c>
      <c r="G11" s="23" t="s">
        <v>67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4" ht="15">
      <c r="B12" s="66"/>
      <c r="C12" s="66"/>
      <c r="D12" s="66"/>
    </row>
    <row r="13" spans="2:6" ht="34.5" customHeight="1">
      <c r="B13" s="122" t="s">
        <v>120</v>
      </c>
      <c r="C13" s="122"/>
      <c r="D13" s="122"/>
      <c r="E13" s="122"/>
      <c r="F13" s="122"/>
    </row>
    <row r="14" spans="2:17" s="64" customFormat="1" ht="46.5" customHeight="1">
      <c r="B14" s="107" t="s">
        <v>100</v>
      </c>
      <c r="C14" s="107"/>
      <c r="D14" s="107"/>
      <c r="E14" s="107"/>
      <c r="F14" s="107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C54" sqref="C54:E54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3" width="19.375" style="2" customWidth="1"/>
    <col min="4" max="4" width="21.375" style="2" customWidth="1"/>
    <col min="5" max="5" width="10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7" t="s">
        <v>14</v>
      </c>
      <c r="C4" s="8">
        <v>4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62" t="s">
        <v>99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45</v>
      </c>
      <c r="B10" s="8" t="s">
        <v>15</v>
      </c>
      <c r="C10" s="8" t="s">
        <v>16</v>
      </c>
      <c r="D10" s="8" t="s">
        <v>70</v>
      </c>
      <c r="E10" s="19" t="s">
        <v>62</v>
      </c>
      <c r="F10" s="20"/>
      <c r="G10" s="8" t="str">
        <f>"Nazwa handlowa /
"&amp;C10&amp;" / 
"&amp;D10</f>
        <v>Nazwa handlowa /
Dawka / 
Postać / Opakowanie</v>
      </c>
      <c r="H10" s="8" t="s">
        <v>61</v>
      </c>
      <c r="I10" s="8" t="str">
        <f>B10</f>
        <v>Skład</v>
      </c>
      <c r="J10" s="8" t="s">
        <v>218</v>
      </c>
      <c r="K10" s="8"/>
      <c r="L10" s="8" t="s">
        <v>129</v>
      </c>
      <c r="M10" s="65" t="s">
        <v>130</v>
      </c>
      <c r="N10" s="65" t="s">
        <v>102</v>
      </c>
    </row>
    <row r="11" spans="1:14" ht="153" customHeight="1">
      <c r="A11" s="21" t="s">
        <v>2</v>
      </c>
      <c r="B11" s="1" t="s">
        <v>123</v>
      </c>
      <c r="C11" s="1" t="s">
        <v>124</v>
      </c>
      <c r="D11" s="1" t="s">
        <v>125</v>
      </c>
      <c r="E11" s="22">
        <v>32500</v>
      </c>
      <c r="F11" s="20" t="s">
        <v>126</v>
      </c>
      <c r="G11" s="23" t="s">
        <v>127</v>
      </c>
      <c r="H11" s="23"/>
      <c r="I11" s="23"/>
      <c r="J11" s="23" t="s">
        <v>128</v>
      </c>
      <c r="K11" s="23"/>
      <c r="L11" s="23"/>
      <c r="M11" s="23"/>
      <c r="N11" s="25">
        <f>ROUND(L11*ROUND(M11,2),2)</f>
        <v>0</v>
      </c>
    </row>
    <row r="13" spans="2:17" s="64" customFormat="1" ht="46.5" customHeight="1">
      <c r="B13" s="107" t="s">
        <v>100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70" customWidth="1"/>
    <col min="2" max="2" width="25.125" style="70" customWidth="1"/>
    <col min="3" max="3" width="19.375" style="70" customWidth="1"/>
    <col min="4" max="4" width="25.25390625" style="70" customWidth="1"/>
    <col min="5" max="5" width="9.00390625" style="4" customWidth="1"/>
    <col min="6" max="6" width="10.75390625" style="70" customWidth="1"/>
    <col min="7" max="7" width="36.125" style="70" customWidth="1"/>
    <col min="8" max="8" width="30.25390625" style="70" customWidth="1"/>
    <col min="9" max="9" width="17.625" style="70" customWidth="1"/>
    <col min="10" max="10" width="22.875" style="70" customWidth="1"/>
    <col min="11" max="11" width="16.125" style="70" customWidth="1"/>
    <col min="12" max="12" width="15.75390625" style="70" customWidth="1"/>
    <col min="13" max="14" width="16.00390625" style="70" customWidth="1"/>
    <col min="15" max="15" width="8.00390625" style="70" customWidth="1"/>
    <col min="16" max="16" width="15.875" style="70" customWidth="1"/>
    <col min="17" max="17" width="15.875" style="6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67" t="s">
        <v>14</v>
      </c>
      <c r="C4" s="72">
        <v>5</v>
      </c>
      <c r="D4" s="9"/>
      <c r="E4" s="10"/>
      <c r="F4" s="69"/>
      <c r="G4" s="12" t="s">
        <v>18</v>
      </c>
      <c r="H4" s="69"/>
      <c r="I4" s="9"/>
      <c r="J4" s="69"/>
      <c r="K4" s="69"/>
      <c r="L4" s="69"/>
      <c r="M4" s="69"/>
      <c r="N4" s="69"/>
      <c r="Q4" s="70"/>
    </row>
    <row r="5" spans="2:17" ht="15">
      <c r="B5" s="67"/>
      <c r="C5" s="9"/>
      <c r="D5" s="9"/>
      <c r="E5" s="10"/>
      <c r="F5" s="69"/>
      <c r="G5" s="12"/>
      <c r="H5" s="69"/>
      <c r="I5" s="9"/>
      <c r="J5" s="69"/>
      <c r="K5" s="69"/>
      <c r="L5" s="69"/>
      <c r="M5" s="69"/>
      <c r="N5" s="69"/>
      <c r="Q5" s="70"/>
    </row>
    <row r="6" spans="1:17" ht="15">
      <c r="A6" s="67"/>
      <c r="B6" s="67"/>
      <c r="C6" s="13"/>
      <c r="D6" s="13"/>
      <c r="E6" s="14"/>
      <c r="F6" s="69"/>
      <c r="G6" s="71" t="s">
        <v>99</v>
      </c>
      <c r="H6" s="120">
        <f>SUM(N11:N13)</f>
        <v>0</v>
      </c>
      <c r="I6" s="121"/>
      <c r="Q6" s="70"/>
    </row>
    <row r="7" spans="1:17" ht="15">
      <c r="A7" s="67"/>
      <c r="C7" s="69"/>
      <c r="D7" s="69"/>
      <c r="E7" s="14"/>
      <c r="F7" s="69"/>
      <c r="G7" s="69"/>
      <c r="H7" s="69"/>
      <c r="I7" s="69"/>
      <c r="J7" s="69"/>
      <c r="K7" s="69"/>
      <c r="L7" s="69"/>
      <c r="Q7" s="70"/>
    </row>
    <row r="8" spans="1:17" ht="15">
      <c r="A8" s="6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0"/>
    </row>
    <row r="9" spans="2:17" ht="15">
      <c r="B9" s="67"/>
      <c r="E9" s="18"/>
      <c r="Q9" s="70"/>
    </row>
    <row r="10" spans="1:14" s="67" customFormat="1" ht="74.25" customHeight="1">
      <c r="A10" s="72" t="s">
        <v>45</v>
      </c>
      <c r="B10" s="72" t="s">
        <v>15</v>
      </c>
      <c r="C10" s="72" t="s">
        <v>16</v>
      </c>
      <c r="D10" s="72" t="s">
        <v>58</v>
      </c>
      <c r="E10" s="19" t="s">
        <v>62</v>
      </c>
      <c r="F10" s="68"/>
      <c r="G10" s="72" t="str">
        <f>"Nazwa handlowa /
"&amp;C10&amp;" / 
"&amp;D10</f>
        <v>Nazwa handlowa /
Dawka / 
Postać /Opakowanie</v>
      </c>
      <c r="H10" s="72" t="s">
        <v>61</v>
      </c>
      <c r="I10" s="72" t="str">
        <f>B10</f>
        <v>Skład</v>
      </c>
      <c r="J10" s="72" t="s">
        <v>218</v>
      </c>
      <c r="K10" s="72" t="s">
        <v>40</v>
      </c>
      <c r="L10" s="72" t="s">
        <v>41</v>
      </c>
      <c r="M10" s="72" t="s">
        <v>101</v>
      </c>
      <c r="N10" s="72" t="s">
        <v>102</v>
      </c>
    </row>
    <row r="11" spans="1:14" ht="45">
      <c r="A11" s="61" t="s">
        <v>2</v>
      </c>
      <c r="B11" s="53" t="s">
        <v>131</v>
      </c>
      <c r="C11" s="53" t="s">
        <v>132</v>
      </c>
      <c r="D11" s="53" t="s">
        <v>134</v>
      </c>
      <c r="E11" s="22">
        <v>900</v>
      </c>
      <c r="F11" s="68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61" t="s">
        <v>3</v>
      </c>
      <c r="B12" s="53" t="s">
        <v>131</v>
      </c>
      <c r="C12" s="53" t="s">
        <v>133</v>
      </c>
      <c r="D12" s="53" t="s">
        <v>134</v>
      </c>
      <c r="E12" s="22">
        <v>900</v>
      </c>
      <c r="F12" s="68" t="s">
        <v>68</v>
      </c>
      <c r="G12" s="23" t="s">
        <v>67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4" ht="45">
      <c r="A13" s="73" t="s">
        <v>4</v>
      </c>
      <c r="B13" s="53" t="s">
        <v>131</v>
      </c>
      <c r="C13" s="53" t="s">
        <v>135</v>
      </c>
      <c r="D13" s="53" t="s">
        <v>134</v>
      </c>
      <c r="E13" s="22">
        <v>5700</v>
      </c>
      <c r="F13" s="68" t="s">
        <v>68</v>
      </c>
      <c r="G13" s="23" t="s">
        <v>67</v>
      </c>
      <c r="H13" s="23"/>
      <c r="I13" s="23"/>
      <c r="J13" s="24"/>
      <c r="K13" s="23"/>
      <c r="L13" s="23" t="str">
        <f>IF(K13=0,"0,00",IF(K13&gt;0,ROUND(E13/K13,2)))</f>
        <v>0,00</v>
      </c>
      <c r="M13" s="23"/>
      <c r="N13" s="25">
        <f>ROUND(L13*ROUND(M13,2),2)</f>
        <v>0</v>
      </c>
    </row>
    <row r="14" spans="2:4" ht="15">
      <c r="B14" s="66"/>
      <c r="C14" s="66"/>
      <c r="D14" s="66"/>
    </row>
    <row r="15" spans="2:6" ht="32.25" customHeight="1">
      <c r="B15" s="122" t="s">
        <v>110</v>
      </c>
      <c r="C15" s="122"/>
      <c r="D15" s="122"/>
      <c r="E15" s="122"/>
      <c r="F15" s="122"/>
    </row>
    <row r="16" spans="2:6" ht="32.25" customHeight="1">
      <c r="B16" s="122" t="s">
        <v>136</v>
      </c>
      <c r="C16" s="122"/>
      <c r="D16" s="122"/>
      <c r="E16" s="122"/>
      <c r="F16" s="122"/>
    </row>
    <row r="17" spans="2:6" ht="46.5" customHeight="1">
      <c r="B17" s="107" t="s">
        <v>100</v>
      </c>
      <c r="C17" s="107"/>
      <c r="D17" s="107"/>
      <c r="E17" s="107"/>
      <c r="F17" s="107"/>
    </row>
  </sheetData>
  <sheetProtection/>
  <mergeCells count="5">
    <mergeCell ref="G2:I2"/>
    <mergeCell ref="H6:I6"/>
    <mergeCell ref="B17:F17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4">
      <selection activeCell="C54" sqref="C54:E54"/>
    </sheetView>
  </sheetViews>
  <sheetFormatPr defaultColWidth="9.00390625" defaultRowHeight="12.75"/>
  <cols>
    <col min="1" max="1" width="5.375" style="70" customWidth="1"/>
    <col min="2" max="2" width="25.125" style="70" customWidth="1"/>
    <col min="3" max="3" width="19.375" style="70" customWidth="1"/>
    <col min="4" max="4" width="25.25390625" style="70" customWidth="1"/>
    <col min="5" max="5" width="9.00390625" style="4" customWidth="1"/>
    <col min="6" max="6" width="10.75390625" style="70" customWidth="1"/>
    <col min="7" max="7" width="36.125" style="70" customWidth="1"/>
    <col min="8" max="8" width="30.25390625" style="70" customWidth="1"/>
    <col min="9" max="9" width="17.625" style="70" customWidth="1"/>
    <col min="10" max="10" width="22.875" style="70" customWidth="1"/>
    <col min="11" max="11" width="16.125" style="70" customWidth="1"/>
    <col min="12" max="12" width="15.75390625" style="70" customWidth="1"/>
    <col min="13" max="14" width="16.00390625" style="70" customWidth="1"/>
    <col min="15" max="15" width="8.00390625" style="70" customWidth="1"/>
    <col min="16" max="16" width="15.875" style="70" customWidth="1"/>
    <col min="17" max="17" width="15.875" style="6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67" t="s">
        <v>14</v>
      </c>
      <c r="C4" s="72">
        <v>6</v>
      </c>
      <c r="D4" s="9"/>
      <c r="E4" s="10"/>
      <c r="F4" s="69"/>
      <c r="G4" s="12" t="s">
        <v>18</v>
      </c>
      <c r="H4" s="69"/>
      <c r="I4" s="9"/>
      <c r="J4" s="69"/>
      <c r="K4" s="69"/>
      <c r="L4" s="69"/>
      <c r="M4" s="69"/>
      <c r="N4" s="69"/>
      <c r="Q4" s="70"/>
    </row>
    <row r="5" spans="2:17" ht="15">
      <c r="B5" s="67"/>
      <c r="C5" s="9"/>
      <c r="D5" s="9"/>
      <c r="E5" s="10"/>
      <c r="F5" s="69"/>
      <c r="G5" s="12"/>
      <c r="H5" s="69"/>
      <c r="I5" s="9"/>
      <c r="J5" s="69"/>
      <c r="K5" s="69"/>
      <c r="L5" s="69"/>
      <c r="M5" s="69"/>
      <c r="N5" s="69"/>
      <c r="Q5" s="70"/>
    </row>
    <row r="6" spans="1:17" ht="15">
      <c r="A6" s="67"/>
      <c r="B6" s="67"/>
      <c r="C6" s="13"/>
      <c r="D6" s="13"/>
      <c r="E6" s="14"/>
      <c r="F6" s="69"/>
      <c r="G6" s="71" t="s">
        <v>99</v>
      </c>
      <c r="H6" s="120">
        <f>SUM(N11:N12)</f>
        <v>0</v>
      </c>
      <c r="I6" s="121"/>
      <c r="Q6" s="70"/>
    </row>
    <row r="7" spans="1:17" ht="15">
      <c r="A7" s="67"/>
      <c r="C7" s="69"/>
      <c r="D7" s="69"/>
      <c r="E7" s="14"/>
      <c r="F7" s="69"/>
      <c r="G7" s="69"/>
      <c r="H7" s="69"/>
      <c r="I7" s="69"/>
      <c r="J7" s="69"/>
      <c r="K7" s="69"/>
      <c r="L7" s="69"/>
      <c r="Q7" s="70"/>
    </row>
    <row r="8" spans="1:17" ht="15">
      <c r="A8" s="6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0"/>
    </row>
    <row r="9" spans="2:17" ht="15">
      <c r="B9" s="67"/>
      <c r="E9" s="18"/>
      <c r="Q9" s="70"/>
    </row>
    <row r="10" spans="1:14" s="67" customFormat="1" ht="74.25" customHeight="1">
      <c r="A10" s="72" t="s">
        <v>45</v>
      </c>
      <c r="B10" s="72" t="s">
        <v>15</v>
      </c>
      <c r="C10" s="72" t="s">
        <v>16</v>
      </c>
      <c r="D10" s="72" t="s">
        <v>58</v>
      </c>
      <c r="E10" s="19" t="s">
        <v>62</v>
      </c>
      <c r="F10" s="68"/>
      <c r="G10" s="72" t="str">
        <f>"Nazwa handlowa /
"&amp;C10&amp;" / 
"&amp;D10</f>
        <v>Nazwa handlowa /
Dawka / 
Postać /Opakowanie</v>
      </c>
      <c r="H10" s="72" t="s">
        <v>61</v>
      </c>
      <c r="I10" s="72" t="str">
        <f>B10</f>
        <v>Skład</v>
      </c>
      <c r="J10" s="72" t="s">
        <v>218</v>
      </c>
      <c r="K10" s="72" t="s">
        <v>40</v>
      </c>
      <c r="L10" s="72" t="s">
        <v>41</v>
      </c>
      <c r="M10" s="72" t="s">
        <v>101</v>
      </c>
      <c r="N10" s="72" t="s">
        <v>102</v>
      </c>
    </row>
    <row r="11" spans="1:14" ht="45">
      <c r="A11" s="61" t="s">
        <v>2</v>
      </c>
      <c r="B11" s="53" t="s">
        <v>137</v>
      </c>
      <c r="C11" s="53" t="s">
        <v>138</v>
      </c>
      <c r="D11" s="53" t="s">
        <v>139</v>
      </c>
      <c r="E11" s="22">
        <v>9000</v>
      </c>
      <c r="F11" s="68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61" t="s">
        <v>3</v>
      </c>
      <c r="B12" s="53" t="s">
        <v>137</v>
      </c>
      <c r="C12" s="53" t="s">
        <v>140</v>
      </c>
      <c r="D12" s="53" t="s">
        <v>139</v>
      </c>
      <c r="E12" s="22">
        <v>10000</v>
      </c>
      <c r="F12" s="68" t="s">
        <v>68</v>
      </c>
      <c r="G12" s="23" t="s">
        <v>67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2:4" ht="15">
      <c r="B13" s="66"/>
      <c r="C13" s="66"/>
      <c r="D13" s="66"/>
    </row>
    <row r="14" spans="2:6" ht="46.5" customHeight="1">
      <c r="B14" s="107" t="s">
        <v>100</v>
      </c>
      <c r="C14" s="107"/>
      <c r="D14" s="107"/>
      <c r="E14" s="107"/>
      <c r="F14" s="107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9.375" style="41" customWidth="1"/>
    <col min="4" max="4" width="25.25390625" style="41" customWidth="1"/>
    <col min="5" max="5" width="9.00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2.87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6" t="s">
        <v>14</v>
      </c>
      <c r="C4" s="43">
        <v>7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62" t="s">
        <v>99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218</v>
      </c>
      <c r="K10" s="43" t="s">
        <v>40</v>
      </c>
      <c r="L10" s="43" t="s">
        <v>41</v>
      </c>
      <c r="M10" s="65" t="s">
        <v>101</v>
      </c>
      <c r="N10" s="65" t="s">
        <v>102</v>
      </c>
    </row>
    <row r="11" spans="1:14" ht="45">
      <c r="A11" s="61" t="s">
        <v>2</v>
      </c>
      <c r="B11" s="53" t="s">
        <v>141</v>
      </c>
      <c r="C11" s="53" t="s">
        <v>142</v>
      </c>
      <c r="D11" s="53" t="s">
        <v>192</v>
      </c>
      <c r="E11" s="22">
        <v>250</v>
      </c>
      <c r="F11" s="55" t="s">
        <v>68</v>
      </c>
      <c r="G11" s="23" t="s">
        <v>67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61" t="s">
        <v>3</v>
      </c>
      <c r="B12" s="53" t="s">
        <v>143</v>
      </c>
      <c r="C12" s="53" t="s">
        <v>144</v>
      </c>
      <c r="D12" s="53" t="s">
        <v>212</v>
      </c>
      <c r="E12" s="22">
        <v>168</v>
      </c>
      <c r="F12" s="55" t="s">
        <v>68</v>
      </c>
      <c r="G12" s="23" t="s">
        <v>67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2:4" ht="15">
      <c r="B13" s="66"/>
      <c r="C13" s="66"/>
      <c r="D13" s="66"/>
    </row>
    <row r="14" spans="2:6" ht="32.25" customHeight="1">
      <c r="B14" s="122" t="s">
        <v>110</v>
      </c>
      <c r="C14" s="122"/>
      <c r="D14" s="122"/>
      <c r="E14" s="122"/>
      <c r="F14" s="122"/>
    </row>
    <row r="15" spans="2:17" s="64" customFormat="1" ht="46.5" customHeight="1">
      <c r="B15" s="107" t="s">
        <v>100</v>
      </c>
      <c r="C15" s="107"/>
      <c r="D15" s="107"/>
      <c r="E15" s="107"/>
      <c r="F15" s="107"/>
      <c r="Q15" s="6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54" sqref="C54:E54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DFP.271.51.2022.LS</v>
      </c>
      <c r="N1" s="5" t="s">
        <v>60</v>
      </c>
      <c r="S1" s="3"/>
      <c r="T1" s="3"/>
    </row>
    <row r="2" spans="7:9" ht="15">
      <c r="G2" s="107"/>
      <c r="H2" s="107"/>
      <c r="I2" s="107"/>
    </row>
    <row r="3" ht="15">
      <c r="N3" s="5" t="s">
        <v>63</v>
      </c>
    </row>
    <row r="4" spans="2:17" ht="15">
      <c r="B4" s="46" t="s">
        <v>14</v>
      </c>
      <c r="C4" s="43">
        <v>8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62" t="s">
        <v>99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218</v>
      </c>
      <c r="K10" s="43" t="s">
        <v>40</v>
      </c>
      <c r="L10" s="43" t="s">
        <v>41</v>
      </c>
      <c r="M10" s="65" t="s">
        <v>101</v>
      </c>
      <c r="N10" s="65" t="s">
        <v>102</v>
      </c>
    </row>
    <row r="11" spans="1:14" ht="105">
      <c r="A11" s="44" t="s">
        <v>2</v>
      </c>
      <c r="B11" s="1" t="s">
        <v>145</v>
      </c>
      <c r="C11" s="1" t="s">
        <v>146</v>
      </c>
      <c r="D11" s="1" t="s">
        <v>147</v>
      </c>
      <c r="E11" s="22">
        <v>150</v>
      </c>
      <c r="F11" s="82" t="s">
        <v>69</v>
      </c>
      <c r="G11" s="23" t="s">
        <v>67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3" spans="2:17" s="64" customFormat="1" ht="46.5" customHeight="1">
      <c r="B13" s="107" t="s">
        <v>100</v>
      </c>
      <c r="C13" s="107"/>
      <c r="D13" s="107"/>
      <c r="E13" s="107"/>
      <c r="F13" s="107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2021-05-12T09:34:52Z</cp:lastPrinted>
  <dcterms:created xsi:type="dcterms:W3CDTF">2003-05-16T10:10:29Z</dcterms:created>
  <dcterms:modified xsi:type="dcterms:W3CDTF">2022-04-27T07:51:30Z</dcterms:modified>
  <cp:category/>
  <cp:version/>
  <cp:contentType/>
  <cp:contentStatus/>
</cp:coreProperties>
</file>