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morski\Zamowienia Publiczne\Agnieszka K\PRZETARGI 2020\31-60 PRANIE\SIWZ_do publikacji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K44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71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G109" i="1" l="1"/>
  <c r="H109" i="1"/>
  <c r="I109" i="1"/>
  <c r="J109" i="1"/>
  <c r="E18" i="1" l="1"/>
  <c r="E30" i="1" l="1"/>
  <c r="G29" i="1"/>
  <c r="E27" i="1"/>
  <c r="E28" i="1"/>
  <c r="I94" i="1" l="1"/>
  <c r="J94" i="1"/>
  <c r="I95" i="1"/>
  <c r="J95" i="1"/>
  <c r="I96" i="1"/>
  <c r="J96" i="1"/>
  <c r="I97" i="1"/>
  <c r="J97" i="1"/>
  <c r="I98" i="1"/>
  <c r="J98" i="1"/>
  <c r="J93" i="1"/>
  <c r="I93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71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13" i="1"/>
  <c r="J45" i="1"/>
  <c r="J46" i="1"/>
  <c r="J47" i="1"/>
  <c r="J48" i="1"/>
  <c r="J49" i="1"/>
  <c r="J50" i="1"/>
  <c r="J51" i="1"/>
  <c r="J52" i="1"/>
  <c r="J54" i="1"/>
  <c r="J55" i="1"/>
  <c r="J56" i="1"/>
  <c r="J57" i="1"/>
  <c r="J58" i="1"/>
  <c r="J59" i="1"/>
  <c r="J60" i="1"/>
  <c r="J61" i="1"/>
  <c r="J62" i="1"/>
  <c r="J44" i="1"/>
  <c r="H94" i="1" l="1"/>
  <c r="H95" i="1"/>
  <c r="H96" i="1"/>
  <c r="H97" i="1"/>
  <c r="H98" i="1"/>
  <c r="H93" i="1"/>
  <c r="F93" i="1"/>
  <c r="E94" i="1"/>
  <c r="E95" i="1"/>
  <c r="E96" i="1"/>
  <c r="E97" i="1"/>
  <c r="E98" i="1"/>
  <c r="E93" i="1"/>
  <c r="C99" i="1"/>
  <c r="F99" i="1"/>
  <c r="G108" i="1" s="1"/>
  <c r="G99" i="1"/>
  <c r="H108" i="1" s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71" i="1"/>
  <c r="D63" i="1"/>
  <c r="I44" i="1"/>
  <c r="H44" i="1"/>
  <c r="G44" i="1"/>
  <c r="F44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I45" i="1"/>
  <c r="H45" i="1"/>
  <c r="G45" i="1"/>
  <c r="F45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3" i="1"/>
  <c r="E14" i="1"/>
  <c r="E15" i="1"/>
  <c r="E16" i="1"/>
  <c r="E17" i="1"/>
  <c r="E19" i="1"/>
  <c r="E20" i="1"/>
  <c r="E21" i="1"/>
  <c r="E22" i="1"/>
  <c r="E23" i="1"/>
  <c r="E24" i="1"/>
  <c r="E25" i="1"/>
  <c r="E26" i="1"/>
  <c r="E29" i="1"/>
  <c r="E31" i="1"/>
  <c r="E32" i="1"/>
  <c r="E33" i="1"/>
  <c r="E34" i="1"/>
  <c r="E13" i="1"/>
  <c r="C35" i="1"/>
  <c r="E85" i="1" l="1"/>
  <c r="F107" i="1" s="1"/>
  <c r="I85" i="1"/>
  <c r="J107" i="1" s="1"/>
  <c r="I99" i="1"/>
  <c r="J108" i="1" s="1"/>
  <c r="H35" i="1"/>
  <c r="K105" i="1" s="1"/>
  <c r="F63" i="1"/>
  <c r="F106" i="1" s="1"/>
  <c r="G63" i="1"/>
  <c r="G106" i="1" s="1"/>
  <c r="K63" i="1"/>
  <c r="K106" i="1" s="1"/>
  <c r="J85" i="1"/>
  <c r="K107" i="1" s="1"/>
  <c r="J63" i="1"/>
  <c r="J106" i="1" s="1"/>
  <c r="H63" i="1"/>
  <c r="H106" i="1" s="1"/>
  <c r="F85" i="1"/>
  <c r="G107" i="1" s="1"/>
  <c r="G85" i="1"/>
  <c r="H107" i="1" s="1"/>
  <c r="I63" i="1"/>
  <c r="I106" i="1" s="1"/>
  <c r="H99" i="1"/>
  <c r="I108" i="1" s="1"/>
  <c r="H85" i="1"/>
  <c r="I107" i="1" s="1"/>
  <c r="E99" i="1"/>
  <c r="F108" i="1" s="1"/>
  <c r="J99" i="1"/>
  <c r="K108" i="1" s="1"/>
  <c r="F35" i="1"/>
  <c r="G105" i="1" s="1"/>
  <c r="G35" i="1"/>
  <c r="J105" i="1" s="1"/>
  <c r="E35" i="1"/>
  <c r="H105" i="1" s="1"/>
  <c r="K109" i="1" l="1"/>
  <c r="F109" i="1"/>
</calcChain>
</file>

<file path=xl/sharedStrings.xml><?xml version="1.0" encoding="utf-8"?>
<sst xmlns="http://schemas.openxmlformats.org/spreadsheetml/2006/main" count="215" uniqueCount="119">
  <si>
    <t>Załącznik nr 1 do OPZ</t>
  </si>
  <si>
    <t>WG LOKALIZACJI I KOMÓREK ORGANIZACYJNYCH ZAMAWIAJĄCEGO</t>
  </si>
  <si>
    <t>Lp.</t>
  </si>
  <si>
    <t>Nazwa Komórki Organizacyjnej</t>
  </si>
  <si>
    <t>Liczba łóżek w oddziałach</t>
  </si>
  <si>
    <r>
      <t>Prześcieradło</t>
    </r>
    <r>
      <rPr>
        <sz val="10"/>
        <color rgb="FF000000"/>
        <rFont val="Arial Narrow"/>
        <family val="2"/>
        <charset val="238"/>
      </rPr>
      <t xml:space="preserve"> ilość w szt.</t>
    </r>
  </si>
  <si>
    <r>
      <t xml:space="preserve">Poszewka </t>
    </r>
    <r>
      <rPr>
        <sz val="10"/>
        <color rgb="FF000000"/>
        <rFont val="Arial Narrow"/>
        <family val="2"/>
        <charset val="238"/>
      </rPr>
      <t>ilość w szt.</t>
    </r>
  </si>
  <si>
    <t>1.</t>
  </si>
  <si>
    <t>2.</t>
  </si>
  <si>
    <t>3.</t>
  </si>
  <si>
    <t>4.</t>
  </si>
  <si>
    <t>5.</t>
  </si>
  <si>
    <t>6.</t>
  </si>
  <si>
    <t>7.</t>
  </si>
  <si>
    <t>RAZEM</t>
  </si>
  <si>
    <t>Prześcieradło ilość w szt.</t>
  </si>
  <si>
    <t>Poszewka ilość w szt.</t>
  </si>
  <si>
    <t>Liczba zmian na łóżko</t>
  </si>
  <si>
    <t>O/ Położnictwa i Ginekologii</t>
  </si>
  <si>
    <t>O/ Neonatologii i Intensywnej Terapii Noworodka</t>
  </si>
  <si>
    <t>O/ Chirurgii Ogólnej I Onkologicznej</t>
  </si>
  <si>
    <t>O/ Chirurgii Dziecięcej</t>
  </si>
  <si>
    <t>O/ Otolaryngologii</t>
  </si>
  <si>
    <t>O/ Okulistyki</t>
  </si>
  <si>
    <t>O/ Ortopedii i Traumatologii Narządu Ruchu</t>
  </si>
  <si>
    <t>O/ Pediatrii</t>
  </si>
  <si>
    <t>O/ Urologii</t>
  </si>
  <si>
    <t>O/ Kardiologii i Angiologii Interwencyjnej</t>
  </si>
  <si>
    <t>O/ Intensywnego Nadzoru Kardiologicznego</t>
  </si>
  <si>
    <t>O/ Rehabilitacji Kardiologicznej</t>
  </si>
  <si>
    <t>O/ Kardiochirurgii</t>
  </si>
  <si>
    <t>O/ Intensywnej Terapii Kardiochirurgii</t>
  </si>
  <si>
    <t>O/ Neurologii</t>
  </si>
  <si>
    <t>O/ Udarowy</t>
  </si>
  <si>
    <t>O/ Chorób Wewnętrznych, Gastroenterologii i Geriatrii</t>
  </si>
  <si>
    <t>O/ Anestezjologii i Intensywnej Terapii</t>
  </si>
  <si>
    <t>O/ Chorób Płuc</t>
  </si>
  <si>
    <t>O/ Szpitalny Oddział Ratunkowy</t>
  </si>
  <si>
    <t>O/ Dermatologii</t>
  </si>
  <si>
    <t>DE – Hotelowiec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</si>
  <si>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</si>
  <si>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</si>
  <si>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</si>
  <si>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</si>
  <si>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</si>
  <si>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</si>
  <si>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</si>
  <si>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</si>
  <si>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</si>
  <si>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</si>
  <si>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</si>
  <si>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</si>
  <si>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</si>
  <si>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</si>
  <si>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</si>
  <si>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 xml:space="preserve">Poszwa     </t>
    </r>
    <r>
      <rPr>
        <sz val="10"/>
        <color rgb="FF000000"/>
        <rFont val="Arial Narrow"/>
        <family val="2"/>
        <charset val="238"/>
      </rPr>
      <t>ilość w szt.</t>
    </r>
  </si>
  <si>
    <r>
      <t xml:space="preserve">Poszewka       </t>
    </r>
    <r>
      <rPr>
        <sz val="10"/>
        <color rgb="FF000000"/>
        <rFont val="Arial Narrow"/>
        <family val="2"/>
        <charset val="238"/>
      </rPr>
      <t>ilość w szt.</t>
    </r>
  </si>
  <si>
    <t>O/ Ginekologiczno - Położniczy</t>
  </si>
  <si>
    <t>Położniczy</t>
  </si>
  <si>
    <t>Ginekologii</t>
  </si>
  <si>
    <t>O/  Onkologii i Radioterapii</t>
  </si>
  <si>
    <t>O/ Chorób Wewnętrznych i Leczenia Schorzeń Endokrynologicznych</t>
  </si>
  <si>
    <t>O/ Neonatologiczny i Intensywnej Terapii Noworodka</t>
  </si>
  <si>
    <t>O/ Chirurgii Onkologicznej z Pododdziałem Chirurgii Nowotworów Piersi, Skóry i Tkanek Miękkich</t>
  </si>
  <si>
    <t>O/ Pediatryczny</t>
  </si>
  <si>
    <t>O/ Ginekologii Onkologicznej zm</t>
  </si>
  <si>
    <t>Onkologii Klinicznej</t>
  </si>
  <si>
    <t>Radioterapii</t>
  </si>
  <si>
    <t>Chemioterapii Dziennej</t>
  </si>
  <si>
    <t>Chorób Wewnętrznych</t>
  </si>
  <si>
    <t>Leczenia Schorzeń Endokrynologicznych</t>
  </si>
  <si>
    <t>O/ Pulmonologiczny</t>
  </si>
  <si>
    <t>O/ Okulistyczny</t>
  </si>
  <si>
    <t>Neonatologiczny</t>
  </si>
  <si>
    <t>Intensywnej Terapii Noworodka</t>
  </si>
  <si>
    <t>O/ Urologii, Urologii Onkologicznej i Andrologii</t>
  </si>
  <si>
    <t>O/ Nefrologiczny</t>
  </si>
  <si>
    <r>
      <t xml:space="preserve">Poszwa    </t>
    </r>
    <r>
      <rPr>
        <sz val="10"/>
        <color rgb="FF000000"/>
        <rFont val="Arial Narrow"/>
        <family val="2"/>
        <charset val="238"/>
      </rPr>
      <t>ilość w szt.</t>
    </r>
  </si>
  <si>
    <t>O/ Hematologii i Transplantologii Szpiku</t>
  </si>
  <si>
    <t>O/ Chirurgiczny Ogólny</t>
  </si>
  <si>
    <t>O/ Chorób Wewnętrznych</t>
  </si>
  <si>
    <t>O/ Chirurgii Urazowo – Ortopedycznej</t>
  </si>
  <si>
    <t>O/ Kardiologiczny</t>
  </si>
  <si>
    <t>O/ Neurologiczny</t>
  </si>
  <si>
    <t>O/ Rehabilitacji Neurologicznej</t>
  </si>
  <si>
    <t>O/ Otolaryngologiczny</t>
  </si>
  <si>
    <t>O/ Chirurgii Szczękowej z Pododdziałem dla Dzieci</t>
  </si>
  <si>
    <t>O/ Chirurgii Naczyniowej</t>
  </si>
  <si>
    <t>O/ Chirurgii Plastycznej</t>
  </si>
  <si>
    <t>Szpitalny Oddział Ratunkowy</t>
  </si>
  <si>
    <t>O/ Obserwacyjno – Zakaźny dla Dzieci 5 zm</t>
  </si>
  <si>
    <t>O/ Leczenia Nabytych Niedoborów Odporności 5 zm</t>
  </si>
  <si>
    <t>O/ Chorób Zakaźnych 5 zm</t>
  </si>
  <si>
    <t>O/ Obserwacyjno – Zakaźny 5 zm</t>
  </si>
  <si>
    <t>O/ Zakaźny 5 zm</t>
  </si>
  <si>
    <t>Izolatorium</t>
  </si>
  <si>
    <t>Poszwa ilość w szt.</t>
  </si>
  <si>
    <t>SZACUNKOWA ILOŚĆ I RODZAJ ASORTYMENTU BIELIŹNIANEGO PODLEGAJACĘGO DZIERŻAWIE W OKRESIE TRAWANIA UMOWY</t>
  </si>
  <si>
    <t>1. LOKALIZACJA: SZPITAL SPECJALISTYCZNY IM. F. CEYNOWY W WEJHEROWIE</t>
  </si>
  <si>
    <r>
      <t xml:space="preserve">3. </t>
    </r>
    <r>
      <rPr>
        <b/>
        <u/>
        <sz val="10"/>
        <color theme="1"/>
        <rFont val="Arial Narrow"/>
        <family val="2"/>
        <charset val="238"/>
      </rPr>
      <t>LOKALIZACJA:</t>
    </r>
    <r>
      <rPr>
        <b/>
        <sz val="10"/>
        <color theme="1"/>
        <rFont val="Arial Narrow"/>
        <family val="2"/>
        <charset val="238"/>
      </rPr>
      <t xml:space="preserve"> SZPITAL  IM. ŚW. WINCENTEGO a PAULO  W GDYNI</t>
    </r>
  </si>
  <si>
    <t>Podkład      ilość w szt.</t>
  </si>
  <si>
    <r>
      <t xml:space="preserve">Podkład      </t>
    </r>
    <r>
      <rPr>
        <sz val="10"/>
        <color rgb="FF000000"/>
        <rFont val="Arial Narrow"/>
        <family val="2"/>
        <charset val="238"/>
      </rPr>
      <t>ilość w szt.</t>
    </r>
  </si>
  <si>
    <t>Wejherowo</t>
  </si>
  <si>
    <t>PCK</t>
  </si>
  <si>
    <t>Gdańsk</t>
  </si>
  <si>
    <t>Podsumowanie</t>
  </si>
  <si>
    <r>
      <t xml:space="preserve">Koc/pled </t>
    </r>
    <r>
      <rPr>
        <sz val="10"/>
        <color rgb="FF000000"/>
        <rFont val="Arial Narrow"/>
        <family val="2"/>
        <charset val="238"/>
      </rPr>
      <t>ilość w szt.</t>
    </r>
  </si>
  <si>
    <r>
      <t xml:space="preserve">Poduszka </t>
    </r>
    <r>
      <rPr>
        <sz val="10"/>
        <color rgb="FF000000"/>
        <rFont val="Arial Narrow"/>
        <family val="2"/>
        <charset val="238"/>
      </rPr>
      <t>ilość w szt</t>
    </r>
  </si>
  <si>
    <r>
      <t>Poduszka</t>
    </r>
    <r>
      <rPr>
        <sz val="10"/>
        <color rgb="FF000000"/>
        <rFont val="Arial Narrow"/>
        <family val="2"/>
        <charset val="238"/>
      </rPr>
      <t xml:space="preserve"> ilość w szt.</t>
    </r>
  </si>
  <si>
    <r>
      <t xml:space="preserve">Poduszka </t>
    </r>
    <r>
      <rPr>
        <sz val="10"/>
        <color rgb="FF000000"/>
        <rFont val="Arial Narrow"/>
        <family val="2"/>
        <charset val="238"/>
      </rPr>
      <t>ilość w szt.</t>
    </r>
  </si>
  <si>
    <r>
      <t xml:space="preserve">Koc/pled polarowy </t>
    </r>
    <r>
      <rPr>
        <sz val="10"/>
        <color rgb="FF000000"/>
        <rFont val="Arial Narrow"/>
        <family val="2"/>
        <charset val="238"/>
      </rPr>
      <t>ilość w szt.</t>
    </r>
  </si>
  <si>
    <t>Poduszka ilość w szt.</t>
  </si>
  <si>
    <r>
      <t>Poduszka ilość w szt.</t>
    </r>
    <r>
      <rPr>
        <sz val="10"/>
        <color rgb="FF000000"/>
        <rFont val="Arial Narrow"/>
        <family val="2"/>
        <charset val="238"/>
      </rPr>
      <t xml:space="preserve"> </t>
    </r>
  </si>
  <si>
    <t xml:space="preserve"> </t>
  </si>
  <si>
    <t>Załącznik nr 5 do Umowy</t>
  </si>
  <si>
    <t>2. LOKALIZACJA:  SZPITAL MORSKI IM. PCK W GDYNI</t>
  </si>
  <si>
    <t>4. LOKALIZACJA: POMORSKIE CENTRUM CHORÓB ZAKAŹNYCH I GRUŹLICY W GDAŃSKU</t>
  </si>
  <si>
    <t>Św. Wincentego a'Paulo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</si>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</sst>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3" fontId="0" fillId="0" borderId="0" xfId="0" applyNumberFormat="1" applyFill="1"/>
    <xf numFmtId="0" fontId="0" fillId="0" borderId="1" xfId="0" applyFill="1" applyBorder="1"/>
    <xf numFmtId="0" fontId="9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vertical="center" wrapText="1"/>
    </xf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0" xfId="0" applyNumberFormat="1" applyFill="1" applyBorder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view="pageLayout" topLeftCell="A97" zoomScaleNormal="100" workbookViewId="0">
      <selection activeCell="F110" sqref="F110"/>
    </sheetView>
  </sheetViews>
  <sheetFormatPr defaultRowHeight="15" x14ac:dyDescent="0.25"/>
  <cols>
    <col min="1" max="1" width="5.42578125" customWidth="1"/>
    <col min="2" max="2" width="32" customWidth="1"/>
    <col min="3" max="3" width="10.85546875" customWidth="1"/>
    <col min="5" max="5" width="11.85546875" customWidth="1"/>
  </cols>
  <sheetData>
    <row r="1" spans="1:15" x14ac:dyDescent="0.25">
      <c r="A1" s="7" t="s">
        <v>113</v>
      </c>
      <c r="B1" s="7"/>
      <c r="C1" s="7"/>
      <c r="D1" s="7"/>
      <c r="E1" s="7"/>
      <c r="F1" s="7"/>
      <c r="G1" s="7"/>
      <c r="H1" s="7"/>
      <c r="I1" s="7"/>
      <c r="J1" s="7"/>
      <c r="K1" s="8" t="s">
        <v>0</v>
      </c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114</v>
      </c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8"/>
      <c r="K3" s="7"/>
    </row>
    <row r="4" spans="1:15" ht="33" customHeight="1" x14ac:dyDescent="0.25">
      <c r="A4" s="41" t="s">
        <v>97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1"/>
      <c r="M4" s="1"/>
      <c r="N4" s="1"/>
      <c r="O4" s="1"/>
    </row>
    <row r="5" spans="1:15" ht="18" customHeight="1" x14ac:dyDescent="0.25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1"/>
      <c r="M5" s="1"/>
      <c r="N5" s="1"/>
      <c r="O5" s="1"/>
    </row>
    <row r="6" spans="1:15" ht="18" customHeight="1" x14ac:dyDescent="0.25">
      <c r="A6" s="9"/>
      <c r="B6" s="9"/>
      <c r="C6" s="9"/>
      <c r="D6" s="9"/>
      <c r="E6" s="9"/>
      <c r="F6" s="9"/>
      <c r="G6" s="9"/>
      <c r="H6" s="9"/>
      <c r="I6" s="9"/>
      <c r="J6" s="10"/>
      <c r="K6" s="10"/>
      <c r="L6" s="1"/>
      <c r="M6" s="1"/>
      <c r="N6" s="1"/>
      <c r="O6" s="1"/>
    </row>
    <row r="7" spans="1:15" ht="18" customHeight="1" x14ac:dyDescent="0.25">
      <c r="A7" s="11" t="s">
        <v>98</v>
      </c>
      <c r="B7" s="7"/>
      <c r="C7" s="7"/>
      <c r="D7" s="11"/>
      <c r="E7" s="9"/>
      <c r="F7" s="9"/>
      <c r="G7" s="9"/>
      <c r="H7" s="9"/>
      <c r="I7" s="9"/>
      <c r="J7" s="10"/>
      <c r="K7" s="10"/>
      <c r="L7" s="1"/>
      <c r="M7" s="1"/>
      <c r="N7" s="1"/>
      <c r="O7" s="1"/>
    </row>
    <row r="8" spans="1:15" ht="15" customHeight="1" x14ac:dyDescent="0.25">
      <c r="A8" s="12"/>
      <c r="B8" s="7"/>
      <c r="C8" s="7"/>
      <c r="D8" s="11"/>
      <c r="E8" s="9"/>
      <c r="F8" s="9"/>
      <c r="G8" s="9"/>
      <c r="H8" s="9"/>
      <c r="I8" s="9"/>
      <c r="J8" s="10"/>
      <c r="K8" s="10"/>
      <c r="L8" s="1"/>
      <c r="M8" s="1"/>
      <c r="N8" s="1"/>
      <c r="O8" s="1"/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5" ht="40.15" customHeight="1" x14ac:dyDescent="0.25">
      <c r="A10" s="44" t="s">
        <v>2</v>
      </c>
      <c r="B10" s="44" t="s">
        <v>3</v>
      </c>
      <c r="C10" s="44" t="s">
        <v>4</v>
      </c>
      <c r="D10" s="44" t="s">
        <v>17</v>
      </c>
      <c r="E10" s="44" t="s">
        <v>5</v>
      </c>
      <c r="F10" s="44" t="s">
        <v>6</v>
      </c>
      <c r="G10" s="42" t="s">
        <v>110</v>
      </c>
      <c r="H10" s="45" t="s">
        <v>108</v>
      </c>
      <c r="I10" s="7"/>
      <c r="J10" s="7"/>
      <c r="K10" s="7"/>
    </row>
    <row r="11" spans="1:15" x14ac:dyDescent="0.25">
      <c r="A11" s="44"/>
      <c r="B11" s="44"/>
      <c r="C11" s="44"/>
      <c r="D11" s="44"/>
      <c r="E11" s="44"/>
      <c r="F11" s="44"/>
      <c r="G11" s="42"/>
      <c r="H11" s="46"/>
      <c r="I11" s="7"/>
      <c r="J11" s="7"/>
      <c r="K11" s="7"/>
    </row>
    <row r="12" spans="1:15" x14ac:dyDescent="0.25">
      <c r="A12" s="13" t="s">
        <v>7</v>
      </c>
      <c r="B12" s="13" t="s">
        <v>8</v>
      </c>
      <c r="C12" s="13" t="s">
        <v>9</v>
      </c>
      <c r="D12" s="13" t="s">
        <v>10</v>
      </c>
      <c r="E12" s="13" t="s">
        <v>11</v>
      </c>
      <c r="F12" s="13" t="s">
        <v>12</v>
      </c>
      <c r="G12" s="13" t="s">
        <v>13</v>
      </c>
      <c r="H12" s="14">
        <v>8</v>
      </c>
      <c r="I12" s="4"/>
      <c r="J12" s="15"/>
      <c r="K12" s="7"/>
    </row>
    <row r="13" spans="1:15" ht="28.15" customHeight="1" x14ac:dyDescent="0.25">
      <c r="A13" s="16" t="s">
        <v>7</v>
      </c>
      <c r="B13" s="17" t="s">
        <v>18</v>
      </c>
      <c r="C13" s="16">
        <v>60</v>
      </c>
      <c r="D13" s="16">
        <v>5</v>
      </c>
      <c r="E13" s="16">
        <f>C13*D13*2</f>
        <v>600</v>
      </c>
      <c r="F13" s="16">
        <f>C13*D13</f>
        <v>300</v>
      </c>
      <c r="G13" s="16">
        <f>C13*3</f>
        <v>180</v>
      </c>
      <c r="H13" s="16">
        <f>C13*2</f>
        <v>120</v>
      </c>
      <c r="I13" s="7"/>
      <c r="J13" s="7"/>
      <c r="K13" s="7"/>
    </row>
    <row r="14" spans="1:15" ht="28.15" customHeight="1" x14ac:dyDescent="0.25">
      <c r="A14" s="16" t="s">
        <v>8</v>
      </c>
      <c r="B14" s="17" t="s">
        <v>19</v>
      </c>
      <c r="C14" s="16">
        <v>35</v>
      </c>
      <c r="D14" s="16">
        <v>3</v>
      </c>
      <c r="E14" s="16">
        <f t="shared" ref="E14:E34" si="0">C14*D14*2</f>
        <v>210</v>
      </c>
      <c r="F14" s="16">
        <f t="shared" ref="F14:F34" si="1">C14*D14</f>
        <v>105</v>
      </c>
      <c r="G14" s="16">
        <f t="shared" ref="G14:G34" si="2">C14*3</f>
        <v>105</v>
      </c>
      <c r="H14" s="16">
        <f t="shared" ref="H14:H34" si="3">C14*2</f>
        <v>70</v>
      </c>
      <c r="I14" s="7"/>
      <c r="J14" s="7"/>
      <c r="K14" s="7"/>
    </row>
    <row r="15" spans="1:15" ht="28.15" customHeight="1" x14ac:dyDescent="0.25">
      <c r="A15" s="16" t="s">
        <v>9</v>
      </c>
      <c r="B15" s="17" t="s">
        <v>20</v>
      </c>
      <c r="C15" s="16">
        <v>45</v>
      </c>
      <c r="D15" s="16">
        <v>5</v>
      </c>
      <c r="E15" s="16">
        <f t="shared" si="0"/>
        <v>450</v>
      </c>
      <c r="F15" s="16">
        <f t="shared" si="1"/>
        <v>225</v>
      </c>
      <c r="G15" s="16">
        <f t="shared" si="2"/>
        <v>135</v>
      </c>
      <c r="H15" s="16">
        <f t="shared" si="3"/>
        <v>90</v>
      </c>
      <c r="I15" s="7"/>
      <c r="J15" s="7"/>
      <c r="K15" s="7"/>
    </row>
    <row r="16" spans="1:15" ht="28.15" customHeight="1" x14ac:dyDescent="0.25">
      <c r="A16" s="16" t="s">
        <v>10</v>
      </c>
      <c r="B16" s="17" t="s">
        <v>21</v>
      </c>
      <c r="C16" s="16">
        <v>20</v>
      </c>
      <c r="D16" s="16">
        <v>5</v>
      </c>
      <c r="E16" s="16">
        <f t="shared" si="0"/>
        <v>200</v>
      </c>
      <c r="F16" s="16">
        <f t="shared" si="1"/>
        <v>100</v>
      </c>
      <c r="G16" s="16">
        <f t="shared" si="2"/>
        <v>60</v>
      </c>
      <c r="H16" s="16">
        <f t="shared" si="3"/>
        <v>40</v>
      </c>
      <c r="I16" s="7"/>
      <c r="J16" s="7"/>
      <c r="K16" s="7"/>
    </row>
    <row r="17" spans="1:15" ht="28.15" customHeight="1" x14ac:dyDescent="0.25">
      <c r="A17" s="16" t="s">
        <v>11</v>
      </c>
      <c r="B17" s="17" t="s">
        <v>22</v>
      </c>
      <c r="C17" s="16">
        <v>12</v>
      </c>
      <c r="D17" s="16">
        <v>4</v>
      </c>
      <c r="E17" s="16">
        <f t="shared" si="0"/>
        <v>96</v>
      </c>
      <c r="F17" s="16">
        <f t="shared" si="1"/>
        <v>48</v>
      </c>
      <c r="G17" s="16">
        <f t="shared" si="2"/>
        <v>36</v>
      </c>
      <c r="H17" s="16">
        <f t="shared" si="3"/>
        <v>24</v>
      </c>
      <c r="I17" s="7"/>
      <c r="J17" s="7"/>
      <c r="K17" s="7"/>
    </row>
    <row r="18" spans="1:15" ht="28.15" customHeight="1" x14ac:dyDescent="0.25">
      <c r="A18" s="16" t="s">
        <v>12</v>
      </c>
      <c r="B18" s="17" t="s">
        <v>23</v>
      </c>
      <c r="C18" s="16">
        <v>10</v>
      </c>
      <c r="D18" s="16">
        <v>3</v>
      </c>
      <c r="E18" s="16">
        <f>C18*D18*2</f>
        <v>60</v>
      </c>
      <c r="F18" s="16">
        <f t="shared" si="1"/>
        <v>30</v>
      </c>
      <c r="G18" s="16">
        <f t="shared" si="2"/>
        <v>30</v>
      </c>
      <c r="H18" s="16">
        <f t="shared" si="3"/>
        <v>20</v>
      </c>
      <c r="I18" s="7"/>
      <c r="J18" s="7"/>
      <c r="K18" s="7"/>
    </row>
    <row r="19" spans="1:15" ht="28.15" customHeight="1" x14ac:dyDescent="0.25">
      <c r="A19" s="16" t="s">
        <v>13</v>
      </c>
      <c r="B19" s="17" t="s">
        <v>24</v>
      </c>
      <c r="C19" s="16">
        <v>30</v>
      </c>
      <c r="D19" s="16">
        <v>5</v>
      </c>
      <c r="E19" s="16">
        <f t="shared" si="0"/>
        <v>300</v>
      </c>
      <c r="F19" s="16">
        <f t="shared" si="1"/>
        <v>150</v>
      </c>
      <c r="G19" s="16">
        <f t="shared" si="2"/>
        <v>90</v>
      </c>
      <c r="H19" s="16">
        <f t="shared" si="3"/>
        <v>60</v>
      </c>
      <c r="I19" s="7"/>
      <c r="J19" s="7"/>
      <c r="K19" s="7"/>
    </row>
    <row r="20" spans="1:15" ht="28.15" customHeight="1" x14ac:dyDescent="0.25">
      <c r="A20" s="16" t="s">
        <v>40</v>
      </c>
      <c r="B20" s="17" t="s">
        <v>25</v>
      </c>
      <c r="C20" s="16">
        <v>26</v>
      </c>
      <c r="D20" s="16">
        <v>5</v>
      </c>
      <c r="E20" s="16">
        <f t="shared" si="0"/>
        <v>260</v>
      </c>
      <c r="F20" s="16">
        <f t="shared" si="1"/>
        <v>130</v>
      </c>
      <c r="G20" s="16">
        <f t="shared" si="2"/>
        <v>78</v>
      </c>
      <c r="H20" s="16">
        <f t="shared" si="3"/>
        <v>52</v>
      </c>
      <c r="I20" s="7"/>
      <c r="J20" s="7"/>
      <c r="K20" s="7"/>
    </row>
    <row r="21" spans="1:15" ht="28.15" customHeight="1" x14ac:dyDescent="0.25">
      <c r="A21" s="16" t="s">
        <v>41</v>
      </c>
      <c r="B21" s="17" t="s">
        <v>26</v>
      </c>
      <c r="C21" s="16">
        <v>20</v>
      </c>
      <c r="D21" s="16">
        <v>5</v>
      </c>
      <c r="E21" s="16">
        <f t="shared" si="0"/>
        <v>200</v>
      </c>
      <c r="F21" s="16">
        <f t="shared" si="1"/>
        <v>100</v>
      </c>
      <c r="G21" s="16">
        <f t="shared" si="2"/>
        <v>60</v>
      </c>
      <c r="H21" s="16">
        <f t="shared" si="3"/>
        <v>40</v>
      </c>
      <c r="I21" s="7"/>
      <c r="J21" s="7"/>
      <c r="K21" s="7"/>
    </row>
    <row r="22" spans="1:15" ht="28.15" customHeight="1" x14ac:dyDescent="0.25">
      <c r="A22" s="16" t="s">
        <v>42</v>
      </c>
      <c r="B22" s="17" t="s">
        <v>27</v>
      </c>
      <c r="C22" s="16">
        <v>24</v>
      </c>
      <c r="D22" s="16">
        <v>6</v>
      </c>
      <c r="E22" s="16">
        <f t="shared" si="0"/>
        <v>288</v>
      </c>
      <c r="F22" s="16">
        <f t="shared" si="1"/>
        <v>144</v>
      </c>
      <c r="G22" s="16">
        <f t="shared" si="2"/>
        <v>72</v>
      </c>
      <c r="H22" s="16">
        <f t="shared" si="3"/>
        <v>48</v>
      </c>
      <c r="I22" s="7"/>
      <c r="J22" s="7"/>
      <c r="K22" s="7"/>
      <c r="L22" s="7"/>
      <c r="M22" s="7"/>
      <c r="N22" s="7"/>
      <c r="O22" s="7"/>
    </row>
    <row r="23" spans="1:15" ht="28.15" customHeight="1" x14ac:dyDescent="0.25">
      <c r="A23" s="16" t="s">
        <v>43</v>
      </c>
      <c r="B23" s="17" t="s">
        <v>28</v>
      </c>
      <c r="C23" s="16">
        <v>8</v>
      </c>
      <c r="D23" s="16">
        <v>6</v>
      </c>
      <c r="E23" s="16">
        <f t="shared" si="0"/>
        <v>96</v>
      </c>
      <c r="F23" s="16">
        <f t="shared" si="1"/>
        <v>48</v>
      </c>
      <c r="G23" s="16">
        <f t="shared" si="2"/>
        <v>24</v>
      </c>
      <c r="H23" s="16">
        <f t="shared" si="3"/>
        <v>16</v>
      </c>
      <c r="I23" s="7"/>
      <c r="J23" s="7"/>
      <c r="K23" s="7"/>
      <c r="L23" s="7"/>
      <c r="M23" s="7"/>
      <c r="N23" s="7"/>
      <c r="O23" s="7"/>
    </row>
    <row r="24" spans="1:15" ht="28.15" customHeight="1" x14ac:dyDescent="0.25">
      <c r="A24" s="16" t="s">
        <v>44</v>
      </c>
      <c r="B24" s="17" t="s">
        <v>29</v>
      </c>
      <c r="C24" s="16">
        <v>18</v>
      </c>
      <c r="D24" s="16">
        <v>3</v>
      </c>
      <c r="E24" s="16">
        <f t="shared" si="0"/>
        <v>108</v>
      </c>
      <c r="F24" s="16">
        <f t="shared" si="1"/>
        <v>54</v>
      </c>
      <c r="G24" s="16">
        <f t="shared" si="2"/>
        <v>54</v>
      </c>
      <c r="H24" s="16">
        <f t="shared" si="3"/>
        <v>36</v>
      </c>
      <c r="I24" s="7"/>
      <c r="J24" s="7"/>
      <c r="K24" s="7"/>
      <c r="L24" s="7"/>
      <c r="M24" s="7"/>
      <c r="N24" s="7"/>
      <c r="O24" s="7"/>
    </row>
    <row r="25" spans="1:15" ht="28.15" customHeight="1" x14ac:dyDescent="0.25">
      <c r="A25" s="16" t="s">
        <v>45</v>
      </c>
      <c r="B25" s="17" t="s">
        <v>30</v>
      </c>
      <c r="C25" s="16">
        <v>19</v>
      </c>
      <c r="D25" s="16">
        <v>5</v>
      </c>
      <c r="E25" s="16">
        <f t="shared" si="0"/>
        <v>190</v>
      </c>
      <c r="F25" s="16">
        <f t="shared" si="1"/>
        <v>95</v>
      </c>
      <c r="G25" s="16">
        <f t="shared" si="2"/>
        <v>57</v>
      </c>
      <c r="H25" s="16">
        <f t="shared" si="3"/>
        <v>38</v>
      </c>
      <c r="I25" s="7"/>
      <c r="J25" s="7"/>
      <c r="K25" s="7"/>
      <c r="L25" s="7"/>
      <c r="M25" s="7"/>
      <c r="N25" s="7"/>
      <c r="O25" s="7"/>
    </row>
    <row r="26" spans="1:15" ht="28.15" customHeight="1" x14ac:dyDescent="0.25">
      <c r="A26" s="16" t="s">
        <v>46</v>
      </c>
      <c r="B26" s="17" t="s">
        <v>31</v>
      </c>
      <c r="C26" s="16">
        <v>6</v>
      </c>
      <c r="D26" s="16">
        <v>5</v>
      </c>
      <c r="E26" s="16">
        <f t="shared" si="0"/>
        <v>60</v>
      </c>
      <c r="F26" s="16">
        <f t="shared" si="1"/>
        <v>30</v>
      </c>
      <c r="G26" s="16">
        <f t="shared" si="2"/>
        <v>18</v>
      </c>
      <c r="H26" s="16">
        <f t="shared" si="3"/>
        <v>12</v>
      </c>
      <c r="I26" s="7"/>
      <c r="J26" s="7"/>
      <c r="K26" s="7"/>
      <c r="L26" s="7"/>
      <c r="M26" s="7"/>
      <c r="N26" s="7"/>
      <c r="O26" s="7"/>
    </row>
    <row r="27" spans="1:15" ht="28.15" customHeight="1" x14ac:dyDescent="0.25">
      <c r="A27" s="16" t="s">
        <v>47</v>
      </c>
      <c r="B27" s="17" t="s">
        <v>32</v>
      </c>
      <c r="C27" s="16">
        <v>20</v>
      </c>
      <c r="D27" s="16">
        <v>5</v>
      </c>
      <c r="E27" s="16">
        <f>C27*D27*3</f>
        <v>300</v>
      </c>
      <c r="F27" s="16">
        <f t="shared" si="1"/>
        <v>100</v>
      </c>
      <c r="G27" s="16">
        <f t="shared" si="2"/>
        <v>60</v>
      </c>
      <c r="H27" s="16">
        <f t="shared" si="3"/>
        <v>40</v>
      </c>
      <c r="I27" s="7"/>
      <c r="J27" s="7"/>
      <c r="K27" s="7"/>
      <c r="L27" s="7"/>
      <c r="M27" s="7"/>
      <c r="N27" s="7"/>
      <c r="O27" s="7"/>
    </row>
    <row r="28" spans="1:15" ht="28.15" customHeight="1" x14ac:dyDescent="0.25">
      <c r="A28" s="16" t="s">
        <v>48</v>
      </c>
      <c r="B28" s="17" t="s">
        <v>33</v>
      </c>
      <c r="C28" s="16">
        <v>16</v>
      </c>
      <c r="D28" s="16">
        <v>5</v>
      </c>
      <c r="E28" s="16">
        <f>C28*D28*3</f>
        <v>240</v>
      </c>
      <c r="F28" s="16">
        <f t="shared" si="1"/>
        <v>80</v>
      </c>
      <c r="G28" s="16">
        <f t="shared" si="2"/>
        <v>48</v>
      </c>
      <c r="H28" s="16">
        <f t="shared" si="3"/>
        <v>32</v>
      </c>
      <c r="I28" s="7"/>
      <c r="J28" s="7"/>
      <c r="K28" s="7"/>
      <c r="L28" s="7"/>
      <c r="M28" s="7"/>
      <c r="N28" s="7"/>
      <c r="O28" s="7"/>
    </row>
    <row r="29" spans="1:15" ht="28.15" customHeight="1" x14ac:dyDescent="0.25">
      <c r="A29" s="16" t="s">
        <v>49</v>
      </c>
      <c r="B29" s="17" t="s">
        <v>34</v>
      </c>
      <c r="C29" s="16">
        <v>45</v>
      </c>
      <c r="D29" s="16">
        <v>5</v>
      </c>
      <c r="E29" s="16">
        <f t="shared" si="0"/>
        <v>450</v>
      </c>
      <c r="F29" s="16">
        <f t="shared" si="1"/>
        <v>225</v>
      </c>
      <c r="G29" s="16">
        <f>C29*4</f>
        <v>180</v>
      </c>
      <c r="H29" s="16">
        <f t="shared" si="3"/>
        <v>90</v>
      </c>
      <c r="I29" s="7"/>
      <c r="J29" s="7"/>
      <c r="K29" s="7"/>
      <c r="L29" s="7"/>
      <c r="M29" s="7"/>
      <c r="N29" s="7"/>
      <c r="O29" s="7"/>
    </row>
    <row r="30" spans="1:15" ht="28.15" customHeight="1" x14ac:dyDescent="0.25">
      <c r="A30" s="16" t="s">
        <v>50</v>
      </c>
      <c r="B30" s="17" t="s">
        <v>35</v>
      </c>
      <c r="C30" s="16">
        <v>10</v>
      </c>
      <c r="D30" s="16">
        <v>7</v>
      </c>
      <c r="E30" s="16">
        <f>C30*D30*3</f>
        <v>210</v>
      </c>
      <c r="F30" s="16">
        <f t="shared" si="1"/>
        <v>70</v>
      </c>
      <c r="G30" s="16">
        <f t="shared" si="2"/>
        <v>30</v>
      </c>
      <c r="H30" s="16">
        <f t="shared" si="3"/>
        <v>20</v>
      </c>
      <c r="I30" s="7"/>
      <c r="J30" s="7"/>
      <c r="K30" s="7"/>
      <c r="L30" s="7"/>
      <c r="M30" s="7"/>
      <c r="N30" s="7"/>
      <c r="O30" s="7"/>
    </row>
    <row r="31" spans="1:15" ht="28.15" customHeight="1" x14ac:dyDescent="0.25">
      <c r="A31" s="16" t="s">
        <v>51</v>
      </c>
      <c r="B31" s="17" t="s">
        <v>36</v>
      </c>
      <c r="C31" s="16">
        <v>24</v>
      </c>
      <c r="D31" s="16">
        <v>5</v>
      </c>
      <c r="E31" s="16">
        <f t="shared" si="0"/>
        <v>240</v>
      </c>
      <c r="F31" s="16">
        <f t="shared" si="1"/>
        <v>120</v>
      </c>
      <c r="G31" s="16">
        <f t="shared" si="2"/>
        <v>72</v>
      </c>
      <c r="H31" s="16">
        <f t="shared" si="3"/>
        <v>48</v>
      </c>
      <c r="I31" s="7"/>
      <c r="J31" s="7"/>
      <c r="K31" s="7"/>
      <c r="L31" s="7"/>
      <c r="M31" s="7"/>
      <c r="N31" s="7"/>
      <c r="O31" s="7"/>
    </row>
    <row r="32" spans="1:15" ht="28.15" customHeight="1" x14ac:dyDescent="0.25">
      <c r="A32" s="16" t="s">
        <v>52</v>
      </c>
      <c r="B32" s="17" t="s">
        <v>37</v>
      </c>
      <c r="C32" s="16">
        <v>14</v>
      </c>
      <c r="D32" s="16">
        <v>7</v>
      </c>
      <c r="E32" s="16">
        <f t="shared" si="0"/>
        <v>196</v>
      </c>
      <c r="F32" s="16">
        <f t="shared" si="1"/>
        <v>98</v>
      </c>
      <c r="G32" s="16">
        <f t="shared" si="2"/>
        <v>42</v>
      </c>
      <c r="H32" s="16">
        <f t="shared" si="3"/>
        <v>28</v>
      </c>
      <c r="I32" s="7"/>
      <c r="J32" s="7"/>
      <c r="K32" s="7"/>
      <c r="L32" s="7"/>
      <c r="M32" s="7"/>
      <c r="N32" s="7"/>
      <c r="O32" s="7"/>
    </row>
    <row r="33" spans="1:15" ht="28.15" customHeight="1" x14ac:dyDescent="0.25">
      <c r="A33" s="16" t="s">
        <v>53</v>
      </c>
      <c r="B33" s="17" t="s">
        <v>38</v>
      </c>
      <c r="C33" s="16">
        <v>3</v>
      </c>
      <c r="D33" s="16">
        <v>2</v>
      </c>
      <c r="E33" s="16">
        <f t="shared" si="0"/>
        <v>12</v>
      </c>
      <c r="F33" s="16">
        <f t="shared" si="1"/>
        <v>6</v>
      </c>
      <c r="G33" s="16">
        <f t="shared" si="2"/>
        <v>9</v>
      </c>
      <c r="H33" s="16">
        <f t="shared" si="3"/>
        <v>6</v>
      </c>
      <c r="I33" s="7"/>
      <c r="J33" s="7"/>
      <c r="K33" s="7"/>
      <c r="L33" s="7"/>
      <c r="M33" s="7"/>
      <c r="N33" s="7"/>
      <c r="O33" s="7"/>
    </row>
    <row r="34" spans="1:15" ht="28.15" customHeight="1" x14ac:dyDescent="0.25">
      <c r="A34" s="16" t="s">
        <v>54</v>
      </c>
      <c r="B34" s="17" t="s">
        <v>39</v>
      </c>
      <c r="C34" s="16">
        <v>6</v>
      </c>
      <c r="D34" s="16">
        <v>3</v>
      </c>
      <c r="E34" s="16">
        <f t="shared" si="0"/>
        <v>36</v>
      </c>
      <c r="F34" s="16">
        <f t="shared" si="1"/>
        <v>18</v>
      </c>
      <c r="G34" s="16">
        <f t="shared" si="2"/>
        <v>18</v>
      </c>
      <c r="H34" s="16">
        <f t="shared" si="3"/>
        <v>12</v>
      </c>
      <c r="I34" s="7"/>
      <c r="J34" s="7"/>
      <c r="K34" s="7"/>
      <c r="L34" s="7"/>
      <c r="M34" s="7"/>
      <c r="N34" s="7"/>
      <c r="O34" s="7"/>
    </row>
    <row r="35" spans="1:15" ht="28.15" customHeight="1" x14ac:dyDescent="0.25">
      <c r="A35" s="43" t="s">
        <v>14</v>
      </c>
      <c r="B35" s="43"/>
      <c r="C35" s="2">
        <f>SUM(C13:C34)</f>
        <v>471</v>
      </c>
      <c r="D35" s="18"/>
      <c r="E35" s="19">
        <f>SUM(E13:E34)</f>
        <v>4802</v>
      </c>
      <c r="F35" s="19">
        <f>SUM(F13:F34)</f>
        <v>2276</v>
      </c>
      <c r="G35" s="19">
        <f>SUM(G13:G34)</f>
        <v>1458</v>
      </c>
      <c r="H35" s="19">
        <f>SUM(H13:H34)</f>
        <v>942</v>
      </c>
      <c r="I35" s="7"/>
      <c r="J35" s="7"/>
      <c r="K35" s="7"/>
      <c r="L35" s="7"/>
      <c r="M35" s="7"/>
      <c r="N35" s="7"/>
      <c r="O35" s="7"/>
    </row>
    <row r="36" spans="1:15" ht="28.15" customHeight="1" x14ac:dyDescent="0.25">
      <c r="A36" s="20"/>
      <c r="B36" s="20"/>
      <c r="C36" s="21"/>
      <c r="D36" s="22"/>
      <c r="E36" s="23"/>
      <c r="F36" s="23"/>
      <c r="G36" s="23"/>
      <c r="H36" s="23"/>
      <c r="I36" s="7"/>
      <c r="J36" s="7"/>
      <c r="K36" s="7"/>
      <c r="L36" s="7"/>
      <c r="M36" s="7"/>
      <c r="N36" s="7"/>
      <c r="O36" s="7"/>
    </row>
    <row r="37" spans="1:1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A39" s="49" t="s">
        <v>115</v>
      </c>
      <c r="B39" s="49"/>
      <c r="C39" s="49"/>
      <c r="D39" s="49"/>
      <c r="E39" s="49"/>
      <c r="F39" s="49"/>
      <c r="G39" s="49"/>
      <c r="H39" s="49"/>
      <c r="I39" s="7"/>
      <c r="J39" s="7"/>
      <c r="K39" s="7"/>
      <c r="L39" s="7"/>
      <c r="M39" s="7"/>
      <c r="N39" s="7"/>
      <c r="O39" s="7"/>
    </row>
    <row r="40" spans="1:1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38.25" x14ac:dyDescent="0.25">
      <c r="A42" s="2" t="s">
        <v>2</v>
      </c>
      <c r="B42" s="44" t="s">
        <v>3</v>
      </c>
      <c r="C42" s="44"/>
      <c r="D42" s="2" t="s">
        <v>4</v>
      </c>
      <c r="E42" s="2" t="s">
        <v>17</v>
      </c>
      <c r="F42" s="2" t="s">
        <v>55</v>
      </c>
      <c r="G42" s="2" t="s">
        <v>56</v>
      </c>
      <c r="H42" s="24" t="s">
        <v>5</v>
      </c>
      <c r="I42" s="2" t="s">
        <v>101</v>
      </c>
      <c r="J42" s="2" t="s">
        <v>106</v>
      </c>
      <c r="K42" s="2" t="s">
        <v>109</v>
      </c>
      <c r="L42" s="7"/>
      <c r="M42" s="7"/>
      <c r="N42" s="7"/>
      <c r="O42" s="7"/>
    </row>
    <row r="43" spans="1:15" x14ac:dyDescent="0.25">
      <c r="A43" s="13" t="s">
        <v>7</v>
      </c>
      <c r="B43" s="50" t="s">
        <v>8</v>
      </c>
      <c r="C43" s="50"/>
      <c r="D43" s="13" t="s">
        <v>9</v>
      </c>
      <c r="E43" s="13" t="s">
        <v>10</v>
      </c>
      <c r="F43" s="13" t="s">
        <v>11</v>
      </c>
      <c r="G43" s="13" t="s">
        <v>12</v>
      </c>
      <c r="H43" s="13" t="s">
        <v>13</v>
      </c>
      <c r="I43" s="25" t="s">
        <v>40</v>
      </c>
      <c r="J43" s="13" t="s">
        <v>41</v>
      </c>
      <c r="K43" s="25" t="s">
        <v>42</v>
      </c>
      <c r="L43" s="7"/>
      <c r="M43" s="7"/>
      <c r="N43" s="7"/>
      <c r="O43" s="7"/>
    </row>
    <row r="44" spans="1:15" x14ac:dyDescent="0.25">
      <c r="A44" s="16" t="s">
        <v>7</v>
      </c>
      <c r="B44" s="47" t="s">
        <v>21</v>
      </c>
      <c r="C44" s="47"/>
      <c r="D44" s="16">
        <v>8</v>
      </c>
      <c r="E44" s="16">
        <v>4</v>
      </c>
      <c r="F44" s="16">
        <f t="shared" ref="F44:F62" si="4">D44*E44</f>
        <v>32</v>
      </c>
      <c r="G44" s="16">
        <f t="shared" ref="G44:G62" si="5">D44*E44</f>
        <v>32</v>
      </c>
      <c r="H44" s="16">
        <f t="shared" ref="H44:H62" si="6">D44*E44</f>
        <v>32</v>
      </c>
      <c r="I44" s="26">
        <f>D44*5</f>
        <v>40</v>
      </c>
      <c r="J44" s="16">
        <f>D44*3</f>
        <v>24</v>
      </c>
      <c r="K44" s="16">
        <f>D44*2</f>
        <v>16</v>
      </c>
      <c r="L44" s="7"/>
      <c r="M44" s="7"/>
      <c r="N44" s="7"/>
      <c r="O44" s="7"/>
    </row>
    <row r="45" spans="1:15" ht="41.45" customHeight="1" x14ac:dyDescent="0.25">
      <c r="A45" s="16" t="s">
        <v>8</v>
      </c>
      <c r="B45" s="47" t="s">
        <v>63</v>
      </c>
      <c r="C45" s="47"/>
      <c r="D45" s="16">
        <v>42</v>
      </c>
      <c r="E45" s="16">
        <v>5</v>
      </c>
      <c r="F45" s="16">
        <f t="shared" si="4"/>
        <v>210</v>
      </c>
      <c r="G45" s="16">
        <f t="shared" si="5"/>
        <v>210</v>
      </c>
      <c r="H45" s="16">
        <f t="shared" si="6"/>
        <v>210</v>
      </c>
      <c r="I45" s="16">
        <f t="shared" ref="I45:I62" si="7">D45*E45</f>
        <v>210</v>
      </c>
      <c r="J45" s="16">
        <f t="shared" ref="J45:J62" si="8">D45*3</f>
        <v>126</v>
      </c>
      <c r="K45" s="16">
        <f t="shared" ref="K45:K62" si="9">D45*2</f>
        <v>84</v>
      </c>
      <c r="L45" s="7"/>
      <c r="M45" s="7"/>
      <c r="N45" s="7"/>
      <c r="O45" s="7"/>
    </row>
    <row r="46" spans="1:15" x14ac:dyDescent="0.25">
      <c r="A46" s="16" t="s">
        <v>9</v>
      </c>
      <c r="B46" s="47" t="s">
        <v>64</v>
      </c>
      <c r="C46" s="47"/>
      <c r="D46" s="16">
        <v>17</v>
      </c>
      <c r="E46" s="16">
        <v>4</v>
      </c>
      <c r="F46" s="16">
        <f t="shared" si="4"/>
        <v>68</v>
      </c>
      <c r="G46" s="16">
        <f t="shared" si="5"/>
        <v>68</v>
      </c>
      <c r="H46" s="16">
        <f t="shared" si="6"/>
        <v>68</v>
      </c>
      <c r="I46" s="16">
        <f t="shared" si="7"/>
        <v>68</v>
      </c>
      <c r="J46" s="16">
        <f t="shared" si="8"/>
        <v>51</v>
      </c>
      <c r="K46" s="16">
        <f t="shared" si="9"/>
        <v>34</v>
      </c>
      <c r="L46" s="7"/>
      <c r="M46" s="7"/>
      <c r="N46" s="7"/>
      <c r="O46" s="7"/>
    </row>
    <row r="47" spans="1:15" x14ac:dyDescent="0.25">
      <c r="A47" s="48" t="s">
        <v>10</v>
      </c>
      <c r="B47" s="47" t="s">
        <v>57</v>
      </c>
      <c r="C47" s="17" t="s">
        <v>58</v>
      </c>
      <c r="D47" s="16">
        <v>36</v>
      </c>
      <c r="E47" s="16">
        <v>4</v>
      </c>
      <c r="F47" s="16">
        <f t="shared" si="4"/>
        <v>144</v>
      </c>
      <c r="G47" s="16">
        <f t="shared" si="5"/>
        <v>144</v>
      </c>
      <c r="H47" s="16">
        <f t="shared" si="6"/>
        <v>144</v>
      </c>
      <c r="I47" s="16">
        <f t="shared" si="7"/>
        <v>144</v>
      </c>
      <c r="J47" s="16">
        <f t="shared" si="8"/>
        <v>108</v>
      </c>
      <c r="K47" s="16">
        <f t="shared" si="9"/>
        <v>72</v>
      </c>
      <c r="L47" s="7"/>
      <c r="M47" s="7"/>
      <c r="N47" s="7"/>
      <c r="O47" s="7"/>
    </row>
    <row r="48" spans="1:15" x14ac:dyDescent="0.25">
      <c r="A48" s="48"/>
      <c r="B48" s="47"/>
      <c r="C48" s="17" t="s">
        <v>59</v>
      </c>
      <c r="D48" s="16">
        <v>22</v>
      </c>
      <c r="E48" s="16">
        <v>4</v>
      </c>
      <c r="F48" s="16">
        <f t="shared" si="4"/>
        <v>88</v>
      </c>
      <c r="G48" s="16">
        <f t="shared" si="5"/>
        <v>88</v>
      </c>
      <c r="H48" s="16">
        <f t="shared" si="6"/>
        <v>88</v>
      </c>
      <c r="I48" s="16">
        <f t="shared" si="7"/>
        <v>88</v>
      </c>
      <c r="J48" s="16">
        <f t="shared" si="8"/>
        <v>66</v>
      </c>
      <c r="K48" s="16">
        <f t="shared" si="9"/>
        <v>44</v>
      </c>
      <c r="L48" s="7"/>
      <c r="M48" s="7"/>
      <c r="N48" s="7"/>
      <c r="O48" s="7"/>
    </row>
    <row r="49" spans="1:15" x14ac:dyDescent="0.25">
      <c r="A49" s="16" t="s">
        <v>11</v>
      </c>
      <c r="B49" s="47" t="s">
        <v>65</v>
      </c>
      <c r="C49" s="47"/>
      <c r="D49" s="16">
        <v>25</v>
      </c>
      <c r="E49" s="16">
        <v>4</v>
      </c>
      <c r="F49" s="16">
        <f t="shared" si="4"/>
        <v>100</v>
      </c>
      <c r="G49" s="16">
        <f t="shared" si="5"/>
        <v>100</v>
      </c>
      <c r="H49" s="16">
        <f t="shared" si="6"/>
        <v>100</v>
      </c>
      <c r="I49" s="16">
        <f t="shared" si="7"/>
        <v>100</v>
      </c>
      <c r="J49" s="16">
        <f t="shared" si="8"/>
        <v>75</v>
      </c>
      <c r="K49" s="16">
        <f t="shared" si="9"/>
        <v>50</v>
      </c>
      <c r="L49" s="7"/>
      <c r="M49" s="7"/>
      <c r="N49" s="7"/>
      <c r="O49" s="7"/>
    </row>
    <row r="50" spans="1:15" x14ac:dyDescent="0.25">
      <c r="A50" s="16" t="s">
        <v>12</v>
      </c>
      <c r="B50" s="47" t="s">
        <v>78</v>
      </c>
      <c r="C50" s="47"/>
      <c r="D50" s="16">
        <v>22</v>
      </c>
      <c r="E50" s="16">
        <v>4</v>
      </c>
      <c r="F50" s="16">
        <f t="shared" si="4"/>
        <v>88</v>
      </c>
      <c r="G50" s="16">
        <f t="shared" si="5"/>
        <v>88</v>
      </c>
      <c r="H50" s="16">
        <f t="shared" si="6"/>
        <v>88</v>
      </c>
      <c r="I50" s="16">
        <f t="shared" si="7"/>
        <v>88</v>
      </c>
      <c r="J50" s="16">
        <f t="shared" si="8"/>
        <v>66</v>
      </c>
      <c r="K50" s="27">
        <f t="shared" si="9"/>
        <v>44</v>
      </c>
      <c r="L50" s="7"/>
      <c r="M50" s="7"/>
      <c r="N50" s="7"/>
      <c r="O50" s="7"/>
    </row>
    <row r="51" spans="1:15" ht="25.5" x14ac:dyDescent="0.25">
      <c r="A51" s="48" t="s">
        <v>13</v>
      </c>
      <c r="B51" s="47" t="s">
        <v>60</v>
      </c>
      <c r="C51" s="17" t="s">
        <v>66</v>
      </c>
      <c r="D51" s="16">
        <v>24</v>
      </c>
      <c r="E51" s="16">
        <v>5</v>
      </c>
      <c r="F51" s="16">
        <f t="shared" si="4"/>
        <v>120</v>
      </c>
      <c r="G51" s="16">
        <f t="shared" si="5"/>
        <v>120</v>
      </c>
      <c r="H51" s="16">
        <f t="shared" si="6"/>
        <v>120</v>
      </c>
      <c r="I51" s="16">
        <f t="shared" si="7"/>
        <v>120</v>
      </c>
      <c r="J51" s="16">
        <f t="shared" si="8"/>
        <v>72</v>
      </c>
      <c r="K51" s="16">
        <f t="shared" si="9"/>
        <v>48</v>
      </c>
      <c r="L51" s="28"/>
      <c r="M51" s="15"/>
      <c r="N51" s="7"/>
      <c r="O51" s="7"/>
    </row>
    <row r="52" spans="1:15" x14ac:dyDescent="0.25">
      <c r="A52" s="48"/>
      <c r="B52" s="47"/>
      <c r="C52" s="17" t="s">
        <v>67</v>
      </c>
      <c r="D52" s="16">
        <v>44</v>
      </c>
      <c r="E52" s="16">
        <v>5</v>
      </c>
      <c r="F52" s="16">
        <f t="shared" si="4"/>
        <v>220</v>
      </c>
      <c r="G52" s="16">
        <f t="shared" si="5"/>
        <v>220</v>
      </c>
      <c r="H52" s="16">
        <f t="shared" si="6"/>
        <v>220</v>
      </c>
      <c r="I52" s="16">
        <f t="shared" si="7"/>
        <v>220</v>
      </c>
      <c r="J52" s="16">
        <f t="shared" si="8"/>
        <v>132</v>
      </c>
      <c r="K52" s="16">
        <f t="shared" si="9"/>
        <v>88</v>
      </c>
      <c r="L52" s="28"/>
      <c r="M52" s="15"/>
      <c r="N52" s="7"/>
      <c r="O52" s="7"/>
    </row>
    <row r="53" spans="1:15" ht="25.5" x14ac:dyDescent="0.25">
      <c r="A53" s="48"/>
      <c r="B53" s="47"/>
      <c r="C53" s="17" t="s">
        <v>68</v>
      </c>
      <c r="D53" s="16">
        <v>25</v>
      </c>
      <c r="E53" s="16">
        <v>0</v>
      </c>
      <c r="F53" s="16">
        <f t="shared" si="4"/>
        <v>0</v>
      </c>
      <c r="G53" s="16">
        <f t="shared" si="5"/>
        <v>0</v>
      </c>
      <c r="H53" s="16">
        <f t="shared" si="6"/>
        <v>0</v>
      </c>
      <c r="I53" s="16">
        <f t="shared" si="7"/>
        <v>0</v>
      </c>
      <c r="J53" s="16">
        <v>0</v>
      </c>
      <c r="K53" s="16">
        <f t="shared" si="9"/>
        <v>50</v>
      </c>
      <c r="L53" s="28"/>
      <c r="M53" s="15"/>
      <c r="N53" s="7"/>
      <c r="O53" s="7"/>
    </row>
    <row r="54" spans="1:15" ht="25.5" x14ac:dyDescent="0.25">
      <c r="A54" s="48" t="s">
        <v>40</v>
      </c>
      <c r="B54" s="47" t="s">
        <v>61</v>
      </c>
      <c r="C54" s="17" t="s">
        <v>69</v>
      </c>
      <c r="D54" s="16">
        <v>28</v>
      </c>
      <c r="E54" s="16">
        <v>5</v>
      </c>
      <c r="F54" s="16">
        <f t="shared" si="4"/>
        <v>140</v>
      </c>
      <c r="G54" s="16">
        <f t="shared" si="5"/>
        <v>140</v>
      </c>
      <c r="H54" s="16">
        <f t="shared" si="6"/>
        <v>140</v>
      </c>
      <c r="I54" s="16">
        <f t="shared" si="7"/>
        <v>140</v>
      </c>
      <c r="J54" s="16">
        <f t="shared" si="8"/>
        <v>84</v>
      </c>
      <c r="K54" s="16">
        <f t="shared" si="9"/>
        <v>56</v>
      </c>
      <c r="L54" s="28"/>
      <c r="M54" s="15"/>
      <c r="N54" s="7"/>
      <c r="O54" s="7"/>
    </row>
    <row r="55" spans="1:15" ht="51" x14ac:dyDescent="0.25">
      <c r="A55" s="48"/>
      <c r="B55" s="47"/>
      <c r="C55" s="17" t="s">
        <v>70</v>
      </c>
      <c r="D55" s="16">
        <v>4</v>
      </c>
      <c r="E55" s="16">
        <v>4</v>
      </c>
      <c r="F55" s="16">
        <f t="shared" si="4"/>
        <v>16</v>
      </c>
      <c r="G55" s="16">
        <f t="shared" si="5"/>
        <v>16</v>
      </c>
      <c r="H55" s="16">
        <f t="shared" si="6"/>
        <v>16</v>
      </c>
      <c r="I55" s="16">
        <f t="shared" si="7"/>
        <v>16</v>
      </c>
      <c r="J55" s="16">
        <f t="shared" si="8"/>
        <v>12</v>
      </c>
      <c r="K55" s="16">
        <f t="shared" si="9"/>
        <v>8</v>
      </c>
      <c r="L55" s="28"/>
      <c r="M55" s="15"/>
      <c r="N55" s="7"/>
      <c r="O55" s="7"/>
    </row>
    <row r="56" spans="1:15" x14ac:dyDescent="0.25">
      <c r="A56" s="16" t="s">
        <v>41</v>
      </c>
      <c r="B56" s="47" t="s">
        <v>71</v>
      </c>
      <c r="C56" s="47"/>
      <c r="D56" s="16">
        <v>28</v>
      </c>
      <c r="E56" s="16">
        <v>4</v>
      </c>
      <c r="F56" s="16">
        <f t="shared" si="4"/>
        <v>112</v>
      </c>
      <c r="G56" s="16">
        <f t="shared" si="5"/>
        <v>112</v>
      </c>
      <c r="H56" s="16">
        <f t="shared" si="6"/>
        <v>112</v>
      </c>
      <c r="I56" s="16">
        <f t="shared" si="7"/>
        <v>112</v>
      </c>
      <c r="J56" s="16">
        <f t="shared" si="8"/>
        <v>84</v>
      </c>
      <c r="K56" s="16">
        <f t="shared" si="9"/>
        <v>56</v>
      </c>
      <c r="L56" s="28"/>
      <c r="M56" s="15"/>
      <c r="N56" s="7"/>
      <c r="O56" s="7"/>
    </row>
    <row r="57" spans="1:15" x14ac:dyDescent="0.25">
      <c r="A57" s="16" t="s">
        <v>42</v>
      </c>
      <c r="B57" s="47" t="s">
        <v>72</v>
      </c>
      <c r="C57" s="47"/>
      <c r="D57" s="16">
        <v>12</v>
      </c>
      <c r="E57" s="16">
        <v>3</v>
      </c>
      <c r="F57" s="16">
        <f t="shared" si="4"/>
        <v>36</v>
      </c>
      <c r="G57" s="16">
        <f t="shared" si="5"/>
        <v>36</v>
      </c>
      <c r="H57" s="16">
        <f t="shared" si="6"/>
        <v>36</v>
      </c>
      <c r="I57" s="16">
        <f t="shared" si="7"/>
        <v>36</v>
      </c>
      <c r="J57" s="16">
        <f t="shared" si="8"/>
        <v>36</v>
      </c>
      <c r="K57" s="16">
        <f t="shared" si="9"/>
        <v>24</v>
      </c>
      <c r="L57" s="28"/>
      <c r="M57" s="15"/>
      <c r="N57" s="7"/>
      <c r="O57" s="7"/>
    </row>
    <row r="58" spans="1:15" ht="25.5" x14ac:dyDescent="0.25">
      <c r="A58" s="48" t="s">
        <v>43</v>
      </c>
      <c r="B58" s="47" t="s">
        <v>62</v>
      </c>
      <c r="C58" s="17" t="s">
        <v>73</v>
      </c>
      <c r="D58" s="16">
        <v>20</v>
      </c>
      <c r="E58" s="16">
        <v>4</v>
      </c>
      <c r="F58" s="16">
        <f t="shared" si="4"/>
        <v>80</v>
      </c>
      <c r="G58" s="16">
        <f t="shared" si="5"/>
        <v>80</v>
      </c>
      <c r="H58" s="16">
        <f t="shared" si="6"/>
        <v>80</v>
      </c>
      <c r="I58" s="16">
        <f t="shared" si="7"/>
        <v>80</v>
      </c>
      <c r="J58" s="16">
        <f t="shared" si="8"/>
        <v>60</v>
      </c>
      <c r="K58" s="16">
        <f t="shared" si="9"/>
        <v>40</v>
      </c>
      <c r="L58" s="28"/>
      <c r="M58" s="15"/>
      <c r="N58" s="7"/>
      <c r="O58" s="7"/>
    </row>
    <row r="59" spans="1:15" ht="38.25" x14ac:dyDescent="0.25">
      <c r="A59" s="48"/>
      <c r="B59" s="47"/>
      <c r="C59" s="17" t="s">
        <v>74</v>
      </c>
      <c r="D59" s="16">
        <v>12</v>
      </c>
      <c r="E59" s="16">
        <v>4</v>
      </c>
      <c r="F59" s="16">
        <f t="shared" si="4"/>
        <v>48</v>
      </c>
      <c r="G59" s="16">
        <f t="shared" si="5"/>
        <v>48</v>
      </c>
      <c r="H59" s="16">
        <f t="shared" si="6"/>
        <v>48</v>
      </c>
      <c r="I59" s="16">
        <f t="shared" si="7"/>
        <v>48</v>
      </c>
      <c r="J59" s="16">
        <f t="shared" si="8"/>
        <v>36</v>
      </c>
      <c r="K59" s="16">
        <f t="shared" si="9"/>
        <v>24</v>
      </c>
      <c r="L59" s="28"/>
      <c r="M59" s="15"/>
      <c r="N59" s="7"/>
      <c r="O59" s="7"/>
    </row>
    <row r="60" spans="1:15" x14ac:dyDescent="0.25">
      <c r="A60" s="16" t="s">
        <v>44</v>
      </c>
      <c r="B60" s="47" t="s">
        <v>35</v>
      </c>
      <c r="C60" s="47"/>
      <c r="D60" s="16">
        <v>8</v>
      </c>
      <c r="E60" s="16">
        <v>5</v>
      </c>
      <c r="F60" s="16">
        <f t="shared" si="4"/>
        <v>40</v>
      </c>
      <c r="G60" s="16">
        <f t="shared" si="5"/>
        <v>40</v>
      </c>
      <c r="H60" s="16">
        <f t="shared" si="6"/>
        <v>40</v>
      </c>
      <c r="I60" s="16">
        <f t="shared" si="7"/>
        <v>40</v>
      </c>
      <c r="J60" s="16">
        <f t="shared" si="8"/>
        <v>24</v>
      </c>
      <c r="K60" s="16">
        <f t="shared" si="9"/>
        <v>16</v>
      </c>
      <c r="L60" s="28"/>
      <c r="M60" s="15"/>
      <c r="N60" s="7"/>
      <c r="O60" s="7"/>
    </row>
    <row r="61" spans="1:15" x14ac:dyDescent="0.25">
      <c r="A61" s="16" t="s">
        <v>45</v>
      </c>
      <c r="B61" s="47" t="s">
        <v>76</v>
      </c>
      <c r="C61" s="47"/>
      <c r="D61" s="16">
        <v>4</v>
      </c>
      <c r="E61" s="16">
        <v>4</v>
      </c>
      <c r="F61" s="16">
        <f t="shared" si="4"/>
        <v>16</v>
      </c>
      <c r="G61" s="16">
        <f t="shared" si="5"/>
        <v>16</v>
      </c>
      <c r="H61" s="16">
        <f t="shared" si="6"/>
        <v>16</v>
      </c>
      <c r="I61" s="16">
        <f t="shared" si="7"/>
        <v>16</v>
      </c>
      <c r="J61" s="16">
        <f t="shared" si="8"/>
        <v>12</v>
      </c>
      <c r="K61" s="16">
        <f t="shared" si="9"/>
        <v>8</v>
      </c>
      <c r="L61" s="28"/>
      <c r="M61" s="15"/>
      <c r="N61" s="7"/>
      <c r="O61" s="7"/>
    </row>
    <row r="62" spans="1:15" ht="27.6" customHeight="1" x14ac:dyDescent="0.25">
      <c r="A62" s="16" t="s">
        <v>46</v>
      </c>
      <c r="B62" s="47" t="s">
        <v>75</v>
      </c>
      <c r="C62" s="47"/>
      <c r="D62" s="16">
        <v>25</v>
      </c>
      <c r="E62" s="16">
        <v>5</v>
      </c>
      <c r="F62" s="16">
        <f t="shared" si="4"/>
        <v>125</v>
      </c>
      <c r="G62" s="16">
        <f t="shared" si="5"/>
        <v>125</v>
      </c>
      <c r="H62" s="16">
        <f t="shared" si="6"/>
        <v>125</v>
      </c>
      <c r="I62" s="16">
        <f t="shared" si="7"/>
        <v>125</v>
      </c>
      <c r="J62" s="16">
        <f t="shared" si="8"/>
        <v>75</v>
      </c>
      <c r="K62" s="16">
        <f t="shared" si="9"/>
        <v>50</v>
      </c>
      <c r="L62" s="28"/>
      <c r="M62" s="15"/>
      <c r="N62" s="7"/>
      <c r="O62" s="7"/>
    </row>
    <row r="63" spans="1:15" x14ac:dyDescent="0.25">
      <c r="A63" s="43" t="s">
        <v>14</v>
      </c>
      <c r="B63" s="43"/>
      <c r="C63" s="43"/>
      <c r="D63" s="2">
        <f>SUM(D44:D62)</f>
        <v>406</v>
      </c>
      <c r="E63" s="18"/>
      <c r="F63" s="19">
        <f>SUM(F44:F62)</f>
        <v>1683</v>
      </c>
      <c r="G63" s="19">
        <f t="shared" ref="G63:K63" si="10">SUM(G44:G62)</f>
        <v>1683</v>
      </c>
      <c r="H63" s="19">
        <f t="shared" si="10"/>
        <v>1683</v>
      </c>
      <c r="I63" s="19">
        <f t="shared" si="10"/>
        <v>1691</v>
      </c>
      <c r="J63" s="19">
        <f t="shared" si="10"/>
        <v>1143</v>
      </c>
      <c r="K63" s="19">
        <f t="shared" si="10"/>
        <v>812</v>
      </c>
      <c r="L63" s="29"/>
      <c r="M63" s="7"/>
      <c r="N63" s="7"/>
      <c r="O63" s="7"/>
    </row>
    <row r="64" spans="1:1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x14ac:dyDescent="0.25">
      <c r="A66" s="51" t="s">
        <v>99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7"/>
      <c r="O66" s="7"/>
    </row>
    <row r="67" spans="1:15" x14ac:dyDescent="0.25">
      <c r="A67" s="7"/>
      <c r="B67" s="7"/>
      <c r="C67" s="7"/>
      <c r="D67" s="7"/>
      <c r="E67" s="7"/>
      <c r="F67" s="30"/>
      <c r="G67" s="7"/>
      <c r="H67" s="7"/>
      <c r="I67" s="7"/>
      <c r="J67" s="7"/>
      <c r="K67" s="7"/>
      <c r="L67" s="7"/>
      <c r="M67" s="7"/>
      <c r="N67" s="7"/>
      <c r="O67" s="7"/>
    </row>
    <row r="68" spans="1:1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38.25" x14ac:dyDescent="0.25">
      <c r="A69" s="2" t="s">
        <v>2</v>
      </c>
      <c r="B69" s="2" t="s">
        <v>3</v>
      </c>
      <c r="C69" s="2" t="s">
        <v>4</v>
      </c>
      <c r="D69" s="2" t="s">
        <v>17</v>
      </c>
      <c r="E69" s="2" t="s">
        <v>77</v>
      </c>
      <c r="F69" s="2" t="s">
        <v>56</v>
      </c>
      <c r="G69" s="2" t="s">
        <v>5</v>
      </c>
      <c r="H69" s="2" t="s">
        <v>101</v>
      </c>
      <c r="I69" s="2" t="s">
        <v>106</v>
      </c>
      <c r="J69" s="2" t="s">
        <v>111</v>
      </c>
      <c r="K69" s="7"/>
      <c r="L69" s="7"/>
      <c r="M69" s="7"/>
      <c r="N69" s="7"/>
      <c r="O69" s="7"/>
    </row>
    <row r="70" spans="1:15" x14ac:dyDescent="0.25">
      <c r="A70" s="13" t="s">
        <v>7</v>
      </c>
      <c r="B70" s="13" t="s">
        <v>8</v>
      </c>
      <c r="C70" s="13" t="s">
        <v>9</v>
      </c>
      <c r="D70" s="3" t="s">
        <v>10</v>
      </c>
      <c r="E70" s="13" t="s">
        <v>11</v>
      </c>
      <c r="F70" s="13" t="s">
        <v>12</v>
      </c>
      <c r="G70" s="13" t="s">
        <v>13</v>
      </c>
      <c r="H70" s="3" t="s">
        <v>40</v>
      </c>
      <c r="I70" s="13" t="s">
        <v>41</v>
      </c>
      <c r="J70" s="25" t="s">
        <v>42</v>
      </c>
      <c r="K70" s="7"/>
      <c r="L70" s="7"/>
      <c r="M70" s="7"/>
      <c r="N70" s="7"/>
      <c r="O70" s="7"/>
    </row>
    <row r="71" spans="1:15" x14ac:dyDescent="0.25">
      <c r="A71" s="16" t="s">
        <v>7</v>
      </c>
      <c r="B71" s="17" t="s">
        <v>79</v>
      </c>
      <c r="C71" s="16">
        <v>30</v>
      </c>
      <c r="D71" s="16">
        <v>5</v>
      </c>
      <c r="E71" s="16">
        <f>C71*D71</f>
        <v>150</v>
      </c>
      <c r="F71" s="16">
        <f>C71*D71</f>
        <v>150</v>
      </c>
      <c r="G71" s="16">
        <f>C71*D71</f>
        <v>150</v>
      </c>
      <c r="H71" s="16">
        <f>C71*D71</f>
        <v>150</v>
      </c>
      <c r="I71" s="16">
        <f>C71*3</f>
        <v>90</v>
      </c>
      <c r="J71" s="16">
        <f>C71*2</f>
        <v>60</v>
      </c>
      <c r="K71" s="7"/>
      <c r="L71" s="7"/>
      <c r="M71" s="7"/>
      <c r="N71" s="7"/>
      <c r="O71" s="7"/>
    </row>
    <row r="72" spans="1:15" x14ac:dyDescent="0.25">
      <c r="A72" s="16" t="s">
        <v>8</v>
      </c>
      <c r="B72" s="17" t="s">
        <v>80</v>
      </c>
      <c r="C72" s="16">
        <v>38</v>
      </c>
      <c r="D72" s="16">
        <v>5</v>
      </c>
      <c r="E72" s="16">
        <f t="shared" ref="E72:E84" si="11">C72*D72</f>
        <v>190</v>
      </c>
      <c r="F72" s="16">
        <f t="shared" ref="F72:F84" si="12">C72*D72</f>
        <v>190</v>
      </c>
      <c r="G72" s="16">
        <f t="shared" ref="G72:G84" si="13">C72*D72</f>
        <v>190</v>
      </c>
      <c r="H72" s="16">
        <f t="shared" ref="H72:H84" si="14">C72*D72</f>
        <v>190</v>
      </c>
      <c r="I72" s="16">
        <f t="shared" ref="I72:I84" si="15">C72*3</f>
        <v>114</v>
      </c>
      <c r="J72" s="16">
        <f t="shared" ref="J72:J84" si="16">C72*2</f>
        <v>76</v>
      </c>
      <c r="K72" s="7"/>
      <c r="L72" s="7"/>
      <c r="M72" s="7"/>
      <c r="N72" s="7"/>
      <c r="O72" s="7"/>
    </row>
    <row r="73" spans="1:15" x14ac:dyDescent="0.25">
      <c r="A73" s="16" t="s">
        <v>9</v>
      </c>
      <c r="B73" s="17" t="s">
        <v>81</v>
      </c>
      <c r="C73" s="16">
        <v>40</v>
      </c>
      <c r="D73" s="16">
        <v>5</v>
      </c>
      <c r="E73" s="16">
        <f t="shared" si="11"/>
        <v>200</v>
      </c>
      <c r="F73" s="16">
        <f t="shared" si="12"/>
        <v>200</v>
      </c>
      <c r="G73" s="16">
        <f t="shared" si="13"/>
        <v>200</v>
      </c>
      <c r="H73" s="16">
        <f t="shared" si="14"/>
        <v>200</v>
      </c>
      <c r="I73" s="16">
        <f t="shared" si="15"/>
        <v>120</v>
      </c>
      <c r="J73" s="16">
        <f t="shared" si="16"/>
        <v>80</v>
      </c>
      <c r="K73" s="7"/>
      <c r="L73" s="7"/>
      <c r="M73" s="7"/>
      <c r="N73" s="7"/>
      <c r="O73" s="7"/>
    </row>
    <row r="74" spans="1:15" x14ac:dyDescent="0.25">
      <c r="A74" s="16" t="s">
        <v>10</v>
      </c>
      <c r="B74" s="17" t="s">
        <v>64</v>
      </c>
      <c r="C74" s="16">
        <v>18</v>
      </c>
      <c r="D74" s="16">
        <v>5</v>
      </c>
      <c r="E74" s="16">
        <f t="shared" si="11"/>
        <v>90</v>
      </c>
      <c r="F74" s="16">
        <f t="shared" si="12"/>
        <v>90</v>
      </c>
      <c r="G74" s="16">
        <f t="shared" si="13"/>
        <v>90</v>
      </c>
      <c r="H74" s="16">
        <f t="shared" si="14"/>
        <v>90</v>
      </c>
      <c r="I74" s="16">
        <f t="shared" si="15"/>
        <v>54</v>
      </c>
      <c r="J74" s="16">
        <f t="shared" si="16"/>
        <v>36</v>
      </c>
      <c r="K74" s="7"/>
      <c r="L74" s="7"/>
      <c r="M74" s="7"/>
      <c r="N74" s="7"/>
      <c r="O74" s="7"/>
    </row>
    <row r="75" spans="1:15" x14ac:dyDescent="0.25">
      <c r="A75" s="16" t="s">
        <v>11</v>
      </c>
      <c r="B75" s="17" t="s">
        <v>35</v>
      </c>
      <c r="C75" s="16">
        <v>6</v>
      </c>
      <c r="D75" s="16">
        <v>5</v>
      </c>
      <c r="E75" s="16">
        <f t="shared" si="11"/>
        <v>30</v>
      </c>
      <c r="F75" s="16">
        <f t="shared" si="12"/>
        <v>30</v>
      </c>
      <c r="G75" s="16">
        <f t="shared" si="13"/>
        <v>30</v>
      </c>
      <c r="H75" s="16">
        <f t="shared" si="14"/>
        <v>30</v>
      </c>
      <c r="I75" s="16">
        <f t="shared" si="15"/>
        <v>18</v>
      </c>
      <c r="J75" s="16">
        <f t="shared" si="16"/>
        <v>12</v>
      </c>
      <c r="K75" s="7"/>
      <c r="L75" s="7"/>
      <c r="M75" s="7"/>
      <c r="N75" s="7"/>
      <c r="O75" s="7"/>
    </row>
    <row r="76" spans="1:15" x14ac:dyDescent="0.25">
      <c r="A76" s="16" t="s">
        <v>12</v>
      </c>
      <c r="B76" s="17" t="s">
        <v>82</v>
      </c>
      <c r="C76" s="16">
        <v>51</v>
      </c>
      <c r="D76" s="16">
        <v>5</v>
      </c>
      <c r="E76" s="16">
        <f t="shared" si="11"/>
        <v>255</v>
      </c>
      <c r="F76" s="16">
        <f t="shared" si="12"/>
        <v>255</v>
      </c>
      <c r="G76" s="16">
        <f t="shared" si="13"/>
        <v>255</v>
      </c>
      <c r="H76" s="16">
        <f t="shared" si="14"/>
        <v>255</v>
      </c>
      <c r="I76" s="16">
        <f t="shared" si="15"/>
        <v>153</v>
      </c>
      <c r="J76" s="16">
        <f t="shared" si="16"/>
        <v>102</v>
      </c>
      <c r="K76" s="7"/>
      <c r="L76" s="7"/>
      <c r="M76" s="7"/>
      <c r="N76" s="7"/>
      <c r="O76" s="7"/>
    </row>
    <row r="77" spans="1:15" x14ac:dyDescent="0.25">
      <c r="A77" s="16" t="s">
        <v>13</v>
      </c>
      <c r="B77" s="17" t="s">
        <v>83</v>
      </c>
      <c r="C77" s="16">
        <v>20</v>
      </c>
      <c r="D77" s="16">
        <v>5</v>
      </c>
      <c r="E77" s="16">
        <f t="shared" si="11"/>
        <v>100</v>
      </c>
      <c r="F77" s="16">
        <f t="shared" si="12"/>
        <v>100</v>
      </c>
      <c r="G77" s="16">
        <f t="shared" si="13"/>
        <v>100</v>
      </c>
      <c r="H77" s="16">
        <f t="shared" si="14"/>
        <v>100</v>
      </c>
      <c r="I77" s="16">
        <f t="shared" si="15"/>
        <v>60</v>
      </c>
      <c r="J77" s="16">
        <f t="shared" si="16"/>
        <v>40</v>
      </c>
      <c r="K77" s="7"/>
      <c r="L77" s="7"/>
      <c r="M77" s="7"/>
      <c r="N77" s="7"/>
      <c r="O77" s="7"/>
    </row>
    <row r="78" spans="1:15" x14ac:dyDescent="0.25">
      <c r="A78" s="16" t="s">
        <v>40</v>
      </c>
      <c r="B78" s="17" t="s">
        <v>33</v>
      </c>
      <c r="C78" s="16">
        <v>22</v>
      </c>
      <c r="D78" s="16">
        <v>5</v>
      </c>
      <c r="E78" s="16">
        <f t="shared" si="11"/>
        <v>110</v>
      </c>
      <c r="F78" s="16">
        <f t="shared" si="12"/>
        <v>110</v>
      </c>
      <c r="G78" s="16">
        <f t="shared" si="13"/>
        <v>110</v>
      </c>
      <c r="H78" s="16">
        <f t="shared" si="14"/>
        <v>110</v>
      </c>
      <c r="I78" s="16">
        <f t="shared" si="15"/>
        <v>66</v>
      </c>
      <c r="J78" s="16">
        <f t="shared" si="16"/>
        <v>44</v>
      </c>
      <c r="K78" s="7"/>
      <c r="L78" s="7"/>
      <c r="M78" s="7"/>
      <c r="N78" s="7"/>
      <c r="O78" s="7"/>
    </row>
    <row r="79" spans="1:15" x14ac:dyDescent="0.25">
      <c r="A79" s="16" t="s">
        <v>41</v>
      </c>
      <c r="B79" s="17" t="s">
        <v>84</v>
      </c>
      <c r="C79" s="16">
        <v>20</v>
      </c>
      <c r="D79" s="16">
        <v>5</v>
      </c>
      <c r="E79" s="16">
        <f t="shared" si="11"/>
        <v>100</v>
      </c>
      <c r="F79" s="16">
        <f t="shared" si="12"/>
        <v>100</v>
      </c>
      <c r="G79" s="16">
        <f t="shared" si="13"/>
        <v>100</v>
      </c>
      <c r="H79" s="16">
        <f t="shared" si="14"/>
        <v>100</v>
      </c>
      <c r="I79" s="16">
        <f t="shared" si="15"/>
        <v>60</v>
      </c>
      <c r="J79" s="16">
        <f t="shared" si="16"/>
        <v>40</v>
      </c>
      <c r="K79" s="7"/>
      <c r="L79" s="7"/>
      <c r="M79" s="7"/>
      <c r="N79" s="7"/>
      <c r="O79" s="7"/>
    </row>
    <row r="80" spans="1:15" x14ac:dyDescent="0.25">
      <c r="A80" s="16" t="s">
        <v>42</v>
      </c>
      <c r="B80" s="17" t="s">
        <v>85</v>
      </c>
      <c r="C80" s="16">
        <v>14</v>
      </c>
      <c r="D80" s="16">
        <v>4</v>
      </c>
      <c r="E80" s="16">
        <f t="shared" si="11"/>
        <v>56</v>
      </c>
      <c r="F80" s="16">
        <f t="shared" si="12"/>
        <v>56</v>
      </c>
      <c r="G80" s="16">
        <f t="shared" si="13"/>
        <v>56</v>
      </c>
      <c r="H80" s="16">
        <f t="shared" si="14"/>
        <v>56</v>
      </c>
      <c r="I80" s="16">
        <f t="shared" si="15"/>
        <v>42</v>
      </c>
      <c r="J80" s="16">
        <f t="shared" si="16"/>
        <v>28</v>
      </c>
      <c r="K80" s="7"/>
      <c r="L80" s="7"/>
      <c r="M80" s="7"/>
      <c r="N80" s="7"/>
      <c r="O80" s="7"/>
    </row>
    <row r="81" spans="1:15" ht="25.5" x14ac:dyDescent="0.25">
      <c r="A81" s="16" t="s">
        <v>43</v>
      </c>
      <c r="B81" s="17" t="s">
        <v>86</v>
      </c>
      <c r="C81" s="16">
        <v>2</v>
      </c>
      <c r="D81" s="16">
        <v>5</v>
      </c>
      <c r="E81" s="16">
        <f t="shared" si="11"/>
        <v>10</v>
      </c>
      <c r="F81" s="16">
        <f t="shared" si="12"/>
        <v>10</v>
      </c>
      <c r="G81" s="16">
        <f t="shared" si="13"/>
        <v>10</v>
      </c>
      <c r="H81" s="16">
        <f t="shared" si="14"/>
        <v>10</v>
      </c>
      <c r="I81" s="16">
        <f t="shared" si="15"/>
        <v>6</v>
      </c>
      <c r="J81" s="16">
        <f t="shared" si="16"/>
        <v>4</v>
      </c>
      <c r="K81" s="7"/>
      <c r="L81" s="7"/>
      <c r="M81" s="7"/>
      <c r="N81" s="7"/>
      <c r="O81" s="7"/>
    </row>
    <row r="82" spans="1:15" x14ac:dyDescent="0.25">
      <c r="A82" s="16" t="s">
        <v>44</v>
      </c>
      <c r="B82" s="17" t="s">
        <v>87</v>
      </c>
      <c r="C82" s="16">
        <v>16</v>
      </c>
      <c r="D82" s="16">
        <v>5</v>
      </c>
      <c r="E82" s="16">
        <f t="shared" si="11"/>
        <v>80</v>
      </c>
      <c r="F82" s="16">
        <f t="shared" si="12"/>
        <v>80</v>
      </c>
      <c r="G82" s="16">
        <f t="shared" si="13"/>
        <v>80</v>
      </c>
      <c r="H82" s="16">
        <f t="shared" si="14"/>
        <v>80</v>
      </c>
      <c r="I82" s="16">
        <f t="shared" si="15"/>
        <v>48</v>
      </c>
      <c r="J82" s="16">
        <f t="shared" si="16"/>
        <v>32</v>
      </c>
      <c r="K82" s="7"/>
      <c r="L82" s="7"/>
      <c r="M82" s="7"/>
      <c r="N82" s="7"/>
      <c r="O82" s="7"/>
    </row>
    <row r="83" spans="1:15" x14ac:dyDescent="0.25">
      <c r="A83" s="16" t="s">
        <v>45</v>
      </c>
      <c r="B83" s="17" t="s">
        <v>88</v>
      </c>
      <c r="C83" s="16">
        <v>2</v>
      </c>
      <c r="D83" s="16">
        <v>5</v>
      </c>
      <c r="E83" s="16">
        <f t="shared" si="11"/>
        <v>10</v>
      </c>
      <c r="F83" s="16">
        <f t="shared" si="12"/>
        <v>10</v>
      </c>
      <c r="G83" s="16">
        <f t="shared" si="13"/>
        <v>10</v>
      </c>
      <c r="H83" s="16">
        <f t="shared" si="14"/>
        <v>10</v>
      </c>
      <c r="I83" s="16">
        <f t="shared" si="15"/>
        <v>6</v>
      </c>
      <c r="J83" s="16">
        <f t="shared" si="16"/>
        <v>4</v>
      </c>
      <c r="K83" s="7"/>
      <c r="L83" s="7"/>
      <c r="M83" s="7"/>
      <c r="N83" s="7"/>
      <c r="O83" s="7"/>
    </row>
    <row r="84" spans="1:15" x14ac:dyDescent="0.25">
      <c r="A84" s="16" t="s">
        <v>46</v>
      </c>
      <c r="B84" s="17" t="s">
        <v>89</v>
      </c>
      <c r="C84" s="16">
        <v>14</v>
      </c>
      <c r="D84" s="16">
        <v>6</v>
      </c>
      <c r="E84" s="16">
        <f t="shared" si="11"/>
        <v>84</v>
      </c>
      <c r="F84" s="16">
        <f t="shared" si="12"/>
        <v>84</v>
      </c>
      <c r="G84" s="16">
        <f t="shared" si="13"/>
        <v>84</v>
      </c>
      <c r="H84" s="16">
        <f t="shared" si="14"/>
        <v>84</v>
      </c>
      <c r="I84" s="16">
        <f t="shared" si="15"/>
        <v>42</v>
      </c>
      <c r="J84" s="16">
        <f t="shared" si="16"/>
        <v>28</v>
      </c>
      <c r="K84" s="7"/>
      <c r="L84" s="7"/>
      <c r="M84" s="7"/>
      <c r="N84" s="7"/>
      <c r="O84" s="7"/>
    </row>
    <row r="85" spans="1:15" x14ac:dyDescent="0.25">
      <c r="A85" s="44" t="s">
        <v>14</v>
      </c>
      <c r="B85" s="44"/>
      <c r="C85" s="2">
        <v>293</v>
      </c>
      <c r="D85" s="31"/>
      <c r="E85" s="19">
        <f>SUM(E71:E84)</f>
        <v>1465</v>
      </c>
      <c r="F85" s="19">
        <f t="shared" ref="F85:H85" si="17">SUM(F71:F84)</f>
        <v>1465</v>
      </c>
      <c r="G85" s="19">
        <f t="shared" si="17"/>
        <v>1465</v>
      </c>
      <c r="H85" s="19">
        <f t="shared" si="17"/>
        <v>1465</v>
      </c>
      <c r="I85" s="19">
        <f t="shared" ref="I85" si="18">SUM(I71:I84)</f>
        <v>879</v>
      </c>
      <c r="J85" s="19">
        <f t="shared" ref="J85" si="19">SUM(J71:J84)</f>
        <v>586</v>
      </c>
      <c r="K85" s="7"/>
      <c r="L85" s="7"/>
      <c r="M85" s="7"/>
      <c r="N85" s="7"/>
      <c r="O85" s="7"/>
    </row>
    <row r="86" spans="1:1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32" t="s">
        <v>116</v>
      </c>
      <c r="B88" s="3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38.25" x14ac:dyDescent="0.25">
      <c r="A91" s="2" t="s">
        <v>2</v>
      </c>
      <c r="B91" s="2" t="s">
        <v>3</v>
      </c>
      <c r="C91" s="2" t="s">
        <v>4</v>
      </c>
      <c r="D91" s="2" t="s">
        <v>17</v>
      </c>
      <c r="E91" s="2" t="s">
        <v>96</v>
      </c>
      <c r="F91" s="2" t="s">
        <v>16</v>
      </c>
      <c r="G91" s="24" t="s">
        <v>15</v>
      </c>
      <c r="H91" s="2" t="s">
        <v>100</v>
      </c>
      <c r="I91" s="2" t="s">
        <v>106</v>
      </c>
      <c r="J91" s="2" t="s">
        <v>112</v>
      </c>
      <c r="K91" s="7"/>
      <c r="L91" s="7"/>
      <c r="M91" s="7"/>
      <c r="N91" s="7"/>
      <c r="O91" s="7"/>
    </row>
    <row r="92" spans="1:15" x14ac:dyDescent="0.25">
      <c r="A92" s="13" t="s">
        <v>7</v>
      </c>
      <c r="B92" s="13" t="s">
        <v>8</v>
      </c>
      <c r="C92" s="13" t="s">
        <v>9</v>
      </c>
      <c r="D92" s="31"/>
      <c r="E92" s="13" t="s">
        <v>10</v>
      </c>
      <c r="F92" s="13" t="s">
        <v>11</v>
      </c>
      <c r="G92" s="13" t="s">
        <v>12</v>
      </c>
      <c r="H92" s="13" t="s">
        <v>13</v>
      </c>
      <c r="I92" s="33" t="s">
        <v>40</v>
      </c>
      <c r="J92" s="33" t="s">
        <v>41</v>
      </c>
      <c r="K92" s="7"/>
      <c r="L92" s="7"/>
      <c r="M92" s="7"/>
      <c r="N92" s="7"/>
      <c r="O92" s="7"/>
    </row>
    <row r="93" spans="1:15" x14ac:dyDescent="0.25">
      <c r="A93" s="34">
        <v>1</v>
      </c>
      <c r="B93" s="17" t="s">
        <v>90</v>
      </c>
      <c r="C93" s="16">
        <v>26</v>
      </c>
      <c r="D93" s="16">
        <v>5</v>
      </c>
      <c r="E93" s="16">
        <f>C93*D93</f>
        <v>130</v>
      </c>
      <c r="F93" s="16">
        <f>C93*D93</f>
        <v>130</v>
      </c>
      <c r="G93" s="16">
        <v>130</v>
      </c>
      <c r="H93" s="16">
        <f>C93*D93</f>
        <v>130</v>
      </c>
      <c r="I93" s="16">
        <f>C93*3</f>
        <v>78</v>
      </c>
      <c r="J93" s="16">
        <f>C93*3</f>
        <v>78</v>
      </c>
      <c r="K93" s="7"/>
      <c r="L93" s="7"/>
      <c r="M93" s="7"/>
      <c r="N93" s="7"/>
      <c r="O93" s="7"/>
    </row>
    <row r="94" spans="1:15" ht="25.5" x14ac:dyDescent="0.25">
      <c r="A94" s="34">
        <v>2</v>
      </c>
      <c r="B94" s="17" t="s">
        <v>91</v>
      </c>
      <c r="C94" s="16">
        <v>10</v>
      </c>
      <c r="D94" s="16">
        <v>5</v>
      </c>
      <c r="E94" s="16">
        <f t="shared" ref="E94:E98" si="20">C94*D94</f>
        <v>50</v>
      </c>
      <c r="F94" s="16">
        <v>50</v>
      </c>
      <c r="G94" s="16">
        <v>130</v>
      </c>
      <c r="H94" s="16">
        <f t="shared" ref="H94:H98" si="21">C94*D94</f>
        <v>50</v>
      </c>
      <c r="I94" s="16">
        <f t="shared" ref="I94:I98" si="22">C94*3</f>
        <v>30</v>
      </c>
      <c r="J94" s="16">
        <f t="shared" ref="J94:J98" si="23">C94*3</f>
        <v>30</v>
      </c>
      <c r="K94" s="7"/>
      <c r="L94" s="7"/>
      <c r="M94" s="7"/>
      <c r="N94" s="7"/>
      <c r="O94" s="7"/>
    </row>
    <row r="95" spans="1:15" x14ac:dyDescent="0.25">
      <c r="A95" s="34">
        <v>3</v>
      </c>
      <c r="B95" s="17" t="s">
        <v>92</v>
      </c>
      <c r="C95" s="16">
        <v>33</v>
      </c>
      <c r="D95" s="16">
        <v>5</v>
      </c>
      <c r="E95" s="16">
        <f t="shared" si="20"/>
        <v>165</v>
      </c>
      <c r="F95" s="16">
        <v>165</v>
      </c>
      <c r="G95" s="16">
        <v>130</v>
      </c>
      <c r="H95" s="16">
        <f t="shared" si="21"/>
        <v>165</v>
      </c>
      <c r="I95" s="16">
        <f t="shared" si="22"/>
        <v>99</v>
      </c>
      <c r="J95" s="16">
        <f t="shared" si="23"/>
        <v>99</v>
      </c>
      <c r="K95" s="7"/>
      <c r="L95" s="7"/>
      <c r="M95" s="7"/>
      <c r="N95" s="7"/>
      <c r="O95" s="7"/>
    </row>
    <row r="96" spans="1:15" x14ac:dyDescent="0.25">
      <c r="A96" s="34">
        <v>4</v>
      </c>
      <c r="B96" s="17" t="s">
        <v>93</v>
      </c>
      <c r="C96" s="16">
        <v>31</v>
      </c>
      <c r="D96" s="16">
        <v>5</v>
      </c>
      <c r="E96" s="16">
        <f t="shared" si="20"/>
        <v>155</v>
      </c>
      <c r="F96" s="16">
        <v>155</v>
      </c>
      <c r="G96" s="16">
        <v>130</v>
      </c>
      <c r="H96" s="16">
        <f t="shared" si="21"/>
        <v>155</v>
      </c>
      <c r="I96" s="16">
        <f t="shared" si="22"/>
        <v>93</v>
      </c>
      <c r="J96" s="16">
        <f t="shared" si="23"/>
        <v>93</v>
      </c>
      <c r="K96" s="7"/>
      <c r="L96" s="7"/>
      <c r="M96" s="7"/>
      <c r="N96" s="7"/>
      <c r="O96" s="7"/>
    </row>
    <row r="97" spans="1:15" x14ac:dyDescent="0.25">
      <c r="A97" s="34">
        <v>5</v>
      </c>
      <c r="B97" s="17" t="s">
        <v>94</v>
      </c>
      <c r="C97" s="16">
        <v>114</v>
      </c>
      <c r="D97" s="16">
        <v>5</v>
      </c>
      <c r="E97" s="16">
        <f t="shared" si="20"/>
        <v>570</v>
      </c>
      <c r="F97" s="16">
        <v>570</v>
      </c>
      <c r="G97" s="16">
        <v>130</v>
      </c>
      <c r="H97" s="16">
        <f t="shared" si="21"/>
        <v>570</v>
      </c>
      <c r="I97" s="16">
        <f t="shared" si="22"/>
        <v>342</v>
      </c>
      <c r="J97" s="16">
        <f t="shared" si="23"/>
        <v>342</v>
      </c>
      <c r="K97" s="7"/>
      <c r="L97" s="7"/>
      <c r="M97" s="7"/>
      <c r="N97" s="7"/>
      <c r="O97" s="7"/>
    </row>
    <row r="98" spans="1:15" x14ac:dyDescent="0.25">
      <c r="A98" s="34" t="s">
        <v>12</v>
      </c>
      <c r="B98" s="17" t="s">
        <v>95</v>
      </c>
      <c r="C98" s="16">
        <v>47</v>
      </c>
      <c r="D98" s="16">
        <v>5</v>
      </c>
      <c r="E98" s="16">
        <f t="shared" si="20"/>
        <v>235</v>
      </c>
      <c r="F98" s="16">
        <v>235</v>
      </c>
      <c r="G98" s="16">
        <v>130</v>
      </c>
      <c r="H98" s="16">
        <f t="shared" si="21"/>
        <v>235</v>
      </c>
      <c r="I98" s="16">
        <f t="shared" si="22"/>
        <v>141</v>
      </c>
      <c r="J98" s="16">
        <f t="shared" si="23"/>
        <v>141</v>
      </c>
      <c r="K98" s="7"/>
      <c r="L98" s="7"/>
      <c r="M98" s="7"/>
      <c r="N98" s="7"/>
      <c r="O98" s="7"/>
    </row>
    <row r="99" spans="1:15" x14ac:dyDescent="0.25">
      <c r="A99" s="48" t="s">
        <v>14</v>
      </c>
      <c r="B99" s="48"/>
      <c r="C99" s="2">
        <f>SUM(C93:C98)</f>
        <v>261</v>
      </c>
      <c r="D99" s="18"/>
      <c r="E99" s="19">
        <f>SUM(E93:E98)</f>
        <v>1305</v>
      </c>
      <c r="F99" s="19">
        <f t="shared" ref="F99:J99" si="24">SUM(F93:F98)</f>
        <v>1305</v>
      </c>
      <c r="G99" s="19">
        <f t="shared" si="24"/>
        <v>780</v>
      </c>
      <c r="H99" s="19">
        <f t="shared" si="24"/>
        <v>1305</v>
      </c>
      <c r="I99" s="19">
        <f t="shared" si="24"/>
        <v>783</v>
      </c>
      <c r="J99" s="19">
        <f t="shared" si="24"/>
        <v>783</v>
      </c>
      <c r="K99" s="7"/>
      <c r="L99" s="7"/>
      <c r="M99" s="7"/>
      <c r="N99" s="7"/>
      <c r="O99" s="7"/>
    </row>
    <row r="100" spans="1:1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x14ac:dyDescent="0.25">
      <c r="A103" s="7"/>
      <c r="B103" s="7"/>
      <c r="C103" s="7"/>
      <c r="D103" s="7"/>
      <c r="E103" s="7"/>
      <c r="F103" s="7" t="s">
        <v>105</v>
      </c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38.25" x14ac:dyDescent="0.25">
      <c r="A104" s="7"/>
      <c r="B104" s="7"/>
      <c r="C104" s="7"/>
      <c r="D104" s="7"/>
      <c r="E104" s="7"/>
      <c r="F104" s="5" t="s">
        <v>55</v>
      </c>
      <c r="G104" s="5" t="s">
        <v>56</v>
      </c>
      <c r="H104" s="35" t="s">
        <v>5</v>
      </c>
      <c r="I104" s="5" t="s">
        <v>101</v>
      </c>
      <c r="J104" s="5" t="s">
        <v>106</v>
      </c>
      <c r="K104" s="5" t="s">
        <v>107</v>
      </c>
      <c r="L104" s="7"/>
      <c r="M104" s="7"/>
      <c r="N104" s="7"/>
      <c r="O104" s="7"/>
    </row>
    <row r="105" spans="1:15" x14ac:dyDescent="0.25">
      <c r="A105" s="7"/>
      <c r="B105" s="7"/>
      <c r="C105" s="7"/>
      <c r="D105" s="7"/>
      <c r="E105" s="31" t="s">
        <v>102</v>
      </c>
      <c r="F105" s="31">
        <v>0</v>
      </c>
      <c r="G105" s="36">
        <f>F35</f>
        <v>2276</v>
      </c>
      <c r="H105" s="36">
        <f>E35</f>
        <v>4802</v>
      </c>
      <c r="I105" s="31"/>
      <c r="J105" s="36">
        <f>G35</f>
        <v>1458</v>
      </c>
      <c r="K105" s="36">
        <f>H35</f>
        <v>942</v>
      </c>
      <c r="L105" s="7"/>
      <c r="M105" s="7"/>
      <c r="N105" s="7"/>
      <c r="O105" s="7"/>
    </row>
    <row r="106" spans="1:15" x14ac:dyDescent="0.25">
      <c r="A106" s="7"/>
      <c r="B106" s="7"/>
      <c r="C106" s="7"/>
      <c r="D106" s="7"/>
      <c r="E106" s="31" t="s">
        <v>103</v>
      </c>
      <c r="F106" s="36">
        <f t="shared" ref="F106:K106" si="25">F63</f>
        <v>1683</v>
      </c>
      <c r="G106" s="36">
        <f t="shared" si="25"/>
        <v>1683</v>
      </c>
      <c r="H106" s="36">
        <f t="shared" si="25"/>
        <v>1683</v>
      </c>
      <c r="I106" s="36">
        <f t="shared" si="25"/>
        <v>1691</v>
      </c>
      <c r="J106" s="36">
        <f t="shared" si="25"/>
        <v>1143</v>
      </c>
      <c r="K106" s="36">
        <f t="shared" si="25"/>
        <v>812</v>
      </c>
      <c r="L106" s="7"/>
      <c r="M106" s="7"/>
      <c r="N106" s="7"/>
      <c r="O106" s="7"/>
    </row>
    <row r="107" spans="1:15" ht="45" x14ac:dyDescent="0.25">
      <c r="A107" s="7"/>
      <c r="B107" s="7"/>
      <c r="C107" s="7"/>
      <c r="D107" s="7"/>
      <c r="E107" s="52" t="s">
        <v>117</v>
      </c>
      <c r="F107" s="36">
        <f t="shared" ref="F107:K107" si="26">E85</f>
        <v>1465</v>
      </c>
      <c r="G107" s="36">
        <f t="shared" si="26"/>
        <v>1465</v>
      </c>
      <c r="H107" s="36">
        <f t="shared" si="26"/>
        <v>1465</v>
      </c>
      <c r="I107" s="36">
        <f t="shared" si="26"/>
        <v>1465</v>
      </c>
      <c r="J107" s="36">
        <f t="shared" si="26"/>
        <v>879</v>
      </c>
      <c r="K107" s="36">
        <f t="shared" si="26"/>
        <v>586</v>
      </c>
      <c r="L107" s="7"/>
      <c r="M107" s="7"/>
      <c r="N107" s="7"/>
      <c r="O107" s="7"/>
    </row>
    <row r="108" spans="1:15" x14ac:dyDescent="0.25">
      <c r="A108" s="7"/>
      <c r="B108" s="7"/>
      <c r="C108" s="7"/>
      <c r="D108" s="7"/>
      <c r="E108" s="31" t="s">
        <v>104</v>
      </c>
      <c r="F108" s="36">
        <f t="shared" ref="F108:K108" si="27">E99</f>
        <v>1305</v>
      </c>
      <c r="G108" s="36">
        <f t="shared" si="27"/>
        <v>1305</v>
      </c>
      <c r="H108" s="36">
        <f t="shared" si="27"/>
        <v>780</v>
      </c>
      <c r="I108" s="36">
        <f t="shared" si="27"/>
        <v>1305</v>
      </c>
      <c r="J108" s="36">
        <f t="shared" si="27"/>
        <v>783</v>
      </c>
      <c r="K108" s="37">
        <f t="shared" si="27"/>
        <v>783</v>
      </c>
      <c r="L108" s="38"/>
      <c r="M108" s="7"/>
      <c r="N108" s="7"/>
      <c r="O108" s="7"/>
    </row>
    <row r="109" spans="1:15" x14ac:dyDescent="0.25">
      <c r="A109" s="7"/>
      <c r="B109" s="7"/>
      <c r="C109" s="7"/>
      <c r="D109" s="7"/>
      <c r="E109" s="6" t="s">
        <v>118</v>
      </c>
      <c r="F109" s="39">
        <f>SUM(F105:F108)</f>
        <v>4453</v>
      </c>
      <c r="G109" s="39">
        <f t="shared" ref="G109:K109" si="28">SUM(G105:G108)</f>
        <v>6729</v>
      </c>
      <c r="H109" s="39">
        <f t="shared" si="28"/>
        <v>8730</v>
      </c>
      <c r="I109" s="39">
        <f t="shared" si="28"/>
        <v>4461</v>
      </c>
      <c r="J109" s="39">
        <f t="shared" si="28"/>
        <v>4263</v>
      </c>
      <c r="K109" s="40">
        <f t="shared" si="28"/>
        <v>3123</v>
      </c>
      <c r="L109" s="38"/>
      <c r="M109" s="7"/>
      <c r="N109" s="7"/>
      <c r="O109" s="7"/>
    </row>
    <row r="110" spans="1:1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</sheetData>
  <mergeCells count="36">
    <mergeCell ref="A39:H39"/>
    <mergeCell ref="B42:C42"/>
    <mergeCell ref="B43:C43"/>
    <mergeCell ref="B44:C44"/>
    <mergeCell ref="A99:B99"/>
    <mergeCell ref="A66:M66"/>
    <mergeCell ref="A85:B85"/>
    <mergeCell ref="B60:C60"/>
    <mergeCell ref="B61:C61"/>
    <mergeCell ref="B62:C62"/>
    <mergeCell ref="A63:C63"/>
    <mergeCell ref="A58:A59"/>
    <mergeCell ref="B58:B59"/>
    <mergeCell ref="B45:C45"/>
    <mergeCell ref="A54:A55"/>
    <mergeCell ref="B54:B55"/>
    <mergeCell ref="B56:C56"/>
    <mergeCell ref="B57:C57"/>
    <mergeCell ref="B46:C46"/>
    <mergeCell ref="A47:A48"/>
    <mergeCell ref="B47:B48"/>
    <mergeCell ref="B49:C49"/>
    <mergeCell ref="B50:C50"/>
    <mergeCell ref="A51:A53"/>
    <mergeCell ref="B51:B53"/>
    <mergeCell ref="A4:K4"/>
    <mergeCell ref="A5:K5"/>
    <mergeCell ref="G10:G11"/>
    <mergeCell ref="A35:B35"/>
    <mergeCell ref="D10:D11"/>
    <mergeCell ref="H10:H11"/>
    <mergeCell ref="A10:A11"/>
    <mergeCell ref="B10:B11"/>
    <mergeCell ref="C10:C11"/>
    <mergeCell ref="E10:E11"/>
    <mergeCell ref="F10:F11"/>
  </mergeCells>
  <phoneticPr fontId="8" type="noConversion"/>
  <pageMargins left="0.7" right="0.7" top="0.75" bottom="0.75" header="0.3" footer="0.3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Mietlewska</dc:creator>
  <cp:lastModifiedBy>Agnieszka Korolczuk</cp:lastModifiedBy>
  <cp:lastPrinted>2020-09-24T10:39:13Z</cp:lastPrinted>
  <dcterms:created xsi:type="dcterms:W3CDTF">2020-09-16T06:52:34Z</dcterms:created>
  <dcterms:modified xsi:type="dcterms:W3CDTF">2020-10-28T09:50:37Z</dcterms:modified>
</cp:coreProperties>
</file>