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taf\Desktop\"/>
    </mc:Choice>
  </mc:AlternateContent>
  <bookViews>
    <workbookView xWindow="0" yWindow="0" windowWidth="28800" windowHeight="11835"/>
  </bookViews>
  <sheets>
    <sheet name="przedmiar robót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3" i="2" l="1"/>
  <c r="C100" i="2"/>
  <c r="C99" i="2" s="1"/>
  <c r="C69" i="2"/>
  <c r="C70" i="2" s="1"/>
  <c r="C68" i="2"/>
  <c r="C73" i="2" s="1"/>
  <c r="C75" i="2"/>
  <c r="C83" i="2"/>
  <c r="C163" i="2"/>
  <c r="C162" i="2"/>
  <c r="E40" i="2"/>
  <c r="C15" i="2"/>
  <c r="C106" i="2" l="1"/>
  <c r="C104" i="2"/>
  <c r="C105" i="2" s="1"/>
  <c r="C71" i="2"/>
  <c r="C72" i="2" s="1"/>
  <c r="C167" i="2"/>
</calcChain>
</file>

<file path=xl/sharedStrings.xml><?xml version="1.0" encoding="utf-8"?>
<sst xmlns="http://schemas.openxmlformats.org/spreadsheetml/2006/main" count="630" uniqueCount="341">
  <si>
    <t>L.p.</t>
  </si>
  <si>
    <t>Nazwa</t>
  </si>
  <si>
    <t xml:space="preserve">Ilość </t>
  </si>
  <si>
    <t>jednostka</t>
  </si>
  <si>
    <t>1.</t>
  </si>
  <si>
    <t>Roboty rozbiórkowe</t>
  </si>
  <si>
    <t>kpl.</t>
  </si>
  <si>
    <t>2.</t>
  </si>
  <si>
    <t>3.</t>
  </si>
  <si>
    <t>Oświetlenie parku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</si>
  <si>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</si>
  <si>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</si>
  <si>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</si>
  <si>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</si>
  <si>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</si>
  <si>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</si>
  <si>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</si>
  <si>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</si>
  <si>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</si>
  <si>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</si>
  <si>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</si>
  <si>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Fontanna pływająca</t>
  </si>
  <si>
    <t>Kanalizacja deszczowa</t>
  </si>
  <si>
    <t>Wyposażenie placu zabaw</t>
  </si>
  <si>
    <t>Wyposażenie siłowni plenerowej</t>
  </si>
  <si>
    <t>Wyposażenie psiego wybiegu</t>
  </si>
  <si>
    <t>Mała architektura</t>
  </si>
  <si>
    <t>Nowe nasadzenia zieleni</t>
  </si>
  <si>
    <t xml:space="preserve">Mechaniczne rozebranie nawierzchni pieszej ziemnej na głebokosc 35cm wraz z obrzeżami </t>
  </si>
  <si>
    <t>Rozebranie schodów z płyt betonowych</t>
  </si>
  <si>
    <t>Rozebranie ogrodzenia z siatki</t>
  </si>
  <si>
    <t>mb</t>
  </si>
  <si>
    <t>1.1.</t>
  </si>
  <si>
    <t>1.2.</t>
  </si>
  <si>
    <t>1.3.</t>
  </si>
  <si>
    <t>1.4.</t>
  </si>
  <si>
    <t>1.5.</t>
  </si>
  <si>
    <t>Rozebranie wylewu wody kanalizacji deszczowej w formie koryta z kamieni polnych</t>
  </si>
  <si>
    <t>Rozebranie tymczasowego wylewu wody</t>
  </si>
  <si>
    <t>1.6.</t>
  </si>
  <si>
    <t>1.7.</t>
  </si>
  <si>
    <t>Demontaż i wywiezienie ławek drewnianych z oparciem</t>
  </si>
  <si>
    <t>szt.</t>
  </si>
  <si>
    <t>Demontaż i wywiezienie koszy na śmieci</t>
  </si>
  <si>
    <t>1.8.</t>
  </si>
  <si>
    <t>Demontaż opraw oświetlenia parkowego</t>
  </si>
  <si>
    <t>1.9.</t>
  </si>
  <si>
    <t>Demontaż słupów oświetleniowych</t>
  </si>
  <si>
    <t>Rozbiórka budynków tymczasowych, niezwiązanych z gruntem</t>
  </si>
  <si>
    <t>1.10.</t>
  </si>
  <si>
    <t>1.11.</t>
  </si>
  <si>
    <t>Zbiornik wodny</t>
  </si>
  <si>
    <t>Profilowanie skarp</t>
  </si>
  <si>
    <t>Zakup i montaż walca kamiennego</t>
  </si>
  <si>
    <t>Zakup i montaż wegetacyjnej maty kokosowej</t>
  </si>
  <si>
    <t>Zakup i montaż kołków drewnianych i gwoździ drewnianych</t>
  </si>
  <si>
    <t>Zakup i montaż geokraty HDPE do stabilizacji górnej części skarpy</t>
  </si>
  <si>
    <t>Obsianie geokraty mieszanką traw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</si>
  <si>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</si>
  <si>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</si>
  <si>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</si>
  <si>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</si>
  <si>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</si>
  <si>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</si>
  <si>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</si>
  <si>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</si>
  <si>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</si>
  <si>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</si>
  <si>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Pogłebienie zgiornika wodnego z 0,35m do 1,3m</t>
  </si>
  <si>
    <t>Oczyszczenie zbiornika z roslinnosci szuwarowej</t>
  </si>
  <si>
    <t>m</t>
  </si>
  <si>
    <t>Koryto wylewki - kamienie polne na betonowym fundamencie C12/15</t>
  </si>
  <si>
    <t>2.11.</t>
  </si>
  <si>
    <t>Kopanie rowów dla kabli w sposób
reczny w gruncie kat. III</t>
  </si>
  <si>
    <t>Zasypywanie rowów dla kabli wykonanych
recznie w gruncie kat. III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</si>
  <si>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</si>
  <si>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</si>
  <si>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</si>
  <si>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</si>
  <si>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</si>
  <si>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</si>
  <si>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</si>
  <si>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</si>
  <si>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</si>
  <si>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</si>
  <si>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mn</t>
  </si>
  <si>
    <t>Ułożenie rur osłonowych o śr. do 110 mm</t>
  </si>
  <si>
    <t>Nasypanie warstwy piasku na dnie rowu kablowego o szerokosci do 0.4 m</t>
  </si>
  <si>
    <t>Układanie kabli o masie do 1.0 kg/m w rowach kablowych recznie - kabel YKY o 5*16</t>
  </si>
  <si>
    <t>Układanie kabli o masie do 1.0 kg/m w rurach</t>
  </si>
  <si>
    <t xml:space="preserve">Zarobienie na sucho końca kabla </t>
  </si>
  <si>
    <t>Wymiana gruntu pod fundamentowaniem
słupów oswietlenia, pospółka
zageszczona do Id&gt;0,5</t>
  </si>
  <si>
    <t>3.11.</t>
  </si>
  <si>
    <t>3.12.</t>
  </si>
  <si>
    <t>3.14.</t>
  </si>
  <si>
    <t>3.13.</t>
  </si>
  <si>
    <t>Ułożenie warstwy separacyjno-filtracyjnej
z geowłókniny 300g/m2</t>
  </si>
  <si>
    <t>Montaż przewodów do opraw oswietleniowych
- wciaganie w słupy i rury osłonowe przy wysokosci latarn do 4 m bez wysiegnika</t>
  </si>
  <si>
    <t>Zakup i montaż opraw oswietlenia zewnetrznego
na słupie</t>
  </si>
  <si>
    <t>Zakup i montaż reflektorów (naświetlaczy)</t>
  </si>
  <si>
    <t>Ułożenie warstwy separacyjno-filtracyjnej
z geowłókniny</t>
  </si>
  <si>
    <t>Montaż i stawianie słupów oswietleniowych</t>
  </si>
  <si>
    <t>Dostawa i montaż  - fontanna pływajaca z hermetycznym podwodnym złaczem kablowym</t>
  </si>
  <si>
    <t>Dostawa i montaż  - panel sterujaco - zabezpieczajacy</t>
  </si>
  <si>
    <t>Dostawa i montaż  - kabel zasilajacy silnik fontanny</t>
  </si>
  <si>
    <t>Dostawa i montaż  - kabel zasilajacy
zestaw oswietleniowy</t>
  </si>
  <si>
    <t>4.1.</t>
  </si>
  <si>
    <t>4.2.</t>
  </si>
  <si>
    <t>4.3.</t>
  </si>
  <si>
    <t>4.4.</t>
  </si>
  <si>
    <t>4.5.</t>
  </si>
  <si>
    <t>5.1.</t>
  </si>
  <si>
    <t>5.2.</t>
  </si>
  <si>
    <t>Roboty pomiarowe</t>
  </si>
  <si>
    <t>Roboty ziemne</t>
  </si>
  <si>
    <t>Schody i pochylnie</t>
  </si>
  <si>
    <t>6.1.</t>
  </si>
  <si>
    <t>6.2.</t>
  </si>
  <si>
    <t>Budowa schodów wykonanych metodą brukarską z krawężników betonowych ciętych na pół i układanych na sztorc i kostki granitowej cięto-łupanej szarej 10x10 cm na podsypce piaskowej. 
Schody należy wyposażyć w poręcze stalowe (stal ocynkowana i malowana proszkowo na kolor grafitowy- antracyt)</t>
  </si>
  <si>
    <t>Budowa pochylni  dla osób niepełnosprawnych wykonane zgodnie z Rozporządzeniem Ministra Infrastruktury z dnia 12 kwietnia 2002 r</t>
  </si>
  <si>
    <t>Nawierzchnie</t>
  </si>
  <si>
    <t>Wykonanie nawierzchni mineralnej wraz z podbudową, platformą roboczą z piasku, geokratą perforowaną i warstwą geowłókniny</t>
  </si>
  <si>
    <t>7.1.</t>
  </si>
  <si>
    <t>7.2.</t>
  </si>
  <si>
    <t>7.3.</t>
  </si>
  <si>
    <t>Wykonanie nawierzchni bezpiecznej wylewanej placu zabaw</t>
  </si>
  <si>
    <t>Wykonanie nawierzchni bezpiecznej wylewanej siłowni plenerowej</t>
  </si>
  <si>
    <t>Zatoczki na ławki z kostki granitowej oraz wejścia na psi wybieg</t>
  </si>
  <si>
    <t>7.4.</t>
  </si>
  <si>
    <t>7.5.</t>
  </si>
  <si>
    <t>8.1.</t>
  </si>
  <si>
    <t>8.2.</t>
  </si>
  <si>
    <t>8.3.</t>
  </si>
  <si>
    <t>Dostawa i wbijanie pali drewnianych</t>
  </si>
  <si>
    <t>Pomost drewniany wyposażony w barierkę ochronną drewnianą</t>
  </si>
  <si>
    <t>Pomost drewniany na zbiorniku wodnym oraz kładka nad rowem bioretencyjnym</t>
  </si>
  <si>
    <t>Kładka drewniana nad rowem bioretencyjnym o dł. 3,5 m i szerokości 2,6m</t>
  </si>
  <si>
    <t>Dostawa i montaż  - Piramida linowa</t>
  </si>
  <si>
    <t>Dostawa i montaż  - Piaskownica ze
stoliczkiem wraz z piaskiem do piaskownicy</t>
  </si>
  <si>
    <t>Dostawa i montaż  - Hustawka bocianie gniazdo</t>
  </si>
  <si>
    <t>Dostawa i montaż  - Hustawka potrójna</t>
  </si>
  <si>
    <t>Dostawa i montaż  - Karuzela tarczowa</t>
  </si>
  <si>
    <t>Dostawa i montaż  - Zestaw z wieżą</t>
  </si>
  <si>
    <t>Dostawa i monta  - Bujak małpka</t>
  </si>
  <si>
    <t>Dostawa i montaż - ogrodzenie placu zabaw wraz z dwiema furtkami samozamykającymi</t>
  </si>
  <si>
    <t>9.1.</t>
  </si>
  <si>
    <t>9.2.</t>
  </si>
  <si>
    <t>9.3.</t>
  </si>
  <si>
    <t>9.4.</t>
  </si>
  <si>
    <t>9.5.</t>
  </si>
  <si>
    <t>9.6.</t>
  </si>
  <si>
    <t>Wymiana gruntu pod fundamentowaniem</t>
  </si>
  <si>
    <t>9.7.</t>
  </si>
  <si>
    <t>9.8.</t>
  </si>
  <si>
    <t>9.9.</t>
  </si>
  <si>
    <t>9.10.</t>
  </si>
  <si>
    <t>Dostawa i montaż - wioślarz i wahadło</t>
  </si>
  <si>
    <t>Dostawa i montaż  - prasa nożna i motyl</t>
  </si>
  <si>
    <t>Dostawa i montaż  - wypychacz i podciągacz</t>
  </si>
  <si>
    <t>Dostawa i montaż  - ławka do brzuszków i stepper</t>
  </si>
  <si>
    <t>10.1.</t>
  </si>
  <si>
    <t>10.2.</t>
  </si>
  <si>
    <t>10.3.</t>
  </si>
  <si>
    <t>10.4.</t>
  </si>
  <si>
    <t>10.5.</t>
  </si>
  <si>
    <t>10.6.</t>
  </si>
  <si>
    <t>Wyposażenie wodnego parku edukacyjnego</t>
  </si>
  <si>
    <t>12.1.</t>
  </si>
  <si>
    <t>12.2.</t>
  </si>
  <si>
    <t>12.3.</t>
  </si>
  <si>
    <t>12.4.</t>
  </si>
  <si>
    <t>12.5.</t>
  </si>
  <si>
    <t>12.6.</t>
  </si>
  <si>
    <t>Dostawa i montaż - obręcz do przeskoków</t>
  </si>
  <si>
    <t>Dostawa i montaż - kładka wąska</t>
  </si>
  <si>
    <t>Dostawa i montaż -płotki proste</t>
  </si>
  <si>
    <t>Dostawa i montaż - ogrodzenie panelowe
z paneli 3D (panel 250x153cm
kolor zielony)</t>
  </si>
  <si>
    <t>Dostawa i montaż - zaimpregnowana
kłoda drewniana z drewna drzewa liściastego o
szerokość 0,5m długośc
3m montaż na trzy kotwy stalowe
ocynkowane</t>
  </si>
  <si>
    <t>Dostawa i montaż - ogrodzenie panelowe (panel 250x153cm) wraz z 4 furtkami</t>
  </si>
  <si>
    <t>Dostawa i montaż - psi pisuar</t>
  </si>
  <si>
    <t>Dostawa i montaż - platforma potrójna</t>
  </si>
  <si>
    <t>Dostawa i montaż - tuba wysoka</t>
  </si>
  <si>
    <t>Dostawa i montaż - obręcz o zmiennej wysokości</t>
  </si>
  <si>
    <t>12.7.</t>
  </si>
  <si>
    <t>12.8.</t>
  </si>
  <si>
    <t>12.9.</t>
  </si>
  <si>
    <t>12.10.</t>
  </si>
  <si>
    <t>12.11.</t>
  </si>
  <si>
    <t>13.1.</t>
  </si>
  <si>
    <t>13.2.</t>
  </si>
  <si>
    <t>13.3.</t>
  </si>
  <si>
    <t>13.4.</t>
  </si>
  <si>
    <t>13.5.</t>
  </si>
  <si>
    <t>Dostawa i montaż  ławki parkowej</t>
  </si>
  <si>
    <t>Dostawa i montaż  koszy na śmieci</t>
  </si>
  <si>
    <t>Dostawa i montaż tablic informacyjnych</t>
  </si>
  <si>
    <t>Dostawa i montaż stojaków rowerowych</t>
  </si>
  <si>
    <t>Dostawa i montaż  - Biblioteka plenerowa z głośnikiem, posadowiona na fundamencie
betonowym C20/25</t>
  </si>
  <si>
    <t>Dostawa i montaż - Klasa na powietrzu - drewniane ławki parkowe bez oparcia</t>
  </si>
  <si>
    <t>Dostawa i montaż - gablota na koło ratunkowe i na bosak</t>
  </si>
  <si>
    <t>Dostawa i montaż - inspekty do sadzenia roslin, cztery moduły 2x1m</t>
  </si>
  <si>
    <t>13.6.</t>
  </si>
  <si>
    <t>13.7.</t>
  </si>
  <si>
    <t>13.8.</t>
  </si>
  <si>
    <t>13.9.</t>
  </si>
  <si>
    <t>13.10.</t>
  </si>
  <si>
    <t>Dostawa i montaż- wiata grillowa</t>
  </si>
  <si>
    <t>Dostawa i montaż- paleniska z rusztem</t>
  </si>
  <si>
    <t>Dostawa i montaż siedzisk-leżaków</t>
  </si>
  <si>
    <t>Dostawa i montaż- rzeźby płazów i owadów</t>
  </si>
  <si>
    <t>13.11.</t>
  </si>
  <si>
    <t>13.12.</t>
  </si>
  <si>
    <t>13.13.</t>
  </si>
  <si>
    <t>Wymiana gruntu pod fundamentowaniem
elementów małej architektury, pospółka
zageszczona do Id&gt;0,5</t>
  </si>
  <si>
    <t>13.14.</t>
  </si>
  <si>
    <t>13.15.</t>
  </si>
  <si>
    <t>13.16.</t>
  </si>
  <si>
    <t>Rów bioretencyjny</t>
  </si>
  <si>
    <t>14.1.</t>
  </si>
  <si>
    <t>15.</t>
  </si>
  <si>
    <t>Gospodarka zielenią</t>
  </si>
  <si>
    <t>15.1.</t>
  </si>
  <si>
    <t>15.2.</t>
  </si>
  <si>
    <t>15.3.</t>
  </si>
  <si>
    <t>15.4.</t>
  </si>
  <si>
    <t>Dostawa i montaż- zdrój uliczny</t>
  </si>
  <si>
    <t>Ścinanie drzew piłą mechaniczną oraz mechaniczne karczowanie pni</t>
  </si>
  <si>
    <t>Przesadzenie drzew</t>
  </si>
  <si>
    <t>Mechaniczne karczowanie krzewów</t>
  </si>
  <si>
    <t>Wywożenie karpin, dłużyc, gałęzi</t>
  </si>
  <si>
    <t>16.</t>
  </si>
  <si>
    <t>16.1.</t>
  </si>
  <si>
    <t>16.2.</t>
  </si>
  <si>
    <t>16.3.</t>
  </si>
  <si>
    <t>16.4.</t>
  </si>
  <si>
    <t>16.5.</t>
  </si>
  <si>
    <t>Sadzenie krzewów lisciast. w gr.kat.III z zapr.do połowy głeb. dołów sr./głebok. 0.5 m</t>
  </si>
  <si>
    <t>Sadzenie bylin</t>
  </si>
  <si>
    <t>Wykonanie łąki kwietnej</t>
  </si>
  <si>
    <t>Wykonanie trawników dywanowych</t>
  </si>
  <si>
    <t>Wykonanie korowania, gr. 5cm - kora
sosnowa kompostowana</t>
  </si>
  <si>
    <t>16.6.</t>
  </si>
  <si>
    <t>16.7.</t>
  </si>
  <si>
    <t>1.12.</t>
  </si>
  <si>
    <t>Rozbiórka instalacji kanalizacji deszczowej</t>
  </si>
  <si>
    <t>Wykonanie rowu bioretenycjnego wraz z warstwą retencyjno-filtracyjną i warstwą drenażową</t>
  </si>
  <si>
    <t>Dostawa i montaż układu technologicznego</t>
  </si>
  <si>
    <t>11.1.</t>
  </si>
  <si>
    <t>11.2.</t>
  </si>
  <si>
    <t>11.3.</t>
  </si>
  <si>
    <t>Dokumentacja projektowa</t>
  </si>
  <si>
    <t>17.</t>
  </si>
  <si>
    <t>Przedmiar robót</t>
  </si>
  <si>
    <t>±5%</t>
  </si>
  <si>
    <t>±3%</t>
  </si>
  <si>
    <t>brak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</si>
  <si>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</si>
  <si>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</si>
  <si>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±10%</t>
  </si>
  <si>
    <t>± 5 szt.</t>
  </si>
  <si>
    <t>± 1 szt.</t>
  </si>
  <si>
    <t>Rurociągi kanalizacyjne o śred. nom 600mm</t>
  </si>
  <si>
    <t>Rurociągi kanalizacyjne o śred. nom 300mm</t>
  </si>
  <si>
    <t>Wyloty żelbetowe dn 600</t>
  </si>
  <si>
    <t>Wyloty żelbetowe dn 300</t>
  </si>
  <si>
    <t>5.3.</t>
  </si>
  <si>
    <t>5.4.</t>
  </si>
  <si>
    <t>5.5.</t>
  </si>
  <si>
    <t>5.6.</t>
  </si>
  <si>
    <t>5.7.</t>
  </si>
  <si>
    <t>5.8.</t>
  </si>
  <si>
    <t>Osadnik wirowy</t>
  </si>
  <si>
    <t>5.9.</t>
  </si>
  <si>
    <t>5.10.</t>
  </si>
  <si>
    <t>Separator substancji ropopochodnych</t>
  </si>
  <si>
    <t>Separator substancji ropopochodnych wraz z osadnikiem</t>
  </si>
  <si>
    <t>± 3 szt.</t>
  </si>
  <si>
    <t>+2 szt.</t>
  </si>
  <si>
    <t>+5szt.</t>
  </si>
  <si>
    <t>±1%</t>
  </si>
  <si>
    <t>Rurociągi kanalizacyjne o śred. nom 250mm</t>
  </si>
  <si>
    <t>5.11.</t>
  </si>
  <si>
    <t>Rurociągi kanalizacyjne o śred. nom 160mm</t>
  </si>
  <si>
    <t>5.12.</t>
  </si>
  <si>
    <t>7.6.</t>
  </si>
  <si>
    <t>Remont nawierzchni chodnika w ul. Sienkiewicza</t>
  </si>
  <si>
    <t>Dostawa i montaż - ogrodzenie z siatki na słupkach stalowych wraz z dwoma furtkami</t>
  </si>
  <si>
    <t>Dostawa i montaż urządzeń - koło młyńskie</t>
  </si>
  <si>
    <t>Dostawa i montaż urządzeń - zastawka</t>
  </si>
  <si>
    <t>Dostawa i montaż urządzeń - pompa grzybkowa</t>
  </si>
  <si>
    <t>Dostawa i montaż urządzeń - śruba Archimedesa</t>
  </si>
  <si>
    <t>Dostawa i montaż urządzeń - pompa Abisynka</t>
  </si>
  <si>
    <t>Dostawa i montaż urządzeń - turbina Peltona D=900mm</t>
  </si>
  <si>
    <t>Dostawa i montaż urządzeń - turbina Peltona D=400</t>
  </si>
  <si>
    <t>11.4.</t>
  </si>
  <si>
    <t>11.5.</t>
  </si>
  <si>
    <t>11.6.</t>
  </si>
  <si>
    <t>11.7.</t>
  </si>
  <si>
    <t>11.8.</t>
  </si>
  <si>
    <t>11.9.</t>
  </si>
  <si>
    <t>5.13.</t>
  </si>
  <si>
    <t>Dostawa i montaż  - zestaw oświetleniowy</t>
  </si>
  <si>
    <t>Wykopy oraz przekopy wykonywane koparkami.</t>
  </si>
  <si>
    <t>Obsypka rurociągu piaskiem</t>
  </si>
  <si>
    <t>Zasypywanie wykopów pospółką (h=1m) spycharkami z przemieszczeniem gruntu na odl. do 10 m w gruncie kat. I-III</t>
  </si>
  <si>
    <t>Zagęszczenie nasypów zagęszczarkami; grunty sypkie kat. I-III Wskaźnik zagęszczenia</t>
  </si>
  <si>
    <t>Ustawienie kompletnej studni rewizyjnej o śred. 1200mm</t>
  </si>
  <si>
    <t>Ustawienie kompletnej studni rewizyjnej o śred. 1500mm</t>
  </si>
  <si>
    <t>Zakup i montaż wegetacyjnego materaca kamiennego o min. szer. 1,0m i gr. 0,25m</t>
  </si>
  <si>
    <t>Zakup i montaż materaca kamiennego o min. szer. 1,6m i gr. 0,25m</t>
  </si>
  <si>
    <t>Rozplanowanie ziemi z urobku</t>
  </si>
  <si>
    <t>5.14</t>
  </si>
  <si>
    <t>5.15</t>
  </si>
  <si>
    <t>5.16</t>
  </si>
  <si>
    <t>5.17</t>
  </si>
  <si>
    <t>5.18</t>
  </si>
  <si>
    <t>9.11</t>
  </si>
  <si>
    <t>9.12</t>
  </si>
  <si>
    <t>9.13</t>
  </si>
  <si>
    <t>9.14</t>
  </si>
  <si>
    <t>9.15</t>
  </si>
  <si>
    <t>9.16</t>
  </si>
  <si>
    <t>Podłoża pod kanały i obiekty z materiałów sypkich grub. 10 cm</t>
  </si>
  <si>
    <t xml:space="preserve">Próba szczelności instalacji wody zimnej i ciepłej </t>
  </si>
  <si>
    <t>9.17</t>
  </si>
  <si>
    <t>9.18</t>
  </si>
  <si>
    <t xml:space="preserve">Kompletne przyłącze wodociągowe </t>
  </si>
  <si>
    <t>Dopuszczalne odchyłki w ofertowej cenie</t>
  </si>
  <si>
    <r>
      <t>Ułożenie warstwy separacyjno-filtracyjnej
z geowłókniny 300g/m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</si>
  <si>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Wykonanie obrzeża rabat typu ekobord</t>
  </si>
  <si>
    <t>Wykonanie kompletnej dokumentacji projektowej wraz z nadzorem autorskim</t>
  </si>
  <si>
    <t>Sadzenie drzew liściastych uprzednio wykopanych z bryła korzeniowa o śr. 0,45 m w gruncie kat.III z zaprawa dołów</t>
  </si>
  <si>
    <t>3.15.</t>
  </si>
  <si>
    <t>±2%</t>
  </si>
  <si>
    <t>- Budowa studni teletechnicznych</t>
  </si>
  <si>
    <t>- Kamery stacjonarne</t>
  </si>
  <si>
    <t>- Badania i pomiary instalacji teletechnicznych</t>
  </si>
  <si>
    <t>- Badania i pomiary instalacji elektrycznych</t>
  </si>
  <si>
    <t>Montaż kompletnego monitoringu zewnętrznego z podłączeniem do miejskiej sieci monitoringu, przyłącze światłowodowe w dwóch skrajnych punkach inwestycji wraz z punktami umożliwiającymi uruchomienie AP. W szczególności:</t>
  </si>
  <si>
    <t>- Wykonanie kompletnych rurociągów wraz z wciąganiem kabli</t>
  </si>
  <si>
    <t>- Kamery PTZ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</si>
</sst>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workbookViewId="0">
      <pane ySplit="2" topLeftCell="A37" activePane="bottomLeft" state="frozen"/>
      <selection pane="bottomLeft" activeCell="H46" sqref="H46"/>
    </sheetView>
  </sheetViews>
  <sheetFormatPr defaultRowHeight="15" x14ac:dyDescent="0.25"/>
  <cols>
    <col min="1" max="1" width="8" style="3" customWidth="1"/>
    <col min="2" max="2" width="44.140625" style="1" customWidth="1"/>
    <col min="3" max="3" width="8" style="3" customWidth="1"/>
    <col min="4" max="4" width="9.7109375" style="3" bestFit="1" customWidth="1"/>
    <col min="5" max="5" width="21.140625" style="15" bestFit="1" customWidth="1"/>
  </cols>
  <sheetData>
    <row r="1" spans="1:5" x14ac:dyDescent="0.25">
      <c r="A1" s="30" t="s">
        <v>252</v>
      </c>
      <c r="B1" s="30"/>
      <c r="C1" s="30"/>
      <c r="D1" s="30"/>
      <c r="E1" s="30"/>
    </row>
    <row r="2" spans="1:5" s="25" customFormat="1" ht="24" x14ac:dyDescent="0.2">
      <c r="A2" s="22" t="s">
        <v>0</v>
      </c>
      <c r="B2" s="23" t="s">
        <v>1</v>
      </c>
      <c r="C2" s="22" t="s">
        <v>2</v>
      </c>
      <c r="D2" s="22" t="s">
        <v>3</v>
      </c>
      <c r="E2" s="24" t="s">
        <v>327</v>
      </c>
    </row>
    <row r="3" spans="1:5" x14ac:dyDescent="0.25">
      <c r="A3" s="21" t="s">
        <v>4</v>
      </c>
      <c r="B3" s="31" t="s">
        <v>5</v>
      </c>
      <c r="C3" s="31"/>
      <c r="D3" s="31"/>
      <c r="E3" s="31"/>
    </row>
    <row r="4" spans="1:5" ht="30" x14ac:dyDescent="0.25">
      <c r="A4" s="5" t="s">
        <v>32</v>
      </c>
      <c r="B4" s="4" t="s">
        <v>28</v>
      </c>
      <c r="C4" s="26">
        <v>3860</v>
      </c>
      <c r="D4" s="5" t="s">
        <v>257</v>
      </c>
      <c r="E4" s="10" t="s">
        <v>253</v>
      </c>
    </row>
    <row r="5" spans="1:5" x14ac:dyDescent="0.25">
      <c r="A5" s="5" t="s">
        <v>33</v>
      </c>
      <c r="B5" s="4" t="s">
        <v>29</v>
      </c>
      <c r="C5" s="26">
        <v>4</v>
      </c>
      <c r="D5" s="5" t="s">
        <v>6</v>
      </c>
      <c r="E5" s="11" t="s">
        <v>255</v>
      </c>
    </row>
    <row r="6" spans="1:5" x14ac:dyDescent="0.25">
      <c r="A6" s="5" t="s">
        <v>34</v>
      </c>
      <c r="B6" s="4" t="s">
        <v>30</v>
      </c>
      <c r="C6" s="26">
        <v>484</v>
      </c>
      <c r="D6" s="5" t="s">
        <v>31</v>
      </c>
      <c r="E6" s="10" t="s">
        <v>254</v>
      </c>
    </row>
    <row r="7" spans="1:5" ht="30" x14ac:dyDescent="0.25">
      <c r="A7" s="5" t="s">
        <v>35</v>
      </c>
      <c r="B7" s="4" t="s">
        <v>37</v>
      </c>
      <c r="C7" s="26">
        <v>1</v>
      </c>
      <c r="D7" s="5" t="s">
        <v>6</v>
      </c>
      <c r="E7" s="11" t="s">
        <v>255</v>
      </c>
    </row>
    <row r="8" spans="1:5" x14ac:dyDescent="0.25">
      <c r="A8" s="5" t="s">
        <v>36</v>
      </c>
      <c r="B8" s="4" t="s">
        <v>38</v>
      </c>
      <c r="C8" s="26">
        <v>1</v>
      </c>
      <c r="D8" s="5" t="s">
        <v>6</v>
      </c>
      <c r="E8" s="11" t="s">
        <v>255</v>
      </c>
    </row>
    <row r="9" spans="1:5" x14ac:dyDescent="0.25">
      <c r="A9" s="5" t="s">
        <v>39</v>
      </c>
      <c r="B9" s="4" t="s">
        <v>244</v>
      </c>
      <c r="C9" s="26">
        <v>1</v>
      </c>
      <c r="D9" s="5" t="s">
        <v>6</v>
      </c>
      <c r="E9" s="11" t="s">
        <v>255</v>
      </c>
    </row>
    <row r="10" spans="1:5" ht="30" x14ac:dyDescent="0.25">
      <c r="A10" s="5" t="s">
        <v>40</v>
      </c>
      <c r="B10" s="4" t="s">
        <v>41</v>
      </c>
      <c r="C10" s="26">
        <v>23</v>
      </c>
      <c r="D10" s="5" t="s">
        <v>42</v>
      </c>
      <c r="E10" s="11" t="s">
        <v>255</v>
      </c>
    </row>
    <row r="11" spans="1:5" x14ac:dyDescent="0.25">
      <c r="A11" s="5" t="s">
        <v>44</v>
      </c>
      <c r="B11" s="4" t="s">
        <v>43</v>
      </c>
      <c r="C11" s="26">
        <v>10</v>
      </c>
      <c r="D11" s="5" t="s">
        <v>42</v>
      </c>
      <c r="E11" s="11" t="s">
        <v>255</v>
      </c>
    </row>
    <row r="12" spans="1:5" x14ac:dyDescent="0.25">
      <c r="A12" s="5" t="s">
        <v>46</v>
      </c>
      <c r="B12" s="4" t="s">
        <v>45</v>
      </c>
      <c r="C12" s="26">
        <v>25</v>
      </c>
      <c r="D12" s="5" t="s">
        <v>42</v>
      </c>
      <c r="E12" s="11" t="s">
        <v>255</v>
      </c>
    </row>
    <row r="13" spans="1:5" x14ac:dyDescent="0.25">
      <c r="A13" s="5" t="s">
        <v>49</v>
      </c>
      <c r="B13" s="4" t="s">
        <v>47</v>
      </c>
      <c r="C13" s="26">
        <v>25</v>
      </c>
      <c r="D13" s="5" t="s">
        <v>42</v>
      </c>
      <c r="E13" s="11" t="s">
        <v>255</v>
      </c>
    </row>
    <row r="14" spans="1:5" ht="30" x14ac:dyDescent="0.25">
      <c r="A14" s="5" t="s">
        <v>50</v>
      </c>
      <c r="B14" s="4" t="s">
        <v>48</v>
      </c>
      <c r="C14" s="26">
        <v>4</v>
      </c>
      <c r="D14" s="5" t="s">
        <v>42</v>
      </c>
      <c r="E14" s="11" t="s">
        <v>255</v>
      </c>
    </row>
    <row r="15" spans="1:5" ht="17.25" x14ac:dyDescent="0.25">
      <c r="A15" s="8" t="s">
        <v>243</v>
      </c>
      <c r="B15" s="4" t="s">
        <v>310</v>
      </c>
      <c r="C15" s="26">
        <f>C4*0.35+C5*15*1.5*0.5+C6*1.5*0.02+450*3.14*0.1*0.1+C14*2*3*2</f>
        <v>1472.65</v>
      </c>
      <c r="D15" s="5" t="s">
        <v>256</v>
      </c>
      <c r="E15" s="10" t="s">
        <v>258</v>
      </c>
    </row>
    <row r="16" spans="1:5" x14ac:dyDescent="0.25">
      <c r="A16" s="21" t="s">
        <v>7</v>
      </c>
      <c r="B16" s="31" t="s">
        <v>51</v>
      </c>
      <c r="C16" s="31"/>
      <c r="D16" s="31"/>
      <c r="E16" s="31"/>
    </row>
    <row r="17" spans="1:5" ht="30" x14ac:dyDescent="0.25">
      <c r="A17" s="5" t="s">
        <v>58</v>
      </c>
      <c r="B17" s="4" t="s">
        <v>69</v>
      </c>
      <c r="C17" s="26">
        <v>1500</v>
      </c>
      <c r="D17" s="5" t="s">
        <v>257</v>
      </c>
      <c r="E17" s="10" t="s">
        <v>258</v>
      </c>
    </row>
    <row r="18" spans="1:5" ht="30" x14ac:dyDescent="0.25">
      <c r="A18" s="5" t="s">
        <v>59</v>
      </c>
      <c r="B18" s="4" t="s">
        <v>68</v>
      </c>
      <c r="C18" s="26">
        <v>2547</v>
      </c>
      <c r="D18" s="5" t="s">
        <v>257</v>
      </c>
      <c r="E18" s="10" t="s">
        <v>253</v>
      </c>
    </row>
    <row r="19" spans="1:5" x14ac:dyDescent="0.25">
      <c r="A19" s="5" t="s">
        <v>60</v>
      </c>
      <c r="B19" s="4" t="s">
        <v>52</v>
      </c>
      <c r="C19" s="26">
        <v>193.6</v>
      </c>
      <c r="D19" s="5" t="s">
        <v>70</v>
      </c>
      <c r="E19" s="10" t="s">
        <v>253</v>
      </c>
    </row>
    <row r="20" spans="1:5" ht="17.25" x14ac:dyDescent="0.25">
      <c r="A20" s="5" t="s">
        <v>61</v>
      </c>
      <c r="B20" s="4" t="s">
        <v>53</v>
      </c>
      <c r="C20" s="26">
        <v>194</v>
      </c>
      <c r="D20" s="5" t="s">
        <v>257</v>
      </c>
      <c r="E20" s="10" t="s">
        <v>253</v>
      </c>
    </row>
    <row r="21" spans="1:5" ht="30" x14ac:dyDescent="0.25">
      <c r="A21" s="5" t="s">
        <v>62</v>
      </c>
      <c r="B21" s="4" t="s">
        <v>309</v>
      </c>
      <c r="C21" s="26">
        <v>339</v>
      </c>
      <c r="D21" s="5" t="s">
        <v>257</v>
      </c>
      <c r="E21" s="10" t="s">
        <v>253</v>
      </c>
    </row>
    <row r="22" spans="1:5" ht="30" x14ac:dyDescent="0.25">
      <c r="A22" s="5" t="s">
        <v>63</v>
      </c>
      <c r="B22" s="4" t="s">
        <v>308</v>
      </c>
      <c r="C22" s="26">
        <v>194</v>
      </c>
      <c r="D22" s="5" t="s">
        <v>257</v>
      </c>
      <c r="E22" s="10" t="s">
        <v>253</v>
      </c>
    </row>
    <row r="23" spans="1:5" ht="17.25" x14ac:dyDescent="0.25">
      <c r="A23" s="5" t="s">
        <v>64</v>
      </c>
      <c r="B23" s="4" t="s">
        <v>54</v>
      </c>
      <c r="C23" s="26">
        <v>194</v>
      </c>
      <c r="D23" s="5" t="s">
        <v>257</v>
      </c>
      <c r="E23" s="10" t="s">
        <v>253</v>
      </c>
    </row>
    <row r="24" spans="1:5" ht="30" x14ac:dyDescent="0.25">
      <c r="A24" s="5" t="s">
        <v>65</v>
      </c>
      <c r="B24" s="4" t="s">
        <v>55</v>
      </c>
      <c r="C24" s="26">
        <v>1</v>
      </c>
      <c r="D24" s="5" t="s">
        <v>6</v>
      </c>
      <c r="E24" s="11" t="s">
        <v>255</v>
      </c>
    </row>
    <row r="25" spans="1:5" ht="30" x14ac:dyDescent="0.25">
      <c r="A25" s="6" t="s">
        <v>66</v>
      </c>
      <c r="B25" s="4" t="s">
        <v>56</v>
      </c>
      <c r="C25" s="27">
        <v>146</v>
      </c>
      <c r="D25" s="5" t="s">
        <v>257</v>
      </c>
      <c r="E25" s="10" t="s">
        <v>253</v>
      </c>
    </row>
    <row r="26" spans="1:5" ht="17.25" x14ac:dyDescent="0.25">
      <c r="A26" s="6" t="s">
        <v>67</v>
      </c>
      <c r="B26" s="4" t="s">
        <v>57</v>
      </c>
      <c r="C26" s="27">
        <v>146</v>
      </c>
      <c r="D26" s="5" t="s">
        <v>257</v>
      </c>
      <c r="E26" s="10" t="s">
        <v>253</v>
      </c>
    </row>
    <row r="27" spans="1:5" ht="30" x14ac:dyDescent="0.25">
      <c r="A27" s="6" t="s">
        <v>72</v>
      </c>
      <c r="B27" s="4" t="s">
        <v>71</v>
      </c>
      <c r="C27" s="26">
        <v>36</v>
      </c>
      <c r="D27" s="5" t="s">
        <v>257</v>
      </c>
      <c r="E27" s="10" t="s">
        <v>253</v>
      </c>
    </row>
    <row r="28" spans="1:5" x14ac:dyDescent="0.25">
      <c r="A28" s="21" t="s">
        <v>8</v>
      </c>
      <c r="B28" s="29" t="s">
        <v>9</v>
      </c>
      <c r="C28" s="29"/>
      <c r="D28" s="29"/>
      <c r="E28" s="29"/>
    </row>
    <row r="29" spans="1:5" ht="30" x14ac:dyDescent="0.25">
      <c r="A29" s="6" t="s">
        <v>75</v>
      </c>
      <c r="B29" s="4" t="s">
        <v>73</v>
      </c>
      <c r="C29" s="27">
        <v>2500</v>
      </c>
      <c r="D29" s="6" t="s">
        <v>31</v>
      </c>
      <c r="E29" s="10" t="s">
        <v>253</v>
      </c>
    </row>
    <row r="30" spans="1:5" ht="30" x14ac:dyDescent="0.25">
      <c r="A30" s="6" t="s">
        <v>76</v>
      </c>
      <c r="B30" s="4" t="s">
        <v>74</v>
      </c>
      <c r="C30" s="27">
        <v>2500</v>
      </c>
      <c r="D30" s="6" t="s">
        <v>31</v>
      </c>
      <c r="E30" s="10" t="s">
        <v>253</v>
      </c>
    </row>
    <row r="31" spans="1:5" x14ac:dyDescent="0.25">
      <c r="A31" s="6" t="s">
        <v>77</v>
      </c>
      <c r="B31" s="4" t="s">
        <v>86</v>
      </c>
      <c r="C31" s="27">
        <v>250</v>
      </c>
      <c r="D31" s="6" t="s">
        <v>85</v>
      </c>
      <c r="E31" s="10" t="s">
        <v>253</v>
      </c>
    </row>
    <row r="32" spans="1:5" ht="30" x14ac:dyDescent="0.25">
      <c r="A32" s="6" t="s">
        <v>78</v>
      </c>
      <c r="B32" s="4" t="s">
        <v>87</v>
      </c>
      <c r="C32" s="27">
        <v>2500</v>
      </c>
      <c r="D32" s="6" t="s">
        <v>31</v>
      </c>
      <c r="E32" s="10" t="s">
        <v>253</v>
      </c>
    </row>
    <row r="33" spans="1:5" ht="30" x14ac:dyDescent="0.25">
      <c r="A33" s="6" t="s">
        <v>79</v>
      </c>
      <c r="B33" s="4" t="s">
        <v>88</v>
      </c>
      <c r="C33" s="27">
        <v>2250</v>
      </c>
      <c r="D33" s="6" t="s">
        <v>31</v>
      </c>
      <c r="E33" s="10" t="s">
        <v>253</v>
      </c>
    </row>
    <row r="34" spans="1:5" x14ac:dyDescent="0.25">
      <c r="A34" s="6" t="s">
        <v>80</v>
      </c>
      <c r="B34" s="4" t="s">
        <v>89</v>
      </c>
      <c r="C34" s="27">
        <v>250</v>
      </c>
      <c r="D34" s="6" t="s">
        <v>31</v>
      </c>
      <c r="E34" s="10" t="s">
        <v>253</v>
      </c>
    </row>
    <row r="35" spans="1:5" x14ac:dyDescent="0.25">
      <c r="A35" s="6" t="s">
        <v>81</v>
      </c>
      <c r="B35" s="4" t="s">
        <v>90</v>
      </c>
      <c r="C35" s="27">
        <v>1</v>
      </c>
      <c r="D35" s="6" t="s">
        <v>6</v>
      </c>
      <c r="E35" s="12" t="s">
        <v>255</v>
      </c>
    </row>
    <row r="36" spans="1:5" ht="45" x14ac:dyDescent="0.25">
      <c r="A36" s="6" t="s">
        <v>82</v>
      </c>
      <c r="B36" s="4" t="s">
        <v>91</v>
      </c>
      <c r="C36" s="27">
        <v>1</v>
      </c>
      <c r="D36" s="5" t="s">
        <v>6</v>
      </c>
      <c r="E36" s="11" t="s">
        <v>255</v>
      </c>
    </row>
    <row r="37" spans="1:5" ht="30" x14ac:dyDescent="0.25">
      <c r="A37" s="6" t="s">
        <v>83</v>
      </c>
      <c r="B37" s="4" t="s">
        <v>100</v>
      </c>
      <c r="C37" s="26">
        <v>1</v>
      </c>
      <c r="D37" s="5" t="s">
        <v>6</v>
      </c>
      <c r="E37" s="11" t="s">
        <v>255</v>
      </c>
    </row>
    <row r="38" spans="1:5" x14ac:dyDescent="0.25">
      <c r="A38" s="6" t="s">
        <v>84</v>
      </c>
      <c r="B38" s="4" t="s">
        <v>101</v>
      </c>
      <c r="C38" s="26">
        <v>84</v>
      </c>
      <c r="D38" s="5" t="s">
        <v>42</v>
      </c>
      <c r="E38" s="10" t="s">
        <v>259</v>
      </c>
    </row>
    <row r="39" spans="1:5" ht="45" x14ac:dyDescent="0.25">
      <c r="A39" s="6" t="s">
        <v>92</v>
      </c>
      <c r="B39" s="4" t="s">
        <v>97</v>
      </c>
      <c r="C39" s="26">
        <v>1</v>
      </c>
      <c r="D39" s="5" t="s">
        <v>6</v>
      </c>
      <c r="E39" s="11" t="s">
        <v>255</v>
      </c>
    </row>
    <row r="40" spans="1:5" ht="45" x14ac:dyDescent="0.25">
      <c r="A40" s="6" t="s">
        <v>93</v>
      </c>
      <c r="B40" s="4" t="s">
        <v>98</v>
      </c>
      <c r="C40" s="26">
        <v>84</v>
      </c>
      <c r="D40" s="5" t="s">
        <v>6</v>
      </c>
      <c r="E40" s="11" t="str">
        <f>E38</f>
        <v>± 5 szt.</v>
      </c>
    </row>
    <row r="41" spans="1:5" x14ac:dyDescent="0.25">
      <c r="A41" s="6" t="s">
        <v>95</v>
      </c>
      <c r="B41" s="4" t="s">
        <v>99</v>
      </c>
      <c r="C41" s="26">
        <v>11</v>
      </c>
      <c r="D41" s="5" t="s">
        <v>6</v>
      </c>
      <c r="E41" s="10" t="s">
        <v>260</v>
      </c>
    </row>
    <row r="42" spans="1:5" ht="90" x14ac:dyDescent="0.25">
      <c r="A42" s="32" t="s">
        <v>94</v>
      </c>
      <c r="B42" s="7" t="s">
        <v>338</v>
      </c>
      <c r="C42" s="28">
        <v>1</v>
      </c>
      <c r="D42" s="8" t="s">
        <v>6</v>
      </c>
      <c r="E42" s="13" t="s">
        <v>255</v>
      </c>
    </row>
    <row r="43" spans="1:5" ht="30" x14ac:dyDescent="0.25">
      <c r="A43" s="33"/>
      <c r="B43" s="35" t="s">
        <v>339</v>
      </c>
      <c r="C43" s="36">
        <v>1500</v>
      </c>
      <c r="D43" s="37" t="s">
        <v>70</v>
      </c>
      <c r="E43" s="38" t="s">
        <v>333</v>
      </c>
    </row>
    <row r="44" spans="1:5" x14ac:dyDescent="0.25">
      <c r="A44" s="33"/>
      <c r="B44" s="35" t="s">
        <v>334</v>
      </c>
      <c r="C44" s="36">
        <v>7</v>
      </c>
      <c r="D44" s="37" t="s">
        <v>6</v>
      </c>
      <c r="E44" s="38" t="s">
        <v>260</v>
      </c>
    </row>
    <row r="45" spans="1:5" x14ac:dyDescent="0.25">
      <c r="A45" s="33"/>
      <c r="B45" s="35" t="s">
        <v>340</v>
      </c>
      <c r="C45" s="36">
        <v>2</v>
      </c>
      <c r="D45" s="37" t="s">
        <v>6</v>
      </c>
      <c r="E45" s="39" t="s">
        <v>255</v>
      </c>
    </row>
    <row r="46" spans="1:5" x14ac:dyDescent="0.25">
      <c r="A46" s="33"/>
      <c r="B46" s="35" t="s">
        <v>335</v>
      </c>
      <c r="C46" s="36">
        <v>18</v>
      </c>
      <c r="D46" s="37" t="s">
        <v>6</v>
      </c>
      <c r="E46" s="39" t="s">
        <v>255</v>
      </c>
    </row>
    <row r="47" spans="1:5" x14ac:dyDescent="0.25">
      <c r="A47" s="34"/>
      <c r="B47" s="35" t="s">
        <v>336</v>
      </c>
      <c r="C47" s="36">
        <v>1</v>
      </c>
      <c r="D47" s="37" t="s">
        <v>6</v>
      </c>
      <c r="E47" s="39" t="s">
        <v>255</v>
      </c>
    </row>
    <row r="48" spans="1:5" x14ac:dyDescent="0.25">
      <c r="A48" s="20" t="s">
        <v>332</v>
      </c>
      <c r="B48" s="35" t="s">
        <v>337</v>
      </c>
      <c r="C48" s="40">
        <v>1</v>
      </c>
      <c r="D48" s="41" t="s">
        <v>6</v>
      </c>
      <c r="E48" s="42" t="s">
        <v>255</v>
      </c>
    </row>
    <row r="49" spans="1:5" x14ac:dyDescent="0.25">
      <c r="A49" s="21" t="s">
        <v>10</v>
      </c>
      <c r="B49" s="31" t="s">
        <v>21</v>
      </c>
      <c r="C49" s="31"/>
      <c r="D49" s="31"/>
      <c r="E49" s="31"/>
    </row>
    <row r="50" spans="1:5" ht="30" x14ac:dyDescent="0.25">
      <c r="A50" s="6" t="s">
        <v>106</v>
      </c>
      <c r="B50" s="4" t="s">
        <v>102</v>
      </c>
      <c r="C50" s="5">
        <v>1</v>
      </c>
      <c r="D50" s="5" t="s">
        <v>6</v>
      </c>
      <c r="E50" s="11" t="s">
        <v>255</v>
      </c>
    </row>
    <row r="51" spans="1:5" ht="30" x14ac:dyDescent="0.25">
      <c r="A51" s="6" t="s">
        <v>107</v>
      </c>
      <c r="B51" s="4" t="s">
        <v>103</v>
      </c>
      <c r="C51" s="5">
        <v>1</v>
      </c>
      <c r="D51" s="5" t="s">
        <v>6</v>
      </c>
      <c r="E51" s="11" t="s">
        <v>255</v>
      </c>
    </row>
    <row r="52" spans="1:5" x14ac:dyDescent="0.25">
      <c r="A52" s="6" t="s">
        <v>108</v>
      </c>
      <c r="B52" s="4" t="s">
        <v>301</v>
      </c>
      <c r="C52" s="5">
        <v>1</v>
      </c>
      <c r="D52" s="5" t="s">
        <v>6</v>
      </c>
      <c r="E52" s="11" t="s">
        <v>255</v>
      </c>
    </row>
    <row r="53" spans="1:5" ht="30" x14ac:dyDescent="0.25">
      <c r="A53" s="6" t="s">
        <v>109</v>
      </c>
      <c r="B53" s="4" t="s">
        <v>104</v>
      </c>
      <c r="C53" s="5">
        <v>120</v>
      </c>
      <c r="D53" s="5" t="s">
        <v>70</v>
      </c>
      <c r="E53" s="10" t="s">
        <v>253</v>
      </c>
    </row>
    <row r="54" spans="1:5" ht="30" x14ac:dyDescent="0.25">
      <c r="A54" s="6" t="s">
        <v>110</v>
      </c>
      <c r="B54" s="4" t="s">
        <v>105</v>
      </c>
      <c r="C54" s="5">
        <v>120</v>
      </c>
      <c r="D54" s="5" t="s">
        <v>70</v>
      </c>
      <c r="E54" s="10" t="s">
        <v>253</v>
      </c>
    </row>
    <row r="55" spans="1:5" x14ac:dyDescent="0.25">
      <c r="A55" s="19" t="s">
        <v>11</v>
      </c>
      <c r="B55" s="29" t="s">
        <v>22</v>
      </c>
      <c r="C55" s="29"/>
      <c r="D55" s="29"/>
      <c r="E55" s="29"/>
    </row>
    <row r="56" spans="1:5" x14ac:dyDescent="0.25">
      <c r="A56" s="6" t="s">
        <v>111</v>
      </c>
      <c r="B56" s="4" t="s">
        <v>113</v>
      </c>
      <c r="C56" s="27">
        <v>1</v>
      </c>
      <c r="D56" s="5" t="s">
        <v>6</v>
      </c>
      <c r="E56" s="11" t="s">
        <v>255</v>
      </c>
    </row>
    <row r="57" spans="1:5" x14ac:dyDescent="0.25">
      <c r="A57" s="6" t="s">
        <v>112</v>
      </c>
      <c r="B57" s="4" t="s">
        <v>261</v>
      </c>
      <c r="C57" s="27">
        <v>177</v>
      </c>
      <c r="D57" s="5" t="s">
        <v>70</v>
      </c>
      <c r="E57" s="10" t="s">
        <v>258</v>
      </c>
    </row>
    <row r="58" spans="1:5" x14ac:dyDescent="0.25">
      <c r="A58" s="6" t="s">
        <v>265</v>
      </c>
      <c r="B58" s="4" t="s">
        <v>262</v>
      </c>
      <c r="C58" s="27">
        <v>503</v>
      </c>
      <c r="D58" s="5" t="s">
        <v>70</v>
      </c>
      <c r="E58" s="10" t="s">
        <v>258</v>
      </c>
    </row>
    <row r="59" spans="1:5" x14ac:dyDescent="0.25">
      <c r="A59" s="6" t="s">
        <v>266</v>
      </c>
      <c r="B59" s="4" t="s">
        <v>280</v>
      </c>
      <c r="C59" s="27">
        <v>210</v>
      </c>
      <c r="D59" s="5" t="s">
        <v>70</v>
      </c>
      <c r="E59" s="10" t="s">
        <v>258</v>
      </c>
    </row>
    <row r="60" spans="1:5" x14ac:dyDescent="0.25">
      <c r="A60" s="6" t="s">
        <v>267</v>
      </c>
      <c r="B60" s="4" t="s">
        <v>282</v>
      </c>
      <c r="C60" s="27">
        <v>200</v>
      </c>
      <c r="D60" s="5" t="s">
        <v>70</v>
      </c>
      <c r="E60" s="10" t="s">
        <v>258</v>
      </c>
    </row>
    <row r="61" spans="1:5" ht="30" x14ac:dyDescent="0.25">
      <c r="A61" s="6" t="s">
        <v>268</v>
      </c>
      <c r="B61" s="4" t="s">
        <v>306</v>
      </c>
      <c r="C61" s="27">
        <v>9</v>
      </c>
      <c r="D61" s="5" t="s">
        <v>42</v>
      </c>
      <c r="E61" s="10" t="s">
        <v>258</v>
      </c>
    </row>
    <row r="62" spans="1:5" ht="30" x14ac:dyDescent="0.25">
      <c r="A62" s="6" t="s">
        <v>269</v>
      </c>
      <c r="B62" s="4" t="s">
        <v>307</v>
      </c>
      <c r="C62" s="27">
        <v>9</v>
      </c>
      <c r="D62" s="5" t="s">
        <v>42</v>
      </c>
      <c r="E62" s="10" t="s">
        <v>258</v>
      </c>
    </row>
    <row r="63" spans="1:5" x14ac:dyDescent="0.25">
      <c r="A63" s="6" t="s">
        <v>270</v>
      </c>
      <c r="B63" s="4" t="s">
        <v>264</v>
      </c>
      <c r="C63" s="27">
        <v>2</v>
      </c>
      <c r="D63" s="5" t="s">
        <v>42</v>
      </c>
      <c r="E63" s="11" t="s">
        <v>255</v>
      </c>
    </row>
    <row r="64" spans="1:5" x14ac:dyDescent="0.25">
      <c r="A64" s="6" t="s">
        <v>272</v>
      </c>
      <c r="B64" s="4" t="s">
        <v>263</v>
      </c>
      <c r="C64" s="27">
        <v>1</v>
      </c>
      <c r="D64" s="5" t="s">
        <v>42</v>
      </c>
      <c r="E64" s="11" t="s">
        <v>255</v>
      </c>
    </row>
    <row r="65" spans="1:5" x14ac:dyDescent="0.25">
      <c r="A65" s="6" t="s">
        <v>273</v>
      </c>
      <c r="B65" s="4" t="s">
        <v>271</v>
      </c>
      <c r="C65" s="27">
        <v>1</v>
      </c>
      <c r="D65" s="5" t="s">
        <v>42</v>
      </c>
      <c r="E65" s="11" t="s">
        <v>255</v>
      </c>
    </row>
    <row r="66" spans="1:5" x14ac:dyDescent="0.25">
      <c r="A66" s="6" t="s">
        <v>281</v>
      </c>
      <c r="B66" s="4" t="s">
        <v>274</v>
      </c>
      <c r="C66" s="27">
        <v>1</v>
      </c>
      <c r="D66" s="5" t="s">
        <v>42</v>
      </c>
      <c r="E66" s="11" t="s">
        <v>255</v>
      </c>
    </row>
    <row r="67" spans="1:5" ht="30" x14ac:dyDescent="0.25">
      <c r="A67" s="6" t="s">
        <v>283</v>
      </c>
      <c r="B67" s="4" t="s">
        <v>275</v>
      </c>
      <c r="C67" s="27">
        <v>2</v>
      </c>
      <c r="D67" s="5" t="s">
        <v>42</v>
      </c>
      <c r="E67" s="11" t="s">
        <v>255</v>
      </c>
    </row>
    <row r="68" spans="1:5" s="16" customFormat="1" ht="30" x14ac:dyDescent="0.25">
      <c r="A68" s="6" t="s">
        <v>300</v>
      </c>
      <c r="B68" s="9" t="s">
        <v>302</v>
      </c>
      <c r="C68" s="27">
        <f>(C57+C58+C59+C60)*(0.8+3)*1.5/2</f>
        <v>3106.5</v>
      </c>
      <c r="D68" s="6" t="s">
        <v>256</v>
      </c>
      <c r="E68" s="10" t="s">
        <v>258</v>
      </c>
    </row>
    <row r="69" spans="1:5" s="16" customFormat="1" ht="30" x14ac:dyDescent="0.25">
      <c r="A69" s="12" t="s">
        <v>311</v>
      </c>
      <c r="B69" s="17" t="s">
        <v>322</v>
      </c>
      <c r="C69" s="27">
        <f>(C57+C58+C59+C60)*0.6</f>
        <v>654</v>
      </c>
      <c r="D69" s="6" t="s">
        <v>257</v>
      </c>
      <c r="E69" s="10" t="s">
        <v>258</v>
      </c>
    </row>
    <row r="70" spans="1:5" s="16" customFormat="1" ht="17.25" x14ac:dyDescent="0.25">
      <c r="A70" s="12" t="s">
        <v>312</v>
      </c>
      <c r="B70" s="17" t="s">
        <v>303</v>
      </c>
      <c r="C70" s="27">
        <f>C69*0.3</f>
        <v>196.2</v>
      </c>
      <c r="D70" s="6" t="s">
        <v>256</v>
      </c>
      <c r="E70" s="10" t="s">
        <v>258</v>
      </c>
    </row>
    <row r="71" spans="1:5" s="16" customFormat="1" ht="45" x14ac:dyDescent="0.25">
      <c r="A71" s="12" t="s">
        <v>313</v>
      </c>
      <c r="B71" s="17" t="s">
        <v>304</v>
      </c>
      <c r="C71" s="27">
        <f>C68-C69-C70</f>
        <v>2256.3000000000002</v>
      </c>
      <c r="D71" s="6" t="s">
        <v>256</v>
      </c>
      <c r="E71" s="10" t="s">
        <v>258</v>
      </c>
    </row>
    <row r="72" spans="1:5" s="16" customFormat="1" ht="30" x14ac:dyDescent="0.25">
      <c r="A72" s="12" t="s">
        <v>314</v>
      </c>
      <c r="B72" s="17" t="s">
        <v>305</v>
      </c>
      <c r="C72" s="27">
        <f>C71</f>
        <v>2256.3000000000002</v>
      </c>
      <c r="D72" s="6" t="s">
        <v>256</v>
      </c>
      <c r="E72" s="10" t="s">
        <v>258</v>
      </c>
    </row>
    <row r="73" spans="1:5" s="16" customFormat="1" ht="17.25" x14ac:dyDescent="0.25">
      <c r="A73" s="12" t="s">
        <v>315</v>
      </c>
      <c r="B73" s="17" t="s">
        <v>310</v>
      </c>
      <c r="C73" s="27">
        <f>C68</f>
        <v>3106.5</v>
      </c>
      <c r="D73" s="6" t="s">
        <v>256</v>
      </c>
      <c r="E73" s="10" t="s">
        <v>258</v>
      </c>
    </row>
    <row r="74" spans="1:5" x14ac:dyDescent="0.25">
      <c r="A74" s="21" t="s">
        <v>12</v>
      </c>
      <c r="B74" s="31" t="s">
        <v>115</v>
      </c>
      <c r="C74" s="31"/>
      <c r="D74" s="31"/>
      <c r="E74" s="31"/>
    </row>
    <row r="75" spans="1:5" ht="108.75" customHeight="1" x14ac:dyDescent="0.25">
      <c r="A75" s="6" t="s">
        <v>116</v>
      </c>
      <c r="B75" s="4" t="s">
        <v>118</v>
      </c>
      <c r="C75" s="6">
        <f>((11+9+15+48+10)*0.3+(2+1+1+4+2)*1.5)*2</f>
        <v>85.8</v>
      </c>
      <c r="D75" s="6" t="s">
        <v>257</v>
      </c>
      <c r="E75" s="10" t="s">
        <v>260</v>
      </c>
    </row>
    <row r="76" spans="1:5" ht="45" x14ac:dyDescent="0.25">
      <c r="A76" s="6" t="s">
        <v>117</v>
      </c>
      <c r="B76" s="4" t="s">
        <v>119</v>
      </c>
      <c r="C76" s="6">
        <v>50</v>
      </c>
      <c r="D76" s="6" t="s">
        <v>70</v>
      </c>
      <c r="E76" s="12" t="s">
        <v>255</v>
      </c>
    </row>
    <row r="77" spans="1:5" x14ac:dyDescent="0.25">
      <c r="A77" s="21" t="s">
        <v>13</v>
      </c>
      <c r="B77" s="31" t="s">
        <v>120</v>
      </c>
      <c r="C77" s="31"/>
      <c r="D77" s="31"/>
      <c r="E77" s="31"/>
    </row>
    <row r="78" spans="1:5" x14ac:dyDescent="0.25">
      <c r="A78" s="5" t="s">
        <v>122</v>
      </c>
      <c r="B78" s="2" t="s">
        <v>114</v>
      </c>
      <c r="C78" s="2"/>
      <c r="D78" s="2"/>
      <c r="E78" s="14"/>
    </row>
    <row r="79" spans="1:5" ht="45" x14ac:dyDescent="0.25">
      <c r="A79" s="5" t="s">
        <v>123</v>
      </c>
      <c r="B79" s="4" t="s">
        <v>121</v>
      </c>
      <c r="C79" s="26">
        <v>5800</v>
      </c>
      <c r="D79" s="5" t="s">
        <v>257</v>
      </c>
      <c r="E79" s="10" t="s">
        <v>253</v>
      </c>
    </row>
    <row r="80" spans="1:5" ht="30" x14ac:dyDescent="0.25">
      <c r="A80" s="5" t="s">
        <v>124</v>
      </c>
      <c r="B80" s="4" t="s">
        <v>125</v>
      </c>
      <c r="C80" s="26">
        <v>288</v>
      </c>
      <c r="D80" s="5" t="s">
        <v>257</v>
      </c>
      <c r="E80" s="10" t="s">
        <v>253</v>
      </c>
    </row>
    <row r="81" spans="1:5" ht="30" x14ac:dyDescent="0.25">
      <c r="A81" s="5" t="s">
        <v>128</v>
      </c>
      <c r="B81" s="4" t="s">
        <v>126</v>
      </c>
      <c r="C81" s="26">
        <v>132</v>
      </c>
      <c r="D81" s="5" t="s">
        <v>257</v>
      </c>
      <c r="E81" s="10" t="s">
        <v>253</v>
      </c>
    </row>
    <row r="82" spans="1:5" ht="30" x14ac:dyDescent="0.25">
      <c r="A82" s="6" t="s">
        <v>129</v>
      </c>
      <c r="B82" s="4" t="s">
        <v>127</v>
      </c>
      <c r="C82" s="27">
        <v>175</v>
      </c>
      <c r="D82" s="5" t="s">
        <v>257</v>
      </c>
      <c r="E82" s="10" t="s">
        <v>253</v>
      </c>
    </row>
    <row r="83" spans="1:5" ht="30" x14ac:dyDescent="0.25">
      <c r="A83" s="6" t="s">
        <v>284</v>
      </c>
      <c r="B83" s="4" t="s">
        <v>285</v>
      </c>
      <c r="C83" s="27">
        <f>324*2.5</f>
        <v>810</v>
      </c>
      <c r="D83" s="5" t="s">
        <v>257</v>
      </c>
      <c r="E83" s="10" t="s">
        <v>253</v>
      </c>
    </row>
    <row r="84" spans="1:5" ht="15" customHeight="1" x14ac:dyDescent="0.25">
      <c r="A84" s="21" t="s">
        <v>14</v>
      </c>
      <c r="B84" s="31" t="s">
        <v>135</v>
      </c>
      <c r="C84" s="31"/>
      <c r="D84" s="31"/>
      <c r="E84" s="31"/>
    </row>
    <row r="85" spans="1:5" x14ac:dyDescent="0.25">
      <c r="A85" s="6" t="s">
        <v>130</v>
      </c>
      <c r="B85" s="4" t="s">
        <v>133</v>
      </c>
      <c r="C85" s="5">
        <v>40</v>
      </c>
      <c r="D85" s="5" t="s">
        <v>42</v>
      </c>
      <c r="E85" s="10" t="s">
        <v>258</v>
      </c>
    </row>
    <row r="86" spans="1:5" ht="30" x14ac:dyDescent="0.25">
      <c r="A86" s="6" t="s">
        <v>131</v>
      </c>
      <c r="B86" s="4" t="s">
        <v>134</v>
      </c>
      <c r="C86" s="5">
        <v>180</v>
      </c>
      <c r="D86" s="5" t="s">
        <v>257</v>
      </c>
      <c r="E86" s="10" t="s">
        <v>253</v>
      </c>
    </row>
    <row r="87" spans="1:5" ht="30" x14ac:dyDescent="0.25">
      <c r="A87" s="6" t="s">
        <v>132</v>
      </c>
      <c r="B87" s="4" t="s">
        <v>136</v>
      </c>
      <c r="C87" s="5">
        <v>1</v>
      </c>
      <c r="D87" s="5" t="s">
        <v>6</v>
      </c>
      <c r="E87" s="11" t="s">
        <v>255</v>
      </c>
    </row>
    <row r="88" spans="1:5" x14ac:dyDescent="0.25">
      <c r="A88" s="21" t="s">
        <v>15</v>
      </c>
      <c r="B88" s="31" t="s">
        <v>23</v>
      </c>
      <c r="C88" s="31"/>
      <c r="D88" s="31"/>
      <c r="E88" s="31"/>
    </row>
    <row r="89" spans="1:5" x14ac:dyDescent="0.25">
      <c r="A89" s="6" t="s">
        <v>145</v>
      </c>
      <c r="B89" s="4" t="s">
        <v>137</v>
      </c>
      <c r="C89" s="5">
        <v>1</v>
      </c>
      <c r="D89" s="5" t="s">
        <v>6</v>
      </c>
      <c r="E89" s="11" t="s">
        <v>255</v>
      </c>
    </row>
    <row r="90" spans="1:5" ht="30" x14ac:dyDescent="0.25">
      <c r="A90" s="6" t="s">
        <v>146</v>
      </c>
      <c r="B90" s="4" t="s">
        <v>138</v>
      </c>
      <c r="C90" s="5">
        <v>1</v>
      </c>
      <c r="D90" s="5" t="s">
        <v>6</v>
      </c>
      <c r="E90" s="11" t="s">
        <v>255</v>
      </c>
    </row>
    <row r="91" spans="1:5" x14ac:dyDescent="0.25">
      <c r="A91" s="6" t="s">
        <v>147</v>
      </c>
      <c r="B91" s="4" t="s">
        <v>139</v>
      </c>
      <c r="C91" s="5">
        <v>1</v>
      </c>
      <c r="D91" s="5" t="s">
        <v>6</v>
      </c>
      <c r="E91" s="11" t="s">
        <v>255</v>
      </c>
    </row>
    <row r="92" spans="1:5" x14ac:dyDescent="0.25">
      <c r="A92" s="6" t="s">
        <v>148</v>
      </c>
      <c r="B92" s="4" t="s">
        <v>140</v>
      </c>
      <c r="C92" s="5">
        <v>1</v>
      </c>
      <c r="D92" s="5" t="s">
        <v>6</v>
      </c>
      <c r="E92" s="11" t="s">
        <v>255</v>
      </c>
    </row>
    <row r="93" spans="1:5" x14ac:dyDescent="0.25">
      <c r="A93" s="6" t="s">
        <v>149</v>
      </c>
      <c r="B93" s="4" t="s">
        <v>141</v>
      </c>
      <c r="C93" s="5">
        <v>1</v>
      </c>
      <c r="D93" s="5" t="s">
        <v>6</v>
      </c>
      <c r="E93" s="11" t="s">
        <v>255</v>
      </c>
    </row>
    <row r="94" spans="1:5" x14ac:dyDescent="0.25">
      <c r="A94" s="6" t="s">
        <v>150</v>
      </c>
      <c r="B94" s="4" t="s">
        <v>142</v>
      </c>
      <c r="C94" s="5">
        <v>1</v>
      </c>
      <c r="D94" s="5" t="s">
        <v>6</v>
      </c>
      <c r="E94" s="11" t="s">
        <v>255</v>
      </c>
    </row>
    <row r="95" spans="1:5" x14ac:dyDescent="0.25">
      <c r="A95" s="6" t="s">
        <v>152</v>
      </c>
      <c r="B95" s="4" t="s">
        <v>143</v>
      </c>
      <c r="C95" s="5">
        <v>1</v>
      </c>
      <c r="D95" s="5" t="s">
        <v>6</v>
      </c>
      <c r="E95" s="11" t="s">
        <v>255</v>
      </c>
    </row>
    <row r="96" spans="1:5" ht="30" x14ac:dyDescent="0.25">
      <c r="A96" s="6" t="s">
        <v>153</v>
      </c>
      <c r="B96" s="4" t="s">
        <v>144</v>
      </c>
      <c r="C96" s="5">
        <v>93</v>
      </c>
      <c r="D96" s="5" t="s">
        <v>31</v>
      </c>
      <c r="E96" s="10" t="s">
        <v>253</v>
      </c>
    </row>
    <row r="97" spans="1:5" x14ac:dyDescent="0.25">
      <c r="A97" s="6" t="s">
        <v>154</v>
      </c>
      <c r="B97" s="4" t="s">
        <v>151</v>
      </c>
      <c r="C97" s="5">
        <v>1</v>
      </c>
      <c r="D97" s="5" t="s">
        <v>6</v>
      </c>
      <c r="E97" s="11" t="s">
        <v>255</v>
      </c>
    </row>
    <row r="98" spans="1:5" ht="30" x14ac:dyDescent="0.25">
      <c r="A98" s="6" t="s">
        <v>155</v>
      </c>
      <c r="B98" s="4" t="s">
        <v>96</v>
      </c>
      <c r="C98" s="5">
        <v>1</v>
      </c>
      <c r="D98" s="5" t="s">
        <v>6</v>
      </c>
      <c r="E98" s="11" t="s">
        <v>255</v>
      </c>
    </row>
    <row r="99" spans="1:5" ht="30" x14ac:dyDescent="0.25">
      <c r="A99" s="12" t="s">
        <v>316</v>
      </c>
      <c r="B99" s="9" t="s">
        <v>302</v>
      </c>
      <c r="C99" s="5">
        <f>C100*(0.8+2.5)*1.4/2</f>
        <v>184.79999999999998</v>
      </c>
      <c r="D99" s="5" t="s">
        <v>256</v>
      </c>
      <c r="E99" s="10" t="s">
        <v>253</v>
      </c>
    </row>
    <row r="100" spans="1:5" ht="30" x14ac:dyDescent="0.25">
      <c r="A100" s="12" t="s">
        <v>317</v>
      </c>
      <c r="B100" s="17" t="s">
        <v>322</v>
      </c>
      <c r="C100" s="5">
        <f>C101*0.8</f>
        <v>80</v>
      </c>
      <c r="D100" s="5" t="s">
        <v>257</v>
      </c>
      <c r="E100" s="10" t="s">
        <v>253</v>
      </c>
    </row>
    <row r="101" spans="1:5" x14ac:dyDescent="0.25">
      <c r="A101" s="12" t="s">
        <v>318</v>
      </c>
      <c r="B101" s="18" t="s">
        <v>326</v>
      </c>
      <c r="C101" s="5">
        <v>100</v>
      </c>
      <c r="D101" s="5" t="s">
        <v>70</v>
      </c>
      <c r="E101" s="10" t="s">
        <v>253</v>
      </c>
    </row>
    <row r="102" spans="1:5" x14ac:dyDescent="0.25">
      <c r="A102" s="12" t="s">
        <v>319</v>
      </c>
      <c r="B102" s="18" t="s">
        <v>323</v>
      </c>
      <c r="C102" s="5">
        <v>1</v>
      </c>
      <c r="D102" s="5" t="s">
        <v>6</v>
      </c>
      <c r="E102" s="10" t="s">
        <v>253</v>
      </c>
    </row>
    <row r="103" spans="1:5" ht="17.25" x14ac:dyDescent="0.25">
      <c r="A103" s="12" t="s">
        <v>320</v>
      </c>
      <c r="B103" s="17" t="s">
        <v>303</v>
      </c>
      <c r="C103" s="5">
        <f>C101*0.8</f>
        <v>80</v>
      </c>
      <c r="D103" s="5" t="s">
        <v>257</v>
      </c>
      <c r="E103" s="10" t="s">
        <v>253</v>
      </c>
    </row>
    <row r="104" spans="1:5" ht="45" x14ac:dyDescent="0.25">
      <c r="A104" s="12" t="s">
        <v>321</v>
      </c>
      <c r="B104" s="17" t="s">
        <v>304</v>
      </c>
      <c r="C104" s="5">
        <f>C99-C100*0.1-C103-0.3</f>
        <v>96.499999999999986</v>
      </c>
      <c r="D104" s="5" t="s">
        <v>256</v>
      </c>
      <c r="E104" s="10" t="s">
        <v>253</v>
      </c>
    </row>
    <row r="105" spans="1:5" ht="30" x14ac:dyDescent="0.25">
      <c r="A105" s="12" t="s">
        <v>324</v>
      </c>
      <c r="B105" s="17" t="s">
        <v>305</v>
      </c>
      <c r="C105" s="5">
        <f>C104</f>
        <v>96.499999999999986</v>
      </c>
      <c r="D105" s="5" t="s">
        <v>256</v>
      </c>
      <c r="E105" s="10" t="s">
        <v>253</v>
      </c>
    </row>
    <row r="106" spans="1:5" ht="17.25" x14ac:dyDescent="0.25">
      <c r="A106" s="12" t="s">
        <v>325</v>
      </c>
      <c r="B106" s="17" t="s">
        <v>310</v>
      </c>
      <c r="C106" s="5">
        <f>C99</f>
        <v>184.79999999999998</v>
      </c>
      <c r="D106" s="5" t="s">
        <v>256</v>
      </c>
      <c r="E106" s="10" t="s">
        <v>253</v>
      </c>
    </row>
    <row r="107" spans="1:5" x14ac:dyDescent="0.25">
      <c r="A107" s="21" t="s">
        <v>16</v>
      </c>
      <c r="B107" s="31" t="s">
        <v>24</v>
      </c>
      <c r="C107" s="31"/>
      <c r="D107" s="31"/>
      <c r="E107" s="31"/>
    </row>
    <row r="108" spans="1:5" x14ac:dyDescent="0.25">
      <c r="A108" s="5" t="s">
        <v>160</v>
      </c>
      <c r="B108" s="4" t="s">
        <v>156</v>
      </c>
      <c r="C108" s="5">
        <v>1</v>
      </c>
      <c r="D108" s="5" t="s">
        <v>6</v>
      </c>
      <c r="E108" s="11" t="s">
        <v>255</v>
      </c>
    </row>
    <row r="109" spans="1:5" x14ac:dyDescent="0.25">
      <c r="A109" s="5" t="s">
        <v>161</v>
      </c>
      <c r="B109" s="4" t="s">
        <v>157</v>
      </c>
      <c r="C109" s="5">
        <v>1</v>
      </c>
      <c r="D109" s="5" t="s">
        <v>6</v>
      </c>
      <c r="E109" s="11" t="s">
        <v>255</v>
      </c>
    </row>
    <row r="110" spans="1:5" x14ac:dyDescent="0.25">
      <c r="A110" s="5" t="s">
        <v>162</v>
      </c>
      <c r="B110" s="4" t="s">
        <v>158</v>
      </c>
      <c r="C110" s="5">
        <v>1</v>
      </c>
      <c r="D110" s="5" t="s">
        <v>6</v>
      </c>
      <c r="E110" s="11" t="s">
        <v>255</v>
      </c>
    </row>
    <row r="111" spans="1:5" ht="30" x14ac:dyDescent="0.25">
      <c r="A111" s="5" t="s">
        <v>163</v>
      </c>
      <c r="B111" s="4" t="s">
        <v>159</v>
      </c>
      <c r="C111" s="5">
        <v>1</v>
      </c>
      <c r="D111" s="5" t="s">
        <v>6</v>
      </c>
      <c r="E111" s="11" t="s">
        <v>255</v>
      </c>
    </row>
    <row r="112" spans="1:5" x14ac:dyDescent="0.25">
      <c r="A112" s="5" t="s">
        <v>164</v>
      </c>
      <c r="B112" s="4" t="s">
        <v>151</v>
      </c>
      <c r="C112" s="5">
        <v>1</v>
      </c>
      <c r="D112" s="5" t="s">
        <v>6</v>
      </c>
      <c r="E112" s="11" t="s">
        <v>255</v>
      </c>
    </row>
    <row r="113" spans="1:5" ht="32.25" x14ac:dyDescent="0.25">
      <c r="A113" s="5" t="s">
        <v>165</v>
      </c>
      <c r="B113" s="4" t="s">
        <v>328</v>
      </c>
      <c r="C113" s="5">
        <v>1</v>
      </c>
      <c r="D113" s="5" t="s">
        <v>6</v>
      </c>
      <c r="E113" s="11" t="s">
        <v>255</v>
      </c>
    </row>
    <row r="114" spans="1:5" x14ac:dyDescent="0.25">
      <c r="A114" s="21" t="s">
        <v>17</v>
      </c>
      <c r="B114" s="31" t="s">
        <v>166</v>
      </c>
      <c r="C114" s="31"/>
      <c r="D114" s="31"/>
      <c r="E114" s="31"/>
    </row>
    <row r="115" spans="1:5" ht="30" x14ac:dyDescent="0.25">
      <c r="A115" s="5" t="s">
        <v>247</v>
      </c>
      <c r="B115" s="4" t="s">
        <v>290</v>
      </c>
      <c r="C115" s="5">
        <v>1</v>
      </c>
      <c r="D115" s="5" t="s">
        <v>6</v>
      </c>
      <c r="E115" s="11" t="s">
        <v>255</v>
      </c>
    </row>
    <row r="116" spans="1:5" x14ac:dyDescent="0.25">
      <c r="A116" s="5" t="s">
        <v>248</v>
      </c>
      <c r="B116" s="4" t="s">
        <v>291</v>
      </c>
      <c r="C116" s="5">
        <v>1</v>
      </c>
      <c r="D116" s="5" t="s">
        <v>6</v>
      </c>
      <c r="E116" s="11" t="s">
        <v>255</v>
      </c>
    </row>
    <row r="117" spans="1:5" ht="30" x14ac:dyDescent="0.25">
      <c r="A117" s="5" t="s">
        <v>249</v>
      </c>
      <c r="B117" s="4" t="s">
        <v>292</v>
      </c>
      <c r="C117" s="5">
        <v>1</v>
      </c>
      <c r="D117" s="5" t="s">
        <v>6</v>
      </c>
      <c r="E117" s="11" t="s">
        <v>255</v>
      </c>
    </row>
    <row r="118" spans="1:5" x14ac:dyDescent="0.25">
      <c r="A118" s="5" t="s">
        <v>294</v>
      </c>
      <c r="B118" s="4" t="s">
        <v>289</v>
      </c>
      <c r="C118" s="5">
        <v>1</v>
      </c>
      <c r="D118" s="5" t="s">
        <v>6</v>
      </c>
      <c r="E118" s="11" t="s">
        <v>255</v>
      </c>
    </row>
    <row r="119" spans="1:5" ht="30" x14ac:dyDescent="0.25">
      <c r="A119" s="5" t="s">
        <v>295</v>
      </c>
      <c r="B119" s="4" t="s">
        <v>293</v>
      </c>
      <c r="C119" s="5">
        <v>1</v>
      </c>
      <c r="D119" s="5" t="s">
        <v>6</v>
      </c>
      <c r="E119" s="11" t="s">
        <v>255</v>
      </c>
    </row>
    <row r="120" spans="1:5" x14ac:dyDescent="0.25">
      <c r="A120" s="5" t="s">
        <v>296</v>
      </c>
      <c r="B120" s="4" t="s">
        <v>287</v>
      </c>
      <c r="C120" s="5">
        <v>1</v>
      </c>
      <c r="D120" s="5" t="s">
        <v>6</v>
      </c>
      <c r="E120" s="11" t="s">
        <v>255</v>
      </c>
    </row>
    <row r="121" spans="1:5" x14ac:dyDescent="0.25">
      <c r="A121" s="5" t="s">
        <v>297</v>
      </c>
      <c r="B121" s="4" t="s">
        <v>288</v>
      </c>
      <c r="C121" s="5">
        <v>1</v>
      </c>
      <c r="D121" s="5" t="s">
        <v>6</v>
      </c>
      <c r="E121" s="11" t="s">
        <v>255</v>
      </c>
    </row>
    <row r="122" spans="1:5" x14ac:dyDescent="0.25">
      <c r="A122" s="5" t="s">
        <v>298</v>
      </c>
      <c r="B122" s="4" t="s">
        <v>246</v>
      </c>
      <c r="C122" s="5">
        <v>1</v>
      </c>
      <c r="D122" s="5" t="s">
        <v>6</v>
      </c>
      <c r="E122" s="11" t="s">
        <v>255</v>
      </c>
    </row>
    <row r="123" spans="1:5" ht="45" x14ac:dyDescent="0.25">
      <c r="A123" s="5" t="s">
        <v>299</v>
      </c>
      <c r="B123" s="4" t="s">
        <v>176</v>
      </c>
      <c r="C123" s="5">
        <v>60</v>
      </c>
      <c r="D123" s="5" t="s">
        <v>31</v>
      </c>
      <c r="E123" s="10" t="s">
        <v>253</v>
      </c>
    </row>
    <row r="124" spans="1:5" x14ac:dyDescent="0.25">
      <c r="A124" s="21" t="s">
        <v>18</v>
      </c>
      <c r="B124" s="29" t="s">
        <v>25</v>
      </c>
      <c r="C124" s="29"/>
      <c r="D124" s="29"/>
      <c r="E124" s="29"/>
    </row>
    <row r="125" spans="1:5" x14ac:dyDescent="0.25">
      <c r="A125" s="5" t="s">
        <v>167</v>
      </c>
      <c r="B125" s="4" t="s">
        <v>173</v>
      </c>
      <c r="C125" s="5">
        <v>1</v>
      </c>
      <c r="D125" s="5" t="s">
        <v>6</v>
      </c>
      <c r="E125" s="11" t="s">
        <v>255</v>
      </c>
    </row>
    <row r="126" spans="1:5" x14ac:dyDescent="0.25">
      <c r="A126" s="5" t="s">
        <v>168</v>
      </c>
      <c r="B126" s="4" t="s">
        <v>174</v>
      </c>
      <c r="C126" s="5">
        <v>1</v>
      </c>
      <c r="D126" s="5" t="s">
        <v>6</v>
      </c>
      <c r="E126" s="11" t="s">
        <v>255</v>
      </c>
    </row>
    <row r="127" spans="1:5" ht="30" x14ac:dyDescent="0.25">
      <c r="A127" s="5" t="s">
        <v>169</v>
      </c>
      <c r="B127" s="4" t="s">
        <v>182</v>
      </c>
      <c r="C127" s="5">
        <v>1</v>
      </c>
      <c r="D127" s="5" t="s">
        <v>6</v>
      </c>
      <c r="E127" s="11" t="s">
        <v>255</v>
      </c>
    </row>
    <row r="128" spans="1:5" x14ac:dyDescent="0.25">
      <c r="A128" s="5" t="s">
        <v>170</v>
      </c>
      <c r="B128" s="4" t="s">
        <v>175</v>
      </c>
      <c r="C128" s="5">
        <v>4</v>
      </c>
      <c r="D128" s="5" t="s">
        <v>6</v>
      </c>
      <c r="E128" s="11" t="s">
        <v>255</v>
      </c>
    </row>
    <row r="129" spans="1:5" x14ac:dyDescent="0.25">
      <c r="A129" s="5" t="s">
        <v>171</v>
      </c>
      <c r="B129" s="4" t="s">
        <v>181</v>
      </c>
      <c r="C129" s="5">
        <v>1</v>
      </c>
      <c r="D129" s="5" t="s">
        <v>6</v>
      </c>
      <c r="E129" s="11" t="s">
        <v>255</v>
      </c>
    </row>
    <row r="130" spans="1:5" x14ac:dyDescent="0.25">
      <c r="A130" s="5" t="s">
        <v>172</v>
      </c>
      <c r="B130" s="4" t="s">
        <v>180</v>
      </c>
      <c r="C130" s="5">
        <v>1</v>
      </c>
      <c r="D130" s="5" t="s">
        <v>6</v>
      </c>
      <c r="E130" s="11" t="s">
        <v>255</v>
      </c>
    </row>
    <row r="131" spans="1:5" x14ac:dyDescent="0.25">
      <c r="A131" s="5" t="s">
        <v>183</v>
      </c>
      <c r="B131" s="4" t="s">
        <v>179</v>
      </c>
      <c r="C131" s="5">
        <v>1</v>
      </c>
      <c r="D131" s="5"/>
      <c r="E131" s="11" t="s">
        <v>255</v>
      </c>
    </row>
    <row r="132" spans="1:5" ht="75" x14ac:dyDescent="0.25">
      <c r="A132" s="5" t="s">
        <v>184</v>
      </c>
      <c r="B132" s="4" t="s">
        <v>177</v>
      </c>
      <c r="C132" s="5">
        <v>3</v>
      </c>
      <c r="D132" s="5" t="s">
        <v>6</v>
      </c>
      <c r="E132" s="11" t="s">
        <v>255</v>
      </c>
    </row>
    <row r="133" spans="1:5" ht="30" x14ac:dyDescent="0.25">
      <c r="A133" s="5" t="s">
        <v>185</v>
      </c>
      <c r="B133" s="4" t="s">
        <v>178</v>
      </c>
      <c r="C133" s="5">
        <v>245</v>
      </c>
      <c r="D133" s="5" t="s">
        <v>31</v>
      </c>
      <c r="E133" s="10" t="s">
        <v>253</v>
      </c>
    </row>
    <row r="134" spans="1:5" x14ac:dyDescent="0.25">
      <c r="A134" s="6" t="s">
        <v>186</v>
      </c>
      <c r="B134" s="4" t="s">
        <v>151</v>
      </c>
      <c r="C134" s="5">
        <v>1</v>
      </c>
      <c r="D134" s="5" t="s">
        <v>6</v>
      </c>
      <c r="E134" s="11" t="s">
        <v>255</v>
      </c>
    </row>
    <row r="135" spans="1:5" ht="30" x14ac:dyDescent="0.25">
      <c r="A135" s="6" t="s">
        <v>187</v>
      </c>
      <c r="B135" s="4" t="s">
        <v>96</v>
      </c>
      <c r="C135" s="5">
        <v>1</v>
      </c>
      <c r="D135" s="5" t="s">
        <v>6</v>
      </c>
      <c r="E135" s="11" t="s">
        <v>255</v>
      </c>
    </row>
    <row r="136" spans="1:5" x14ac:dyDescent="0.25">
      <c r="A136" s="21" t="s">
        <v>19</v>
      </c>
      <c r="B136" s="29" t="s">
        <v>26</v>
      </c>
      <c r="C136" s="29"/>
      <c r="D136" s="29"/>
      <c r="E136" s="29"/>
    </row>
    <row r="137" spans="1:5" x14ac:dyDescent="0.25">
      <c r="A137" s="6" t="s">
        <v>188</v>
      </c>
      <c r="B137" s="4" t="s">
        <v>193</v>
      </c>
      <c r="C137" s="6">
        <v>75</v>
      </c>
      <c r="D137" s="6" t="s">
        <v>42</v>
      </c>
      <c r="E137" s="10" t="s">
        <v>259</v>
      </c>
    </row>
    <row r="138" spans="1:5" x14ac:dyDescent="0.25">
      <c r="A138" s="6" t="s">
        <v>189</v>
      </c>
      <c r="B138" s="4" t="s">
        <v>194</v>
      </c>
      <c r="C138" s="6">
        <v>61</v>
      </c>
      <c r="D138" s="6" t="s">
        <v>42</v>
      </c>
      <c r="E138" s="10" t="s">
        <v>259</v>
      </c>
    </row>
    <row r="139" spans="1:5" x14ac:dyDescent="0.25">
      <c r="A139" s="6" t="s">
        <v>190</v>
      </c>
      <c r="B139" s="4" t="s">
        <v>195</v>
      </c>
      <c r="C139" s="5">
        <v>14</v>
      </c>
      <c r="D139" s="6" t="s">
        <v>42</v>
      </c>
      <c r="E139" s="10" t="s">
        <v>276</v>
      </c>
    </row>
    <row r="140" spans="1:5" x14ac:dyDescent="0.25">
      <c r="A140" s="6" t="s">
        <v>191</v>
      </c>
      <c r="B140" s="4" t="s">
        <v>196</v>
      </c>
      <c r="C140" s="5">
        <v>82</v>
      </c>
      <c r="D140" s="6" t="s">
        <v>42</v>
      </c>
      <c r="E140" s="10" t="s">
        <v>259</v>
      </c>
    </row>
    <row r="141" spans="1:5" x14ac:dyDescent="0.25">
      <c r="A141" s="6" t="s">
        <v>192</v>
      </c>
      <c r="B141" s="4" t="s">
        <v>208</v>
      </c>
      <c r="C141" s="5">
        <v>7</v>
      </c>
      <c r="D141" s="6" t="s">
        <v>42</v>
      </c>
      <c r="E141" s="10" t="s">
        <v>260</v>
      </c>
    </row>
    <row r="142" spans="1:5" ht="45" x14ac:dyDescent="0.25">
      <c r="A142" s="6" t="s">
        <v>201</v>
      </c>
      <c r="B142" s="4" t="s">
        <v>197</v>
      </c>
      <c r="C142" s="5">
        <v>1</v>
      </c>
      <c r="D142" s="5" t="s">
        <v>6</v>
      </c>
      <c r="E142" s="11" t="s">
        <v>255</v>
      </c>
    </row>
    <row r="143" spans="1:5" ht="30" x14ac:dyDescent="0.25">
      <c r="A143" s="6" t="s">
        <v>202</v>
      </c>
      <c r="B143" s="4" t="s">
        <v>198</v>
      </c>
      <c r="C143" s="5">
        <v>9</v>
      </c>
      <c r="D143" s="5" t="s">
        <v>42</v>
      </c>
      <c r="E143" s="10" t="s">
        <v>260</v>
      </c>
    </row>
    <row r="144" spans="1:5" ht="30" x14ac:dyDescent="0.25">
      <c r="A144" s="6" t="s">
        <v>203</v>
      </c>
      <c r="B144" s="4" t="s">
        <v>200</v>
      </c>
      <c r="C144" s="5">
        <v>1</v>
      </c>
      <c r="D144" s="5" t="s">
        <v>6</v>
      </c>
      <c r="E144" s="11" t="s">
        <v>255</v>
      </c>
    </row>
    <row r="145" spans="1:5" ht="30" x14ac:dyDescent="0.25">
      <c r="A145" s="6" t="s">
        <v>204</v>
      </c>
      <c r="B145" s="4" t="s">
        <v>199</v>
      </c>
      <c r="C145" s="5">
        <v>1</v>
      </c>
      <c r="D145" s="5" t="s">
        <v>6</v>
      </c>
      <c r="E145" s="11" t="s">
        <v>255</v>
      </c>
    </row>
    <row r="146" spans="1:5" x14ac:dyDescent="0.25">
      <c r="A146" s="6" t="s">
        <v>205</v>
      </c>
      <c r="B146" s="4" t="s">
        <v>206</v>
      </c>
      <c r="C146" s="5">
        <v>2</v>
      </c>
      <c r="D146" s="5" t="s">
        <v>6</v>
      </c>
      <c r="E146" s="11" t="s">
        <v>255</v>
      </c>
    </row>
    <row r="147" spans="1:5" x14ac:dyDescent="0.25">
      <c r="A147" s="6" t="s">
        <v>210</v>
      </c>
      <c r="B147" s="4" t="s">
        <v>207</v>
      </c>
      <c r="C147" s="5">
        <v>2</v>
      </c>
      <c r="D147" s="5" t="s">
        <v>6</v>
      </c>
      <c r="E147" s="11" t="s">
        <v>255</v>
      </c>
    </row>
    <row r="148" spans="1:5" x14ac:dyDescent="0.25">
      <c r="A148" s="6" t="s">
        <v>211</v>
      </c>
      <c r="B148" s="4" t="s">
        <v>209</v>
      </c>
      <c r="C148" s="5">
        <v>5</v>
      </c>
      <c r="D148" s="5" t="s">
        <v>42</v>
      </c>
      <c r="E148" s="11" t="s">
        <v>277</v>
      </c>
    </row>
    <row r="149" spans="1:5" x14ac:dyDescent="0.25">
      <c r="A149" s="6" t="s">
        <v>212</v>
      </c>
      <c r="B149" s="4" t="s">
        <v>225</v>
      </c>
      <c r="C149" s="5">
        <v>1</v>
      </c>
      <c r="D149" s="5" t="s">
        <v>42</v>
      </c>
      <c r="E149" s="12" t="s">
        <v>255</v>
      </c>
    </row>
    <row r="150" spans="1:5" ht="30" x14ac:dyDescent="0.25">
      <c r="A150" s="6" t="s">
        <v>214</v>
      </c>
      <c r="B150" s="4" t="s">
        <v>286</v>
      </c>
      <c r="C150" s="5">
        <v>285</v>
      </c>
      <c r="D150" s="5" t="s">
        <v>31</v>
      </c>
      <c r="E150" s="10" t="s">
        <v>253</v>
      </c>
    </row>
    <row r="151" spans="1:5" ht="45" x14ac:dyDescent="0.25">
      <c r="A151" s="6" t="s">
        <v>215</v>
      </c>
      <c r="B151" s="4" t="s">
        <v>213</v>
      </c>
      <c r="C151" s="5">
        <v>1</v>
      </c>
      <c r="D151" s="5" t="s">
        <v>6</v>
      </c>
      <c r="E151" s="11" t="s">
        <v>255</v>
      </c>
    </row>
    <row r="152" spans="1:5" ht="32.25" x14ac:dyDescent="0.25">
      <c r="A152" s="6" t="s">
        <v>216</v>
      </c>
      <c r="B152" s="4" t="s">
        <v>328</v>
      </c>
      <c r="C152" s="5">
        <v>1</v>
      </c>
      <c r="D152" s="5" t="s">
        <v>6</v>
      </c>
      <c r="E152" s="11" t="s">
        <v>255</v>
      </c>
    </row>
    <row r="153" spans="1:5" x14ac:dyDescent="0.25">
      <c r="A153" s="21" t="s">
        <v>20</v>
      </c>
      <c r="B153" s="29" t="s">
        <v>217</v>
      </c>
      <c r="C153" s="29"/>
      <c r="D153" s="29"/>
      <c r="E153" s="29"/>
    </row>
    <row r="154" spans="1:5" ht="45" x14ac:dyDescent="0.25">
      <c r="A154" s="6" t="s">
        <v>218</v>
      </c>
      <c r="B154" s="9" t="s">
        <v>245</v>
      </c>
      <c r="C154" s="5">
        <v>50</v>
      </c>
      <c r="D154" s="5" t="s">
        <v>31</v>
      </c>
      <c r="E154" s="10" t="s">
        <v>253</v>
      </c>
    </row>
    <row r="155" spans="1:5" ht="15" customHeight="1" x14ac:dyDescent="0.25">
      <c r="A155" s="21" t="s">
        <v>219</v>
      </c>
      <c r="B155" s="29" t="s">
        <v>220</v>
      </c>
      <c r="C155" s="29"/>
      <c r="D155" s="29"/>
      <c r="E155" s="29"/>
    </row>
    <row r="156" spans="1:5" ht="30" x14ac:dyDescent="0.25">
      <c r="A156" s="6" t="s">
        <v>221</v>
      </c>
      <c r="B156" s="4" t="s">
        <v>226</v>
      </c>
      <c r="C156" s="5">
        <v>15</v>
      </c>
      <c r="D156" s="5" t="s">
        <v>42</v>
      </c>
      <c r="E156" s="10" t="s">
        <v>276</v>
      </c>
    </row>
    <row r="157" spans="1:5" x14ac:dyDescent="0.25">
      <c r="A157" s="6" t="s">
        <v>222</v>
      </c>
      <c r="B157" s="4" t="s">
        <v>227</v>
      </c>
      <c r="C157" s="5">
        <v>1</v>
      </c>
      <c r="D157" s="5" t="s">
        <v>42</v>
      </c>
      <c r="E157" s="11" t="s">
        <v>255</v>
      </c>
    </row>
    <row r="158" spans="1:5" x14ac:dyDescent="0.25">
      <c r="A158" s="6" t="s">
        <v>223</v>
      </c>
      <c r="B158" s="4" t="s">
        <v>228</v>
      </c>
      <c r="C158" s="5">
        <v>1</v>
      </c>
      <c r="D158" s="5" t="s">
        <v>6</v>
      </c>
      <c r="E158" s="11" t="s">
        <v>255</v>
      </c>
    </row>
    <row r="159" spans="1:5" x14ac:dyDescent="0.25">
      <c r="A159" s="6" t="s">
        <v>224</v>
      </c>
      <c r="B159" s="4" t="s">
        <v>229</v>
      </c>
      <c r="C159" s="5">
        <v>1</v>
      </c>
      <c r="D159" s="5" t="s">
        <v>6</v>
      </c>
      <c r="E159" s="11" t="s">
        <v>255</v>
      </c>
    </row>
    <row r="160" spans="1:5" x14ac:dyDescent="0.25">
      <c r="A160" s="21" t="s">
        <v>230</v>
      </c>
      <c r="B160" s="29" t="s">
        <v>27</v>
      </c>
      <c r="C160" s="29"/>
      <c r="D160" s="29"/>
      <c r="E160" s="29"/>
    </row>
    <row r="161" spans="1:5" ht="45" x14ac:dyDescent="0.25">
      <c r="A161" s="6" t="s">
        <v>231</v>
      </c>
      <c r="B161" s="4" t="s">
        <v>331</v>
      </c>
      <c r="C161" s="26">
        <v>35</v>
      </c>
      <c r="D161" s="5" t="s">
        <v>42</v>
      </c>
      <c r="E161" s="11" t="s">
        <v>278</v>
      </c>
    </row>
    <row r="162" spans="1:5" ht="30" x14ac:dyDescent="0.25">
      <c r="A162" s="6" t="s">
        <v>232</v>
      </c>
      <c r="B162" s="4" t="s">
        <v>236</v>
      </c>
      <c r="C162" s="26">
        <f>(49410-(C18+C79+C80+C81+C82))*0.1</f>
        <v>4046.8</v>
      </c>
      <c r="D162" s="5" t="s">
        <v>257</v>
      </c>
      <c r="E162" s="10" t="s">
        <v>279</v>
      </c>
    </row>
    <row r="163" spans="1:5" ht="17.25" x14ac:dyDescent="0.25">
      <c r="A163" s="6" t="s">
        <v>233</v>
      </c>
      <c r="B163" s="4" t="s">
        <v>237</v>
      </c>
      <c r="C163" s="26">
        <f>(49410-(C18+C79+C80+C81+C82))*0.1</f>
        <v>4046.8</v>
      </c>
      <c r="D163" s="5" t="s">
        <v>257</v>
      </c>
      <c r="E163" s="10" t="s">
        <v>279</v>
      </c>
    </row>
    <row r="164" spans="1:5" ht="17.25" x14ac:dyDescent="0.25">
      <c r="A164" s="6" t="s">
        <v>234</v>
      </c>
      <c r="B164" s="4" t="s">
        <v>238</v>
      </c>
      <c r="C164" s="26">
        <v>345</v>
      </c>
      <c r="D164" s="5" t="s">
        <v>257</v>
      </c>
      <c r="E164" s="10" t="s">
        <v>253</v>
      </c>
    </row>
    <row r="165" spans="1:5" ht="17.25" x14ac:dyDescent="0.25">
      <c r="A165" s="6" t="s">
        <v>235</v>
      </c>
      <c r="B165" s="4" t="s">
        <v>239</v>
      </c>
      <c r="C165" s="26">
        <v>2197</v>
      </c>
      <c r="D165" s="5" t="s">
        <v>257</v>
      </c>
      <c r="E165" s="10" t="s">
        <v>258</v>
      </c>
    </row>
    <row r="166" spans="1:5" ht="17.25" x14ac:dyDescent="0.25">
      <c r="A166" s="6" t="s">
        <v>241</v>
      </c>
      <c r="B166" s="4" t="s">
        <v>329</v>
      </c>
      <c r="C166" s="26">
        <v>600</v>
      </c>
      <c r="D166" s="5" t="s">
        <v>257</v>
      </c>
      <c r="E166" s="10" t="s">
        <v>258</v>
      </c>
    </row>
    <row r="167" spans="1:5" ht="30" x14ac:dyDescent="0.25">
      <c r="A167" s="6" t="s">
        <v>242</v>
      </c>
      <c r="B167" s="4" t="s">
        <v>240</v>
      </c>
      <c r="C167" s="26">
        <f>C162+C163</f>
        <v>8093.6</v>
      </c>
      <c r="D167" s="5" t="s">
        <v>257</v>
      </c>
      <c r="E167" s="10" t="s">
        <v>258</v>
      </c>
    </row>
    <row r="168" spans="1:5" ht="15" customHeight="1" x14ac:dyDescent="0.25">
      <c r="A168" s="21" t="s">
        <v>251</v>
      </c>
      <c r="B168" s="29" t="s">
        <v>250</v>
      </c>
      <c r="C168" s="29"/>
      <c r="D168" s="29"/>
      <c r="E168" s="29"/>
    </row>
    <row r="169" spans="1:5" ht="30" x14ac:dyDescent="0.25">
      <c r="A169" s="5"/>
      <c r="B169" s="4" t="s">
        <v>330</v>
      </c>
      <c r="C169" s="6">
        <v>1</v>
      </c>
      <c r="D169" s="6" t="s">
        <v>6</v>
      </c>
      <c r="E169" s="12" t="s">
        <v>255</v>
      </c>
    </row>
  </sheetData>
  <mergeCells count="19">
    <mergeCell ref="A42:A47"/>
    <mergeCell ref="B49:E49"/>
    <mergeCell ref="B55:E55"/>
    <mergeCell ref="B168:E168"/>
    <mergeCell ref="B160:E160"/>
    <mergeCell ref="B153:E153"/>
    <mergeCell ref="B155:E155"/>
    <mergeCell ref="A1:E1"/>
    <mergeCell ref="B124:E124"/>
    <mergeCell ref="B136:E136"/>
    <mergeCell ref="B88:E88"/>
    <mergeCell ref="B107:E107"/>
    <mergeCell ref="B114:E114"/>
    <mergeCell ref="B74:E74"/>
    <mergeCell ref="B3:E3"/>
    <mergeCell ref="B16:E16"/>
    <mergeCell ref="B28:E28"/>
    <mergeCell ref="B77:E77"/>
    <mergeCell ref="B84:E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Miłosz</dc:creator>
  <cp:lastModifiedBy>Mariola Tafil</cp:lastModifiedBy>
  <cp:lastPrinted>2022-05-09T10:49:57Z</cp:lastPrinted>
  <dcterms:created xsi:type="dcterms:W3CDTF">2022-01-07T09:29:53Z</dcterms:created>
  <dcterms:modified xsi:type="dcterms:W3CDTF">2022-05-10T07:04:03Z</dcterms:modified>
</cp:coreProperties>
</file>