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ak7200\Desktop\ZP_28_2021 Środki higieny 02.06.2021 r\"/>
    </mc:Choice>
  </mc:AlternateContent>
  <xr:revisionPtr revIDLastSave="0" documentId="13_ncr:1_{E8DFD702-E1B9-4E59-A425-6E65A746DF5C}" xr6:coauthVersionLast="36" xr6:coauthVersionMax="36" xr10:uidLastSave="{00000000-0000-0000-0000-000000000000}"/>
  <bookViews>
    <workbookView xWindow="0" yWindow="0" windowWidth="28800" windowHeight="11625" tabRatio="684" activeTab="3" xr2:uid="{00000000-000D-0000-FFFF-FFFF00000000}"/>
  </bookViews>
  <sheets>
    <sheet name="Koszt zakupu" sheetId="30" r:id="rId1"/>
    <sheet name="Wyliczenie kosztu zakupu " sheetId="31" r:id="rId2"/>
    <sheet name="Kalkulacja dla dostawcy" sheetId="32" r:id="rId3"/>
    <sheet name="Arkusz oceny produktu" sheetId="33" r:id="rId4"/>
  </sheets>
  <calcPr calcId="191029"/>
</workbook>
</file>

<file path=xl/calcChain.xml><?xml version="1.0" encoding="utf-8"?>
<calcChain xmlns="http://schemas.openxmlformats.org/spreadsheetml/2006/main">
  <c r="I12" i="32" l="1"/>
  <c r="F12" i="32"/>
  <c r="G12" i="32" s="1"/>
  <c r="I11" i="32"/>
  <c r="F11" i="32"/>
  <c r="G11" i="32" s="1"/>
  <c r="I10" i="32"/>
  <c r="F10" i="32"/>
  <c r="G10" i="32" s="1"/>
  <c r="I9" i="32"/>
  <c r="F9" i="32"/>
  <c r="G9" i="32" s="1"/>
  <c r="I13" i="32" l="1"/>
  <c r="G7" i="31"/>
  <c r="G8" i="31"/>
  <c r="H8" i="31" s="1"/>
  <c r="G9" i="31"/>
  <c r="G6" i="31"/>
  <c r="H7" i="31" l="1"/>
  <c r="I7" i="31" s="1"/>
  <c r="H6" i="31"/>
  <c r="I6" i="31" s="1"/>
  <c r="H9" i="31"/>
  <c r="I9" i="31" s="1"/>
  <c r="I8" i="31"/>
  <c r="I12" i="30"/>
  <c r="F12" i="30"/>
  <c r="G12" i="30" s="1"/>
  <c r="I11" i="30"/>
  <c r="F11" i="30"/>
  <c r="G11" i="30" s="1"/>
  <c r="I10" i="30"/>
  <c r="F10" i="30"/>
  <c r="G10" i="30" s="1"/>
  <c r="I9" i="30"/>
  <c r="F9" i="30"/>
  <c r="G9" i="30" s="1"/>
  <c r="I13" i="30" l="1"/>
</calcChain>
</file>

<file path=xl/sharedStrings.xml><?xml version="1.0" encoding="utf-8"?>
<sst xmlns="http://schemas.openxmlformats.org/spreadsheetml/2006/main" count="138" uniqueCount="73">
  <si>
    <t>Lp.</t>
  </si>
  <si>
    <t>Nazwa</t>
  </si>
  <si>
    <t>JM</t>
  </si>
  <si>
    <t>Ilość</t>
  </si>
  <si>
    <t>Cena jednostkowa netto (zł)</t>
  </si>
  <si>
    <t>Stawka VAT</t>
  </si>
  <si>
    <t>Cena jednostkowa brutto (zł)</t>
  </si>
  <si>
    <t>Wartość brutto (zł)</t>
  </si>
  <si>
    <t>kol. 1</t>
  </si>
  <si>
    <t>kol. 2</t>
  </si>
  <si>
    <t>kol. 3</t>
  </si>
  <si>
    <t>kol. 4</t>
  </si>
  <si>
    <t>kol. 5</t>
  </si>
  <si>
    <t>kol. 6</t>
  </si>
  <si>
    <t>kol. 7</t>
  </si>
  <si>
    <t>kol. 8 = kol. 4 x kol. 7</t>
  </si>
  <si>
    <t>1.</t>
  </si>
  <si>
    <t>2.</t>
  </si>
  <si>
    <t>3.</t>
  </si>
  <si>
    <t>4.</t>
  </si>
  <si>
    <t>szt.</t>
  </si>
  <si>
    <t>RAZEM</t>
  </si>
  <si>
    <t>………………………………………………………….</t>
  </si>
  <si>
    <t>(podpis osoby uprawnionej do występowania w obrocie prawnym, reprezentowania wykonawcy i składania oświadczeń woli w jego imieniu)</t>
  </si>
  <si>
    <t>KREM OCHRONNY DO RĄK 50 ml</t>
  </si>
  <si>
    <t>MYDŁO TOALETOWE 100 g</t>
  </si>
  <si>
    <t>kg</t>
  </si>
  <si>
    <t>PASTA DO OBUWIA CZARNA 40 g</t>
  </si>
  <si>
    <t>Środków  higieny i pasty do butów dla 34 Wojskowego Oddziału Gospodarczego w Rzeszowie</t>
  </si>
  <si>
    <t>KALKULACJA KOSZTÓW ZAKUPU</t>
  </si>
  <si>
    <t>Opis proponowanego w ramach dostawy środka zgodnie z wymaganiami przedstawionymi w opisie przedmiotu zamówienia</t>
  </si>
  <si>
    <t>ŻEL DO MYCIA RĄK 500 g</t>
  </si>
  <si>
    <t>średnia brutto (zł)</t>
  </si>
  <si>
    <t>Inflacja (2,5%)</t>
  </si>
  <si>
    <t>Wartość z inflacją</t>
  </si>
  <si>
    <t>UWAGI</t>
  </si>
  <si>
    <t>Średnia arytmetyczna z lat 2019-2020</t>
  </si>
  <si>
    <t>kol. 8</t>
  </si>
  <si>
    <t>kol. 9</t>
  </si>
  <si>
    <t>Środków czystości i środków higieny dla 34 Wojskowego Oddziału Gospodarczego w Rzeszowie</t>
  </si>
  <si>
    <t>ARKUSZ OCENY</t>
  </si>
  <si>
    <t>Mydło toaletowe 100g</t>
  </si>
  <si>
    <t>zapach</t>
  </si>
  <si>
    <t>właściwości myjące</t>
  </si>
  <si>
    <t>Krem ochronny do rąk 50ml</t>
  </si>
  <si>
    <t>Żel do rąk</t>
  </si>
  <si>
    <t>PUNKTACJA</t>
  </si>
  <si>
    <t>SUMA</t>
  </si>
  <si>
    <t>Pasta do obuwia kol. czarny</t>
  </si>
  <si>
    <t>trwałość warstwy ochronnej</t>
  </si>
  <si>
    <t>łatwośc rozprowadzenia warstwy</t>
  </si>
  <si>
    <t>Nazwa stanowiska członka komisji</t>
  </si>
  <si>
    <t>…………………………………</t>
  </si>
  <si>
    <t>imię i nazwisko</t>
  </si>
  <si>
    <t>………………………………………..</t>
  </si>
  <si>
    <t>nazwa oferenta:</t>
  </si>
  <si>
    <t>właściwości nawilżające i natłuszczające</t>
  </si>
  <si>
    <t>intensywnośc zapachu (im wyższa intensywnośc tym wyższa ocena) - po mydleniu trwającym 30 sekund i osuszeniu dłoni</t>
  </si>
  <si>
    <t>długość utrzymywania się zapachu (5 minut - 1 punkt,  8 minut - 2 punkty, 10 minut - 3 punkty,  12 minut - 4, powyżej 12 minut - 5 punktów) - po mydleniu trwającym 30 sekund i osuszeniu dłoni</t>
  </si>
  <si>
    <t>skuteczność usuwania zabrudzeń tłustych (ropopochodnych) - (mycie 0,5 minuty - 5 punktów, 1 minuta - 4 punkty, 1,5 minuty - 3 punkty, 2 minuty - 2 punkty, powyżej 2 minut - 1 punkt, nieusunięcie zabrudzeń - 0 punktów) - mydlenie trwające 30 sekud</t>
  </si>
  <si>
    <t>skutecznośc usuwania zabrudzeń typu kurz, pył (im szybciej tym wyższa ocena) (mycie 0,5 minuty - 5 punktów, 1 minuta - 4 punkty, 1,5 minuty - 3 punkty, 2 minuty - 2 punkty, powyżej 2 minut - 1 punkt, nieusunięcie zabrudzeń - 0 punktów) - mydlenie trwające 30 sekud</t>
  </si>
  <si>
    <t>skutecznośc usuwania zabrudzeń powstałych w wyniku stosowania farb akrylowych (mycie 0,5 minuty - 5 punktów, 1 minuta - 4 punkty, 1,5 minuty - 3 punkty, 2 minuty - 2 punkty, powyżej 2 minut - 1 punkt, nieusunięcie zabrudzeń - 0 punktów) - mydlenie trwające 30 sekud</t>
  </si>
  <si>
    <t>intensywnośc zapachu (im wyższa intensywnośc tym wyższa ocena) - po wtarciu próbki o wielkości 0,5 centymetra sześciennego</t>
  </si>
  <si>
    <t>długość utrzymywania się zapachu (5 minut - 1 punkt,  8 minut - 2 punkty, 10 minut - 3 punkty,  15 minut - 4, powyżej 15 minut - 5 punktów) - po wtarciu próbki o wielkości 0,5 centymetra sześciennego</t>
  </si>
  <si>
    <t>długość utrzymywania się wartwy nawilżająco-natłuszczającej (10 minut - 1 punkt,  15 minut - 2 punkty, 20 minut - 3 punkty,  25 minut - 4, powyżej 25 minut - 5 punktów) - po wtarciu próbki o wielkości 0,5 centymetra sześciennego</t>
  </si>
  <si>
    <t xml:space="preserve">skuteczność usuwania zabrudzeń tłustych (ropopochodnych) (mycie 0,5 minuty - 5 punktów, 1 minuta - 4 punkty, 1,5 minuty - 3 punkty, 2 minuty - 2 punkty, powyżej 2 minut - 1 punkt, nieusunięcie zabrudzeń - 0 punktów) - po użyciu próbki o wielkości 1 centymetra sześciennego </t>
  </si>
  <si>
    <t xml:space="preserve">skutecznośc usuwania zabrudzeń typu kurz, pył (mycie 0,5 minuty - 5 punktów, 1 minuta - 4 punkty, 1,5 minuty - 3 punkty, 2 minuty - 2 punkty, powyżej 2 minut - 1 punkt, nieusunięcie zabrudzeń - 0 punktów) - po użyciu próbki o wielkości 1 centymetra sześciennego </t>
  </si>
  <si>
    <t xml:space="preserve">skutecznośc usuwania zabrudzeń powstałych w wyniku stosowania farb akrylowych (im szybciej tym wyższa ocena) (mycie 0,5 minuty - 5 punktów, 1 minuta - 4 punkty, 1,5 minuty - 3 punkty, 2 minuty - 2 punkty, powyżej 2 minut - 1 punkt, nieusunięcie zabrudzeń - 0 punktów) - po użyciu próbki o wielkości 1 centymetra sześciennego </t>
  </si>
  <si>
    <t>ocena poszczególnych właściwości realizowana metodą porównania ocenianych parametrów produktów zaoferowanych przez wszystkich oferentów, oceny dokonuje komisja z złożona z czterech osób, kierując się kryteriami (ilości dawki, czas, rodzaje zabrudzeń) określonymi w zestawieniu zawartym poniżej, używając poszczególnych produktów (każda osoba indywidualnie) na zabrudzone (mydło, żel), oczyszczone  dłonie (krem do rąk) oraz obuwie (pasta do butów).</t>
  </si>
  <si>
    <t>podatnośc pasty w temperaturze pokojowej na rozprowadzenie na zabezpieczanej powierzchni (3 minuty - 5 punktów, 4 minuty - 4 punktów, 5 minut - 3 punktów, 6 minut - 2 punkty, powyżej 6 minut  1 punkt) - przy użyciu 1 centymetra sześciennego pasty na obuwiu członków komisji</t>
  </si>
  <si>
    <t>długość utrzymywania się jednej warstwy ochronnej (1 godzina - 1 punkt,  2 godziny - 2 punkty, 3 odziny - 3 punkty,  4 godziny - 4, powyżej 5 godzin - 5 punktów) - przy użyciu 1 centymetra sześciennego pasty- obuwie użytkowane przez członków komisji w trakcie realizacji bieżących zadań służbowych</t>
  </si>
  <si>
    <t>Załącznik nr 5 do SWZ</t>
  </si>
  <si>
    <t>Znak sprawy: ZP/28/2021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</si>
</sst>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2" fontId="0" fillId="4" borderId="1" xfId="0" applyNumberForma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5" borderId="1" xfId="0" applyFont="1" applyFill="1" applyBorder="1"/>
    <xf numFmtId="0" fontId="0" fillId="5" borderId="1" xfId="0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6" fillId="0" borderId="0" xfId="0" applyFont="1"/>
    <xf numFmtId="0" fontId="7" fillId="0" borderId="0" xfId="0" applyFont="1"/>
  </cellXfs>
  <cellStyles count="2">
    <cellStyle name="Normalny" xfId="0" builtinId="0"/>
    <cellStyle name="Zły" xfId="1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2"/>
  <sheetViews>
    <sheetView workbookViewId="0">
      <selection activeCell="C38" sqref="C38"/>
    </sheetView>
  </sheetViews>
  <sheetFormatPr defaultRowHeight="14.25"/>
  <cols>
    <col min="2" max="2" width="6.25" customWidth="1"/>
    <col min="3" max="3" width="35.875" customWidth="1"/>
    <col min="6" max="6" width="19.875" customWidth="1"/>
    <col min="7" max="7" width="11.625" customWidth="1"/>
    <col min="8" max="8" width="15.125" customWidth="1"/>
    <col min="9" max="9" width="18.75" customWidth="1"/>
    <col min="10" max="10" width="26.125" customWidth="1"/>
  </cols>
  <sheetData>
    <row r="2" spans="2:10">
      <c r="D2" s="26" t="s">
        <v>29</v>
      </c>
      <c r="E2" s="26"/>
      <c r="F2" s="26"/>
      <c r="G2" s="26"/>
    </row>
    <row r="4" spans="2:10" ht="15">
      <c r="C4" s="27" t="s">
        <v>28</v>
      </c>
      <c r="D4" s="27"/>
      <c r="E4" s="27"/>
      <c r="F4" s="27"/>
      <c r="G4" s="27"/>
      <c r="H4" s="27"/>
      <c r="I4" s="27"/>
      <c r="J4" s="27"/>
    </row>
    <row r="7" spans="2:10" ht="71.25">
      <c r="B7" s="2" t="s">
        <v>0</v>
      </c>
      <c r="C7" s="2" t="s">
        <v>1</v>
      </c>
      <c r="D7" s="2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3" t="s">
        <v>7</v>
      </c>
      <c r="J7" s="12" t="s">
        <v>30</v>
      </c>
    </row>
    <row r="8" spans="2:10">
      <c r="B8" s="1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1" t="s">
        <v>13</v>
      </c>
      <c r="H8" s="1" t="s">
        <v>14</v>
      </c>
      <c r="I8" s="1" t="s">
        <v>15</v>
      </c>
      <c r="J8" s="11"/>
    </row>
    <row r="9" spans="2:10">
      <c r="B9" s="1" t="s">
        <v>16</v>
      </c>
      <c r="C9" s="7" t="s">
        <v>25</v>
      </c>
      <c r="D9" s="10" t="s">
        <v>26</v>
      </c>
      <c r="E9" s="10">
        <v>7500</v>
      </c>
      <c r="F9" s="4">
        <f>H9/1.23</f>
        <v>7.0162601626016263</v>
      </c>
      <c r="G9" s="4">
        <f>SUM(F9*23%)</f>
        <v>1.6137398373983742</v>
      </c>
      <c r="H9" s="4">
        <v>8.6300000000000008</v>
      </c>
      <c r="I9" s="4">
        <f>SUM(E9*H9)</f>
        <v>64725.000000000007</v>
      </c>
      <c r="J9" s="11"/>
    </row>
    <row r="10" spans="2:10">
      <c r="B10" s="1" t="s">
        <v>17</v>
      </c>
      <c r="C10" s="7" t="s">
        <v>24</v>
      </c>
      <c r="D10" s="10" t="s">
        <v>20</v>
      </c>
      <c r="E10" s="10">
        <v>14600</v>
      </c>
      <c r="F10" s="4">
        <f t="shared" ref="F10:F12" si="0">H10/1.23</f>
        <v>0.67479674796747968</v>
      </c>
      <c r="G10" s="4">
        <f t="shared" ref="G10:G12" si="1">SUM(F10*23%)</f>
        <v>0.15520325203252033</v>
      </c>
      <c r="H10" s="4">
        <v>0.83</v>
      </c>
      <c r="I10" s="4">
        <f t="shared" ref="I10:I12" si="2">SUM(E10*H10)</f>
        <v>12118</v>
      </c>
      <c r="J10" s="11"/>
    </row>
    <row r="11" spans="2:10">
      <c r="B11" s="1" t="s">
        <v>18</v>
      </c>
      <c r="C11" s="8" t="s">
        <v>31</v>
      </c>
      <c r="D11" s="10" t="s">
        <v>26</v>
      </c>
      <c r="E11" s="10">
        <v>8500</v>
      </c>
      <c r="F11" s="4">
        <f t="shared" si="0"/>
        <v>3.8943089430894311</v>
      </c>
      <c r="G11" s="4">
        <f t="shared" si="1"/>
        <v>0.89569105691056916</v>
      </c>
      <c r="H11" s="4">
        <v>4.79</v>
      </c>
      <c r="I11" s="4">
        <f t="shared" si="2"/>
        <v>40715</v>
      </c>
      <c r="J11" s="11"/>
    </row>
    <row r="12" spans="2:10">
      <c r="B12" s="1" t="s">
        <v>19</v>
      </c>
      <c r="C12" s="7" t="s">
        <v>27</v>
      </c>
      <c r="D12" s="10" t="s">
        <v>26</v>
      </c>
      <c r="E12" s="10">
        <v>140</v>
      </c>
      <c r="F12" s="4">
        <f t="shared" si="0"/>
        <v>30.544715447154474</v>
      </c>
      <c r="G12" s="4">
        <f t="shared" si="1"/>
        <v>7.0252845528455294</v>
      </c>
      <c r="H12" s="4">
        <v>37.57</v>
      </c>
      <c r="I12" s="4">
        <f t="shared" si="2"/>
        <v>5259.8</v>
      </c>
      <c r="J12" s="11"/>
    </row>
    <row r="13" spans="2:10">
      <c r="D13" s="28" t="s">
        <v>21</v>
      </c>
      <c r="E13" s="29"/>
      <c r="F13" s="4"/>
      <c r="G13" s="4"/>
      <c r="H13" s="6"/>
      <c r="I13" s="9">
        <f>SUM(I9:I12)</f>
        <v>122817.8</v>
      </c>
      <c r="J13" s="11"/>
    </row>
    <row r="16" spans="2:10">
      <c r="F16" s="5"/>
    </row>
    <row r="19" spans="7:9">
      <c r="G19" s="26" t="s">
        <v>22</v>
      </c>
      <c r="H19" s="26"/>
      <c r="I19" s="26"/>
    </row>
    <row r="21" spans="7:9">
      <c r="G21" s="30" t="s">
        <v>23</v>
      </c>
      <c r="H21" s="30"/>
      <c r="I21" s="30"/>
    </row>
    <row r="22" spans="7:9" ht="23.25" customHeight="1">
      <c r="G22" s="30"/>
      <c r="H22" s="30"/>
      <c r="I22" s="30"/>
    </row>
  </sheetData>
  <mergeCells count="5">
    <mergeCell ref="D2:G2"/>
    <mergeCell ref="C4:J4"/>
    <mergeCell ref="D13:E13"/>
    <mergeCell ref="G19:I19"/>
    <mergeCell ref="G21:I22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9"/>
  <sheetViews>
    <sheetView workbookViewId="0">
      <selection activeCell="J35" sqref="J35"/>
    </sheetView>
  </sheetViews>
  <sheetFormatPr defaultRowHeight="14.25"/>
  <cols>
    <col min="2" max="2" width="6.25" customWidth="1"/>
    <col min="3" max="3" width="35.875" customWidth="1"/>
    <col min="8" max="8" width="19.875" customWidth="1"/>
    <col min="9" max="9" width="11.625" customWidth="1"/>
    <col min="10" max="10" width="26.125" customWidth="1"/>
  </cols>
  <sheetData>
    <row r="2" spans="2:10" ht="15">
      <c r="B2" s="11"/>
      <c r="C2" s="31" t="s">
        <v>36</v>
      </c>
      <c r="D2" s="31"/>
      <c r="E2" s="31"/>
      <c r="F2" s="31"/>
      <c r="G2" s="31"/>
      <c r="H2" s="31"/>
      <c r="I2" s="31"/>
      <c r="J2" s="31"/>
    </row>
    <row r="3" spans="2:10">
      <c r="B3" s="11"/>
      <c r="C3" s="11"/>
      <c r="D3" s="11"/>
      <c r="E3" s="11"/>
      <c r="F3" s="11"/>
      <c r="G3" s="11"/>
      <c r="H3" s="11"/>
      <c r="I3" s="11"/>
      <c r="J3" s="11"/>
    </row>
    <row r="4" spans="2:10" ht="28.5">
      <c r="B4" s="2" t="s">
        <v>0</v>
      </c>
      <c r="C4" s="2" t="s">
        <v>1</v>
      </c>
      <c r="D4" s="2" t="s">
        <v>2</v>
      </c>
      <c r="E4" s="2">
        <v>2019</v>
      </c>
      <c r="F4" s="2">
        <v>2020</v>
      </c>
      <c r="G4" s="3" t="s">
        <v>32</v>
      </c>
      <c r="H4" s="3" t="s">
        <v>33</v>
      </c>
      <c r="I4" s="3" t="s">
        <v>34</v>
      </c>
      <c r="J4" s="12" t="s">
        <v>35</v>
      </c>
    </row>
    <row r="5" spans="2:10"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37</v>
      </c>
      <c r="J5" s="1" t="s">
        <v>38</v>
      </c>
    </row>
    <row r="6" spans="2:10">
      <c r="B6" s="1" t="s">
        <v>16</v>
      </c>
      <c r="C6" s="7" t="s">
        <v>25</v>
      </c>
      <c r="D6" s="10" t="s">
        <v>26</v>
      </c>
      <c r="E6" s="10">
        <v>8.35</v>
      </c>
      <c r="F6" s="10">
        <v>8.49</v>
      </c>
      <c r="G6" s="10">
        <f>(E6+F6)/2</f>
        <v>8.42</v>
      </c>
      <c r="H6" s="4">
        <f>G6*2.5%</f>
        <v>0.21050000000000002</v>
      </c>
      <c r="I6" s="4">
        <f>G6+H6</f>
        <v>8.6304999999999996</v>
      </c>
      <c r="J6" s="11"/>
    </row>
    <row r="7" spans="2:10">
      <c r="B7" s="1" t="s">
        <v>17</v>
      </c>
      <c r="C7" s="7" t="s">
        <v>24</v>
      </c>
      <c r="D7" s="10" t="s">
        <v>20</v>
      </c>
      <c r="E7" s="10">
        <v>0.8</v>
      </c>
      <c r="F7" s="10">
        <v>0.82</v>
      </c>
      <c r="G7" s="10">
        <f t="shared" ref="G7:G9" si="0">(E7+F7)/2</f>
        <v>0.81</v>
      </c>
      <c r="H7" s="4">
        <f t="shared" ref="H7:H9" si="1">G7*2.5%</f>
        <v>2.0250000000000004E-2</v>
      </c>
      <c r="I7" s="4">
        <f t="shared" ref="I7:I9" si="2">G7+H7</f>
        <v>0.83025000000000004</v>
      </c>
      <c r="J7" s="11"/>
    </row>
    <row r="8" spans="2:10">
      <c r="B8" s="1" t="s">
        <v>18</v>
      </c>
      <c r="C8" s="8" t="s">
        <v>31</v>
      </c>
      <c r="D8" s="10" t="s">
        <v>26</v>
      </c>
      <c r="E8" s="10">
        <v>4.6500000000000004</v>
      </c>
      <c r="F8" s="10">
        <v>4.7</v>
      </c>
      <c r="G8" s="10">
        <f t="shared" si="0"/>
        <v>4.6750000000000007</v>
      </c>
      <c r="H8" s="4">
        <f t="shared" si="1"/>
        <v>0.11687500000000002</v>
      </c>
      <c r="I8" s="4">
        <f t="shared" si="2"/>
        <v>4.791875000000001</v>
      </c>
      <c r="J8" s="11"/>
    </row>
    <row r="9" spans="2:10">
      <c r="B9" s="1" t="s">
        <v>19</v>
      </c>
      <c r="C9" s="7" t="s">
        <v>27</v>
      </c>
      <c r="D9" s="10" t="s">
        <v>26</v>
      </c>
      <c r="E9" s="10">
        <v>36.4</v>
      </c>
      <c r="F9" s="10">
        <v>36.9</v>
      </c>
      <c r="G9" s="10">
        <f t="shared" si="0"/>
        <v>36.65</v>
      </c>
      <c r="H9" s="4">
        <f t="shared" si="1"/>
        <v>0.91625000000000001</v>
      </c>
      <c r="I9" s="4">
        <f t="shared" si="2"/>
        <v>37.566249999999997</v>
      </c>
      <c r="J9" s="11"/>
    </row>
  </sheetData>
  <mergeCells count="1">
    <mergeCell ref="C2:J2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22"/>
  <sheetViews>
    <sheetView workbookViewId="0">
      <selection activeCell="I34" sqref="I34"/>
    </sheetView>
  </sheetViews>
  <sheetFormatPr defaultRowHeight="14.25"/>
  <cols>
    <col min="2" max="2" width="6.25" customWidth="1"/>
    <col min="3" max="3" width="35.875" customWidth="1"/>
    <col min="6" max="6" width="19.875" customWidth="1"/>
    <col min="7" max="7" width="11.625" customWidth="1"/>
    <col min="8" max="8" width="15.125" customWidth="1"/>
    <col min="9" max="9" width="18.75" customWidth="1"/>
    <col min="10" max="10" width="26.125" customWidth="1"/>
  </cols>
  <sheetData>
    <row r="2" spans="2:10">
      <c r="D2" s="26" t="s">
        <v>29</v>
      </c>
      <c r="E2" s="26"/>
      <c r="F2" s="26"/>
      <c r="G2" s="26"/>
    </row>
    <row r="4" spans="2:10" ht="15">
      <c r="C4" s="27" t="s">
        <v>39</v>
      </c>
      <c r="D4" s="27"/>
      <c r="E4" s="27"/>
      <c r="F4" s="27"/>
      <c r="G4" s="27"/>
      <c r="H4" s="27"/>
      <c r="I4" s="27"/>
      <c r="J4" s="27"/>
    </row>
    <row r="7" spans="2:10" ht="71.25">
      <c r="B7" s="2" t="s">
        <v>0</v>
      </c>
      <c r="C7" s="2" t="s">
        <v>1</v>
      </c>
      <c r="D7" s="2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3" t="s">
        <v>7</v>
      </c>
      <c r="J7" s="12" t="s">
        <v>30</v>
      </c>
    </row>
    <row r="8" spans="2:10">
      <c r="B8" s="1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1" t="s">
        <v>13</v>
      </c>
      <c r="H8" s="1" t="s">
        <v>14</v>
      </c>
      <c r="I8" s="1" t="s">
        <v>15</v>
      </c>
      <c r="J8" s="11"/>
    </row>
    <row r="9" spans="2:10">
      <c r="B9" s="1" t="s">
        <v>16</v>
      </c>
      <c r="C9" s="7" t="s">
        <v>25</v>
      </c>
      <c r="D9" s="10" t="s">
        <v>26</v>
      </c>
      <c r="E9" s="10">
        <v>7500</v>
      </c>
      <c r="F9" s="4">
        <f>H9/1.23</f>
        <v>0</v>
      </c>
      <c r="G9" s="4">
        <f>SUM(F9*23%)</f>
        <v>0</v>
      </c>
      <c r="H9" s="4">
        <v>0</v>
      </c>
      <c r="I9" s="4">
        <f>SUM(E9*H9)</f>
        <v>0</v>
      </c>
      <c r="J9" s="11"/>
    </row>
    <row r="10" spans="2:10">
      <c r="B10" s="1" t="s">
        <v>17</v>
      </c>
      <c r="C10" s="7" t="s">
        <v>24</v>
      </c>
      <c r="D10" s="10" t="s">
        <v>20</v>
      </c>
      <c r="E10" s="10">
        <v>14600</v>
      </c>
      <c r="F10" s="4">
        <f t="shared" ref="F10:F12" si="0">H10/1.23</f>
        <v>0</v>
      </c>
      <c r="G10" s="4">
        <f t="shared" ref="G10:G12" si="1">SUM(F10*23%)</f>
        <v>0</v>
      </c>
      <c r="H10" s="4">
        <v>0</v>
      </c>
      <c r="I10" s="4">
        <f t="shared" ref="I10:I12" si="2">SUM(E10*H10)</f>
        <v>0</v>
      </c>
      <c r="J10" s="11"/>
    </row>
    <row r="11" spans="2:10">
      <c r="B11" s="1" t="s">
        <v>18</v>
      </c>
      <c r="C11" s="8" t="s">
        <v>31</v>
      </c>
      <c r="D11" s="10" t="s">
        <v>26</v>
      </c>
      <c r="E11" s="10">
        <v>8500</v>
      </c>
      <c r="F11" s="4">
        <f t="shared" si="0"/>
        <v>0</v>
      </c>
      <c r="G11" s="4">
        <f t="shared" si="1"/>
        <v>0</v>
      </c>
      <c r="H11" s="4">
        <v>0</v>
      </c>
      <c r="I11" s="4">
        <f t="shared" si="2"/>
        <v>0</v>
      </c>
      <c r="J11" s="11"/>
    </row>
    <row r="12" spans="2:10">
      <c r="B12" s="1" t="s">
        <v>19</v>
      </c>
      <c r="C12" s="7" t="s">
        <v>27</v>
      </c>
      <c r="D12" s="10" t="s">
        <v>26</v>
      </c>
      <c r="E12" s="10">
        <v>140</v>
      </c>
      <c r="F12" s="4">
        <f t="shared" si="0"/>
        <v>0</v>
      </c>
      <c r="G12" s="4">
        <f t="shared" si="1"/>
        <v>0</v>
      </c>
      <c r="H12" s="4">
        <v>0</v>
      </c>
      <c r="I12" s="4">
        <f t="shared" si="2"/>
        <v>0</v>
      </c>
      <c r="J12" s="11"/>
    </row>
    <row r="13" spans="2:10">
      <c r="D13" s="28" t="s">
        <v>21</v>
      </c>
      <c r="E13" s="29"/>
      <c r="F13" s="4"/>
      <c r="G13" s="4"/>
      <c r="H13" s="6"/>
      <c r="I13" s="9">
        <f>SUM(I9:I12)</f>
        <v>0</v>
      </c>
      <c r="J13" s="11"/>
    </row>
    <row r="16" spans="2:10">
      <c r="F16" s="5"/>
    </row>
    <row r="19" spans="7:9">
      <c r="G19" s="26" t="s">
        <v>22</v>
      </c>
      <c r="H19" s="26"/>
      <c r="I19" s="26"/>
    </row>
    <row r="21" spans="7:9">
      <c r="G21" s="30" t="s">
        <v>23</v>
      </c>
      <c r="H21" s="30"/>
      <c r="I21" s="30"/>
    </row>
    <row r="22" spans="7:9" ht="29.25" customHeight="1">
      <c r="G22" s="30"/>
      <c r="H22" s="30"/>
      <c r="I22" s="30"/>
    </row>
  </sheetData>
  <mergeCells count="5">
    <mergeCell ref="D2:G2"/>
    <mergeCell ref="C4:J4"/>
    <mergeCell ref="D13:E13"/>
    <mergeCell ref="G19:I19"/>
    <mergeCell ref="G21:I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6"/>
  <sheetViews>
    <sheetView tabSelected="1" topLeftCell="B1" zoomScale="80" zoomScaleNormal="80" workbookViewId="0">
      <selection activeCell="A3" sqref="A3:K3"/>
    </sheetView>
  </sheetViews>
  <sheetFormatPr defaultRowHeight="14.25"/>
  <cols>
    <col min="1" max="1" width="3.75" customWidth="1"/>
    <col min="2" max="2" width="26.625" customWidth="1"/>
    <col min="3" max="3" width="85.125" customWidth="1"/>
    <col min="4" max="4" width="8.5" customWidth="1"/>
    <col min="11" max="11" width="23.75" customWidth="1"/>
  </cols>
  <sheetData>
    <row r="1" spans="1:11" ht="15">
      <c r="B1" s="44" t="s">
        <v>72</v>
      </c>
    </row>
    <row r="2" spans="1:11" ht="15">
      <c r="K2" s="43" t="s">
        <v>71</v>
      </c>
    </row>
    <row r="3" spans="1:11" ht="15">
      <c r="A3" s="32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1" ht="73.5" customHeight="1">
      <c r="A4" s="40" t="s">
        <v>68</v>
      </c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ht="15">
      <c r="A5" s="35" t="s">
        <v>55</v>
      </c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15">
      <c r="A6" s="13"/>
      <c r="B6" s="14"/>
      <c r="C6" s="14"/>
      <c r="D6" s="25"/>
      <c r="E6" s="32" t="s">
        <v>46</v>
      </c>
      <c r="F6" s="33"/>
      <c r="G6" s="33"/>
      <c r="H6" s="33"/>
      <c r="I6" s="34"/>
      <c r="J6" s="14" t="s">
        <v>47</v>
      </c>
      <c r="K6" s="14" t="s">
        <v>35</v>
      </c>
    </row>
    <row r="7" spans="1:11" ht="15">
      <c r="A7" s="13"/>
      <c r="B7" s="14"/>
      <c r="C7" s="14"/>
      <c r="D7" s="25">
        <v>0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/>
      <c r="K7" s="11"/>
    </row>
    <row r="8" spans="1:11" ht="15">
      <c r="A8" s="13" t="s">
        <v>16</v>
      </c>
      <c r="B8" s="13" t="s">
        <v>41</v>
      </c>
      <c r="C8" s="13"/>
      <c r="D8" s="13"/>
      <c r="E8" s="13"/>
      <c r="F8" s="13"/>
      <c r="G8" s="13"/>
      <c r="H8" s="13"/>
      <c r="I8" s="13"/>
      <c r="J8" s="13"/>
      <c r="K8" s="11"/>
    </row>
    <row r="9" spans="1:11" ht="30">
      <c r="A9" s="13"/>
      <c r="B9" s="24" t="s">
        <v>42</v>
      </c>
      <c r="C9" s="17" t="s">
        <v>57</v>
      </c>
      <c r="D9" s="17"/>
      <c r="E9" s="13"/>
      <c r="F9" s="13"/>
      <c r="G9" s="13"/>
      <c r="H9" s="13"/>
      <c r="I9" s="13"/>
      <c r="J9" s="13"/>
      <c r="K9" s="11"/>
    </row>
    <row r="10" spans="1:11" ht="48.75" customHeight="1">
      <c r="A10" s="13"/>
      <c r="B10" s="24"/>
      <c r="C10" s="22" t="s">
        <v>58</v>
      </c>
      <c r="D10" s="22"/>
      <c r="E10" s="13"/>
      <c r="F10" s="13"/>
      <c r="G10" s="13"/>
      <c r="H10" s="13"/>
      <c r="I10" s="13"/>
      <c r="J10" s="13"/>
      <c r="K10" s="11"/>
    </row>
    <row r="11" spans="1:11" ht="48.75" customHeight="1">
      <c r="A11" s="13"/>
      <c r="B11" s="18" t="s">
        <v>43</v>
      </c>
      <c r="C11" s="17" t="s">
        <v>59</v>
      </c>
      <c r="D11" s="17"/>
      <c r="E11" s="13"/>
      <c r="F11" s="13"/>
      <c r="G11" s="13"/>
      <c r="H11" s="13"/>
      <c r="I11" s="13"/>
      <c r="J11" s="13"/>
      <c r="K11" s="11"/>
    </row>
    <row r="12" spans="1:11" ht="48" customHeight="1">
      <c r="A12" s="13"/>
      <c r="B12" s="13"/>
      <c r="C12" s="17" t="s">
        <v>60</v>
      </c>
      <c r="D12" s="17"/>
      <c r="E12" s="13"/>
      <c r="F12" s="13"/>
      <c r="G12" s="13"/>
      <c r="H12" s="13"/>
      <c r="I12" s="13"/>
      <c r="J12" s="13"/>
      <c r="K12" s="11"/>
    </row>
    <row r="13" spans="1:11" ht="46.5" customHeight="1">
      <c r="A13" s="13"/>
      <c r="B13" s="13"/>
      <c r="C13" s="23" t="s">
        <v>61</v>
      </c>
      <c r="D13" s="23"/>
      <c r="E13" s="13"/>
      <c r="F13" s="13"/>
      <c r="G13" s="13"/>
      <c r="H13" s="13"/>
      <c r="I13" s="13"/>
      <c r="J13" s="13"/>
      <c r="K13" s="11"/>
    </row>
    <row r="14" spans="1:11" ht="15">
      <c r="A14" s="38"/>
      <c r="B14" s="39"/>
      <c r="C14" s="15"/>
      <c r="D14" s="15"/>
      <c r="E14" s="15"/>
      <c r="F14" s="15"/>
      <c r="G14" s="15"/>
      <c r="H14" s="15"/>
      <c r="I14" s="15"/>
      <c r="J14" s="15"/>
      <c r="K14" s="11"/>
    </row>
    <row r="15" spans="1:11" ht="15">
      <c r="A15" s="13" t="s">
        <v>17</v>
      </c>
      <c r="B15" s="13" t="s">
        <v>44</v>
      </c>
      <c r="C15" s="13"/>
      <c r="D15" s="13"/>
      <c r="E15" s="13"/>
      <c r="F15" s="13"/>
      <c r="G15" s="13"/>
      <c r="H15" s="13"/>
      <c r="I15" s="13"/>
      <c r="J15" s="13"/>
      <c r="K15" s="11"/>
    </row>
    <row r="16" spans="1:11" ht="36.75" customHeight="1">
      <c r="A16" s="13"/>
      <c r="B16" s="24" t="s">
        <v>42</v>
      </c>
      <c r="C16" s="17" t="s">
        <v>62</v>
      </c>
      <c r="D16" s="17"/>
      <c r="E16" s="13"/>
      <c r="F16" s="13"/>
      <c r="G16" s="13"/>
      <c r="H16" s="13"/>
      <c r="I16" s="13"/>
      <c r="J16" s="13"/>
      <c r="K16" s="11"/>
    </row>
    <row r="17" spans="1:11" ht="45.75" customHeight="1">
      <c r="A17" s="13"/>
      <c r="B17" s="13"/>
      <c r="C17" s="17" t="s">
        <v>63</v>
      </c>
      <c r="D17" s="17"/>
      <c r="E17" s="13"/>
      <c r="F17" s="13"/>
      <c r="G17" s="13"/>
      <c r="H17" s="13"/>
      <c r="I17" s="13"/>
      <c r="J17" s="13"/>
      <c r="K17" s="11"/>
    </row>
    <row r="18" spans="1:11" ht="45" customHeight="1">
      <c r="A18" s="13"/>
      <c r="B18" s="22" t="s">
        <v>56</v>
      </c>
      <c r="C18" s="17" t="s">
        <v>64</v>
      </c>
      <c r="D18" s="17"/>
      <c r="E18" s="13"/>
      <c r="F18" s="13"/>
      <c r="G18" s="13"/>
      <c r="H18" s="13"/>
      <c r="I18" s="13"/>
      <c r="J18" s="13"/>
      <c r="K18" s="11"/>
    </row>
    <row r="19" spans="1:11" ht="15">
      <c r="A19" s="38"/>
      <c r="B19" s="39"/>
      <c r="C19" s="15"/>
      <c r="D19" s="15"/>
      <c r="E19" s="15"/>
      <c r="F19" s="15"/>
      <c r="G19" s="15"/>
      <c r="H19" s="15"/>
      <c r="I19" s="15"/>
      <c r="J19" s="15"/>
      <c r="K19" s="11"/>
    </row>
    <row r="20" spans="1:11" ht="15">
      <c r="A20" s="13" t="s">
        <v>18</v>
      </c>
      <c r="B20" s="13" t="s">
        <v>45</v>
      </c>
      <c r="C20" s="13"/>
      <c r="D20" s="13"/>
      <c r="E20" s="13"/>
      <c r="F20" s="13"/>
      <c r="G20" s="13"/>
      <c r="H20" s="13"/>
      <c r="I20" s="13"/>
      <c r="J20" s="13"/>
      <c r="K20" s="11"/>
    </row>
    <row r="21" spans="1:11" ht="48.75" customHeight="1">
      <c r="A21" s="13"/>
      <c r="B21" s="18" t="s">
        <v>43</v>
      </c>
      <c r="C21" s="17" t="s">
        <v>65</v>
      </c>
      <c r="D21" s="17"/>
      <c r="E21" s="13"/>
      <c r="F21" s="13"/>
      <c r="G21" s="13"/>
      <c r="H21" s="13"/>
      <c r="I21" s="13"/>
      <c r="J21" s="13"/>
      <c r="K21" s="11"/>
    </row>
    <row r="22" spans="1:11" ht="45.75" customHeight="1">
      <c r="A22" s="13"/>
      <c r="B22" s="13"/>
      <c r="C22" s="17" t="s">
        <v>66</v>
      </c>
      <c r="D22" s="17"/>
      <c r="E22" s="13"/>
      <c r="F22" s="13"/>
      <c r="G22" s="13"/>
      <c r="H22" s="13"/>
      <c r="I22" s="13"/>
      <c r="J22" s="13"/>
      <c r="K22" s="11"/>
    </row>
    <row r="23" spans="1:11" ht="63.75" customHeight="1">
      <c r="A23" s="13"/>
      <c r="B23" s="13"/>
      <c r="C23" s="17" t="s">
        <v>67</v>
      </c>
      <c r="D23" s="17"/>
      <c r="E23" s="13"/>
      <c r="F23" s="13"/>
      <c r="G23" s="13"/>
      <c r="H23" s="13"/>
      <c r="I23" s="13"/>
      <c r="J23" s="13"/>
      <c r="K23" s="11"/>
    </row>
    <row r="24" spans="1:11" ht="15">
      <c r="A24" s="38"/>
      <c r="B24" s="39"/>
      <c r="C24" s="15"/>
      <c r="D24" s="15"/>
      <c r="E24" s="15"/>
      <c r="F24" s="15"/>
      <c r="G24" s="15"/>
      <c r="H24" s="15"/>
      <c r="I24" s="15"/>
      <c r="J24" s="15"/>
      <c r="K24" s="11"/>
    </row>
    <row r="25" spans="1:11" ht="21" customHeight="1">
      <c r="A25" s="13" t="s">
        <v>19</v>
      </c>
      <c r="B25" s="13" t="s">
        <v>48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60">
      <c r="A26" s="11"/>
      <c r="B26" s="21" t="s">
        <v>50</v>
      </c>
      <c r="C26" s="19" t="s">
        <v>69</v>
      </c>
      <c r="D26" s="19"/>
      <c r="E26" s="11"/>
      <c r="F26" s="11"/>
      <c r="G26" s="11"/>
      <c r="H26" s="11"/>
      <c r="I26" s="11"/>
      <c r="J26" s="11"/>
      <c r="K26" s="11"/>
    </row>
    <row r="27" spans="1:11" ht="60">
      <c r="A27" s="11"/>
      <c r="B27" s="20" t="s">
        <v>49</v>
      </c>
      <c r="C27" s="19" t="s">
        <v>70</v>
      </c>
      <c r="D27" s="19"/>
      <c r="E27" s="11"/>
      <c r="F27" s="11"/>
      <c r="G27" s="11"/>
      <c r="H27" s="11"/>
      <c r="I27" s="11"/>
      <c r="J27" s="11"/>
      <c r="K27" s="11"/>
    </row>
    <row r="28" spans="1:11" ht="15">
      <c r="A28" s="38"/>
      <c r="B28" s="39"/>
      <c r="C28" s="16"/>
      <c r="D28" s="16"/>
      <c r="E28" s="16"/>
      <c r="F28" s="16"/>
      <c r="G28" s="16"/>
      <c r="H28" s="16"/>
      <c r="I28" s="16"/>
      <c r="J28" s="16"/>
      <c r="K28" s="11"/>
    </row>
    <row r="29" spans="1:11">
      <c r="J29" s="16"/>
      <c r="K29" s="1" t="s">
        <v>47</v>
      </c>
    </row>
    <row r="32" spans="1:11">
      <c r="G32" s="26" t="s">
        <v>51</v>
      </c>
      <c r="H32" s="26"/>
      <c r="I32" s="26"/>
      <c r="J32" s="26"/>
      <c r="K32" s="26"/>
    </row>
    <row r="33" spans="7:11">
      <c r="G33" s="26" t="s">
        <v>52</v>
      </c>
      <c r="H33" s="26"/>
      <c r="I33" s="26"/>
      <c r="J33" s="26"/>
      <c r="K33" s="26"/>
    </row>
    <row r="35" spans="7:11">
      <c r="G35" s="26" t="s">
        <v>53</v>
      </c>
      <c r="H35" s="26"/>
      <c r="I35" s="26"/>
      <c r="J35" s="26"/>
      <c r="K35" s="26"/>
    </row>
    <row r="36" spans="7:11">
      <c r="G36" s="26" t="s">
        <v>54</v>
      </c>
      <c r="H36" s="26"/>
      <c r="I36" s="26"/>
      <c r="J36" s="26"/>
      <c r="K36" s="26"/>
    </row>
  </sheetData>
  <mergeCells count="12">
    <mergeCell ref="A3:K3"/>
    <mergeCell ref="G32:K32"/>
    <mergeCell ref="G33:K33"/>
    <mergeCell ref="G35:K35"/>
    <mergeCell ref="G36:K36"/>
    <mergeCell ref="A5:K5"/>
    <mergeCell ref="A28:B28"/>
    <mergeCell ref="E6:I6"/>
    <mergeCell ref="A14:B14"/>
    <mergeCell ref="A19:B19"/>
    <mergeCell ref="A24:B24"/>
    <mergeCell ref="A4:K4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Koszt zakupu</vt:lpstr>
      <vt:lpstr>Wyliczenie kosztu zakupu </vt:lpstr>
      <vt:lpstr>Kalkulacja dla dostawcy</vt:lpstr>
      <vt:lpstr>Arkusz oceny produktu</vt:lpstr>
    </vt:vector>
  </TitlesOfParts>
  <Company>JW1946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specyfikacje ilościowo-rozmiarowe</dc:title>
  <dc:subject>przedmioty użytkowane w kraju</dc:subject>
  <dc:creator>s.przebieda</dc:creator>
  <dc:description>wersja 01.04.2011</dc:description>
  <cp:lastModifiedBy>Kozak Katarzyna</cp:lastModifiedBy>
  <cp:lastPrinted>2021-05-18T04:58:40Z</cp:lastPrinted>
  <dcterms:created xsi:type="dcterms:W3CDTF">2010-03-15T06:02:22Z</dcterms:created>
  <dcterms:modified xsi:type="dcterms:W3CDTF">2021-06-17T12:41:01Z</dcterms:modified>
</cp:coreProperties>
</file>